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defaultThemeVersion="166925"/>
  <mc:AlternateContent xmlns:mc="http://schemas.openxmlformats.org/markup-compatibility/2006">
    <mc:Choice Requires="x15">
      <x15ac:absPath xmlns:x15ac="http://schemas.microsoft.com/office/spreadsheetml/2010/11/ac" url="https://diplomatiebel.sharepoint.com/teams/OG-D51/D51_Intern/3. Financements/4. Programmes/2023/PG-2023-06 MdM (MAL, NIG, DRC)/1. Dossier Min/Annexes/"/>
    </mc:Choice>
  </mc:AlternateContent>
  <xr:revisionPtr revIDLastSave="0" documentId="8_{95078909-DE5E-4A17-8629-51EE20266ED9}" xr6:coauthVersionLast="47" xr6:coauthVersionMax="47" xr10:uidLastSave="{00000000-0000-0000-0000-000000000000}"/>
  <bookViews>
    <workbookView xWindow="-110" yWindow="-110" windowWidth="19420" windowHeight="10420" tabRatio="799" firstSheet="1" activeTab="4" xr2:uid="{E45837E4-7371-4902-B737-6543306D9136}"/>
  </bookViews>
  <sheets>
    <sheet name="Budget DGD Synthèse" sheetId="23" r:id="rId1"/>
    <sheet name="Budget DGD détaillé CONSOLIDE" sheetId="22" r:id="rId2"/>
    <sheet name="NIGER Budget DGD Synthèse" sheetId="24" r:id="rId3"/>
    <sheet name="RDC Budget DGD Synthèse" sheetId="25" r:id="rId4"/>
    <sheet name="MALI Budget DGD Synthèse" sheetId="26" r:id="rId5"/>
    <sheet name="BUDGET DETAILLE INITIAL" sheetId="19" state="hidden" r:id="rId6"/>
    <sheet name="DONNEES" sheetId="18"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L" localSheetId="4">#REF!</definedName>
    <definedName name="\L" localSheetId="2">#REF!</definedName>
    <definedName name="\L" localSheetId="3">#REF!</definedName>
    <definedName name="\L">#REF!</definedName>
    <definedName name="\S" localSheetId="4">#REF!</definedName>
    <definedName name="\S" localSheetId="2">#REF!</definedName>
    <definedName name="\S" localSheetId="3">#REF!</definedName>
    <definedName name="\S">#REF!</definedName>
    <definedName name="__l">'[1]Monthly data'!$B$1</definedName>
    <definedName name="_Fill">#REF!</definedName>
    <definedName name="_xlnm._FilterDatabase" localSheetId="5" hidden="1">'BUDGET DETAILLE INITIAL'!$B$98:$V$259</definedName>
    <definedName name="_xlnm._FilterDatabase" localSheetId="1" hidden="1">'Budget DGD détaillé CONSOLIDE'!$A$5:$R$319</definedName>
    <definedName name="_xlnm._FilterDatabase" localSheetId="4" hidden="1">'MALI Budget DGD Synthèse'!$A$7:$J$32</definedName>
    <definedName name="_xlnm._FilterDatabase" localSheetId="2" hidden="1">'NIGER Budget DGD Synthèse'!$A$7:$J$32</definedName>
    <definedName name="_FY06">'[2]May Mgnt AC'!$BG$2</definedName>
    <definedName name="_Key1" localSheetId="4">#REF!</definedName>
    <definedName name="_Key1" localSheetId="2">#REF!</definedName>
    <definedName name="_Key1" localSheetId="3">#REF!</definedName>
    <definedName name="_Key1">#REF!</definedName>
    <definedName name="_Key2" localSheetId="4">#REF!</definedName>
    <definedName name="_Key2" localSheetId="2">#REF!</definedName>
    <definedName name="_Key2" localSheetId="3">#REF!</definedName>
    <definedName name="_Key2">#REF!</definedName>
    <definedName name="_l">'[1]Monthly data'!$B$1</definedName>
    <definedName name="_Order1" hidden="1">255</definedName>
    <definedName name="_Order2" hidden="1">255</definedName>
    <definedName name="_Sort">#REF!</definedName>
    <definedName name="a">#REF!</definedName>
    <definedName name="aaaa">[3]Paramètres!$B$3</definedName>
    <definedName name="AccessDatabase" hidden="1">"C:\Mis documentos\Julián\Finiquito Jocotán v4.mdb"</definedName>
    <definedName name="acct">#REF!</definedName>
    <definedName name="ACHAT">#REF!</definedName>
    <definedName name="ACHATLOC">#REF!</definedName>
    <definedName name="ACHATS">[4]PARAMETERS!$AE$4:$AE$5</definedName>
    <definedName name="acr" localSheetId="4">#REF!</definedName>
    <definedName name="acr" localSheetId="2">#REF!</definedName>
    <definedName name="acr" localSheetId="3">#REF!</definedName>
    <definedName name="acr">#REF!</definedName>
    <definedName name="ACRa" localSheetId="4">#REF!</definedName>
    <definedName name="ACRa" localSheetId="2">#REF!</definedName>
    <definedName name="ACRa" localSheetId="3">#REF!</definedName>
    <definedName name="ACRa">#REF!</definedName>
    <definedName name="act_closing_XR_mt">[5]act_closing_XR!$A$1:$BC$4</definedName>
    <definedName name="act_closing_XR_mt_cur">[5]act_closing_XR!$A$1:$A$4</definedName>
    <definedName name="act_closing_XR_mt_quarter">[5]act_closing_XR!$A$1:$BC$1</definedName>
    <definedName name="ACT1S1" localSheetId="4">#REF!</definedName>
    <definedName name="ACT1S1" localSheetId="2">#REF!</definedName>
    <definedName name="ACT1S1" localSheetId="3">#REF!</definedName>
    <definedName name="ACT1S1">#REF!</definedName>
    <definedName name="ACT1S2" localSheetId="4">#REF!</definedName>
    <definedName name="ACT1S2" localSheetId="2">#REF!</definedName>
    <definedName name="ACT1S2" localSheetId="3">#REF!</definedName>
    <definedName name="ACT1S2">#REF!</definedName>
    <definedName name="ACT1S3" localSheetId="4">#REF!</definedName>
    <definedName name="ACT1S3" localSheetId="2">#REF!</definedName>
    <definedName name="ACT1S3" localSheetId="3">#REF!</definedName>
    <definedName name="ACT1S3">#REF!</definedName>
    <definedName name="ACT2S1">#REF!</definedName>
    <definedName name="ACT2S2">#REF!</definedName>
    <definedName name="ACTIF">#REF!</definedName>
    <definedName name="Active">[6]P1!$D$15:$D$16</definedName>
    <definedName name="Active1">[7]P1!$D$15:$D$16</definedName>
    <definedName name="activestaff">'[8]TO DO'!$E$5:$E$399</definedName>
    <definedName name="Actividad" localSheetId="4">#REF!</definedName>
    <definedName name="Actividad" localSheetId="2">#REF!</definedName>
    <definedName name="Actividad" localSheetId="3">#REF!</definedName>
    <definedName name="Actividad">#REF!</definedName>
    <definedName name="ActuAmt" localSheetId="4">#REF!</definedName>
    <definedName name="ActuAmt" localSheetId="2">#REF!</definedName>
    <definedName name="ActuAmt" localSheetId="3">#REF!</definedName>
    <definedName name="ActuAmt">#REF!</definedName>
    <definedName name="ActuT1" localSheetId="4">#REF!</definedName>
    <definedName name="ActuT1" localSheetId="2">#REF!</definedName>
    <definedName name="ActuT1" localSheetId="3">#REF!</definedName>
    <definedName name="ActuT1">#REF!</definedName>
    <definedName name="ActuT2">#REF!</definedName>
    <definedName name="admin">#REF!</definedName>
    <definedName name="ADVANCE">[9]P1!$J$15:$J$28</definedName>
    <definedName name="ADVANCEBOOK">[10]BK3!$A$4:$Q$400</definedName>
    <definedName name="_xlnm.Print_Area" localSheetId="5">'BUDGET DETAILLE INITIAL'!$B$1:$P$11</definedName>
    <definedName name="_xlnm.Print_Area">'[46]Budget  by Objective'!$A$1:$P$139</definedName>
    <definedName name="_xlnm.Print_Titles" localSheetId="5">'BUDGET DETAILLE INITIAL'!$1:$11</definedName>
    <definedName name="_xlnm.Print_Titles">'[46]Budget  by Objective'!$A$7:$IV$7</definedName>
    <definedName name="Afg_EUR_rate">'[11]BoQ-Unit costs'!$H$1</definedName>
    <definedName name="Afg_EURO_rate" localSheetId="4">#REF!</definedName>
    <definedName name="Afg_EURO_rate" localSheetId="2">#REF!</definedName>
    <definedName name="Afg_EURO_rate" localSheetId="3">#REF!</definedName>
    <definedName name="Afg_EURO_rate">#REF!</definedName>
    <definedName name="Afg_USD_rate" localSheetId="4">#REF!</definedName>
    <definedName name="Afg_USD_rate" localSheetId="2">#REF!</definedName>
    <definedName name="Afg_USD_rate" localSheetId="3">#REF!</definedName>
    <definedName name="Afg_USD_rate">#REF!</definedName>
    <definedName name="AFRICA1" localSheetId="4">#REF!</definedName>
    <definedName name="AFRICA1" localSheetId="2">#REF!</definedName>
    <definedName name="AFRICA1" localSheetId="3">#REF!</definedName>
    <definedName name="AFRICA1">#REF!</definedName>
    <definedName name="aidmax">#REF!</definedName>
    <definedName name="ALPAY">#REF!</definedName>
    <definedName name="AMIN">#REF!</definedName>
    <definedName name="AMORT">[4]PARAMETERS!$AE$6</definedName>
    <definedName name="amount_in_letters">[12]P3!$A$1:$B$4001</definedName>
    <definedName name="Amt1150AS" localSheetId="4">#REF!</definedName>
    <definedName name="Amt1150AS" localSheetId="2">#REF!</definedName>
    <definedName name="Amt1150AS" localSheetId="3">#REF!</definedName>
    <definedName name="Amt1150AS">#REF!</definedName>
    <definedName name="AMT1155AS" localSheetId="4">#REF!</definedName>
    <definedName name="AMT1155AS" localSheetId="2">#REF!</definedName>
    <definedName name="AMT1155AS" localSheetId="3">#REF!</definedName>
    <definedName name="AMT1155AS">#REF!</definedName>
    <definedName name="AMT2340AS" localSheetId="4">#REF!</definedName>
    <definedName name="AMT2340AS" localSheetId="2">#REF!</definedName>
    <definedName name="AMT2340AS" localSheetId="3">#REF!</definedName>
    <definedName name="AMT2340AS">#REF!</definedName>
    <definedName name="ANNEE">[13]Paramétrages!$F$9</definedName>
    <definedName name="année" localSheetId="4">#REF!</definedName>
    <definedName name="année" localSheetId="2">#REF!</definedName>
    <definedName name="année" localSheetId="3">#REF!</definedName>
    <definedName name="année">#REF!</definedName>
    <definedName name="anpe" localSheetId="4">#REF!</definedName>
    <definedName name="anpe" localSheetId="2">#REF!</definedName>
    <definedName name="anpe" localSheetId="3">#REF!</definedName>
    <definedName name="anpe">#REF!</definedName>
    <definedName name="Areas">[6]P1!$AH$15:$AH$28</definedName>
    <definedName name="Areas2">[7]P1!$AH$15:$AH$30</definedName>
    <definedName name="arrete">[14]renvoi!$A$56</definedName>
    <definedName name="ath">[15]P1!$H$15:$H$20</definedName>
    <definedName name="avgbizec" localSheetId="4">#REF!</definedName>
    <definedName name="avgbizec" localSheetId="2">#REF!</definedName>
    <definedName name="avgbizec" localSheetId="3">#REF!</definedName>
    <definedName name="avgbizec">#REF!</definedName>
    <definedName name="avgecbizdckamp" localSheetId="4">#REF!</definedName>
    <definedName name="avgecbizdckamp" localSheetId="2">#REF!</definedName>
    <definedName name="avgecbizdckamp" localSheetId="3">#REF!</definedName>
    <definedName name="avgecbizdckamp">#REF!</definedName>
    <definedName name="avgecbizkampdc" localSheetId="4">#REF!</definedName>
    <definedName name="avgecbizkampdc" localSheetId="2">#REF!</definedName>
    <definedName name="avgecbizkampdc" localSheetId="3">#REF!</definedName>
    <definedName name="avgecbizkampdc">#REF!</definedName>
    <definedName name="avgstexpattrip">#REF!</definedName>
    <definedName name="B">#REF!</definedName>
    <definedName name="bailleurs">'[16]1 Parameters'!$R$6:$R$47</definedName>
    <definedName name="base">'[16]1 Parameters'!$C$6:$C$20</definedName>
    <definedName name="Base2">[7]P1!$H$15:$H$18</definedName>
    <definedName name="BaseCPR" localSheetId="4">#REF!</definedName>
    <definedName name="BaseCPR" localSheetId="2">#REF!</definedName>
    <definedName name="BaseCPR" localSheetId="3">#REF!</definedName>
    <definedName name="BaseCPR">#REF!</definedName>
    <definedName name="Bases">[17]Lists!$A$1:$B$15</definedName>
    <definedName name="BASIC" localSheetId="4">#REF!</definedName>
    <definedName name="BASIC" localSheetId="2">#REF!</definedName>
    <definedName name="BASIC" localSheetId="3">#REF!</definedName>
    <definedName name="BASIC">#REF!</definedName>
    <definedName name="BASICSALARY" localSheetId="4">#REF!</definedName>
    <definedName name="BASICSALARY" localSheetId="2">#REF!</definedName>
    <definedName name="BASICSALARY" localSheetId="3">#REF!</definedName>
    <definedName name="BASICSALARY">#REF!</definedName>
    <definedName name="BDF" localSheetId="4">#REF!</definedName>
    <definedName name="BDF" localSheetId="2">#REF!</definedName>
    <definedName name="BDF" localSheetId="3">#REF!</definedName>
    <definedName name="BDF">#REF!</definedName>
    <definedName name="Benefit1">'[18]COL &amp; Benefit'!$A$2:$AA$60</definedName>
    <definedName name="benefit2" localSheetId="4">#REF!</definedName>
    <definedName name="benefit2" localSheetId="2">#REF!</definedName>
    <definedName name="benefit2" localSheetId="3">#REF!</definedName>
    <definedName name="benefit2">#REF!</definedName>
    <definedName name="benefit3" localSheetId="4">#REF!</definedName>
    <definedName name="benefit3" localSheetId="2">#REF!</definedName>
    <definedName name="benefit3" localSheetId="3">#REF!</definedName>
    <definedName name="benefit3">#REF!</definedName>
    <definedName name="benefits" localSheetId="4">#REF!</definedName>
    <definedName name="benefits" localSheetId="2">#REF!</definedName>
    <definedName name="benefits" localSheetId="3">#REF!</definedName>
    <definedName name="benefits">#REF!</definedName>
    <definedName name="BFU">#REF!</definedName>
    <definedName name="bizdckamrt">#REF!</definedName>
    <definedName name="bizkamdcrt">#REF!</definedName>
    <definedName name="bkpr">#REF!</definedName>
    <definedName name="bkpr1">#REF!</definedName>
    <definedName name="bkpr2">#REF!</definedName>
    <definedName name="BN">#REF!</definedName>
    <definedName name="BRX">[19]PARAMETERS!$AE$3</definedName>
    <definedName name="Budget">[20]Sheet1!$A$1:$B$13</definedName>
    <definedName name="budgets" localSheetId="4">#REF!</definedName>
    <definedName name="budgets" localSheetId="2">#REF!</definedName>
    <definedName name="budgets" localSheetId="3">#REF!</definedName>
    <definedName name="budgets">#REF!</definedName>
    <definedName name="BUREAU">[19]PARAMETERS!$AB$3:$AB$8</definedName>
    <definedName name="Button_67">"Finiquito_Jocotán_v4_Datos_List"</definedName>
    <definedName name="C_Budget">#REF!</definedName>
    <definedName name="C_Realise">#REF!</definedName>
    <definedName name="Caisse">[17]Lists!$E$1:$F$26</definedName>
    <definedName name="Camp_Area" localSheetId="4">#REF!</definedName>
    <definedName name="Camp_Area" localSheetId="2">#REF!</definedName>
    <definedName name="Camp_Area" localSheetId="3">#REF!</definedName>
    <definedName name="Camp_Area">#REF!</definedName>
    <definedName name="cat" localSheetId="4">#REF!</definedName>
    <definedName name="cat" localSheetId="2">#REF!</definedName>
    <definedName name="cat" localSheetId="3">#REF!</definedName>
    <definedName name="cat">#REF!</definedName>
    <definedName name="cat_cpta" localSheetId="4">#REF!</definedName>
    <definedName name="cat_cpta" localSheetId="2">#REF!</definedName>
    <definedName name="cat_cpta" localSheetId="3">#REF!</definedName>
    <definedName name="cat_cpta">#REF!</definedName>
    <definedName name="Catalogue">#REF!</definedName>
    <definedName name="CATCOMPTA">[4]PARAMETERS!$AK$3:$AK$6</definedName>
    <definedName name="CATCOMPTABLE" localSheetId="4">#REF!</definedName>
    <definedName name="CATCOMPTABLE" localSheetId="2">#REF!</definedName>
    <definedName name="CATCOMPTABLE" localSheetId="3">#REF!</definedName>
    <definedName name="CATCOMPTABLE">#REF!</definedName>
    <definedName name="CATEGORIE" localSheetId="4">#REF!</definedName>
    <definedName name="CATEGORIE" localSheetId="2">#REF!</definedName>
    <definedName name="CATEGORIE" localSheetId="3">#REF!</definedName>
    <definedName name="CATEGORIE">#REF!</definedName>
    <definedName name="catégorie" localSheetId="2">'[21]GS Niger'!$I$5:$J$47</definedName>
    <definedName name="catégorie">'[21]GS Niger'!$I$5:$J$47</definedName>
    <definedName name="CATORDI" localSheetId="4">#REF!</definedName>
    <definedName name="CATORDI" localSheetId="2">#REF!</definedName>
    <definedName name="CATORDI" localSheetId="3">#REF!</definedName>
    <definedName name="CATORDI">#REF!</definedName>
    <definedName name="CATRADIO" localSheetId="4">#REF!</definedName>
    <definedName name="CATRADIO" localSheetId="2">#REF!</definedName>
    <definedName name="CATRADIO" localSheetId="3">#REF!</definedName>
    <definedName name="CATRADIO">#REF!</definedName>
    <definedName name="CATTEL" localSheetId="4">#REF!</definedName>
    <definedName name="CATTEL" localSheetId="2">#REF!</definedName>
    <definedName name="CATTEL" localSheetId="3">#REF!</definedName>
    <definedName name="CATTEL">#REF!</definedName>
    <definedName name="CcontractDB">'[22]Contract Data'!$A$2:$AB$300</definedName>
    <definedName name="CG">'[23]Info synthétique'!$D$2</definedName>
    <definedName name="chemin" localSheetId="4">#REF!</definedName>
    <definedName name="chemin" localSheetId="2">#REF!</definedName>
    <definedName name="chemin" localSheetId="3">#REF!</definedName>
    <definedName name="chemin">#REF!</definedName>
    <definedName name="child_exempt">'[18]IC-Tax Schedule'!$C$2</definedName>
    <definedName name="CHIN">'[18]Field Allowance'!$B$7</definedName>
    <definedName name="ci" localSheetId="4">#REF!</definedName>
    <definedName name="ci" localSheetId="2">#REF!</definedName>
    <definedName name="ci" localSheetId="3">#REF!</definedName>
    <definedName name="ci">#REF!</definedName>
    <definedName name="CIDA" localSheetId="4">#REF!</definedName>
    <definedName name="CIDA" localSheetId="2">#REF!</definedName>
    <definedName name="CIDA" localSheetId="3">#REF!</definedName>
    <definedName name="CIDA">#REF!</definedName>
    <definedName name="closingdate" localSheetId="4">#REF!</definedName>
    <definedName name="closingdate" localSheetId="2">#REF!</definedName>
    <definedName name="closingdate" localSheetId="3">#REF!</definedName>
    <definedName name="closingdate">#REF!</definedName>
    <definedName name="cnss" localSheetId="2">#REF!</definedName>
    <definedName name="cnss">#REF!</definedName>
    <definedName name="CO">'[23]Info synthétique'!$D$3</definedName>
    <definedName name="CODE">[24]PARAMETERS!$I$3:$I$33</definedName>
    <definedName name="cola1" localSheetId="4">#REF!</definedName>
    <definedName name="cola1" localSheetId="2">#REF!</definedName>
    <definedName name="cola1" localSheetId="3">#REF!</definedName>
    <definedName name="cola1">#REF!</definedName>
    <definedName name="cola2" localSheetId="4">#REF!</definedName>
    <definedName name="cola2" localSheetId="2">#REF!</definedName>
    <definedName name="cola2" localSheetId="3">#REF!</definedName>
    <definedName name="cola2">#REF!</definedName>
    <definedName name="ComAmt" localSheetId="4">#REF!</definedName>
    <definedName name="ComAmt" localSheetId="2">#REF!</definedName>
    <definedName name="ComAmt" localSheetId="3">#REF!</definedName>
    <definedName name="ComAmt">#REF!</definedName>
    <definedName name="commspecsal">#REF!</definedName>
    <definedName name="COMPTABUREAU">[19]PARAMETERS!$AM$3</definedName>
    <definedName name="compteur" localSheetId="4">#REF!</definedName>
    <definedName name="compteur" localSheetId="2">#REF!</definedName>
    <definedName name="compteur" localSheetId="3">#REF!</definedName>
    <definedName name="compteur">#REF!</definedName>
    <definedName name="compteur2" localSheetId="4">#REF!</definedName>
    <definedName name="compteur2" localSheetId="2">#REF!</definedName>
    <definedName name="compteur2" localSheetId="3">#REF!</definedName>
    <definedName name="compteur2">#REF!</definedName>
    <definedName name="COMPUT">[4]PARAMETERS!$AB$15:$AB$18</definedName>
    <definedName name="computer">'[18]Fix 1'!$K$1</definedName>
    <definedName name="Computers" localSheetId="4">#REF!</definedName>
    <definedName name="Computers" localSheetId="2">#REF!</definedName>
    <definedName name="Computers" localSheetId="3">#REF!</definedName>
    <definedName name="Computers">#REF!</definedName>
    <definedName name="comspec" localSheetId="4">#REF!</definedName>
    <definedName name="comspec" localSheetId="2">#REF!</definedName>
    <definedName name="comspec" localSheetId="3">#REF!</definedName>
    <definedName name="comspec">#REF!</definedName>
    <definedName name="ComT2" localSheetId="4">#REF!</definedName>
    <definedName name="ComT2" localSheetId="2">#REF!</definedName>
    <definedName name="ComT2" localSheetId="3">#REF!</definedName>
    <definedName name="ComT2">#REF!</definedName>
    <definedName name="Container1">'[25]C1 '!$B$11:$M$947</definedName>
    <definedName name="Container2">[25]C2!$B$11:$M$724</definedName>
    <definedName name="Container4">[25]C4!$B$11:$M$410</definedName>
    <definedName name="Container5">[25]C5!$B$11:$M$228</definedName>
    <definedName name="contracts" localSheetId="4">#REF!</definedName>
    <definedName name="contracts" localSheetId="2">#REF!</definedName>
    <definedName name="contracts" localSheetId="3">#REF!</definedName>
    <definedName name="contracts">#REF!</definedName>
    <definedName name="contractsal" localSheetId="4">#REF!</definedName>
    <definedName name="contractsal" localSheetId="2">#REF!</definedName>
    <definedName name="contractsal" localSheetId="3">#REF!</definedName>
    <definedName name="contractsal">#REF!</definedName>
    <definedName name="CONTRAT" localSheetId="4">#REF!</definedName>
    <definedName name="CONTRAT" localSheetId="2">#REF!</definedName>
    <definedName name="CONTRAT" localSheetId="3">#REF!</definedName>
    <definedName name="CONTRAT">#REF!</definedName>
    <definedName name="contrats">#REF!</definedName>
    <definedName name="cop">#REF!</definedName>
    <definedName name="country">[26]Data!$O$2:$O$246</definedName>
    <definedName name="COUTS">[27]Parametres!$V$4:$V$9</definedName>
    <definedName name="cprojet">[13]Paramétrages!$G$12</definedName>
    <definedName name="CR" localSheetId="4">#REF!</definedName>
    <definedName name="CR" localSheetId="2">#REF!</definedName>
    <definedName name="CR" localSheetId="3">#REF!</definedName>
    <definedName name="CR">#REF!</definedName>
    <definedName name="_xlnm.Criteria">'[28]#REF'!$A$1:$C$2</definedName>
    <definedName name="CstaffDB">'[29]Employee Register'!$A$7:$AK$305</definedName>
    <definedName name="cumutax">'[18]IC-Tax Schedule'!$E$4:$E$11</definedName>
    <definedName name="currency">[26]Data!$H$3:$H$185</definedName>
    <definedName name="cut_off">'[18]IC-Tax Schedule'!$D$2</definedName>
    <definedName name="CV" localSheetId="4">#REF!</definedName>
    <definedName name="CV" localSheetId="2">#REF!</definedName>
    <definedName name="CV" localSheetId="3">#REF!</definedName>
    <definedName name="CV">#REF!</definedName>
    <definedName name="CVGSTH">[30]P1!$H$15:$H$20</definedName>
    <definedName name="D">[31]P1!$D$15:$D$16</definedName>
    <definedName name="Da">'[32]Staff Costs'!$E$83</definedName>
    <definedName name="dangerkamp" localSheetId="4">#REF!</definedName>
    <definedName name="dangerkamp" localSheetId="2">#REF!</definedName>
    <definedName name="dangerkamp" localSheetId="3">#REF!</definedName>
    <definedName name="dangerkamp">#REF!</definedName>
    <definedName name="dangeroth" localSheetId="4">#REF!</definedName>
    <definedName name="dangeroth" localSheetId="2">#REF!</definedName>
    <definedName name="dangeroth" localSheetId="3">#REF!</definedName>
    <definedName name="dangeroth">#REF!</definedName>
    <definedName name="data">[33]DATA!$B$4:$BL$30</definedName>
    <definedName name="_xlnm.Database" localSheetId="4">#REF!</definedName>
    <definedName name="_xlnm.Database" localSheetId="2">#REF!</definedName>
    <definedName name="_xlnm.Database" localSheetId="3">#REF!</definedName>
    <definedName name="_xlnm.Database">#REF!</definedName>
    <definedName name="Database1" localSheetId="4">#REF!</definedName>
    <definedName name="Database1" localSheetId="2">#REF!</definedName>
    <definedName name="Database1" localSheetId="3">#REF!</definedName>
    <definedName name="Database1">#REF!</definedName>
    <definedName name="DATAS">[34]Datas!$A$1:$AH$122</definedName>
    <definedName name="date">'[18]Employee Follow up'!$A$2</definedName>
    <definedName name="DATE__" localSheetId="4">#REF!</definedName>
    <definedName name="DATE__" localSheetId="2">#REF!</definedName>
    <definedName name="DATE__" localSheetId="3">#REF!</definedName>
    <definedName name="DATE__">#REF!</definedName>
    <definedName name="dateEOC">'[18]EOC-notice'!$P$2</definedName>
    <definedName name="days" localSheetId="4">#REF!</definedName>
    <definedName name="days" localSheetId="2">#REF!</definedName>
    <definedName name="days" localSheetId="3">#REF!</definedName>
    <definedName name="days">#REF!</definedName>
    <definedName name="dba" localSheetId="4">#REF!</definedName>
    <definedName name="dba" localSheetId="2">#REF!</definedName>
    <definedName name="dba" localSheetId="3">#REF!</definedName>
    <definedName name="dba">#REF!</definedName>
    <definedName name="DD">[35]D1!$A$5:$A$400</definedName>
    <definedName name="Delivery_mode">[36]Lists!$A$2:$A$6</definedName>
    <definedName name="Department">[6]P1!$J$15:$J$28</definedName>
    <definedName name="DEPENDENTS_INCTAX">'[18]Medical coverage'!$A$2:$BC$45</definedName>
    <definedName name="Description">[26]Data!$B$2:$B$583</definedName>
    <definedName name="DEVISES">'[37]1 Parameters'!$I$6:$I$25</definedName>
    <definedName name="DEVISES2">[38]PARAMETRES!$J$4:$J$15</definedName>
    <definedName name="DI" localSheetId="4">#REF!</definedName>
    <definedName name="DI" localSheetId="2">#REF!</definedName>
    <definedName name="DI" localSheetId="3">#REF!</definedName>
    <definedName name="DI">#REF!</definedName>
    <definedName name="dir" localSheetId="4">#REF!</definedName>
    <definedName name="dir" localSheetId="2">#REF!</definedName>
    <definedName name="dir" localSheetId="3">#REF!</definedName>
    <definedName name="dir">#REF!</definedName>
    <definedName name="dirsal" localSheetId="4">#REF!</definedName>
    <definedName name="dirsal" localSheetId="2">#REF!</definedName>
    <definedName name="dirsal" localSheetId="3">#REF!</definedName>
    <definedName name="dirsal">#REF!</definedName>
    <definedName name="donnee">#REF!</definedName>
    <definedName name="DPT">#REF!</definedName>
    <definedName name="driver">#REF!</definedName>
    <definedName name="driver1">#REF!</definedName>
    <definedName name="driver2">#REF!</definedName>
    <definedName name="driver3">#REF!</definedName>
    <definedName name="driver4">#REF!</definedName>
    <definedName name="Duraiton">[39]P1!$AF$15:$AF$17</definedName>
    <definedName name="Duration" localSheetId="4">#REF!</definedName>
    <definedName name="Duration" localSheetId="2">#REF!</definedName>
    <definedName name="Duration" localSheetId="3">#REF!</definedName>
    <definedName name="Duration">#REF!</definedName>
    <definedName name="Durée_PROG">'[40]6. Hypothèses'!$B$11</definedName>
    <definedName name="Duree_Projet">[41]Paramètres!$B$8</definedName>
    <definedName name="e_1" localSheetId="4">#REF!</definedName>
    <definedName name="e_1" localSheetId="2">#REF!</definedName>
    <definedName name="e_1" localSheetId="3">#REF!</definedName>
    <definedName name="e_1">#REF!</definedName>
    <definedName name="ec098reval">[42]Sheet1!$C$28:$C$29</definedName>
    <definedName name="ec106reval">[42]Sheet1!$C$47:$C$48</definedName>
    <definedName name="EC208A" localSheetId="4">#REF!</definedName>
    <definedName name="EC208A" localSheetId="2">#REF!</definedName>
    <definedName name="EC208A" localSheetId="3">#REF!</definedName>
    <definedName name="EC208A">#REF!</definedName>
    <definedName name="EC208AA" localSheetId="4">#REF!</definedName>
    <definedName name="EC208AA" localSheetId="2">#REF!</definedName>
    <definedName name="EC208AA" localSheetId="3">#REF!</definedName>
    <definedName name="EC208AA">#REF!</definedName>
    <definedName name="EC208AR" localSheetId="4">#REF!</definedName>
    <definedName name="EC208AR" localSheetId="2">#REF!</definedName>
    <definedName name="EC208AR" localSheetId="3">#REF!</definedName>
    <definedName name="EC208AR">#REF!</definedName>
    <definedName name="EC208R">#REF!</definedName>
    <definedName name="EC217A">#REF!</definedName>
    <definedName name="EC217AA">#REF!</definedName>
    <definedName name="EC217AR">#REF!</definedName>
    <definedName name="EC217R">#REF!</definedName>
    <definedName name="ecdckamow">#REF!</definedName>
    <definedName name="ecdckamrt">#REF!</definedName>
    <definedName name="eckamdcow">#REF!</definedName>
    <definedName name="eckamdcrt">#REF!</definedName>
    <definedName name="ED">#REF!</definedName>
    <definedName name="edit">#REF!</definedName>
    <definedName name="editsal">#REF!</definedName>
    <definedName name="EF">#REF!</definedName>
    <definedName name="eldouma">#REF!</definedName>
    <definedName name="ELIJA">#REF!</definedName>
    <definedName name="emp">'[18]Employee Follow up'!$A$3:$AZ$203</definedName>
    <definedName name="EMPID" localSheetId="4">#REF!</definedName>
    <definedName name="EMPID" localSheetId="2">#REF!</definedName>
    <definedName name="EMPID" localSheetId="3">#REF!</definedName>
    <definedName name="EMPID">#REF!</definedName>
    <definedName name="employee">'[43]Employee Follow up'!$A$3:$AU$133</definedName>
    <definedName name="EMPName" localSheetId="4">#REF!</definedName>
    <definedName name="EMPName" localSheetId="2">#REF!</definedName>
    <definedName name="EMPName" localSheetId="3">#REF!</definedName>
    <definedName name="EMPName">#REF!</definedName>
    <definedName name="EMPTitle" localSheetId="4">#REF!</definedName>
    <definedName name="EMPTitle" localSheetId="2">#REF!</definedName>
    <definedName name="EMPTitle" localSheetId="3">#REF!</definedName>
    <definedName name="EMPTitle">#REF!</definedName>
    <definedName name="EQUIPEMENT">[4]PARAMETERS!$AB$3:$AB$18</definedName>
    <definedName name="ER" localSheetId="4">#REF!</definedName>
    <definedName name="ER" localSheetId="2">#REF!</definedName>
    <definedName name="ER" localSheetId="3">#REF!</definedName>
    <definedName name="ER">#REF!</definedName>
    <definedName name="err">[44]P1!$P$15:$P$24</definedName>
    <definedName name="ESTHER" localSheetId="4">#REF!</definedName>
    <definedName name="ESTHER" localSheetId="2">#REF!</definedName>
    <definedName name="ESTHER" localSheetId="3">#REF!</definedName>
    <definedName name="ESTHER">#REF!</definedName>
    <definedName name="etat_personnel" localSheetId="4">#REF!</definedName>
    <definedName name="etat_personnel" localSheetId="2">#REF!</definedName>
    <definedName name="etat_personnel" localSheetId="3">#REF!</definedName>
    <definedName name="etat_personnel">#REF!</definedName>
    <definedName name="EUR" localSheetId="4">#REF!</definedName>
    <definedName name="eur" localSheetId="2">'[23]Annexe RH-revisé'!$F$1</definedName>
    <definedName name="EUR" localSheetId="3">#REF!</definedName>
    <definedName name="EUR">#REF!</definedName>
    <definedName name="ex_rate">'[45]ex-rate'!$D$3</definedName>
    <definedName name="Excel_BuiltIn_Criteria" localSheetId="4">#REF!</definedName>
    <definedName name="Excel_BuiltIn_Criteria" localSheetId="2">#REF!</definedName>
    <definedName name="Excel_BuiltIn_Criteria" localSheetId="3">#REF!</definedName>
    <definedName name="Excel_BuiltIn_Criteria">#REF!</definedName>
    <definedName name="Excel_BuiltIn_Database" localSheetId="4">#REF!</definedName>
    <definedName name="Excel_BuiltIn_Database" localSheetId="2">#REF!</definedName>
    <definedName name="Excel_BuiltIn_Database" localSheetId="3">#REF!</definedName>
    <definedName name="Excel_BuiltIn_Database">#REF!</definedName>
    <definedName name="Excel_BuiltIn_Extract" localSheetId="4">#REF!</definedName>
    <definedName name="Excel_BuiltIn_Extract" localSheetId="2">#REF!</definedName>
    <definedName name="Excel_BuiltIn_Extract" localSheetId="3">#REF!</definedName>
    <definedName name="Excel_BuiltIn_Extract">#REF!</definedName>
    <definedName name="Excel_BuiltIn_Print_Area">'[46]Budget  by Objective'!$A$1:$P$139</definedName>
    <definedName name="Excel_BuiltIn_Print_Titles">'[46]Budget  by Objective'!$A$7:$IV$7</definedName>
    <definedName name="exchangerate" localSheetId="4">#REF!</definedName>
    <definedName name="exchangerate" localSheetId="2">#REF!</definedName>
    <definedName name="exchangerate" localSheetId="3">#REF!</definedName>
    <definedName name="exchangerate">#REF!</definedName>
    <definedName name="expat2" localSheetId="4">#REF!</definedName>
    <definedName name="expat2" localSheetId="2">#REF!</definedName>
    <definedName name="expat2" localSheetId="3">#REF!</definedName>
    <definedName name="expat2">#REF!</definedName>
    <definedName name="expatfringe" localSheetId="4">#REF!</definedName>
    <definedName name="expatfringe" localSheetId="2">#REF!</definedName>
    <definedName name="expatfringe" localSheetId="3">#REF!</definedName>
    <definedName name="expatfringe">#REF!</definedName>
    <definedName name="EXTRAPAYBOOK">[10]BK6!$A$4:$L$400</definedName>
    <definedName name="F" localSheetId="4">#REF!</definedName>
    <definedName name="F" localSheetId="2">#REF!</definedName>
    <definedName name="F" localSheetId="3">#REF!</definedName>
    <definedName name="F">#REF!</definedName>
    <definedName name="f_1" localSheetId="4">#REF!</definedName>
    <definedName name="f_1" localSheetId="2">#REF!</definedName>
    <definedName name="f_1" localSheetId="3">#REF!</definedName>
    <definedName name="f_1">#REF!</definedName>
    <definedName name="facc" localSheetId="4">#REF!</definedName>
    <definedName name="facc" localSheetId="2">#REF!</definedName>
    <definedName name="facc" localSheetId="3">#REF!</definedName>
    <definedName name="facc">#REF!</definedName>
    <definedName name="faccsal">#REF!</definedName>
    <definedName name="falg">#REF!</definedName>
    <definedName name="falg2">#REF!</definedName>
    <definedName name="FCT_DETAIL1">'[47]1 Parameters'!$AX$6:$AX$115</definedName>
    <definedName name="FCT_DETAIL2">'[48]1 Parameters'!$AX$6:$AY$115</definedName>
    <definedName name="FCT_NOMCATCOMPTA">'[47]1 Parameters'!$AR$6:$AR$21</definedName>
    <definedName name="fee" localSheetId="4">#REF!</definedName>
    <definedName name="fee" localSheetId="2">#REF!</definedName>
    <definedName name="fee" localSheetId="3">#REF!</definedName>
    <definedName name="fee">#REF!</definedName>
    <definedName name="fg" localSheetId="4">#REF!</definedName>
    <definedName name="fg" localSheetId="2">#REF!</definedName>
    <definedName name="fg" localSheetId="3">#REF!</definedName>
    <definedName name="fg">#REF!</definedName>
    <definedName name="fhom" localSheetId="4">#REF!</definedName>
    <definedName name="fhom" localSheetId="2">#REF!</definedName>
    <definedName name="fhom" localSheetId="3">#REF!</definedName>
    <definedName name="fhom">#REF!</definedName>
    <definedName name="field">#REF!</definedName>
    <definedName name="fieldbgl">#REF!</definedName>
    <definedName name="fieldlkw">'[18]Field Allowance'!$B$8</definedName>
    <definedName name="fieldnrs" localSheetId="4">#REF!</definedName>
    <definedName name="fieldnrs" localSheetId="2">#REF!</definedName>
    <definedName name="fieldnrs" localSheetId="3">#REF!</definedName>
    <definedName name="fieldnrs">#REF!</definedName>
    <definedName name="fieldYGN" localSheetId="4">#REF!</definedName>
    <definedName name="fieldYGN" localSheetId="2">#REF!</definedName>
    <definedName name="fieldYGN" localSheetId="3">#REF!</definedName>
    <definedName name="fieldYGN">#REF!</definedName>
    <definedName name="Finiquito_Jocotán_v4_Datos_List" localSheetId="4">#REF!</definedName>
    <definedName name="Finiquito_Jocotán_v4_Datos_List" localSheetId="2">#REF!</definedName>
    <definedName name="Finiquito_Jocotán_v4_Datos_List" localSheetId="3">#REF!</definedName>
    <definedName name="Finiquito_Jocotán_v4_Datos_List">#REF!</definedName>
    <definedName name="fkd">[49]Parameters!$B$102</definedName>
    <definedName name="flag" localSheetId="4">#REF!</definedName>
    <definedName name="flag" localSheetId="2">#REF!</definedName>
    <definedName name="flag" localSheetId="3">#REF!</definedName>
    <definedName name="flag">#REF!</definedName>
    <definedName name="FOCA" localSheetId="4">#REF!</definedName>
    <definedName name="FOCA" localSheetId="2">#REF!</definedName>
    <definedName name="FOCA" localSheetId="3">#REF!</definedName>
    <definedName name="FOCA">#REF!</definedName>
    <definedName name="fooh" localSheetId="4">#REF!</definedName>
    <definedName name="fooh" localSheetId="2">#REF!</definedName>
    <definedName name="fooh" localSheetId="3">#REF!</definedName>
    <definedName name="fooh">#REF!</definedName>
    <definedName name="Forthqtr">#REF!</definedName>
    <definedName name="Fourniseur">#REF!</definedName>
    <definedName name="Fournisseur">#REF!</definedName>
    <definedName name="FRANC">[13]Paramétrages!$D$17</definedName>
    <definedName name="Frd">[50]Text!$G$1:$H$11</definedName>
    <definedName name="Frequency">[51]Lists!$B$2:$B$3</definedName>
    <definedName name="fs" localSheetId="4">#REF!</definedName>
    <definedName name="fs" localSheetId="2">#REF!</definedName>
    <definedName name="fs" localSheetId="3">#REF!</definedName>
    <definedName name="fs">#REF!</definedName>
    <definedName name="fsnmax" localSheetId="4">#REF!</definedName>
    <definedName name="fsnmax" localSheetId="2">#REF!</definedName>
    <definedName name="fsnmax" localSheetId="3">#REF!</definedName>
    <definedName name="fsnmax">#REF!</definedName>
    <definedName name="fsnmax2" localSheetId="4">#REF!</definedName>
    <definedName name="fsnmax2" localSheetId="2">#REF!</definedName>
    <definedName name="fsnmax2" localSheetId="3">#REF!</definedName>
    <definedName name="fsnmax2">#REF!</definedName>
    <definedName name="Fst">[50]Text!$A$1:$B$11</definedName>
    <definedName name="fv" localSheetId="4">#REF!</definedName>
    <definedName name="fv" localSheetId="2">#REF!</definedName>
    <definedName name="fv" localSheetId="3">#REF!</definedName>
    <definedName name="fv">#REF!</definedName>
    <definedName name="FY07r" localSheetId="4">#REF!</definedName>
    <definedName name="FY07r" localSheetId="2">#REF!</definedName>
    <definedName name="FY07r" localSheetId="3">#REF!</definedName>
    <definedName name="FY07r">#REF!</definedName>
    <definedName name="FY08r" localSheetId="4">#REF!</definedName>
    <definedName name="FY08r" localSheetId="2">#REF!</definedName>
    <definedName name="FY08r" localSheetId="3">#REF!</definedName>
    <definedName name="FY08r">#REF!</definedName>
    <definedName name="ga">#REF!</definedName>
    <definedName name="GA209A">#REF!</definedName>
    <definedName name="GA209AA">#REF!</definedName>
    <definedName name="GA209AMOUNT">#REF!</definedName>
    <definedName name="GA209AR">#REF!</definedName>
    <definedName name="GA209R">#REF!</definedName>
    <definedName name="GA209T2">#REF!</definedName>
    <definedName name="GA236A">#REF!</definedName>
    <definedName name="GA236AA">#REF!</definedName>
    <definedName name="GA236AR">#REF!</definedName>
    <definedName name="GA236R">#REF!</definedName>
    <definedName name="GASTO">#REF!</definedName>
    <definedName name="GB411A">#REF!</definedName>
    <definedName name="GB411AA">#REF!</definedName>
    <definedName name="GB411AMOUNT">#REF!</definedName>
    <definedName name="GB411AR">#REF!</definedName>
    <definedName name="GB411R">#REF!</definedName>
    <definedName name="GB411T2">#REF!</definedName>
    <definedName name="GB412A">#REF!</definedName>
    <definedName name="GB412AA">#REF!</definedName>
    <definedName name="GB412AMOUNT">#REF!</definedName>
    <definedName name="GB412AR">#REF!</definedName>
    <definedName name="GB412R">#REF!</definedName>
    <definedName name="GB412T2">#REF!</definedName>
    <definedName name="GB414A">#REF!</definedName>
    <definedName name="GB414AA">#REF!</definedName>
    <definedName name="GB414AR">#REF!</definedName>
    <definedName name="GB414R">#REF!</definedName>
    <definedName name="GB420A">#REF!</definedName>
    <definedName name="GB420AA">#REF!</definedName>
    <definedName name="GB420AR">#REF!</definedName>
    <definedName name="GB420R">#REF!</definedName>
    <definedName name="GB421A">#REF!</definedName>
    <definedName name="GB421AA">#REF!</definedName>
    <definedName name="GB421AMOUNT">#REF!</definedName>
    <definedName name="GB421AR">#REF!</definedName>
    <definedName name="GB421R">#REF!</definedName>
    <definedName name="GB421T2">#REF!</definedName>
    <definedName name="GB423A">#REF!</definedName>
    <definedName name="GB423AA">#REF!</definedName>
    <definedName name="GB423AR">#REF!</definedName>
    <definedName name="GB423R">#REF!</definedName>
    <definedName name="GB431A">#REF!</definedName>
    <definedName name="GB431AA">#REF!</definedName>
    <definedName name="GB431AMOUNT">#REF!</definedName>
    <definedName name="GB431AR">#REF!</definedName>
    <definedName name="GB431R">#REF!</definedName>
    <definedName name="GB431T2">#REF!</definedName>
    <definedName name="GB444A">#REF!</definedName>
    <definedName name="GB444AA">#REF!</definedName>
    <definedName name="GB444AR">#REF!</definedName>
    <definedName name="GB444R">#REF!</definedName>
    <definedName name="GB446A">#REF!</definedName>
    <definedName name="GB446AA">#REF!</definedName>
    <definedName name="GB446AR">#REF!</definedName>
    <definedName name="GB446R">#REF!</definedName>
    <definedName name="GB447A">#REF!</definedName>
    <definedName name="GB447AA">#REF!</definedName>
    <definedName name="GB447AR">#REF!</definedName>
    <definedName name="GB447R">#REF!</definedName>
    <definedName name="GB459A">#REF!</definedName>
    <definedName name="GB459AA">#REF!</definedName>
    <definedName name="GB459AR">#REF!</definedName>
    <definedName name="GB459R">#REF!</definedName>
    <definedName name="GB460A">#REF!</definedName>
    <definedName name="GB460AA">#REF!</definedName>
    <definedName name="GB460AR">#REF!</definedName>
    <definedName name="GB460R">#REF!</definedName>
    <definedName name="GB461A">#REF!</definedName>
    <definedName name="GB461AA">#REF!</definedName>
    <definedName name="GB461AR">#REF!</definedName>
    <definedName name="GB461R">#REF!</definedName>
    <definedName name="gbp">#REF!</definedName>
    <definedName name="_xlnm.Data_Form">'[55]GS Niger'!$A$2:$D$76</definedName>
    <definedName name="gen_exempt_perc">'[18]IC-Tax Schedule'!$A$2</definedName>
    <definedName name="GG" localSheetId="4">#REF!</definedName>
    <definedName name="GG" localSheetId="2">#REF!</definedName>
    <definedName name="GG" localSheetId="3">#REF!</definedName>
    <definedName name="GG">#REF!</definedName>
    <definedName name="GG125A" localSheetId="4">#REF!</definedName>
    <definedName name="GG125A" localSheetId="2">#REF!</definedName>
    <definedName name="GG125A" localSheetId="3">#REF!</definedName>
    <definedName name="GG125A">#REF!</definedName>
    <definedName name="GG125AA" localSheetId="4">#REF!</definedName>
    <definedName name="GG125AA" localSheetId="2">#REF!</definedName>
    <definedName name="GG125AA" localSheetId="3">#REF!</definedName>
    <definedName name="GG125AA">#REF!</definedName>
    <definedName name="GG125AR">#REF!</definedName>
    <definedName name="GG125R">#REF!</definedName>
    <definedName name="GG147A">#REF!</definedName>
    <definedName name="GG147AA">#REF!</definedName>
    <definedName name="GG147AR">#REF!</definedName>
    <definedName name="GG147R">#REF!</definedName>
    <definedName name="GH">#REF!</definedName>
    <definedName name="GH279A">#REF!</definedName>
    <definedName name="GH279AA">#REF!</definedName>
    <definedName name="GH279AMOUNT">#REF!</definedName>
    <definedName name="GH279AR">#REF!</definedName>
    <definedName name="GH279R">#REF!</definedName>
    <definedName name="GH279T2">#REF!</definedName>
    <definedName name="GH295A">#REF!</definedName>
    <definedName name="GH295AA">#REF!</definedName>
    <definedName name="GH295AR">#REF!</definedName>
    <definedName name="GH295B">'[52]COMMITMENT TO BVA'!$BN$1:$BN$65536</definedName>
    <definedName name="GH295R" localSheetId="4">#REF!</definedName>
    <definedName name="GH295R" localSheetId="2">#REF!</definedName>
    <definedName name="GH295R" localSheetId="3">#REF!</definedName>
    <definedName name="GH295R">#REF!</definedName>
    <definedName name="GO186A" localSheetId="4">#REF!</definedName>
    <definedName name="GO186A" localSheetId="2">#REF!</definedName>
    <definedName name="GO186A" localSheetId="3">#REF!</definedName>
    <definedName name="GO186A">#REF!</definedName>
    <definedName name="GO186AA" localSheetId="4">#REF!</definedName>
    <definedName name="GO186AA" localSheetId="2">#REF!</definedName>
    <definedName name="GO186AA" localSheetId="3">#REF!</definedName>
    <definedName name="GO186AA">#REF!</definedName>
    <definedName name="GO186AMOUNT">#REF!</definedName>
    <definedName name="GO186AR">#REF!</definedName>
    <definedName name="GO186R">#REF!</definedName>
    <definedName name="GO186T2">#REF!</definedName>
    <definedName name="GO209A">#REF!</definedName>
    <definedName name="GO209AA">#REF!</definedName>
    <definedName name="GO209AR">#REF!</definedName>
    <definedName name="GO209R">#REF!</definedName>
    <definedName name="GO221A">#REF!</definedName>
    <definedName name="GO221AA">#REF!</definedName>
    <definedName name="GO221AR">#REF!</definedName>
    <definedName name="GO221R">#REF!</definedName>
    <definedName name="GO228A">#REF!</definedName>
    <definedName name="GO228AA">#REF!</definedName>
    <definedName name="GO228AR">#REF!</definedName>
    <definedName name="GO228R">#REF!</definedName>
    <definedName name="Golf10">'[53]Rapport de stock'!$B$11:$M$410</definedName>
    <definedName name="Grade" localSheetId="4">#REF!</definedName>
    <definedName name="Grade" localSheetId="2">#REF!</definedName>
    <definedName name="Grade" localSheetId="3">#REF!</definedName>
    <definedName name="Grade">#REF!</definedName>
    <definedName name="GRADES">'[54]Salary &amp; job scale'!$B$5:$B$18</definedName>
    <definedName name="GRADESTEP" localSheetId="4">#REF!</definedName>
    <definedName name="GRADESTEP" localSheetId="2">#REF!</definedName>
    <definedName name="GRADESTEP" localSheetId="3">#REF!</definedName>
    <definedName name="GRADESTEP">#REF!</definedName>
    <definedName name="Grant2" localSheetId="4">#REF!</definedName>
    <definedName name="Grant2" localSheetId="2">#REF!</definedName>
    <definedName name="Grant2" localSheetId="3">#REF!</definedName>
    <definedName name="Grant2">#REF!</definedName>
    <definedName name="grantas" localSheetId="4">#REF!</definedName>
    <definedName name="grantas" localSheetId="2">#REF!</definedName>
    <definedName name="grantas" localSheetId="3">#REF!</definedName>
    <definedName name="grantas">#REF!</definedName>
    <definedName name="grantfee">#REF!</definedName>
    <definedName name="grants">#REF!</definedName>
    <definedName name="groupecomptable">[56]TablesCodes!$W$4:$Y$15</definedName>
    <definedName name="GS">'[55]GS Niger'!$A$2:$D$76</definedName>
    <definedName name="GU693A" localSheetId="4">#REF!</definedName>
    <definedName name="GU693A" localSheetId="2">#REF!</definedName>
    <definedName name="GU693A" localSheetId="3">#REF!</definedName>
    <definedName name="GU693A">#REF!</definedName>
    <definedName name="GU693AA" localSheetId="4">#REF!</definedName>
    <definedName name="GU693AA" localSheetId="2">#REF!</definedName>
    <definedName name="GU693AA" localSheetId="3">#REF!</definedName>
    <definedName name="GU693AA">#REF!</definedName>
    <definedName name="GU693AMOUNT" localSheetId="4">#REF!</definedName>
    <definedName name="GU693AMOUNT" localSheetId="2">#REF!</definedName>
    <definedName name="GU693AMOUNT" localSheetId="3">#REF!</definedName>
    <definedName name="GU693AMOUNT">#REF!</definedName>
    <definedName name="GU693AR">#REF!</definedName>
    <definedName name="GU693R">#REF!</definedName>
    <definedName name="GU693T2">#REF!</definedName>
    <definedName name="GU698A">#REF!</definedName>
    <definedName name="GU698AA">#REF!</definedName>
    <definedName name="GU698AMOUNT">#REF!</definedName>
    <definedName name="GU698AR">#REF!</definedName>
    <definedName name="GU698R">#REF!</definedName>
    <definedName name="GU698T2">#REF!</definedName>
    <definedName name="GU704A">#REF!</definedName>
    <definedName name="GU704AA">#REF!</definedName>
    <definedName name="GU704AMOUNT">#REF!</definedName>
    <definedName name="GU704AR">#REF!</definedName>
    <definedName name="GU704R">#REF!</definedName>
    <definedName name="GU704T2">#REF!</definedName>
    <definedName name="GU716A">#REF!</definedName>
    <definedName name="GU716AA">#REF!</definedName>
    <definedName name="GU716AR">#REF!</definedName>
    <definedName name="GU716R">#REF!</definedName>
    <definedName name="GU721A">#REF!</definedName>
    <definedName name="GU721AA">#REF!</definedName>
    <definedName name="GU721AR">#REF!</definedName>
    <definedName name="GU721R">#REF!</definedName>
    <definedName name="GU743A">#REF!</definedName>
    <definedName name="GU743AA">#REF!</definedName>
    <definedName name="GU743AR">#REF!</definedName>
    <definedName name="GU743R">#REF!</definedName>
    <definedName name="GU751A">#REF!</definedName>
    <definedName name="GU751AA">#REF!</definedName>
    <definedName name="GU751AR">#REF!</definedName>
    <definedName name="GU751R">#REF!</definedName>
    <definedName name="GU755A">#REF!</definedName>
    <definedName name="GU755AA">#REF!</definedName>
    <definedName name="GU755AR">#REF!</definedName>
    <definedName name="GU755R">#REF!</definedName>
    <definedName name="GU762A">#REF!</definedName>
    <definedName name="GU762AA">#REF!</definedName>
    <definedName name="GU762AR">#REF!</definedName>
    <definedName name="GU762R">#REF!</definedName>
    <definedName name="GU770A">#REF!</definedName>
    <definedName name="GU770R">#REF!</definedName>
    <definedName name="GU781A">#REF!</definedName>
    <definedName name="GU781AA">#REF!</definedName>
    <definedName name="GU781AR">#REF!</definedName>
    <definedName name="GU781R">#REF!</definedName>
    <definedName name="guard1">#REF!</definedName>
    <definedName name="guard2">#REF!</definedName>
    <definedName name="GX402A">#REF!</definedName>
    <definedName name="GX402AA">#REF!</definedName>
    <definedName name="GX402AR">#REF!</definedName>
    <definedName name="GX402R">#REF!</definedName>
    <definedName name="GX417A">#REF!</definedName>
    <definedName name="GX417AA">#REF!</definedName>
    <definedName name="GX417AR">#REF!</definedName>
    <definedName name="GX417R">#REF!</definedName>
    <definedName name="GX436A">#REF!</definedName>
    <definedName name="GX436AA">#REF!</definedName>
    <definedName name="GX436AR">#REF!</definedName>
    <definedName name="GX436R">#REF!</definedName>
    <definedName name="GX449A">#REF!</definedName>
    <definedName name="GX449AA">#REF!</definedName>
    <definedName name="GX449AR">#REF!</definedName>
    <definedName name="GX449R">#REF!</definedName>
    <definedName name="GX845P">'[57]Budget  by Objective'!$A$7:$IV$7</definedName>
    <definedName name="HARD" localSheetId="4">#REF!</definedName>
    <definedName name="HARD" localSheetId="2">#REF!</definedName>
    <definedName name="HARD" localSheetId="3">#REF!</definedName>
    <definedName name="HARD">#REF!</definedName>
    <definedName name="health" localSheetId="4">#REF!</definedName>
    <definedName name="health" localSheetId="2">#REF!</definedName>
    <definedName name="health" localSheetId="3">#REF!</definedName>
    <definedName name="health">#REF!</definedName>
    <definedName name="hltlprof" localSheetId="4">#REF!</definedName>
    <definedName name="hltlprof" localSheetId="2">#REF!</definedName>
    <definedName name="hltlprof" localSheetId="3">#REF!</definedName>
    <definedName name="hltlprof">#REF!</definedName>
    <definedName name="hltsupp">#REF!</definedName>
    <definedName name="hooh">#REF!</definedName>
    <definedName name="horaire" localSheetId="2">'[55]GS Niger'!#REF!</definedName>
    <definedName name="horaire">'[55]GS Niger'!#REF!</definedName>
    <definedName name="HR_CLASSIF">'[16]1 Parameters'!$AL$7:$AL$45</definedName>
    <definedName name="HR_CLASSIF2">'[16]1 Parameters'!$AL$7:$AO$45</definedName>
    <definedName name="HR_DPT">'[16]1 Parameters'!$AE$6:$AE$21</definedName>
    <definedName name="HR_DPT3">'[16]1 Parameters'!$AE$6:$AG$21</definedName>
    <definedName name="HR_SEXE">'[16]1 Parameters'!$AB$6:$AB$7</definedName>
    <definedName name="ICR" localSheetId="4">#REF!</definedName>
    <definedName name="ICR" localSheetId="2">#REF!</definedName>
    <definedName name="ICR" localSheetId="3">#REF!</definedName>
    <definedName name="ICR">#REF!</definedName>
    <definedName name="ICTaxTable">'[18]IC-Tax Schedule'!$A$3:$F$11</definedName>
    <definedName name="inc" localSheetId="4">#REF!</definedName>
    <definedName name="inc" localSheetId="2">#REF!</definedName>
    <definedName name="inc" localSheetId="3">#REF!</definedName>
    <definedName name="inc">#REF!</definedName>
    <definedName name="INCA" localSheetId="4">#REF!</definedName>
    <definedName name="INCA" localSheetId="2">#REF!</definedName>
    <definedName name="INCA" localSheetId="3">#REF!</definedName>
    <definedName name="INCA">#REF!</definedName>
    <definedName name="IncomeTaxe">[10]P2!$A$72:$G$119</definedName>
    <definedName name="Incoterms">[36]Lists!$C$2:$C$7</definedName>
    <definedName name="incr" localSheetId="4">#REF!</definedName>
    <definedName name="incr" localSheetId="2">#REF!</definedName>
    <definedName name="incr" localSheetId="3">#REF!</definedName>
    <definedName name="incr">#REF!</definedName>
    <definedName name="infl" localSheetId="4">#REF!</definedName>
    <definedName name="infl" localSheetId="2">#REF!</definedName>
    <definedName name="infl" localSheetId="3">#REF!</definedName>
    <definedName name="infl">#REF!</definedName>
    <definedName name="infotech" localSheetId="4">#REF!</definedName>
    <definedName name="infotech" localSheetId="2">#REF!</definedName>
    <definedName name="infotech" localSheetId="3">#REF!</definedName>
    <definedName name="infotech">#REF!</definedName>
    <definedName name="infotechsal">#REF!</definedName>
    <definedName name="INS">'[58]Juillet 08'!$A$136:$A$140</definedName>
    <definedName name="IR" localSheetId="4">#REF!</definedName>
    <definedName name="IR" localSheetId="2">#REF!</definedName>
    <definedName name="IR" localSheetId="3">#REF!</definedName>
    <definedName name="IR">#REF!</definedName>
    <definedName name="ircexpat" localSheetId="4">#REF!</definedName>
    <definedName name="ircexpat" localSheetId="2">#REF!</definedName>
    <definedName name="ircexpat" localSheetId="3">#REF!</definedName>
    <definedName name="ircexpat">#REF!</definedName>
    <definedName name="Istqtr" localSheetId="4">#REF!</definedName>
    <definedName name="Istqtr" localSheetId="2">#REF!</definedName>
    <definedName name="Istqtr" localSheetId="3">#REF!</definedName>
    <definedName name="Istqtr">#REF!</definedName>
    <definedName name="itspec">#REF!</definedName>
    <definedName name="IU">#REF!</definedName>
    <definedName name="JK">#REF!</definedName>
    <definedName name="JKJKJ">[59]renvoi!$A$52</definedName>
    <definedName name="john" localSheetId="4">#REF!</definedName>
    <definedName name="john" localSheetId="2">#REF!</definedName>
    <definedName name="john" localSheetId="3">#REF!</definedName>
    <definedName name="john">#REF!</definedName>
    <definedName name="jt" localSheetId="4">#REF!</definedName>
    <definedName name="jt" localSheetId="2">#REF!</definedName>
    <definedName name="jt" localSheetId="3">#REF!</definedName>
    <definedName name="jt">#REF!</definedName>
    <definedName name="LASHIO">'[18]Field Allowance'!$B$6</definedName>
    <definedName name="leave">[18]Attendance!$A$3:$AL$85</definedName>
    <definedName name="LEAVESYNTHESIS">[10]F1!$A$4:$Q$504</definedName>
    <definedName name="lieu" localSheetId="4">#REF!</definedName>
    <definedName name="lieu" localSheetId="2">#REF!</definedName>
    <definedName name="lieu" localSheetId="3">#REF!</definedName>
    <definedName name="lieu">#REF!</definedName>
    <definedName name="LINKS" localSheetId="4">#REF!</definedName>
    <definedName name="LINKS" localSheetId="2">#REF!</definedName>
    <definedName name="LINKS" localSheetId="3">#REF!</definedName>
    <definedName name="LINKS">#REF!</definedName>
    <definedName name="List">[44]P1!$X$15:$X$20</definedName>
    <definedName name="Lista_datos" localSheetId="4">#REF!</definedName>
    <definedName name="Lista_datos" localSheetId="2">#REF!</definedName>
    <definedName name="Lista_datos" localSheetId="3">#REF!</definedName>
    <definedName name="Lista_datos">#REF!</definedName>
    <definedName name="ListA12">[60]Lists!$T$2:$T$4</definedName>
    <definedName name="ListA1T">[6]P1!$P$15:$P$24</definedName>
    <definedName name="ListA1U">[7]P1!$T$15:$T$17</definedName>
    <definedName name="ListA1V">[7]P1!$X$15:$X$20</definedName>
    <definedName name="ListA3A">[6]P1!$R$15:$R$20</definedName>
    <definedName name="ListA3B">[6]P1!$V$15:$V$27</definedName>
    <definedName name="ListA3C">[60]Lists!$X$2:$X$11</definedName>
    <definedName name="ListB2B">[60]Lists!$P$2:$P$5</definedName>
    <definedName name="ListB2K">[7]P1!$Z$15:$Z$28</definedName>
    <definedName name="ListB2L">[6]P1!$T$15:$T$25</definedName>
    <definedName name="ListBase" localSheetId="4">#REF!</definedName>
    <definedName name="ListBase" localSheetId="2">#REF!</definedName>
    <definedName name="ListBase" localSheetId="3">#REF!</definedName>
    <definedName name="ListBase">#REF!</definedName>
    <definedName name="ListCode" localSheetId="4">#REF!</definedName>
    <definedName name="ListCode" localSheetId="2">#REF!</definedName>
    <definedName name="ListCode" localSheetId="3">#REF!</definedName>
    <definedName name="ListCode">#REF!</definedName>
    <definedName name="ListContract">[30]P1!$D$19:$D$20</definedName>
    <definedName name="ListCurrency" localSheetId="4">#REF!</definedName>
    <definedName name="ListCurrency" localSheetId="2">#REF!</definedName>
    <definedName name="ListCurrency" localSheetId="3">#REF!</definedName>
    <definedName name="ListCurrency">#REF!</definedName>
    <definedName name="ListD4C">[7]P1!$V$15:$V$17</definedName>
    <definedName name="ListDate" localSheetId="4">#REF!</definedName>
    <definedName name="ListDate" localSheetId="2">#REF!</definedName>
    <definedName name="ListDate" localSheetId="3">#REF!</definedName>
    <definedName name="ListDate">#REF!</definedName>
    <definedName name="ListEAH" localSheetId="4">#REF!</definedName>
    <definedName name="ListEAH" localSheetId="2">#REF!</definedName>
    <definedName name="ListEAH" localSheetId="3">#REF!</definedName>
    <definedName name="ListEAH">#REF!</definedName>
    <definedName name="ListF1G">[6]P1!$N$15:$N$20</definedName>
    <definedName name="ListF1H">[6]P1!$X$15:$X$20</definedName>
    <definedName name="ListMonth" localSheetId="4">#REF!</definedName>
    <definedName name="ListMonth" localSheetId="2">#REF!</definedName>
    <definedName name="ListMonth" localSheetId="3">#REF!</definedName>
    <definedName name="ListMonth">#REF!</definedName>
    <definedName name="ListPreviSuivi" localSheetId="4">#REF!</definedName>
    <definedName name="ListPreviSuivi" localSheetId="2">#REF!</definedName>
    <definedName name="ListPreviSuivi" localSheetId="3">#REF!</definedName>
    <definedName name="ListPreviSuivi">#REF!</definedName>
    <definedName name="ListRelocation">[30]P1!$AL$15:$AL$20</definedName>
    <definedName name="ListStaffExpat" localSheetId="4">#REF!</definedName>
    <definedName name="ListStaffExpat" localSheetId="2">#REF!</definedName>
    <definedName name="ListStaffExpat" localSheetId="3">#REF!</definedName>
    <definedName name="ListStaffExpat">#REF!</definedName>
    <definedName name="ListStaffLocal" localSheetId="4">#REF!</definedName>
    <definedName name="ListStaffLocal" localSheetId="2">#REF!</definedName>
    <definedName name="ListStaffLocal" localSheetId="3">#REF!</definedName>
    <definedName name="ListStaffLocal">#REF!</definedName>
    <definedName name="ListSupport" localSheetId="4">#REF!</definedName>
    <definedName name="ListSupport" localSheetId="2">#REF!</definedName>
    <definedName name="ListSupport" localSheetId="3">#REF!</definedName>
    <definedName name="ListSupport">#REF!</definedName>
    <definedName name="ListWatsan">#REF!</definedName>
    <definedName name="ListZ1I">[60]Lists!$R$2:$R$3</definedName>
    <definedName name="ListZ1J">[6]P1!$AB$15:$AB$16</definedName>
    <definedName name="Livré" localSheetId="4">#REF!</definedName>
    <definedName name="Livré" localSheetId="2">#REF!</definedName>
    <definedName name="Livré" localSheetId="3">#REF!</definedName>
    <definedName name="Livré">#REF!</definedName>
    <definedName name="lllll">[3]Paramètres!$B$13</definedName>
    <definedName name="LOABOOK" localSheetId="4">#REF!</definedName>
    <definedName name="LOABOOK" localSheetId="2">#REF!</definedName>
    <definedName name="LOABOOK" localSheetId="3">#REF!</definedName>
    <definedName name="LOABOOK">#REF!</definedName>
    <definedName name="LOANBOOK">[10]BK4!$A$4:$AA$400</definedName>
    <definedName name="localtrvl" localSheetId="4">#REF!</definedName>
    <definedName name="localtrvl" localSheetId="2">#REF!</definedName>
    <definedName name="localtrvl" localSheetId="3">#REF!</definedName>
    <definedName name="localtrvl">#REF!</definedName>
    <definedName name="location" localSheetId="4">#REF!</definedName>
    <definedName name="location" localSheetId="2">#REF!</definedName>
    <definedName name="location" localSheetId="3">#REF!</definedName>
    <definedName name="location">#REF!</definedName>
    <definedName name="locfringe" localSheetId="4">#REF!</definedName>
    <definedName name="locfringe" localSheetId="2">#REF!</definedName>
    <definedName name="locfringe" localSheetId="3">#REF!</definedName>
    <definedName name="locfringe">#REF!</definedName>
    <definedName name="log_process">#REF!</definedName>
    <definedName name="lqa">#REF!</definedName>
    <definedName name="ltoutkamp">#REF!</definedName>
    <definedName name="m">#REF!</definedName>
    <definedName name="MASTER">#REF!</definedName>
    <definedName name="MCWH">[10]P2!$F$3</definedName>
    <definedName name="me" localSheetId="4">#REF!</definedName>
    <definedName name="me" localSheetId="2">#REF!</definedName>
    <definedName name="me" localSheetId="3">#REF!</definedName>
    <definedName name="me">#REF!</definedName>
    <definedName name="MEDCOST">[10]BK5!$L$4:$L$55</definedName>
    <definedName name="medical">[61]BOARD!$C$5:$C$18</definedName>
    <definedName name="MEDSTAFFCODE">[10]BK5!$B$4:$B$55</definedName>
    <definedName name="mespec" localSheetId="4">#REF!</definedName>
    <definedName name="mespec" localSheetId="2">#REF!</definedName>
    <definedName name="mespec" localSheetId="3">#REF!</definedName>
    <definedName name="mespec">#REF!</definedName>
    <definedName name="mespecsal" localSheetId="4">#REF!</definedName>
    <definedName name="mespecsal" localSheetId="2">#REF!</definedName>
    <definedName name="mespecsal" localSheetId="3">#REF!</definedName>
    <definedName name="mespecsal">#REF!</definedName>
    <definedName name="mgr" localSheetId="4">#REF!</definedName>
    <definedName name="mgr" localSheetId="2">#REF!</definedName>
    <definedName name="mgr" localSheetId="3">#REF!</definedName>
    <definedName name="mgr">#REF!</definedName>
    <definedName name="mgrsal">#REF!</definedName>
    <definedName name="Miscellaneous_Expenses">#REF!</definedName>
    <definedName name="MMK_EURO_rate">#REF!</definedName>
    <definedName name="mmmm">[3]Paramètres!$B$11</definedName>
    <definedName name="MOCA" localSheetId="4">#REF!</definedName>
    <definedName name="MOCA" localSheetId="2">#REF!</definedName>
    <definedName name="MOCA" localSheetId="3">#REF!</definedName>
    <definedName name="MOCA">#REF!</definedName>
    <definedName name="mois">[62]Synthese!$F$309:$F$356</definedName>
    <definedName name="moislettre">[14]renvoi!$A$52</definedName>
    <definedName name="N_amendement">[62]Synthese!$J$366:$J$368</definedName>
    <definedName name="name" localSheetId="4">#REF!</definedName>
    <definedName name="name" localSheetId="2">#REF!</definedName>
    <definedName name="name" localSheetId="3">#REF!</definedName>
    <definedName name="name">#REF!</definedName>
    <definedName name="nature_bud" localSheetId="4">#REF!</definedName>
    <definedName name="nature_bud" localSheetId="2">#REF!</definedName>
    <definedName name="nature_bud" localSheetId="3">#REF!</definedName>
    <definedName name="nature_bud">#REF!</definedName>
    <definedName name="Nb_Groupement" localSheetId="4">#REF!</definedName>
    <definedName name="Nb_Groupement" localSheetId="2">#REF!</definedName>
    <definedName name="Nb_Groupement" localSheetId="3">#REF!</definedName>
    <definedName name="Nb_Groupement">#REF!</definedName>
    <definedName name="Nb_Menage">#REF!</definedName>
    <definedName name="nbjcp">[63]Congés!$D$2</definedName>
    <definedName name="Nbre_de_mois" localSheetId="4">#REF!</definedName>
    <definedName name="Nbre_de_mois" localSheetId="2">#REF!</definedName>
    <definedName name="Nbre_de_mois" localSheetId="3">#REF!</definedName>
    <definedName name="Nbre_de_mois">#REF!</definedName>
    <definedName name="Nbre_de_Source">[41]Paramètres!$B$13</definedName>
    <definedName name="NICO" localSheetId="4">#REF!</definedName>
    <definedName name="NICO" localSheetId="2">#REF!</definedName>
    <definedName name="NICO" localSheetId="3">#REF!</definedName>
    <definedName name="NICO">#REF!</definedName>
    <definedName name="NN" localSheetId="4">#REF!</definedName>
    <definedName name="NN" localSheetId="2">#REF!</definedName>
    <definedName name="NN" localSheetId="3">#REF!</definedName>
    <definedName name="NN">#REF!</definedName>
    <definedName name="Nombre_de_Source" localSheetId="4">#REF!</definedName>
    <definedName name="Nombre_de_Source" localSheetId="2">#REF!</definedName>
    <definedName name="Nombre_de_Source" localSheetId="3">#REF!</definedName>
    <definedName name="Nombre_de_Source">#REF!</definedName>
    <definedName name="note">#REF!</definedName>
    <definedName name="o">[64]Paramètres!$B$3</definedName>
    <definedName name="OF176A" localSheetId="4">#REF!</definedName>
    <definedName name="OF176A" localSheetId="2">#REF!</definedName>
    <definedName name="OF176A" localSheetId="3">#REF!</definedName>
    <definedName name="OF176A">#REF!</definedName>
    <definedName name="OF176AA" localSheetId="4">#REF!</definedName>
    <definedName name="OF176AA" localSheetId="2">#REF!</definedName>
    <definedName name="OF176AA" localSheetId="3">#REF!</definedName>
    <definedName name="OF176AA">#REF!</definedName>
    <definedName name="OF176AR" localSheetId="4">#REF!</definedName>
    <definedName name="OF176AR" localSheetId="2">#REF!</definedName>
    <definedName name="OF176AR" localSheetId="3">#REF!</definedName>
    <definedName name="OF176AR">#REF!</definedName>
    <definedName name="OF176R">#REF!</definedName>
    <definedName name="OF189A">#REF!</definedName>
    <definedName name="OF189AA">#REF!</definedName>
    <definedName name="OF189AR">#REF!</definedName>
    <definedName name="OF189R">#REF!</definedName>
    <definedName name="OF209A">#REF!</definedName>
    <definedName name="OF209AA">#REF!</definedName>
    <definedName name="OF209AR">#REF!</definedName>
    <definedName name="OF209R">#REF!</definedName>
    <definedName name="ONG">#REF!</definedName>
    <definedName name="OP">#REF!</definedName>
    <definedName name="_xlnm.Extract">#REF!</definedName>
    <definedName name="opq">'[2]May Mgnt AC'!$BV$2</definedName>
    <definedName name="ops" localSheetId="4">#REF!</definedName>
    <definedName name="ops" localSheetId="2">#REF!</definedName>
    <definedName name="ops" localSheetId="3">#REF!</definedName>
    <definedName name="ops">#REF!</definedName>
    <definedName name="Origin">[65]Lists!$C$2:$C$5</definedName>
    <definedName name="ORIGINALINFORMATION">'[66]PSB paid'!$A$4:$F$300</definedName>
    <definedName name="OVERBOOK">[10]BK2!$A$6:$M$400</definedName>
    <definedName name="overhead" localSheetId="4">#REF!</definedName>
    <definedName name="overhead" localSheetId="2">#REF!</definedName>
    <definedName name="overhead" localSheetId="3">#REF!</definedName>
    <definedName name="overhead">#REF!</definedName>
    <definedName name="OVERMAX" localSheetId="4">#REF!</definedName>
    <definedName name="OVERMAX" localSheetId="2">#REF!</definedName>
    <definedName name="OVERMAX" localSheetId="3">#REF!</definedName>
    <definedName name="OVERMAX">#REF!</definedName>
    <definedName name="OVERTEX" localSheetId="4">#REF!</definedName>
    <definedName name="OVERTEX" localSheetId="2">#REF!</definedName>
    <definedName name="OVERTEX" localSheetId="3">#REF!</definedName>
    <definedName name="OVERTEX">#REF!</definedName>
    <definedName name="overtime">#REF!</definedName>
    <definedName name="overtimeHO">#REF!</definedName>
    <definedName name="paydate">#REF!</definedName>
    <definedName name="Payé">#REF!</definedName>
    <definedName name="Payement">[36]Lists!$E$2:$E$4</definedName>
    <definedName name="PAYMENT" localSheetId="4">#REF!</definedName>
    <definedName name="PAYMENT" localSheetId="2">#REF!</definedName>
    <definedName name="PAYMENT" localSheetId="3">#REF!</definedName>
    <definedName name="PAYMENT">#REF!</definedName>
    <definedName name="PAYROLL">[8]F2!$A$4:$AZ$399</definedName>
    <definedName name="Payroll1">'[18]Payroll Permanent '!$A$4:$AJ$40</definedName>
    <definedName name="payrolltemporary" localSheetId="4">#REF!</definedName>
    <definedName name="payrolltemporary" localSheetId="2">#REF!</definedName>
    <definedName name="payrolltemporary" localSheetId="3">#REF!</definedName>
    <definedName name="payrolltemporary">#REF!</definedName>
    <definedName name="PAYS">[13]Paramétrages!$F$8</definedName>
    <definedName name="pddc" localSheetId="4">#REF!</definedName>
    <definedName name="pddc" localSheetId="2">#REF!</definedName>
    <definedName name="pddc" localSheetId="3">#REF!</definedName>
    <definedName name="pddc">#REF!</definedName>
    <definedName name="pddckamp" localSheetId="4">#REF!</definedName>
    <definedName name="pddckamp" localSheetId="2">#REF!</definedName>
    <definedName name="pddckamp" localSheetId="3">#REF!</definedName>
    <definedName name="pddckamp">#REF!</definedName>
    <definedName name="pdfactor" localSheetId="4">#REF!</definedName>
    <definedName name="pdfactor" localSheetId="2">#REF!</definedName>
    <definedName name="pdfactor" localSheetId="3">#REF!</definedName>
    <definedName name="pdfactor">#REF!</definedName>
    <definedName name="pdfactorlt">#REF!</definedName>
    <definedName name="pdfactorweek">#REF!</definedName>
    <definedName name="pdhoblended">#REF!</definedName>
    <definedName name="pdkamp">#REF!</definedName>
    <definedName name="pdlongterm">#REF!</definedName>
    <definedName name="pdoth">#REF!</definedName>
    <definedName name="pdst">#REF!</definedName>
    <definedName name="pdstexpat">#REF!</definedName>
    <definedName name="pdstlocal">#REF!</definedName>
    <definedName name="pdUgan">#REF!</definedName>
    <definedName name="Period">#REF!</definedName>
    <definedName name="PERSONALDATA">[10]D2!$A$4:$AF$400</definedName>
    <definedName name="PFENTITLEMENTDAYS" localSheetId="4">#REF!</definedName>
    <definedName name="PFENTITLEMENTDAYS" localSheetId="2">#REF!</definedName>
    <definedName name="PFENTITLEMENTDAYS" localSheetId="3">#REF!</definedName>
    <definedName name="PFENTITLEMENTDAYS">#REF!</definedName>
    <definedName name="PHCC">[67]Facilities!$H$10</definedName>
    <definedName name="PHCU">[67]Facilities!$G$10</definedName>
    <definedName name="pig" localSheetId="4">#REF!</definedName>
    <definedName name="pig" localSheetId="2">#REF!</definedName>
    <definedName name="pig" localSheetId="3">#REF!</definedName>
    <definedName name="pig">#REF!</definedName>
    <definedName name="pl" localSheetId="4">#REF!</definedName>
    <definedName name="pl" localSheetId="2">#REF!</definedName>
    <definedName name="pl" localSheetId="3">#REF!</definedName>
    <definedName name="pl">#REF!</definedName>
    <definedName name="plan_cpta" localSheetId="4">#REF!</definedName>
    <definedName name="plan_cpta" localSheetId="2">#REF!</definedName>
    <definedName name="plan_cpta" localSheetId="3">#REF!</definedName>
    <definedName name="plan_cpta">#REF!</definedName>
    <definedName name="plancomptable">[56]TablesCodes!$K$4:$N$112</definedName>
    <definedName name="PNM" localSheetId="4">#REF!</definedName>
    <definedName name="PNM" localSheetId="2">#REF!</definedName>
    <definedName name="PNM" localSheetId="3">#REF!</definedName>
    <definedName name="PNM">#REF!</definedName>
    <definedName name="PO" localSheetId="4">#REF!</definedName>
    <definedName name="PO" localSheetId="2">#REF!</definedName>
    <definedName name="PO" localSheetId="3">#REF!</definedName>
    <definedName name="PO">#REF!</definedName>
    <definedName name="postdif" localSheetId="4">#REF!</definedName>
    <definedName name="postdif" localSheetId="2">#REF!</definedName>
    <definedName name="postdif" localSheetId="3">#REF!</definedName>
    <definedName name="postdif">#REF!</definedName>
    <definedName name="POSTE">[68]PARAMETRES!$AA$3:$AA$29</definedName>
    <definedName name="pppp">[3]Paramètres!$B$13</definedName>
    <definedName name="Precio_por_unidad" localSheetId="4">#REF!</definedName>
    <definedName name="Precio_por_unidad" localSheetId="2">#REF!</definedName>
    <definedName name="Precio_por_unidad" localSheetId="3">#REF!</definedName>
    <definedName name="Precio_por_unidad">#REF!</definedName>
    <definedName name="Print_Area_MI" localSheetId="4">#REF!</definedName>
    <definedName name="Print_Area_MI" localSheetId="2">#REF!</definedName>
    <definedName name="Print_Area_MI" localSheetId="3">#REF!</definedName>
    <definedName name="Print_Area_MI">#REF!</definedName>
    <definedName name="proc" localSheetId="4">#REF!</definedName>
    <definedName name="proc" localSheetId="2">#REF!</definedName>
    <definedName name="proc" localSheetId="3">#REF!</definedName>
    <definedName name="proc">#REF!</definedName>
    <definedName name="procsal">#REF!</definedName>
    <definedName name="Procurement">[65]Lists!$D$2:$D$6</definedName>
    <definedName name="produit" localSheetId="4">#REF!</definedName>
    <definedName name="produit" localSheetId="2">#REF!</definedName>
    <definedName name="produit" localSheetId="3">#REF!</definedName>
    <definedName name="produit">#REF!</definedName>
    <definedName name="program" localSheetId="4">#REF!</definedName>
    <definedName name="program" localSheetId="2">#REF!</definedName>
    <definedName name="program" localSheetId="3">#REF!</definedName>
    <definedName name="program">#REF!</definedName>
    <definedName name="program1" localSheetId="4">#REF!</definedName>
    <definedName name="program1" localSheetId="2">#REF!</definedName>
    <definedName name="program1" localSheetId="3">#REF!</definedName>
    <definedName name="program1">#REF!</definedName>
    <definedName name="program2">#REF!</definedName>
    <definedName name="Program3">#REF!</definedName>
    <definedName name="Program4">#REF!</definedName>
    <definedName name="program5">#REF!</definedName>
    <definedName name="Projectcode">[30]P1!$A$15:$B$53</definedName>
    <definedName name="PROJET">'[16]1 Parameters'!$F$6:$F$33</definedName>
    <definedName name="PROJETS">[68]PARAMETRES!$E$4:$E$23</definedName>
    <definedName name="PTNM" localSheetId="4">#REF!</definedName>
    <definedName name="PTNM" localSheetId="2">#REF!</definedName>
    <definedName name="PTNM" localSheetId="3">#REF!</definedName>
    <definedName name="PTNM">#REF!</definedName>
    <definedName name="Purchases">'[69]ETA par PO'!$B$4:$T$1129</definedName>
    <definedName name="RANGE" localSheetId="4">#REF!</definedName>
    <definedName name="RANGE" localSheetId="2">#REF!</definedName>
    <definedName name="RANGE" localSheetId="3">#REF!</definedName>
    <definedName name="RANGE">#REF!</definedName>
    <definedName name="Rapport">[70]Rapport!$B$11:$G$110</definedName>
    <definedName name="rate" localSheetId="4">#REF!</definedName>
    <definedName name="rate" localSheetId="2">#REF!</definedName>
    <definedName name="rate" localSheetId="3">#REF!</definedName>
    <definedName name="rate">#REF!</definedName>
    <definedName name="rate2" localSheetId="4">#REF!</definedName>
    <definedName name="rate2" localSheetId="2">#REF!</definedName>
    <definedName name="rate2" localSheetId="3">#REF!</definedName>
    <definedName name="rate2">#REF!</definedName>
    <definedName name="rates" localSheetId="4">#REF!</definedName>
    <definedName name="rates" localSheetId="2">#REF!</definedName>
    <definedName name="rates" localSheetId="3">#REF!</definedName>
    <definedName name="rates">#REF!</definedName>
    <definedName name="RCCOM">#REF!</definedName>
    <definedName name="REALISE">#REF!</definedName>
    <definedName name="reasonterminationcontract">[30]P1!$AV$15:$AV$22</definedName>
    <definedName name="Ref1150AS" localSheetId="4">#REF!</definedName>
    <definedName name="Ref1150AS" localSheetId="2">#REF!</definedName>
    <definedName name="Ref1150AS" localSheetId="3">#REF!</definedName>
    <definedName name="Ref1150AS">#REF!</definedName>
    <definedName name="REF1155AS" localSheetId="4">#REF!</definedName>
    <definedName name="REF1155AS" localSheetId="2">#REF!</definedName>
    <definedName name="REF1155AS" localSheetId="3">#REF!</definedName>
    <definedName name="REF1155AS">#REF!</definedName>
    <definedName name="RENT" localSheetId="4">#REF!</definedName>
    <definedName name="RENT" localSheetId="2">#REF!</definedName>
    <definedName name="RENT" localSheetId="3">#REF!</definedName>
    <definedName name="RENT">#REF!</definedName>
    <definedName name="REPARTITION" localSheetId="2">#REF!</definedName>
    <definedName name="REPARTITION">#REF!</definedName>
    <definedName name="RET">#REF!</definedName>
    <definedName name="rfa">#REF!</definedName>
    <definedName name="rfp">#REF!</definedName>
    <definedName name="rngCountry">[71]Summary!$B$4</definedName>
    <definedName name="rngDate">[71]Summary!$B$6</definedName>
    <definedName name="rngPeriod">[71]Summary!$B$5</definedName>
    <definedName name="RT" localSheetId="4">#REF!</definedName>
    <definedName name="RT" localSheetId="2">#REF!</definedName>
    <definedName name="RT" localSheetId="3">#REF!</definedName>
    <definedName name="RT">#REF!</definedName>
    <definedName name="Rubbhall">[25]RH!$B$11:$M$310</definedName>
    <definedName name="RUBRIQUE_ECHO" localSheetId="4">#REF!</definedName>
    <definedName name="RUBRIQUE_ECHO" localSheetId="2">#REF!</definedName>
    <definedName name="RUBRIQUE_ECHO" localSheetId="3">#REF!</definedName>
    <definedName name="RUBRIQUE_ECHO">#REF!</definedName>
    <definedName name="RUNNINGCOST" localSheetId="4">#REF!</definedName>
    <definedName name="RUNNINGCOST" localSheetId="2">#REF!</definedName>
    <definedName name="RUNNINGCOST" localSheetId="3">#REF!</definedName>
    <definedName name="RUNNINGCOST">#REF!</definedName>
    <definedName name="sa">[39]P2!$A$10:$AA$37</definedName>
    <definedName name="SAL" localSheetId="4">#REF!</definedName>
    <definedName name="SAL" localSheetId="2">#REF!</definedName>
    <definedName name="SAL" localSheetId="3">#REF!</definedName>
    <definedName name="SAL">#REF!</definedName>
    <definedName name="salacct" localSheetId="4">#REF!</definedName>
    <definedName name="salacct" localSheetId="2">#REF!</definedName>
    <definedName name="salacct" localSheetId="3">#REF!</definedName>
    <definedName name="salacct">#REF!</definedName>
    <definedName name="saladmin" localSheetId="4">#REF!</definedName>
    <definedName name="saladmin" localSheetId="2">#REF!</definedName>
    <definedName name="saladmin" localSheetId="3">#REF!</definedName>
    <definedName name="saladmin">#REF!</definedName>
    <definedName name="SALAIRE">#REF!</definedName>
    <definedName name="salaires2">'[72]4 SALARY GRID'!$D$17:$E$53</definedName>
    <definedName name="SALARY" localSheetId="4">#REF!</definedName>
    <definedName name="SALARY" localSheetId="2">#REF!</definedName>
    <definedName name="SALARY" localSheetId="3">#REF!</definedName>
    <definedName name="SALARY">#REF!</definedName>
    <definedName name="salary06">'[1]Monthly data'!$E$8:$G$19</definedName>
    <definedName name="SALARYSCALE">[10]P2!$A$10:$Z$58</definedName>
    <definedName name="SalaryScaleAB" localSheetId="4">#REF!</definedName>
    <definedName name="SalaryScaleAB" localSheetId="2">#REF!</definedName>
    <definedName name="SalaryScaleAB" localSheetId="3">#REF!</definedName>
    <definedName name="SalaryScaleAB">#REF!</definedName>
    <definedName name="SalaryScaleKO" localSheetId="4">#REF!</definedName>
    <definedName name="SalaryScaleKO" localSheetId="2">#REF!</definedName>
    <definedName name="SalaryScaleKO" localSheetId="3">#REF!</definedName>
    <definedName name="SalaryScaleKO">#REF!</definedName>
    <definedName name="SalaryScaleSP" localSheetId="4">#REF!</definedName>
    <definedName name="SalaryScaleSP" localSheetId="2">#REF!</definedName>
    <definedName name="SalaryScaleSP" localSheetId="3">#REF!</definedName>
    <definedName name="SalaryScaleSP">#REF!</definedName>
    <definedName name="salbkpr1">#REF!</definedName>
    <definedName name="salbkpr2">#REF!</definedName>
    <definedName name="salcop">#REF!</definedName>
    <definedName name="saldriv1">#REF!</definedName>
    <definedName name="saldriv2">#REF!</definedName>
    <definedName name="saldriv3">#REF!</definedName>
    <definedName name="saldriv4">#REF!</definedName>
    <definedName name="salexpat2">#REF!</definedName>
    <definedName name="salgrants">#REF!</definedName>
    <definedName name="salgrantsas">#REF!</definedName>
    <definedName name="SalGrid">#REF!</definedName>
    <definedName name="salguard1">#REF!</definedName>
    <definedName name="salguard2">#REF!</definedName>
    <definedName name="salinc">#REF!</definedName>
    <definedName name="salme">#REF!</definedName>
    <definedName name="salops">#REF!</definedName>
    <definedName name="salstexpat">#REF!</definedName>
    <definedName name="salstlocal">#REF!</definedName>
    <definedName name="saltech1">#REF!</definedName>
    <definedName name="saltech2">#REF!</definedName>
    <definedName name="SCALE">'[54]Salary &amp; job scale'!$B$5:$D$18</definedName>
    <definedName name="Secqtr" localSheetId="4">#REF!</definedName>
    <definedName name="Secqtr" localSheetId="2">#REF!</definedName>
    <definedName name="Secqtr" localSheetId="3">#REF!</definedName>
    <definedName name="Secqtr">#REF!</definedName>
    <definedName name="section" localSheetId="4">#REF!</definedName>
    <definedName name="section" localSheetId="2">#REF!</definedName>
    <definedName name="section" localSheetId="3">#REF!</definedName>
    <definedName name="section">#REF!</definedName>
    <definedName name="seniorities">'[73]Salary Grid'!$F$2:$J$4</definedName>
    <definedName name="senioritiese">'[73]Salary Grid'!$F$2:$J$4</definedName>
    <definedName name="seniority">'[73]Salary Grid'!$F$2:$J$4</definedName>
    <definedName name="SENTEX">[10]P2!$F$5</definedName>
    <definedName name="ser" localSheetId="4">#REF!</definedName>
    <definedName name="ser" localSheetId="2">#REF!</definedName>
    <definedName name="ser" localSheetId="3">#REF!</definedName>
    <definedName name="ser">#REF!</definedName>
    <definedName name="sev" localSheetId="4">#REF!</definedName>
    <definedName name="sev" localSheetId="2">#REF!</definedName>
    <definedName name="sev" localSheetId="3">#REF!</definedName>
    <definedName name="sev">#REF!</definedName>
    <definedName name="sevltlprof" localSheetId="4">#REF!</definedName>
    <definedName name="sevltlprof" localSheetId="2">#REF!</definedName>
    <definedName name="sevltlprof" localSheetId="3">#REF!</definedName>
    <definedName name="sevltlprof">#REF!</definedName>
    <definedName name="sevltlsupp">#REF!</definedName>
    <definedName name="SEXE">#REF!</definedName>
    <definedName name="SI">#REF!</definedName>
    <definedName name="sigledev1">[74]renvoi!$A$5</definedName>
    <definedName name="sigledev4">[74]renvoi!$A$8</definedName>
    <definedName name="sigledevbud">[75]renvoi!$C$28</definedName>
    <definedName name="SITE" localSheetId="4">#REF!</definedName>
    <definedName name="SITE" localSheetId="2">#REF!</definedName>
    <definedName name="SITE" localSheetId="3">#REF!</definedName>
    <definedName name="SITE">#REF!</definedName>
    <definedName name="sma" localSheetId="4">#REF!</definedName>
    <definedName name="sma" localSheetId="2">#REF!</definedName>
    <definedName name="sma" localSheetId="3">#REF!</definedName>
    <definedName name="sma">#REF!</definedName>
    <definedName name="Snd">[50]Text!$C$1:$D$11</definedName>
    <definedName name="SOMME.SI" localSheetId="4">#REF!</definedName>
    <definedName name="SOMME.SI" localSheetId="2">#REF!</definedName>
    <definedName name="SOMME.SI" localSheetId="3">#REF!</definedName>
    <definedName name="SOMME.SI">#REF!</definedName>
    <definedName name="sosho" localSheetId="4">#REF!</definedName>
    <definedName name="sosho" localSheetId="2">#REF!</definedName>
    <definedName name="sosho" localSheetId="3">#REF!</definedName>
    <definedName name="sosho">#REF!</definedName>
    <definedName name="soslt" localSheetId="4">#REF!</definedName>
    <definedName name="soslt" localSheetId="2">#REF!</definedName>
    <definedName name="soslt" localSheetId="3">#REF!</definedName>
    <definedName name="soslt">#REF!</definedName>
    <definedName name="sosltnofam">#REF!</definedName>
    <definedName name="sosst">#REF!</definedName>
    <definedName name="source">#REF!</definedName>
    <definedName name="SP">#REF!</definedName>
    <definedName name="SPA1N">[76]Lists!$C$2:$C$5</definedName>
    <definedName name="Spet" localSheetId="4">#REF!</definedName>
    <definedName name="Spet" localSheetId="2">#REF!</definedName>
    <definedName name="Spet" localSheetId="3">#REF!</definedName>
    <definedName name="Spet">#REF!</definedName>
    <definedName name="spouse_exempt">'[18]IC-Tax Schedule'!$B$2</definedName>
    <definedName name="SPWASHA1N">[76]Lists!$E$2:$E$3</definedName>
    <definedName name="sssss">[3]Paramètres!$B$4</definedName>
    <definedName name="STAFFCODE" localSheetId="4">#REF!</definedName>
    <definedName name="STAFFCODE" localSheetId="2">#REF!</definedName>
    <definedName name="STAFFCODE" localSheetId="3">#REF!</definedName>
    <definedName name="STAFFCODE">#REF!</definedName>
    <definedName name="STAFFDATA">[10]D2!$A$4:$AF$400</definedName>
    <definedName name="StaffList">[77]D1!$A$5:$A$175</definedName>
    <definedName name="STATCONTRAT" localSheetId="4">#REF!</definedName>
    <definedName name="STATCONTRAT" localSheetId="2">#REF!</definedName>
    <definedName name="STATCONTRAT" localSheetId="3">#REF!</definedName>
    <definedName name="STATCONTRAT">#REF!</definedName>
    <definedName name="Station">[25]ST!$B$11:$M$361</definedName>
    <definedName name="statut_contrat">[38]PARAMETRES!$H$4:$H$9</definedName>
    <definedName name="STATUTCONTRAT">'[16]1 Parameters'!$N$6:$N$11</definedName>
    <definedName name="STATUTEXP">[68]PARAMETRES!$AD$3:$AD$4</definedName>
    <definedName name="stdays" localSheetId="4">#REF!</definedName>
    <definedName name="stdays" localSheetId="2">#REF!</definedName>
    <definedName name="stdays" localSheetId="3">#REF!</definedName>
    <definedName name="stdays">#REF!</definedName>
    <definedName name="stdaysho" localSheetId="4">#REF!</definedName>
    <definedName name="stdaysho" localSheetId="2">#REF!</definedName>
    <definedName name="stdaysho" localSheetId="3">#REF!</definedName>
    <definedName name="stdaysho">#REF!</definedName>
    <definedName name="stdayslocal" localSheetId="4">#REF!</definedName>
    <definedName name="stdayslocal" localSheetId="2">#REF!</definedName>
    <definedName name="stdayslocal" localSheetId="3">#REF!</definedName>
    <definedName name="stdayslocal">#REF!</definedName>
    <definedName name="stexpat">#REF!</definedName>
    <definedName name="stinkamp">#REF!</definedName>
    <definedName name="stlocal">#REF!</definedName>
    <definedName name="stoutkamp">#REF!</definedName>
    <definedName name="stregtrip">#REF!</definedName>
    <definedName name="stwefu">#REF!</definedName>
    <definedName name="stwpay">#REF!</definedName>
    <definedName name="sub">#REF!</definedName>
    <definedName name="SV280A">#REF!</definedName>
    <definedName name="SV280AA">#REF!</definedName>
    <definedName name="SV280AR">#REF!</definedName>
    <definedName name="SV280R">#REF!</definedName>
    <definedName name="SV311P">#REF!</definedName>
    <definedName name="SVSNONSVS" localSheetId="2">#REF!</definedName>
    <definedName name="SVSNONSVS">#REF!</definedName>
    <definedName name="t">#REF!</definedName>
    <definedName name="T1DEDUC">[10]P2!$D$63</definedName>
    <definedName name="T1LUMPSUM">[10]P2!$G$63</definedName>
    <definedName name="T1MAX">[10]P2!$C$63</definedName>
    <definedName name="T1MIN">[10]P2!$B$63</definedName>
    <definedName name="T1RATE">[10]P2!$F$63</definedName>
    <definedName name="T21150AS" localSheetId="4">#REF!</definedName>
    <definedName name="T21150AS" localSheetId="2">#REF!</definedName>
    <definedName name="T21150AS" localSheetId="3">#REF!</definedName>
    <definedName name="T21150AS">#REF!</definedName>
    <definedName name="T21158AS" localSheetId="4">#REF!</definedName>
    <definedName name="T21158AS" localSheetId="2">#REF!</definedName>
    <definedName name="T21158AS" localSheetId="3">#REF!</definedName>
    <definedName name="T21158AS">#REF!</definedName>
    <definedName name="T22340AS" localSheetId="4">#REF!</definedName>
    <definedName name="T22340AS" localSheetId="2">#REF!</definedName>
    <definedName name="T22340AS" localSheetId="3">#REF!</definedName>
    <definedName name="T22340AS">#REF!</definedName>
    <definedName name="T2DEDUC">[10]P2!$D$64</definedName>
    <definedName name="T2LUMPSUM">[10]P2!$G$64</definedName>
    <definedName name="T2MAX">[10]P2!$C$64</definedName>
    <definedName name="T2MIN">[10]P2!$B$64</definedName>
    <definedName name="T2RATE">[10]P2!$F$64</definedName>
    <definedName name="T3DEDUC">[10]P2!$D$65</definedName>
    <definedName name="T3LUMPSUM">[10]P2!$G$65</definedName>
    <definedName name="T3MAX">[10]P2!$C$65</definedName>
    <definedName name="T3MIN">[10]P2!$B$65</definedName>
    <definedName name="T3RATE">[10]P2!$F$65</definedName>
    <definedName name="T4DEDUC">[10]P2!$D$66</definedName>
    <definedName name="T4LUMPSUM">[10]P2!$G$66</definedName>
    <definedName name="T4MAX">[10]P2!$C$66</definedName>
    <definedName name="T4MIN">[10]P2!$B$66</definedName>
    <definedName name="T4RATE">[10]P2!$F$66</definedName>
    <definedName name="Ta">'[32]Staff Costs'!$E$61</definedName>
    <definedName name="Tab_Ref" localSheetId="4">#REF!</definedName>
    <definedName name="Tab_Ref" localSheetId="2">#REF!</definedName>
    <definedName name="Tab_Ref" localSheetId="3">#REF!</definedName>
    <definedName name="Tab_Ref">#REF!</definedName>
    <definedName name="Tab_Tr" localSheetId="4">#REF!</definedName>
    <definedName name="Tab_Tr" localSheetId="2">#REF!</definedName>
    <definedName name="Tab_Tr" localSheetId="3">#REF!</definedName>
    <definedName name="Tab_Tr">#REF!</definedName>
    <definedName name="taux" localSheetId="4">#REF!</definedName>
    <definedName name="taux" localSheetId="2">#REF!</definedName>
    <definedName name="taux" localSheetId="3">#REF!</definedName>
    <definedName name="taux">#REF!</definedName>
    <definedName name="Taux_EUR_FBU">#REF!</definedName>
    <definedName name="Taux_EUR_HTG">#REF!</definedName>
    <definedName name="Taux_EUR_USD">#REF!</definedName>
    <definedName name="TAUX_FBU_USD">#REF!</definedName>
    <definedName name="Taux_XOF">#REF!</definedName>
    <definedName name="TAUX2">[38]PARAMETRES!$J$4:$K$15</definedName>
    <definedName name="Tauxcompta">'[78]SB format ECHO'!$Y$11</definedName>
    <definedName name="tauxeur">[78]SECUR2!$F$1</definedName>
    <definedName name="TAUXEURO">[79]BUDGET!$G$1</definedName>
    <definedName name="tauxhoraire">'[55]GS Niger'!$C$3:$D$76</definedName>
    <definedName name="Tauxinitial">'[78]SB format ECHO'!$L$11</definedName>
    <definedName name="Tauxinitial2016">'[80]Annexe financière ECHO '!$K$2</definedName>
    <definedName name="tauxR1" localSheetId="4">#REF!</definedName>
    <definedName name="tauxR1" localSheetId="2">#REF!</definedName>
    <definedName name="tauxR1" localSheetId="3">#REF!</definedName>
    <definedName name="tauxR1">#REF!</definedName>
    <definedName name="tauxR2" localSheetId="4">#REF!</definedName>
    <definedName name="tauxR2" localSheetId="2">#REF!</definedName>
    <definedName name="tauxR2" localSheetId="3">#REF!</definedName>
    <definedName name="tauxR2">#REF!</definedName>
    <definedName name="Tauxrevu" localSheetId="4">#REF!</definedName>
    <definedName name="Tauxrevu" localSheetId="2">#REF!</definedName>
    <definedName name="Tauxrevu" localSheetId="3">#REF!</definedName>
    <definedName name="Tauxrevu">#REF!</definedName>
    <definedName name="Tauxrevu2">'[78]SB format ECHO'!$W$11</definedName>
    <definedName name="Tauxrevu2016">'[78]SB format ECHO'!$V$11</definedName>
    <definedName name="taxrate">'[18]IC-Tax Schedule'!$C$4:$C$11</definedName>
    <definedName name="tech1" localSheetId="4">#REF!</definedName>
    <definedName name="tech1" localSheetId="2">#REF!</definedName>
    <definedName name="tech1" localSheetId="3">#REF!</definedName>
    <definedName name="tech1">#REF!</definedName>
    <definedName name="tech2" localSheetId="4">#REF!</definedName>
    <definedName name="tech2" localSheetId="2">#REF!</definedName>
    <definedName name="tech2" localSheetId="3">#REF!</definedName>
    <definedName name="tech2">#REF!</definedName>
    <definedName name="teg" localSheetId="4">#REF!</definedName>
    <definedName name="teg" localSheetId="2">#REF!</definedName>
    <definedName name="teg" localSheetId="3">#REF!</definedName>
    <definedName name="teg">#REF!</definedName>
    <definedName name="Temps">#REF!</definedName>
    <definedName name="test">#REF!</definedName>
    <definedName name="test1">[49]Parameters!$B$98</definedName>
    <definedName name="test2">[49]Parameters!$B$100</definedName>
    <definedName name="test3">[49]Parameters!$B$104</definedName>
    <definedName name="test4">[49]Parameters!$B$103</definedName>
    <definedName name="test5">[49]Parameters!$B$143</definedName>
    <definedName name="TFA31A" localSheetId="4">#REF!</definedName>
    <definedName name="TFA31A" localSheetId="2">#REF!</definedName>
    <definedName name="TFA31A" localSheetId="3">#REF!</definedName>
    <definedName name="TFA31A">#REF!</definedName>
    <definedName name="TFA31AA" localSheetId="4">#REF!</definedName>
    <definedName name="TFA31AA" localSheetId="2">#REF!</definedName>
    <definedName name="TFA31AA" localSheetId="3">#REF!</definedName>
    <definedName name="TFA31AA">#REF!</definedName>
    <definedName name="TFA31AR" localSheetId="4">#REF!</definedName>
    <definedName name="TFA31AR" localSheetId="2">#REF!</definedName>
    <definedName name="TFA31AR" localSheetId="3">#REF!</definedName>
    <definedName name="TFA31AR">#REF!</definedName>
    <definedName name="TFA31R">#REF!</definedName>
    <definedName name="TFA42A">#REF!</definedName>
    <definedName name="TFA42AA">#REF!</definedName>
    <definedName name="TFA42AR">#REF!</definedName>
    <definedName name="TFA42R">#REF!</definedName>
    <definedName name="TFA69A">#REF!</definedName>
    <definedName name="TFA69AA">#REF!</definedName>
    <definedName name="TFA69AR">#REF!</definedName>
    <definedName name="TFA69R">#REF!</definedName>
    <definedName name="TGG">#REF!</definedName>
    <definedName name="Thirdqtr">#REF!</definedName>
    <definedName name="throw">[49]Parameters!$B$15</definedName>
    <definedName name="TMP" localSheetId="4">#REF!</definedName>
    <definedName name="TMP" localSheetId="2">#REF!</definedName>
    <definedName name="TMP" localSheetId="3">#REF!</definedName>
    <definedName name="TMP">#REF!</definedName>
    <definedName name="TMPGlobalView" localSheetId="4">#REF!</definedName>
    <definedName name="TMPGlobalView" localSheetId="2">#REF!</definedName>
    <definedName name="TMPGlobalView" localSheetId="3">#REF!</definedName>
    <definedName name="TMPGlobalView">#REF!</definedName>
    <definedName name="Total_budget" localSheetId="4">#REF!</definedName>
    <definedName name="Total_budget" localSheetId="2">#REF!</definedName>
    <definedName name="Total_budget" localSheetId="3">#REF!</definedName>
    <definedName name="Total_budget">#REF!</definedName>
    <definedName name="total_cost">'[81]Worksheet 1 Project budget'!$E$56</definedName>
    <definedName name="total_cost_y1">'[81]Worksheet 1 Project budget'!$I$56</definedName>
    <definedName name="totaldirectcosts" localSheetId="4">#REF!</definedName>
    <definedName name="totaldirectcosts" localSheetId="2">#REF!</definedName>
    <definedName name="totaldirectcosts" localSheetId="3">#REF!</definedName>
    <definedName name="totaldirectcosts">#REF!</definedName>
    <definedName name="TP092A" localSheetId="4">#REF!</definedName>
    <definedName name="TP092A" localSheetId="2">#REF!</definedName>
    <definedName name="TP092A" localSheetId="3">#REF!</definedName>
    <definedName name="TP092A">#REF!</definedName>
    <definedName name="TP092AA" localSheetId="4">#REF!</definedName>
    <definedName name="TP092AA" localSheetId="2">#REF!</definedName>
    <definedName name="TP092AA" localSheetId="3">#REF!</definedName>
    <definedName name="TP092AA">#REF!</definedName>
    <definedName name="TP092AR">#REF!</definedName>
    <definedName name="TP092R">#REF!</definedName>
    <definedName name="tqsa1">#REF!</definedName>
    <definedName name="TR228A">#REF!</definedName>
    <definedName name="TR228AA">#REF!</definedName>
    <definedName name="TR228AR">#REF!</definedName>
    <definedName name="TR228R">#REF!</definedName>
    <definedName name="Transit">[25]TRANSIT!$B$11:$M$110</definedName>
    <definedName name="transport">[26]Data!$J$3:$J$8</definedName>
    <definedName name="transport_sauf_expat">[26]Data!$Q$2:$Q$5</definedName>
    <definedName name="Trd">[50]Text!$E$1:$F$11</definedName>
    <definedName name="tréso" localSheetId="4">#REF!</definedName>
    <definedName name="tréso" localSheetId="2">#REF!</definedName>
    <definedName name="tréso" localSheetId="3">#REF!</definedName>
    <definedName name="tréso">#REF!</definedName>
    <definedName name="Tx_FBU_EUR">[41]Paramètres!$B$3</definedName>
    <definedName name="Tx_FCFA_EUR">'[82]6. Hypothèses'!$B$8</definedName>
    <definedName name="Tx_USD_EUR">[41]Paramètres!$B$4</definedName>
    <definedName name="TY" localSheetId="4">#REF!</definedName>
    <definedName name="TY" localSheetId="2">#REF!</definedName>
    <definedName name="TY" localSheetId="3">#REF!</definedName>
    <definedName name="TY">#REF!</definedName>
    <definedName name="TYPE" localSheetId="4">#REF!</definedName>
    <definedName name="TYPE" localSheetId="2">#REF!</definedName>
    <definedName name="TYPE" localSheetId="3">#REF!</definedName>
    <definedName name="TYPE">#REF!</definedName>
    <definedName name="type_projet">[62]Synthese!$F$366:$F$377</definedName>
    <definedName name="typecouts" localSheetId="4">#REF!</definedName>
    <definedName name="typecouts" localSheetId="2">#REF!</definedName>
    <definedName name="typecouts" localSheetId="3">#REF!</definedName>
    <definedName name="typecouts">#REF!</definedName>
    <definedName name="TypeOfHours">[30]P1!$AY$15:$AY$17</definedName>
    <definedName name="U" localSheetId="4">#REF!</definedName>
    <definedName name="U" localSheetId="2">#REF!</definedName>
    <definedName name="U" localSheetId="3">#REF!</definedName>
    <definedName name="U">#REF!</definedName>
    <definedName name="U1000A" localSheetId="4">#REF!</definedName>
    <definedName name="U1000A" localSheetId="2">#REF!</definedName>
    <definedName name="U1000A" localSheetId="3">#REF!</definedName>
    <definedName name="U1000A">#REF!</definedName>
    <definedName name="U1000AA" localSheetId="4">#REF!</definedName>
    <definedName name="U1000AA" localSheetId="2">#REF!</definedName>
    <definedName name="U1000AA" localSheetId="3">#REF!</definedName>
    <definedName name="U1000AA">#REF!</definedName>
    <definedName name="U1000AR">#REF!</definedName>
    <definedName name="U1000R">#REF!</definedName>
    <definedName name="UB">'[18]IC-Tax Schedule'!$B$4:$B$11</definedName>
    <definedName name="unit">[26]Data!$U$2:$U$3</definedName>
    <definedName name="UNITE" localSheetId="4">#REF!</definedName>
    <definedName name="UNITE" localSheetId="2">#REF!</definedName>
    <definedName name="UNITE" localSheetId="3">#REF!</definedName>
    <definedName name="UNITE">#REF!</definedName>
    <definedName name="Unpresented" localSheetId="4">#REF!</definedName>
    <definedName name="Unpresented" localSheetId="2">#REF!</definedName>
    <definedName name="Unpresented" localSheetId="3">#REF!</definedName>
    <definedName name="Unpresented">#REF!</definedName>
    <definedName name="usd" localSheetId="4">#REF!</definedName>
    <definedName name="usd" localSheetId="2">#REF!</definedName>
    <definedName name="usd" localSheetId="3">#REF!</definedName>
    <definedName name="usd">#REF!</definedName>
    <definedName name="USS">#REF!</definedName>
    <definedName name="USSltsupp">#REF!</definedName>
    <definedName name="ve" localSheetId="2">#REF!</definedName>
    <definedName name="ve">#REF!</definedName>
    <definedName name="version_budget">[62]Synthese!$F$360:$F$363</definedName>
    <definedName name="VOLO">[83]paramètres!$B$5</definedName>
    <definedName name="Wa">'[32]Staff Costs'!$K$61</definedName>
    <definedName name="WORKEDDAYS" localSheetId="4">#REF!</definedName>
    <definedName name="WORKEDDAYS" localSheetId="2">#REF!</definedName>
    <definedName name="WORKEDDAYS" localSheetId="3">#REF!</definedName>
    <definedName name="WORKEDDAYS">#REF!</definedName>
    <definedName name="wrn.Benifits." localSheetId="4">#REF!</definedName>
    <definedName name="wrn.Benifits." localSheetId="2">#REF!</definedName>
    <definedName name="wrn.Benifits." localSheetId="3">#REF!</definedName>
    <definedName name="wrn.Benifits.">#REF!</definedName>
    <definedName name="wrn.cdra._.Total._.budget.2" localSheetId="4">#REF!</definedName>
    <definedName name="wrn.cdra._.Total._.budget.2" localSheetId="2">#REF!</definedName>
    <definedName name="wrn.cdra._.Total._.budget.2" localSheetId="3">#REF!</definedName>
    <definedName name="wrn.cdra._.Total._.budget.2">#REF!</definedName>
    <definedName name="wrn.cdra._.total._.Budget.5">#REF!</definedName>
    <definedName name="wrn.CRDA._.Total._.Budget.">#REF!</definedName>
    <definedName name="wrn.crda._.Total._.budget.1">#REF!</definedName>
    <definedName name="wrn.crda._.Total._.budget.3">#REF!</definedName>
    <definedName name="wrn.crda._.Total._.Budget.4">#REF!</definedName>
    <definedName name="wrn.Grant._.to._.dat.">#REF!</definedName>
    <definedName name="x">#REF!</definedName>
    <definedName name="XOF" localSheetId="2">#REF!</definedName>
    <definedName name="XOF">#REF!</definedName>
    <definedName name="xx">#REF!</definedName>
    <definedName name="xxxc">[84]D1!$A$4:$AB$400</definedName>
    <definedName name="xxxxxxxxxxxx" localSheetId="4">#REF!</definedName>
    <definedName name="xxxxxxxxxxxx" localSheetId="2">#REF!</definedName>
    <definedName name="xxxxxxxxxxxx" localSheetId="3">#REF!</definedName>
    <definedName name="xxxxxxxxxxxx">#REF!</definedName>
    <definedName name="YESNO" localSheetId="4">#REF!</definedName>
    <definedName name="YESNO" localSheetId="2">#REF!</definedName>
    <definedName name="YESNO" localSheetId="3">#REF!</definedName>
    <definedName name="YESNO">#REF!</definedName>
    <definedName name="YgnEmp">'[85]YGN EMP'!$A$3:$AH$15</definedName>
    <definedName name="YgnPay">'[85]YGN PAY'!$A$4:$AS$16</definedName>
    <definedName name="YU" localSheetId="4">#REF!</definedName>
    <definedName name="YU" localSheetId="2">#REF!</definedName>
    <definedName name="YU" localSheetId="3">#REF!</definedName>
    <definedName name="YU">#REF!</definedName>
    <definedName name="ZE" localSheetId="4">#REF!</definedName>
    <definedName name="ZE" localSheetId="2">#REF!</definedName>
    <definedName name="ZE" localSheetId="3">#REF!</definedName>
    <definedName name="ZE">#REF!</definedName>
    <definedName name="Zone_impres_MI" localSheetId="4">#REF!</definedName>
    <definedName name="Zone_impres_MI" localSheetId="2">#REF!</definedName>
    <definedName name="Zone_impres_MI" localSheetId="3">#REF!</definedName>
    <definedName name="Zone_impres_MI">#REF!</definedName>
    <definedName name="ZONE_IMPRESSION" localSheetId="4">#REF!</definedName>
    <definedName name="ZONE_IMPRESSION" localSheetId="2">#REF!</definedName>
    <definedName name="ZONE_IMPRESSION" localSheetId="3">#REF!</definedName>
    <definedName name="ZONE_IMPRESSIO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 i="23" l="1"/>
  <c r="F26" i="23"/>
  <c r="E26" i="23"/>
  <c r="D26" i="23"/>
  <c r="C26" i="23"/>
  <c r="F21" i="23"/>
  <c r="D21" i="23"/>
  <c r="C21" i="23"/>
  <c r="G14" i="23"/>
  <c r="F14" i="23"/>
  <c r="U14" i="23"/>
  <c r="U29" i="23" s="1"/>
  <c r="U30" i="23" s="1"/>
  <c r="U31" i="23" s="1"/>
  <c r="S14" i="23"/>
  <c r="S29" i="23" s="1"/>
  <c r="R14" i="23"/>
  <c r="R29" i="23" s="1"/>
  <c r="G13" i="23"/>
  <c r="C9" i="23"/>
  <c r="C8" i="23" s="1"/>
  <c r="E9" i="23"/>
  <c r="E8" i="23" s="1"/>
  <c r="E32" i="24"/>
  <c r="F32" i="24"/>
  <c r="G32" i="24"/>
  <c r="D32" i="24"/>
  <c r="E31" i="24"/>
  <c r="F31" i="24"/>
  <c r="G31" i="24"/>
  <c r="D31" i="24"/>
  <c r="E30" i="24"/>
  <c r="F30" i="24"/>
  <c r="G30" i="24"/>
  <c r="D30" i="24"/>
  <c r="E27" i="24"/>
  <c r="F27" i="24"/>
  <c r="G27" i="24"/>
  <c r="D27" i="24"/>
  <c r="G21" i="23" l="1"/>
  <c r="D14" i="23"/>
  <c r="E21" i="23"/>
  <c r="D9" i="23"/>
  <c r="D8" i="23" s="1"/>
  <c r="E14" i="23"/>
  <c r="F9" i="23"/>
  <c r="F8" i="23" s="1"/>
  <c r="F29" i="23" s="1"/>
  <c r="G9" i="23"/>
  <c r="G8" i="23" s="1"/>
  <c r="G29" i="23" s="1"/>
  <c r="S30" i="23"/>
  <c r="S31" i="23"/>
  <c r="R30" i="23"/>
  <c r="R31" i="23" s="1"/>
  <c r="C14" i="23"/>
  <c r="C29" i="23" s="1"/>
  <c r="I8" i="25"/>
  <c r="I9" i="25"/>
  <c r="I10" i="25"/>
  <c r="I11" i="25"/>
  <c r="I12" i="25"/>
  <c r="I13" i="25"/>
  <c r="I14" i="25"/>
  <c r="I15" i="25"/>
  <c r="I16" i="25"/>
  <c r="I17" i="25"/>
  <c r="I18" i="25"/>
  <c r="I19" i="25"/>
  <c r="I20" i="25"/>
  <c r="I21" i="25"/>
  <c r="I22" i="25"/>
  <c r="I23" i="25"/>
  <c r="I24" i="25"/>
  <c r="I25" i="25"/>
  <c r="I26" i="25"/>
  <c r="I27" i="25"/>
  <c r="I28" i="25"/>
  <c r="I29" i="25"/>
  <c r="I30" i="25"/>
  <c r="I31" i="25"/>
  <c r="I7" i="25"/>
  <c r="E29" i="23" l="1"/>
  <c r="E30" i="23" s="1"/>
  <c r="E31" i="23" s="1"/>
  <c r="D29" i="23"/>
  <c r="D30" i="23" s="1"/>
  <c r="D31" i="23" s="1"/>
  <c r="F30" i="23"/>
  <c r="F31" i="23" s="1"/>
  <c r="C30" i="23"/>
  <c r="C31" i="23" s="1"/>
  <c r="G30" i="23"/>
  <c r="G31" i="23" s="1"/>
  <c r="G29" i="26"/>
  <c r="G27" i="26" s="1"/>
  <c r="F29" i="26"/>
  <c r="F27" i="26" s="1"/>
  <c r="E29" i="26"/>
  <c r="D29" i="26"/>
  <c r="C29" i="26"/>
  <c r="G28" i="26"/>
  <c r="F28" i="26"/>
  <c r="E28" i="26"/>
  <c r="D28" i="26"/>
  <c r="C28" i="26"/>
  <c r="G26" i="26"/>
  <c r="F26" i="26"/>
  <c r="E26" i="26"/>
  <c r="D26" i="26"/>
  <c r="C26" i="26"/>
  <c r="G25" i="26"/>
  <c r="F25" i="26"/>
  <c r="E25" i="26"/>
  <c r="D25" i="26"/>
  <c r="C25" i="26"/>
  <c r="G24" i="26"/>
  <c r="F24" i="26"/>
  <c r="E24" i="26"/>
  <c r="D24" i="26"/>
  <c r="C24" i="26"/>
  <c r="G23" i="26"/>
  <c r="F23" i="26"/>
  <c r="E23" i="26"/>
  <c r="D23" i="26"/>
  <c r="C23" i="26"/>
  <c r="G21" i="26"/>
  <c r="F21" i="26"/>
  <c r="E21" i="26"/>
  <c r="D21" i="26"/>
  <c r="C21" i="26"/>
  <c r="G20" i="26"/>
  <c r="F20" i="26"/>
  <c r="E20" i="26"/>
  <c r="D20" i="26"/>
  <c r="C20" i="26"/>
  <c r="G19" i="26"/>
  <c r="F19" i="26"/>
  <c r="E19" i="26"/>
  <c r="D19" i="26"/>
  <c r="C19" i="26"/>
  <c r="G18" i="26"/>
  <c r="F18" i="26"/>
  <c r="E18" i="26"/>
  <c r="D18" i="26"/>
  <c r="C18" i="26"/>
  <c r="G17" i="26"/>
  <c r="F17" i="26"/>
  <c r="E17" i="26"/>
  <c r="D17" i="26"/>
  <c r="C17" i="26"/>
  <c r="G16" i="26"/>
  <c r="F16" i="26"/>
  <c r="E16" i="26"/>
  <c r="D16" i="26"/>
  <c r="C16" i="26"/>
  <c r="G14" i="26"/>
  <c r="F14" i="26"/>
  <c r="E14" i="26"/>
  <c r="D14" i="26"/>
  <c r="C14" i="26"/>
  <c r="G13" i="26"/>
  <c r="F13" i="26"/>
  <c r="E13" i="26"/>
  <c r="D13" i="26"/>
  <c r="C13" i="26"/>
  <c r="G12" i="26"/>
  <c r="F12" i="26"/>
  <c r="E12" i="26"/>
  <c r="D12" i="26"/>
  <c r="C12" i="26"/>
  <c r="G11" i="26"/>
  <c r="F11" i="26"/>
  <c r="E11" i="26"/>
  <c r="D11" i="26"/>
  <c r="C11" i="26"/>
  <c r="G8" i="26"/>
  <c r="F8" i="26"/>
  <c r="E8" i="26"/>
  <c r="D8" i="26"/>
  <c r="C8" i="26"/>
  <c r="G14" i="25"/>
  <c r="G29" i="25" s="1"/>
  <c r="E14" i="25"/>
  <c r="E29" i="25" s="1"/>
  <c r="D14" i="25"/>
  <c r="D29" i="25" s="1"/>
  <c r="I32" i="24"/>
  <c r="I31" i="24"/>
  <c r="I30" i="24"/>
  <c r="I29" i="24"/>
  <c r="B29" i="24"/>
  <c r="I28" i="24"/>
  <c r="B28" i="24"/>
  <c r="I27" i="24"/>
  <c r="B27" i="24"/>
  <c r="I26" i="24"/>
  <c r="B26" i="24"/>
  <c r="I25" i="24"/>
  <c r="I24" i="24"/>
  <c r="I23" i="24"/>
  <c r="I22" i="24"/>
  <c r="B22" i="24"/>
  <c r="I21" i="24"/>
  <c r="B21" i="24"/>
  <c r="I20" i="24"/>
  <c r="B20" i="24"/>
  <c r="I19" i="24"/>
  <c r="B19" i="24"/>
  <c r="I18" i="24"/>
  <c r="B18" i="24"/>
  <c r="I17" i="24"/>
  <c r="B17" i="24"/>
  <c r="I16" i="24"/>
  <c r="B16" i="24"/>
  <c r="I15" i="24"/>
  <c r="B15" i="24"/>
  <c r="I14" i="24"/>
  <c r="B14" i="24"/>
  <c r="I13" i="24"/>
  <c r="B13" i="24"/>
  <c r="I12" i="24"/>
  <c r="B12" i="24"/>
  <c r="I11" i="24"/>
  <c r="B11" i="24"/>
  <c r="I10" i="24"/>
  <c r="B10" i="24"/>
  <c r="I9" i="24"/>
  <c r="B9" i="24"/>
  <c r="I8" i="24"/>
  <c r="B8" i="24"/>
  <c r="M73" i="22"/>
  <c r="N73" i="22"/>
  <c r="O73" i="22"/>
  <c r="P73" i="22"/>
  <c r="H29" i="23" l="1"/>
  <c r="H14" i="23"/>
  <c r="H31" i="23"/>
  <c r="H12" i="23"/>
  <c r="H10" i="23"/>
  <c r="H11" i="23"/>
  <c r="H7" i="23"/>
  <c r="H13" i="23"/>
  <c r="H9" i="23"/>
  <c r="H24" i="23"/>
  <c r="H16" i="23"/>
  <c r="H19" i="23"/>
  <c r="H8" i="23"/>
  <c r="H27" i="23"/>
  <c r="H15" i="23"/>
  <c r="H22" i="23"/>
  <c r="H28" i="23"/>
  <c r="H17" i="23"/>
  <c r="H21" i="23"/>
  <c r="H20" i="23"/>
  <c r="H25" i="23"/>
  <c r="H18" i="23"/>
  <c r="H26" i="23"/>
  <c r="H23" i="23"/>
  <c r="H30" i="23"/>
  <c r="D27" i="26"/>
  <c r="E10" i="26"/>
  <c r="F10" i="26"/>
  <c r="F9" i="26" s="1"/>
  <c r="C10" i="26"/>
  <c r="E27" i="26"/>
  <c r="D10" i="26"/>
  <c r="D9" i="26" s="1"/>
  <c r="E15" i="26"/>
  <c r="F15" i="26"/>
  <c r="G15" i="26"/>
  <c r="G10" i="26"/>
  <c r="G9" i="26" s="1"/>
  <c r="D15" i="26"/>
  <c r="D22" i="26"/>
  <c r="E22" i="26"/>
  <c r="F22" i="26"/>
  <c r="G22" i="26"/>
  <c r="E9" i="26"/>
  <c r="C9" i="26"/>
  <c r="C15" i="26"/>
  <c r="C22" i="26"/>
  <c r="C27" i="26"/>
  <c r="E30" i="25"/>
  <c r="E31" i="25"/>
  <c r="D30" i="25"/>
  <c r="D31" i="25" s="1"/>
  <c r="G30" i="25"/>
  <c r="G31" i="25" s="1"/>
  <c r="M305" i="22"/>
  <c r="N305" i="22"/>
  <c r="O305" i="22"/>
  <c r="L314" i="22"/>
  <c r="P314" i="22" s="1"/>
  <c r="L313" i="22"/>
  <c r="P313" i="22" s="1"/>
  <c r="L312" i="22"/>
  <c r="L311" i="22"/>
  <c r="P311" i="22" s="1"/>
  <c r="L310" i="22"/>
  <c r="P310" i="22" s="1"/>
  <c r="L309" i="22"/>
  <c r="L308" i="22"/>
  <c r="P308" i="22" s="1"/>
  <c r="L307" i="22"/>
  <c r="P307" i="22" s="1"/>
  <c r="L306" i="22"/>
  <c r="P306" i="22" s="1"/>
  <c r="E30" i="26" l="1"/>
  <c r="E31" i="26" s="1"/>
  <c r="G30" i="26"/>
  <c r="G31" i="26" s="1"/>
  <c r="D30" i="26"/>
  <c r="D31" i="26" s="1"/>
  <c r="F30" i="26"/>
  <c r="F31" i="26" s="1"/>
  <c r="C30" i="26"/>
  <c r="G32" i="26"/>
  <c r="E32" i="26"/>
  <c r="P312" i="22"/>
  <c r="P309" i="22"/>
  <c r="L305" i="22"/>
  <c r="D32" i="26" l="1"/>
  <c r="F32" i="26"/>
  <c r="C31" i="26"/>
  <c r="C32" i="26"/>
  <c r="P305" i="22"/>
  <c r="M10" i="22"/>
  <c r="N10" i="22"/>
  <c r="O10" i="22"/>
  <c r="P10" i="22"/>
  <c r="I32" i="26" l="1"/>
  <c r="I13" i="26"/>
  <c r="I12" i="26"/>
  <c r="I16" i="26"/>
  <c r="I11" i="26"/>
  <c r="I20" i="26"/>
  <c r="I28" i="26"/>
  <c r="I26" i="26"/>
  <c r="I8" i="26"/>
  <c r="I25" i="26"/>
  <c r="I23" i="26"/>
  <c r="I19" i="26"/>
  <c r="I18" i="26"/>
  <c r="I24" i="26"/>
  <c r="I17" i="26"/>
  <c r="I21" i="26"/>
  <c r="I14" i="26"/>
  <c r="I29" i="26"/>
  <c r="I15" i="26"/>
  <c r="I9" i="26"/>
  <c r="I10" i="26"/>
  <c r="I27" i="26"/>
  <c r="I22" i="26"/>
  <c r="I31" i="26"/>
  <c r="I30" i="26"/>
  <c r="M286" i="22"/>
  <c r="N286" i="22"/>
  <c r="O286" i="22"/>
  <c r="L304" i="22"/>
  <c r="L303" i="22"/>
  <c r="L302" i="22"/>
  <c r="L301" i="22"/>
  <c r="M281" i="22"/>
  <c r="N281" i="22"/>
  <c r="O281" i="22"/>
  <c r="P281" i="22"/>
  <c r="L284" i="22"/>
  <c r="M272" i="22"/>
  <c r="N272" i="22"/>
  <c r="O272" i="22"/>
  <c r="P272" i="22"/>
  <c r="L280" i="22"/>
  <c r="L279" i="22"/>
  <c r="L278" i="22"/>
  <c r="L277" i="22"/>
  <c r="M245" i="22"/>
  <c r="N245" i="22"/>
  <c r="O245" i="22"/>
  <c r="P245" i="22"/>
  <c r="M220" i="22"/>
  <c r="N220" i="22"/>
  <c r="O220" i="22"/>
  <c r="P220" i="22"/>
  <c r="L244" i="22"/>
  <c r="L243" i="22"/>
  <c r="L242" i="22"/>
  <c r="L241" i="22"/>
  <c r="L240" i="22"/>
  <c r="L239" i="22"/>
  <c r="L238" i="22"/>
  <c r="L237" i="22"/>
  <c r="L236" i="22"/>
  <c r="L235" i="22"/>
  <c r="M214" i="22"/>
  <c r="N214" i="22"/>
  <c r="O214" i="22"/>
  <c r="P214" i="22"/>
  <c r="L218" i="22"/>
  <c r="L217" i="22"/>
  <c r="L216" i="22"/>
  <c r="L215" i="22"/>
  <c r="M204" i="22"/>
  <c r="N204" i="22"/>
  <c r="O204" i="22"/>
  <c r="P204" i="22"/>
  <c r="L213" i="22"/>
  <c r="L212" i="22"/>
  <c r="L211" i="22"/>
  <c r="M194" i="22"/>
  <c r="N194" i="22"/>
  <c r="O194" i="22"/>
  <c r="P194" i="22"/>
  <c r="L203" i="22"/>
  <c r="L202" i="22"/>
  <c r="L201" i="22"/>
  <c r="M187" i="22"/>
  <c r="N187" i="22"/>
  <c r="O187" i="22"/>
  <c r="P187" i="22"/>
  <c r="M183" i="22"/>
  <c r="N183" i="22"/>
  <c r="O183" i="22"/>
  <c r="P183" i="22"/>
  <c r="L186" i="22"/>
  <c r="L185" i="22"/>
  <c r="M174" i="22"/>
  <c r="N174" i="22"/>
  <c r="O174" i="22"/>
  <c r="P174" i="22"/>
  <c r="L182" i="22"/>
  <c r="L181" i="22"/>
  <c r="L180" i="22"/>
  <c r="M152" i="22"/>
  <c r="N152" i="22"/>
  <c r="O152" i="22"/>
  <c r="P152" i="22"/>
  <c r="L172" i="22"/>
  <c r="L171" i="22"/>
  <c r="L170" i="22"/>
  <c r="L169" i="22"/>
  <c r="L168" i="22"/>
  <c r="L167" i="22"/>
  <c r="L166" i="22"/>
  <c r="L165" i="22"/>
  <c r="M142" i="22"/>
  <c r="N142" i="22"/>
  <c r="O142" i="22"/>
  <c r="P142" i="22"/>
  <c r="L151" i="22"/>
  <c r="M129" i="22"/>
  <c r="N129" i="22"/>
  <c r="O129" i="22"/>
  <c r="P129" i="22"/>
  <c r="L140" i="22"/>
  <c r="L128" i="22"/>
  <c r="L127" i="22"/>
  <c r="L126" i="22"/>
  <c r="L125" i="22"/>
  <c r="L124" i="22"/>
  <c r="L123" i="22"/>
  <c r="L122" i="22"/>
  <c r="L121" i="22"/>
  <c r="L120" i="22"/>
  <c r="L119" i="22"/>
  <c r="L118" i="22"/>
  <c r="L117" i="22"/>
  <c r="L116" i="22"/>
  <c r="M32" i="22"/>
  <c r="N32" i="22"/>
  <c r="O32" i="22"/>
  <c r="P32" i="22"/>
  <c r="Q32" i="22"/>
  <c r="L72" i="22"/>
  <c r="L139" i="22"/>
  <c r="L71" i="22"/>
  <c r="L70" i="22"/>
  <c r="L69" i="22"/>
  <c r="L68" i="22"/>
  <c r="L67" i="22"/>
  <c r="L66" i="22"/>
  <c r="L65" i="22"/>
  <c r="L64" i="22"/>
  <c r="L63" i="22"/>
  <c r="L62" i="22"/>
  <c r="L61" i="22"/>
  <c r="L60" i="22"/>
  <c r="L59" i="22"/>
  <c r="L58" i="22"/>
  <c r="M22" i="22"/>
  <c r="N22" i="22"/>
  <c r="O22" i="22"/>
  <c r="P22" i="22"/>
  <c r="L24" i="22"/>
  <c r="M7" i="22"/>
  <c r="N7" i="22"/>
  <c r="O7" i="22"/>
  <c r="P7" i="22"/>
  <c r="L9" i="22"/>
  <c r="P301" i="22" l="1"/>
  <c r="P302" i="22"/>
  <c r="L214" i="22"/>
  <c r="Q272" i="22" l="1"/>
  <c r="P286" i="22"/>
  <c r="L300" i="22"/>
  <c r="L299" i="22"/>
  <c r="L298" i="22"/>
  <c r="L297" i="22"/>
  <c r="L296" i="22"/>
  <c r="L283" i="22"/>
  <c r="L261" i="22"/>
  <c r="L260" i="22"/>
  <c r="L259" i="22"/>
  <c r="L258" i="22"/>
  <c r="L257" i="22"/>
  <c r="L234" i="22"/>
  <c r="L233" i="22"/>
  <c r="L232" i="22"/>
  <c r="L231" i="22"/>
  <c r="L230" i="22"/>
  <c r="Q204" i="22"/>
  <c r="L210" i="22"/>
  <c r="L209" i="22"/>
  <c r="L184" i="22"/>
  <c r="L179" i="22"/>
  <c r="L178" i="22"/>
  <c r="M141" i="22"/>
  <c r="N141" i="22"/>
  <c r="O141" i="22"/>
  <c r="P141" i="22"/>
  <c r="L164" i="22"/>
  <c r="L163" i="22"/>
  <c r="L162" i="22"/>
  <c r="L161" i="22"/>
  <c r="L160" i="22"/>
  <c r="L159" i="22"/>
  <c r="L158" i="22"/>
  <c r="L157" i="22"/>
  <c r="L115" i="22"/>
  <c r="L114" i="22"/>
  <c r="L113" i="22"/>
  <c r="L112" i="22"/>
  <c r="L111" i="22"/>
  <c r="L110" i="22"/>
  <c r="L109" i="22"/>
  <c r="L108" i="22"/>
  <c r="L107" i="22"/>
  <c r="L106" i="22"/>
  <c r="L105" i="22"/>
  <c r="L104" i="22"/>
  <c r="L103" i="22"/>
  <c r="L102" i="22"/>
  <c r="L101" i="22"/>
  <c r="L100" i="22"/>
  <c r="L99" i="22"/>
  <c r="L98" i="22"/>
  <c r="L97" i="22"/>
  <c r="L96" i="22"/>
  <c r="L95" i="22"/>
  <c r="L94" i="22"/>
  <c r="L130" i="22"/>
  <c r="L131" i="22"/>
  <c r="L132" i="22"/>
  <c r="M31" i="22"/>
  <c r="L57" i="22"/>
  <c r="L56" i="22"/>
  <c r="L55" i="22"/>
  <c r="L54" i="22"/>
  <c r="L53" i="22"/>
  <c r="L52" i="22"/>
  <c r="L51" i="22"/>
  <c r="L50" i="22"/>
  <c r="L49" i="22"/>
  <c r="L48" i="22"/>
  <c r="M25" i="22"/>
  <c r="N25" i="22"/>
  <c r="O25" i="22"/>
  <c r="P25" i="22"/>
  <c r="L29" i="22"/>
  <c r="L28" i="22"/>
  <c r="L16" i="22"/>
  <c r="L15" i="22"/>
  <c r="L14" i="22"/>
  <c r="L8" i="22"/>
  <c r="L7" i="22" s="1"/>
  <c r="Q305" i="22"/>
  <c r="L295" i="22"/>
  <c r="L294" i="22"/>
  <c r="L293" i="22"/>
  <c r="L292" i="22"/>
  <c r="L291" i="22"/>
  <c r="L290" i="22"/>
  <c r="L289" i="22"/>
  <c r="L288" i="22"/>
  <c r="L287" i="22"/>
  <c r="L282" i="22"/>
  <c r="L276" i="22"/>
  <c r="L275" i="22"/>
  <c r="L274" i="22"/>
  <c r="L273" i="22"/>
  <c r="L256" i="22"/>
  <c r="L255" i="22"/>
  <c r="L254" i="22"/>
  <c r="L253" i="22"/>
  <c r="L252" i="22"/>
  <c r="L251" i="22"/>
  <c r="L250" i="22"/>
  <c r="L249" i="22"/>
  <c r="L248" i="22"/>
  <c r="L247" i="22"/>
  <c r="L246" i="22"/>
  <c r="L229" i="22"/>
  <c r="L228" i="22"/>
  <c r="L227" i="22"/>
  <c r="L226" i="22"/>
  <c r="L225" i="22"/>
  <c r="L224" i="22"/>
  <c r="L223" i="22"/>
  <c r="L222" i="22"/>
  <c r="L221" i="22"/>
  <c r="L208" i="22"/>
  <c r="L207" i="22"/>
  <c r="L206" i="22"/>
  <c r="L205" i="22"/>
  <c r="L198" i="22"/>
  <c r="L197" i="22"/>
  <c r="L196" i="22"/>
  <c r="L195" i="22"/>
  <c r="L188" i="22"/>
  <c r="L177" i="22"/>
  <c r="L176" i="22"/>
  <c r="L175" i="22"/>
  <c r="L156" i="22"/>
  <c r="L155" i="22"/>
  <c r="L154" i="22"/>
  <c r="L153" i="22"/>
  <c r="L150" i="22"/>
  <c r="L149" i="22"/>
  <c r="L148" i="22"/>
  <c r="L147" i="22"/>
  <c r="L146" i="22"/>
  <c r="L145" i="22"/>
  <c r="L144" i="22"/>
  <c r="L143" i="22"/>
  <c r="Q141" i="22"/>
  <c r="L135" i="22"/>
  <c r="L134" i="22"/>
  <c r="L133" i="22"/>
  <c r="L93" i="22"/>
  <c r="L92" i="22"/>
  <c r="L91" i="22"/>
  <c r="L90" i="22"/>
  <c r="L89" i="22"/>
  <c r="L88" i="22"/>
  <c r="L87" i="22"/>
  <c r="L86" i="22"/>
  <c r="L85" i="22"/>
  <c r="L84" i="22"/>
  <c r="L83" i="22"/>
  <c r="L82" i="22"/>
  <c r="L81" i="22"/>
  <c r="L80" i="22"/>
  <c r="L79" i="22"/>
  <c r="L78" i="22"/>
  <c r="L77" i="22"/>
  <c r="L76" i="22"/>
  <c r="L75" i="22"/>
  <c r="L74" i="22"/>
  <c r="L47" i="22"/>
  <c r="L46" i="22"/>
  <c r="L45" i="22"/>
  <c r="L44" i="22"/>
  <c r="L43" i="22"/>
  <c r="L42" i="22"/>
  <c r="L41" i="22"/>
  <c r="L40" i="22"/>
  <c r="L39" i="22"/>
  <c r="L38" i="22"/>
  <c r="L37" i="22"/>
  <c r="L36" i="22"/>
  <c r="L35" i="22"/>
  <c r="L34" i="22"/>
  <c r="L33" i="22"/>
  <c r="L27" i="22"/>
  <c r="L26" i="22"/>
  <c r="L23" i="22"/>
  <c r="L22" i="22" s="1"/>
  <c r="L13" i="22"/>
  <c r="L12" i="22"/>
  <c r="L11" i="22"/>
  <c r="L32" i="22" l="1"/>
  <c r="L129" i="22"/>
  <c r="L73" i="22"/>
  <c r="L10" i="22"/>
  <c r="L25" i="22"/>
  <c r="L6" i="22" s="1"/>
  <c r="L281" i="22"/>
  <c r="L272" i="22"/>
  <c r="L245" i="22"/>
  <c r="L220" i="22"/>
  <c r="L204" i="22"/>
  <c r="L194" i="22"/>
  <c r="L187" i="22"/>
  <c r="L174" i="22"/>
  <c r="L183" i="22"/>
  <c r="L152" i="22"/>
  <c r="L142" i="22"/>
  <c r="N285" i="22"/>
  <c r="N173" i="22"/>
  <c r="M173" i="22"/>
  <c r="O219" i="22"/>
  <c r="P31" i="22"/>
  <c r="P30" i="22" s="1"/>
  <c r="M219" i="22"/>
  <c r="P219" i="22"/>
  <c r="P173" i="22"/>
  <c r="N219" i="22"/>
  <c r="M285" i="22"/>
  <c r="O173" i="22"/>
  <c r="M30" i="22"/>
  <c r="P285" i="22"/>
  <c r="O285" i="22"/>
  <c r="O31" i="22"/>
  <c r="O30" i="22" s="1"/>
  <c r="N31" i="22"/>
  <c r="N30" i="22" s="1"/>
  <c r="L286" i="22"/>
  <c r="O6" i="22"/>
  <c r="N6" i="22"/>
  <c r="M6" i="22"/>
  <c r="P6" i="22"/>
  <c r="L31" i="22" l="1"/>
  <c r="P315" i="22"/>
  <c r="M315" i="22"/>
  <c r="N315" i="22"/>
  <c r="O315" i="22"/>
  <c r="L141" i="22"/>
  <c r="L30" i="22" s="1"/>
  <c r="L285" i="22"/>
  <c r="L173" i="22"/>
  <c r="L219" i="22"/>
  <c r="M316" i="22" l="1"/>
  <c r="M317" i="22" s="1"/>
  <c r="O316" i="22"/>
  <c r="O317" i="22" s="1"/>
  <c r="P316" i="22"/>
  <c r="P317" i="22" s="1"/>
  <c r="N316" i="22"/>
  <c r="N317" i="22" s="1"/>
  <c r="L315" i="22" l="1"/>
  <c r="L316" i="22" l="1"/>
  <c r="L317" i="22" l="1"/>
  <c r="R311" i="22" l="1"/>
  <c r="R306" i="22"/>
  <c r="R314" i="22"/>
  <c r="R317" i="22"/>
  <c r="R308" i="22"/>
  <c r="R307" i="22"/>
  <c r="R310" i="22"/>
  <c r="R313" i="22"/>
  <c r="R309" i="22"/>
  <c r="R312" i="22"/>
  <c r="R305" i="22"/>
  <c r="R315" i="22"/>
  <c r="R316" i="22"/>
  <c r="R50" i="22"/>
  <c r="R159" i="22"/>
  <c r="R34" i="22"/>
  <c r="R230" i="22"/>
  <c r="R171" i="22"/>
  <c r="R88" i="22"/>
  <c r="R253" i="22"/>
  <c r="R282" i="22"/>
  <c r="R157" i="22"/>
  <c r="R134" i="22"/>
  <c r="R139" i="22"/>
  <c r="R132" i="22"/>
  <c r="R196" i="22"/>
  <c r="R14" i="22"/>
  <c r="R80" i="22"/>
  <c r="R148" i="22"/>
  <c r="R67" i="22"/>
  <c r="R173" i="22"/>
  <c r="R225" i="22"/>
  <c r="R220" i="22"/>
  <c r="R209" i="22"/>
  <c r="R156" i="22"/>
  <c r="R42" i="22"/>
  <c r="R30" i="22"/>
  <c r="R122" i="22"/>
  <c r="R109" i="22"/>
  <c r="R247" i="22"/>
  <c r="R250" i="22"/>
  <c r="R208" i="22"/>
  <c r="R75" i="22"/>
  <c r="R285" i="22"/>
  <c r="R246" i="22"/>
  <c r="R117" i="22"/>
  <c r="R181" i="22"/>
  <c r="R202" i="22"/>
  <c r="R217" i="22"/>
  <c r="R235" i="22"/>
  <c r="R279" i="22"/>
  <c r="R99" i="22"/>
  <c r="R97" i="22"/>
  <c r="R47" i="22"/>
  <c r="R194" i="22"/>
  <c r="R257" i="22"/>
  <c r="R23" i="22"/>
  <c r="R83" i="22"/>
  <c r="R234" i="22"/>
  <c r="R103" i="22"/>
  <c r="R198" i="22"/>
  <c r="R40" i="22"/>
  <c r="R108" i="22"/>
  <c r="R101" i="22"/>
  <c r="R133" i="22"/>
  <c r="R36" i="22"/>
  <c r="R84" i="22"/>
  <c r="R32" i="22"/>
  <c r="R219" i="22"/>
  <c r="R94" i="22"/>
  <c r="R149" i="22"/>
  <c r="R81" i="22"/>
  <c r="R155" i="22"/>
  <c r="R207" i="22"/>
  <c r="R276" i="22"/>
  <c r="R41" i="22"/>
  <c r="R9" i="22"/>
  <c r="R71" i="22"/>
  <c r="R70" i="22"/>
  <c r="R124" i="22"/>
  <c r="R120" i="22"/>
  <c r="R137" i="22"/>
  <c r="R168" i="22"/>
  <c r="R186" i="22"/>
  <c r="R212" i="22"/>
  <c r="R238" i="22"/>
  <c r="R242" i="22"/>
  <c r="R271" i="22"/>
  <c r="R304" i="22"/>
  <c r="R265" i="22"/>
  <c r="R130" i="22"/>
  <c r="R178" i="22"/>
  <c r="R291" i="22"/>
  <c r="R90" i="22"/>
  <c r="R160" i="22"/>
  <c r="R288" i="22"/>
  <c r="R28" i="22"/>
  <c r="R131" i="22"/>
  <c r="R175" i="22"/>
  <c r="R57" i="22"/>
  <c r="R58" i="22"/>
  <c r="R64" i="22"/>
  <c r="R59" i="22"/>
  <c r="R128" i="22"/>
  <c r="R136" i="22"/>
  <c r="R169" i="22"/>
  <c r="R185" i="22"/>
  <c r="R201" i="22"/>
  <c r="R216" i="22"/>
  <c r="R243" i="22"/>
  <c r="R264" i="22"/>
  <c r="R278" i="22"/>
  <c r="R162" i="22"/>
  <c r="R112" i="22"/>
  <c r="R294" i="22"/>
  <c r="R197" i="22"/>
  <c r="R245" i="22"/>
  <c r="R189" i="22"/>
  <c r="R174" i="22"/>
  <c r="R98" i="22"/>
  <c r="R115" i="22"/>
  <c r="R256" i="22"/>
  <c r="R16" i="22"/>
  <c r="R52" i="22"/>
  <c r="R154" i="22"/>
  <c r="R146" i="22"/>
  <c r="R298" i="22"/>
  <c r="R144" i="22"/>
  <c r="R275" i="22"/>
  <c r="R105" i="22"/>
  <c r="R290" i="22"/>
  <c r="R87" i="22"/>
  <c r="R223" i="22"/>
  <c r="R248" i="22"/>
  <c r="R74" i="22"/>
  <c r="R21" i="22"/>
  <c r="R63" i="22"/>
  <c r="R62" i="22"/>
  <c r="R140" i="22"/>
  <c r="R127" i="22"/>
  <c r="R138" i="22"/>
  <c r="R167" i="22"/>
  <c r="R193" i="22"/>
  <c r="R211" i="22"/>
  <c r="R239" i="22"/>
  <c r="R240" i="22"/>
  <c r="R263" i="22"/>
  <c r="R301" i="22"/>
  <c r="R179" i="22"/>
  <c r="R55" i="22"/>
  <c r="R39" i="22"/>
  <c r="R8" i="22"/>
  <c r="R7" i="22"/>
  <c r="R150" i="22"/>
  <c r="R232" i="22"/>
  <c r="R261" i="22"/>
  <c r="R289" i="22"/>
  <c r="R135" i="22"/>
  <c r="R66" i="22"/>
  <c r="R119" i="22"/>
  <c r="R192" i="22"/>
  <c r="R268" i="22"/>
  <c r="R270" i="22"/>
  <c r="R296" i="22"/>
  <c r="R89" i="22"/>
  <c r="R272" i="22"/>
  <c r="R53" i="22"/>
  <c r="R113" i="22"/>
  <c r="R27" i="22"/>
  <c r="R77" i="22"/>
  <c r="R48" i="22"/>
  <c r="R292" i="22"/>
  <c r="R24" i="22"/>
  <c r="R183" i="22"/>
  <c r="R92" i="22"/>
  <c r="R287" i="22"/>
  <c r="R158" i="22"/>
  <c r="R22" i="22"/>
  <c r="R161" i="22"/>
  <c r="R29" i="22"/>
  <c r="R224" i="22"/>
  <c r="R281" i="22"/>
  <c r="R44" i="22"/>
  <c r="R142" i="22"/>
  <c r="R43" i="22"/>
  <c r="R106" i="22"/>
  <c r="R19" i="22"/>
  <c r="R72" i="22"/>
  <c r="R61" i="22"/>
  <c r="R116" i="22"/>
  <c r="R126" i="22"/>
  <c r="R170" i="22"/>
  <c r="R151" i="22"/>
  <c r="R191" i="22"/>
  <c r="R214" i="22"/>
  <c r="R241" i="22"/>
  <c r="R267" i="22"/>
  <c r="R262" i="22"/>
  <c r="R303" i="22"/>
  <c r="R163" i="22"/>
  <c r="R249" i="22"/>
  <c r="R38" i="22"/>
  <c r="R100" i="22"/>
  <c r="R93" i="22"/>
  <c r="R258" i="22"/>
  <c r="R164" i="22"/>
  <c r="R228" i="22"/>
  <c r="R96" i="22"/>
  <c r="R85" i="22"/>
  <c r="R255" i="22"/>
  <c r="R227" i="22"/>
  <c r="R143" i="22"/>
  <c r="R206" i="22"/>
  <c r="R10" i="22"/>
  <c r="R121" i="22"/>
  <c r="R166" i="22"/>
  <c r="R244" i="22"/>
  <c r="R200" i="22"/>
  <c r="R283" i="22"/>
  <c r="R260" i="22"/>
  <c r="R233" i="22"/>
  <c r="R251" i="22"/>
  <c r="R153" i="22"/>
  <c r="R188" i="22"/>
  <c r="R114" i="22"/>
  <c r="R222" i="22"/>
  <c r="R79" i="22"/>
  <c r="R15" i="22"/>
  <c r="R145" i="22"/>
  <c r="R187" i="22"/>
  <c r="R297" i="22"/>
  <c r="R147" i="22"/>
  <c r="R177" i="22"/>
  <c r="R25" i="22"/>
  <c r="R110" i="22"/>
  <c r="R37" i="22"/>
  <c r="R229" i="22"/>
  <c r="R82" i="22"/>
  <c r="R26" i="22"/>
  <c r="R252" i="22"/>
  <c r="R295" i="22"/>
  <c r="R129" i="22"/>
  <c r="R102" i="22"/>
  <c r="R18" i="22"/>
  <c r="R65" i="22"/>
  <c r="R68" i="22"/>
  <c r="R123" i="22"/>
  <c r="R118" i="22"/>
  <c r="R165" i="22"/>
  <c r="R180" i="22"/>
  <c r="R190" i="22"/>
  <c r="R215" i="22"/>
  <c r="R236" i="22"/>
  <c r="R269" i="22"/>
  <c r="R277" i="22"/>
  <c r="R284" i="22"/>
  <c r="R111" i="22"/>
  <c r="R141" i="22"/>
  <c r="R204" i="22"/>
  <c r="R176" i="22"/>
  <c r="R199" i="22"/>
  <c r="R11" i="22"/>
  <c r="R33" i="22"/>
  <c r="R95" i="22"/>
  <c r="R49" i="22"/>
  <c r="R205" i="22"/>
  <c r="R51" i="22"/>
  <c r="R12" i="22"/>
  <c r="R45" i="22"/>
  <c r="R54" i="22"/>
  <c r="R254" i="22"/>
  <c r="R20" i="22"/>
  <c r="R69" i="22"/>
  <c r="R172" i="22"/>
  <c r="R213" i="22"/>
  <c r="R302" i="22"/>
  <c r="R300" i="22"/>
  <c r="R259" i="22"/>
  <c r="R210" i="22"/>
  <c r="R184" i="22"/>
  <c r="R107" i="22"/>
  <c r="R35" i="22"/>
  <c r="R221" i="22"/>
  <c r="R195" i="22"/>
  <c r="R56" i="22"/>
  <c r="R273" i="22"/>
  <c r="R226" i="22"/>
  <c r="R13" i="22"/>
  <c r="R78" i="22"/>
  <c r="R231" i="22"/>
  <c r="R46" i="22"/>
  <c r="R6" i="22"/>
  <c r="R104" i="22"/>
  <c r="R152" i="22"/>
  <c r="R293" i="22"/>
  <c r="R299" i="22"/>
  <c r="R76" i="22"/>
  <c r="R286" i="22"/>
  <c r="R73" i="22"/>
  <c r="R86" i="22"/>
  <c r="R91" i="22"/>
  <c r="R31" i="22"/>
  <c r="R274" i="22"/>
  <c r="R17" i="22"/>
  <c r="R60" i="22"/>
  <c r="R125" i="22"/>
  <c r="R182" i="22"/>
  <c r="R203" i="22"/>
  <c r="R218" i="22"/>
  <c r="R237" i="22"/>
  <c r="R266" i="22"/>
  <c r="R280" i="22"/>
  <c r="Y498" i="19" l="1"/>
  <c r="Q496" i="19"/>
  <c r="N496" i="19"/>
  <c r="O496" i="19" s="1"/>
  <c r="R496" i="19" s="1"/>
  <c r="Q495" i="19"/>
  <c r="N495" i="19"/>
  <c r="O495" i="19" s="1"/>
  <c r="Q494" i="19"/>
  <c r="N494" i="19"/>
  <c r="O494" i="19" s="1"/>
  <c r="V494" i="19" s="1"/>
  <c r="Q493" i="19"/>
  <c r="N493" i="19"/>
  <c r="O493" i="19" s="1"/>
  <c r="R493" i="19" s="1"/>
  <c r="Q492" i="19"/>
  <c r="N492" i="19"/>
  <c r="O492" i="19" s="1"/>
  <c r="R492" i="19" s="1"/>
  <c r="Q491" i="19"/>
  <c r="N491" i="19"/>
  <c r="O491" i="19" s="1"/>
  <c r="R491" i="19" s="1"/>
  <c r="Q490" i="19"/>
  <c r="N490" i="19"/>
  <c r="O490" i="19" s="1"/>
  <c r="Q489" i="19"/>
  <c r="N489" i="19"/>
  <c r="O489" i="19" s="1"/>
  <c r="W488" i="19"/>
  <c r="U488" i="19"/>
  <c r="T488" i="19"/>
  <c r="Q487" i="19"/>
  <c r="N487" i="19"/>
  <c r="O487" i="19" s="1"/>
  <c r="Q486" i="19"/>
  <c r="N486" i="19"/>
  <c r="O486" i="19" s="1"/>
  <c r="R486" i="19" s="1"/>
  <c r="Q485" i="19"/>
  <c r="N485" i="19"/>
  <c r="O485" i="19" s="1"/>
  <c r="Q484" i="19"/>
  <c r="N484" i="19"/>
  <c r="O484" i="19" s="1"/>
  <c r="V484" i="19" s="1"/>
  <c r="Q483" i="19"/>
  <c r="N483" i="19"/>
  <c r="O483" i="19" s="1"/>
  <c r="Q482" i="19"/>
  <c r="N482" i="19"/>
  <c r="O482" i="19" s="1"/>
  <c r="Q481" i="19"/>
  <c r="N481" i="19"/>
  <c r="O481" i="19" s="1"/>
  <c r="W480" i="19"/>
  <c r="U480" i="19"/>
  <c r="T480" i="19"/>
  <c r="R479" i="19"/>
  <c r="R478" i="19" s="1"/>
  <c r="L479" i="19"/>
  <c r="N479" i="19" s="1"/>
  <c r="O479" i="19" s="1"/>
  <c r="W478" i="19"/>
  <c r="U478" i="19"/>
  <c r="T478" i="19"/>
  <c r="L478" i="19"/>
  <c r="R477" i="19"/>
  <c r="R476" i="19" s="1"/>
  <c r="L477" i="19"/>
  <c r="N477" i="19" s="1"/>
  <c r="O477" i="19" s="1"/>
  <c r="W476" i="19"/>
  <c r="U476" i="19"/>
  <c r="T476" i="19"/>
  <c r="L476" i="19"/>
  <c r="R474" i="19"/>
  <c r="R473" i="19" s="1"/>
  <c r="N474" i="19"/>
  <c r="O474" i="19" s="1"/>
  <c r="Q474" i="19" s="1"/>
  <c r="Q473" i="19" s="1"/>
  <c r="W473" i="19"/>
  <c r="V473" i="19"/>
  <c r="T473" i="19"/>
  <c r="R472" i="19"/>
  <c r="N472" i="19"/>
  <c r="O472" i="19" s="1"/>
  <c r="R471" i="19"/>
  <c r="N471" i="19"/>
  <c r="O471" i="19" s="1"/>
  <c r="Q471" i="19" s="1"/>
  <c r="R470" i="19"/>
  <c r="N470" i="19"/>
  <c r="O470" i="19" s="1"/>
  <c r="U470" i="19" s="1"/>
  <c r="Y470" i="19" s="1"/>
  <c r="R469" i="19"/>
  <c r="N469" i="19"/>
  <c r="O469" i="19" s="1"/>
  <c r="R468" i="19"/>
  <c r="N468" i="19"/>
  <c r="O468" i="19" s="1"/>
  <c r="W467" i="19"/>
  <c r="V467" i="19"/>
  <c r="T467" i="19"/>
  <c r="R466" i="19"/>
  <c r="N466" i="19"/>
  <c r="J466" i="19"/>
  <c r="R465" i="19"/>
  <c r="N465" i="19"/>
  <c r="J465" i="19"/>
  <c r="R464" i="19"/>
  <c r="N464" i="19"/>
  <c r="O464" i="19" s="1"/>
  <c r="J464" i="19"/>
  <c r="R463" i="19"/>
  <c r="N463" i="19"/>
  <c r="O463" i="19" s="1"/>
  <c r="U463" i="19" s="1"/>
  <c r="R462" i="19"/>
  <c r="N462" i="19"/>
  <c r="J462" i="19"/>
  <c r="O462" i="19" s="1"/>
  <c r="R461" i="19"/>
  <c r="N461" i="19"/>
  <c r="J461" i="19"/>
  <c r="R460" i="19"/>
  <c r="N460" i="19"/>
  <c r="J460" i="19"/>
  <c r="R459" i="19"/>
  <c r="N459" i="19"/>
  <c r="J459" i="19"/>
  <c r="R458" i="19"/>
  <c r="N458" i="19"/>
  <c r="O458" i="19" s="1"/>
  <c r="W457" i="19"/>
  <c r="V457" i="19"/>
  <c r="T457" i="19"/>
  <c r="R456" i="19"/>
  <c r="Q456" i="19"/>
  <c r="N456" i="19"/>
  <c r="O456" i="19" s="1"/>
  <c r="U456" i="19" s="1"/>
  <c r="R455" i="19"/>
  <c r="N455" i="19"/>
  <c r="J455" i="19"/>
  <c r="R454" i="19"/>
  <c r="N454" i="19"/>
  <c r="J454" i="19"/>
  <c r="R453" i="19"/>
  <c r="N453" i="19"/>
  <c r="J453" i="19"/>
  <c r="W452" i="19"/>
  <c r="V452" i="19"/>
  <c r="T452" i="19"/>
  <c r="R451" i="19"/>
  <c r="N451" i="19"/>
  <c r="J451" i="19"/>
  <c r="R450" i="19"/>
  <c r="N450" i="19"/>
  <c r="J450" i="19"/>
  <c r="R449" i="19"/>
  <c r="R448" i="19" s="1"/>
  <c r="N449" i="19"/>
  <c r="J449" i="19"/>
  <c r="W448" i="19"/>
  <c r="V448" i="19"/>
  <c r="T448" i="19"/>
  <c r="R447" i="19"/>
  <c r="N447" i="19"/>
  <c r="O447" i="19" s="1"/>
  <c r="R446" i="19"/>
  <c r="N446" i="19"/>
  <c r="O446" i="19" s="1"/>
  <c r="R445" i="19"/>
  <c r="N445" i="19"/>
  <c r="O445" i="19" s="1"/>
  <c r="W444" i="19"/>
  <c r="V444" i="19"/>
  <c r="T444" i="19"/>
  <c r="R443" i="19"/>
  <c r="N443" i="19"/>
  <c r="O443" i="19" s="1"/>
  <c r="R442" i="19"/>
  <c r="N442" i="19"/>
  <c r="J442" i="19"/>
  <c r="R441" i="19"/>
  <c r="N441" i="19"/>
  <c r="H441" i="19"/>
  <c r="R440" i="19"/>
  <c r="N440" i="19"/>
  <c r="J440" i="19"/>
  <c r="R439" i="19"/>
  <c r="N439" i="19"/>
  <c r="O439" i="19" s="1"/>
  <c r="R438" i="19"/>
  <c r="N438" i="19"/>
  <c r="O438" i="19" s="1"/>
  <c r="R437" i="19"/>
  <c r="N437" i="19"/>
  <c r="O437" i="19" s="1"/>
  <c r="U437" i="19" s="1"/>
  <c r="R436" i="19"/>
  <c r="N436" i="19"/>
  <c r="H436" i="19"/>
  <c r="O436" i="19" s="1"/>
  <c r="U435" i="19"/>
  <c r="Y435" i="19" s="1"/>
  <c r="R435" i="19"/>
  <c r="Q435" i="19"/>
  <c r="N435" i="19"/>
  <c r="R434" i="19"/>
  <c r="N434" i="19"/>
  <c r="O434" i="19" s="1"/>
  <c r="R433" i="19"/>
  <c r="N433" i="19"/>
  <c r="O433" i="19" s="1"/>
  <c r="R432" i="19"/>
  <c r="N432" i="19"/>
  <c r="O432" i="19" s="1"/>
  <c r="U432" i="19" s="1"/>
  <c r="Y432" i="19" s="1"/>
  <c r="R431" i="19"/>
  <c r="N431" i="19"/>
  <c r="O431" i="19" s="1"/>
  <c r="Q431" i="19" s="1"/>
  <c r="R430" i="19"/>
  <c r="N430" i="19"/>
  <c r="O430" i="19" s="1"/>
  <c r="R429" i="19"/>
  <c r="N429" i="19"/>
  <c r="O429" i="19" s="1"/>
  <c r="Q429" i="19" s="1"/>
  <c r="R428" i="19"/>
  <c r="N428" i="19"/>
  <c r="O428" i="19" s="1"/>
  <c r="U428" i="19" s="1"/>
  <c r="Y428" i="19" s="1"/>
  <c r="R427" i="19"/>
  <c r="N427" i="19"/>
  <c r="O427" i="19" s="1"/>
  <c r="R426" i="19"/>
  <c r="N426" i="19"/>
  <c r="O426" i="19" s="1"/>
  <c r="R425" i="19"/>
  <c r="N425" i="19"/>
  <c r="O425" i="19" s="1"/>
  <c r="R424" i="19"/>
  <c r="N424" i="19"/>
  <c r="O424" i="19" s="1"/>
  <c r="R423" i="19"/>
  <c r="N423" i="19"/>
  <c r="O423" i="19" s="1"/>
  <c r="R422" i="19"/>
  <c r="N422" i="19"/>
  <c r="O422" i="19" s="1"/>
  <c r="Q422" i="19" s="1"/>
  <c r="W421" i="19"/>
  <c r="V421" i="19"/>
  <c r="T421" i="19"/>
  <c r="R420" i="19"/>
  <c r="R419" i="19" s="1"/>
  <c r="N420" i="19"/>
  <c r="O420" i="19" s="1"/>
  <c r="Q420" i="19" s="1"/>
  <c r="Q419" i="19" s="1"/>
  <c r="W419" i="19"/>
  <c r="V419" i="19"/>
  <c r="T419" i="19"/>
  <c r="R418" i="19"/>
  <c r="N418" i="19"/>
  <c r="J418" i="19"/>
  <c r="R417" i="19"/>
  <c r="N417" i="19"/>
  <c r="J417" i="19"/>
  <c r="R416" i="19"/>
  <c r="N416" i="19"/>
  <c r="J416" i="19"/>
  <c r="W415" i="19"/>
  <c r="V415" i="19"/>
  <c r="T415" i="19"/>
  <c r="R414" i="19"/>
  <c r="N414" i="19"/>
  <c r="O414" i="19" s="1"/>
  <c r="R413" i="19"/>
  <c r="N413" i="19"/>
  <c r="O413" i="19" s="1"/>
  <c r="R412" i="19"/>
  <c r="N412" i="19"/>
  <c r="O412" i="19" s="1"/>
  <c r="R411" i="19"/>
  <c r="N411" i="19"/>
  <c r="O411" i="19" s="1"/>
  <c r="R410" i="19"/>
  <c r="N410" i="19"/>
  <c r="O410" i="19" s="1"/>
  <c r="Q410" i="19" s="1"/>
  <c r="W409" i="19"/>
  <c r="V409" i="19"/>
  <c r="T409" i="19"/>
  <c r="R408" i="19"/>
  <c r="N408" i="19"/>
  <c r="J408" i="19"/>
  <c r="R407" i="19"/>
  <c r="N407" i="19"/>
  <c r="J407" i="19"/>
  <c r="R406" i="19"/>
  <c r="N406" i="19"/>
  <c r="J406" i="19"/>
  <c r="U405" i="19"/>
  <c r="Y405" i="19" s="1"/>
  <c r="R405" i="19"/>
  <c r="Q405" i="19"/>
  <c r="N405" i="19"/>
  <c r="R404" i="19"/>
  <c r="N404" i="19"/>
  <c r="O404" i="19" s="1"/>
  <c r="R403" i="19"/>
  <c r="L403" i="19"/>
  <c r="N403" i="19" s="1"/>
  <c r="O403" i="19" s="1"/>
  <c r="R402" i="19"/>
  <c r="N402" i="19"/>
  <c r="O402" i="19" s="1"/>
  <c r="R401" i="19"/>
  <c r="N401" i="19"/>
  <c r="O401" i="19" s="1"/>
  <c r="R400" i="19"/>
  <c r="N400" i="19"/>
  <c r="O400" i="19" s="1"/>
  <c r="W399" i="19"/>
  <c r="W398" i="19" s="1"/>
  <c r="V399" i="19"/>
  <c r="T399" i="19"/>
  <c r="R397" i="19"/>
  <c r="R396" i="19" s="1"/>
  <c r="N397" i="19"/>
  <c r="O397" i="19" s="1"/>
  <c r="W396" i="19"/>
  <c r="V396" i="19"/>
  <c r="U396" i="19"/>
  <c r="Q395" i="19"/>
  <c r="N395" i="19"/>
  <c r="O395" i="19" s="1"/>
  <c r="Q394" i="19"/>
  <c r="N394" i="19"/>
  <c r="O394" i="19" s="1"/>
  <c r="R394" i="19" s="1"/>
  <c r="Q393" i="19"/>
  <c r="N393" i="19"/>
  <c r="O393" i="19" s="1"/>
  <c r="Q392" i="19"/>
  <c r="N392" i="19"/>
  <c r="O392" i="19" s="1"/>
  <c r="Q391" i="19"/>
  <c r="N391" i="19"/>
  <c r="O391" i="19" s="1"/>
  <c r="Q390" i="19"/>
  <c r="N390" i="19"/>
  <c r="O390" i="19" s="1"/>
  <c r="R390" i="19" s="1"/>
  <c r="Q389" i="19"/>
  <c r="N389" i="19"/>
  <c r="O389" i="19" s="1"/>
  <c r="Q388" i="19"/>
  <c r="N388" i="19"/>
  <c r="O388" i="19" s="1"/>
  <c r="T388" i="19" s="1"/>
  <c r="Q387" i="19"/>
  <c r="N387" i="19"/>
  <c r="O387" i="19" s="1"/>
  <c r="Q386" i="19"/>
  <c r="N386" i="19"/>
  <c r="O386" i="19" s="1"/>
  <c r="R386" i="19" s="1"/>
  <c r="W385" i="19"/>
  <c r="V385" i="19"/>
  <c r="U385" i="19"/>
  <c r="Q384" i="19"/>
  <c r="N384" i="19"/>
  <c r="O384" i="19" s="1"/>
  <c r="R384" i="19" s="1"/>
  <c r="Q383" i="19"/>
  <c r="N383" i="19"/>
  <c r="O383" i="19" s="1"/>
  <c r="Q382" i="19"/>
  <c r="N382" i="19"/>
  <c r="O382" i="19" s="1"/>
  <c r="Q381" i="19"/>
  <c r="N381" i="19"/>
  <c r="O381" i="19" s="1"/>
  <c r="Q380" i="19"/>
  <c r="N380" i="19"/>
  <c r="O380" i="19" s="1"/>
  <c r="R380" i="19" s="1"/>
  <c r="Q379" i="19"/>
  <c r="N379" i="19"/>
  <c r="O379" i="19" s="1"/>
  <c r="Q378" i="19"/>
  <c r="N378" i="19"/>
  <c r="O378" i="19" s="1"/>
  <c r="T378" i="19" s="1"/>
  <c r="Y378" i="19" s="1"/>
  <c r="Q377" i="19"/>
  <c r="N377" i="19"/>
  <c r="O377" i="19" s="1"/>
  <c r="Q376" i="19"/>
  <c r="N376" i="19"/>
  <c r="O376" i="19" s="1"/>
  <c r="R376" i="19" s="1"/>
  <c r="Q375" i="19"/>
  <c r="N375" i="19"/>
  <c r="O375" i="19" s="1"/>
  <c r="Q374" i="19"/>
  <c r="N374" i="19"/>
  <c r="O374" i="19" s="1"/>
  <c r="Q373" i="19"/>
  <c r="N373" i="19"/>
  <c r="O373" i="19" s="1"/>
  <c r="T373" i="19" s="1"/>
  <c r="Y373" i="19" s="1"/>
  <c r="Q372" i="19"/>
  <c r="N372" i="19"/>
  <c r="O372" i="19" s="1"/>
  <c r="W371" i="19"/>
  <c r="V371" i="19"/>
  <c r="U371" i="19"/>
  <c r="R370" i="19"/>
  <c r="N370" i="19"/>
  <c r="O370" i="19" s="1"/>
  <c r="Q370" i="19" s="1"/>
  <c r="Q369" i="19"/>
  <c r="N369" i="19"/>
  <c r="O369" i="19" s="1"/>
  <c r="Q368" i="19"/>
  <c r="N368" i="19"/>
  <c r="O368" i="19" s="1"/>
  <c r="Q367" i="19"/>
  <c r="N367" i="19"/>
  <c r="O367" i="19" s="1"/>
  <c r="Q366" i="19"/>
  <c r="N366" i="19"/>
  <c r="O366" i="19" s="1"/>
  <c r="Q365" i="19"/>
  <c r="N365" i="19"/>
  <c r="O365" i="19" s="1"/>
  <c r="Q364" i="19"/>
  <c r="N364" i="19"/>
  <c r="O364" i="19" s="1"/>
  <c r="Q363" i="19"/>
  <c r="O363" i="19"/>
  <c r="N363" i="19"/>
  <c r="Q362" i="19"/>
  <c r="N362" i="19"/>
  <c r="O362" i="19" s="1"/>
  <c r="R362" i="19" s="1"/>
  <c r="Q361" i="19"/>
  <c r="N361" i="19"/>
  <c r="O361" i="19" s="1"/>
  <c r="Q360" i="19"/>
  <c r="N360" i="19"/>
  <c r="O360" i="19" s="1"/>
  <c r="T360" i="19" s="1"/>
  <c r="Q359" i="19"/>
  <c r="N359" i="19"/>
  <c r="O359" i="19" s="1"/>
  <c r="R359" i="19" s="1"/>
  <c r="Q358" i="19"/>
  <c r="N358" i="19"/>
  <c r="O358" i="19" s="1"/>
  <c r="Q357" i="19"/>
  <c r="N357" i="19"/>
  <c r="O357" i="19" s="1"/>
  <c r="R357" i="19" s="1"/>
  <c r="Q356" i="19"/>
  <c r="N356" i="19"/>
  <c r="O356" i="19" s="1"/>
  <c r="Q355" i="19"/>
  <c r="N355" i="19"/>
  <c r="O355" i="19" s="1"/>
  <c r="Q354" i="19"/>
  <c r="N354" i="19"/>
  <c r="O354" i="19" s="1"/>
  <c r="R354" i="19" s="1"/>
  <c r="Q353" i="19"/>
  <c r="N353" i="19"/>
  <c r="O353" i="19" s="1"/>
  <c r="Q352" i="19"/>
  <c r="N352" i="19"/>
  <c r="O352" i="19" s="1"/>
  <c r="Q351" i="19"/>
  <c r="N351" i="19"/>
  <c r="O351" i="19" s="1"/>
  <c r="W350" i="19"/>
  <c r="V350" i="19"/>
  <c r="U350" i="19"/>
  <c r="Q349" i="19"/>
  <c r="N349" i="19"/>
  <c r="O349" i="19" s="1"/>
  <c r="Q348" i="19"/>
  <c r="N348" i="19"/>
  <c r="O348" i="19" s="1"/>
  <c r="R348" i="19" s="1"/>
  <c r="Q347" i="19"/>
  <c r="N347" i="19"/>
  <c r="O347" i="19" s="1"/>
  <c r="Q346" i="19"/>
  <c r="N346" i="19"/>
  <c r="O346" i="19" s="1"/>
  <c r="Q345" i="19"/>
  <c r="N345" i="19"/>
  <c r="O345" i="19" s="1"/>
  <c r="Q344" i="19"/>
  <c r="N344" i="19"/>
  <c r="O344" i="19" s="1"/>
  <c r="Q343" i="19"/>
  <c r="N343" i="19"/>
  <c r="O343" i="19" s="1"/>
  <c r="R343" i="19" s="1"/>
  <c r="Q342" i="19"/>
  <c r="N342" i="19"/>
  <c r="O342" i="19" s="1"/>
  <c r="Q341" i="19"/>
  <c r="Q340" i="19" s="1"/>
  <c r="N341" i="19"/>
  <c r="O341" i="19" s="1"/>
  <c r="W340" i="19"/>
  <c r="V340" i="19"/>
  <c r="U340" i="19"/>
  <c r="R339" i="19"/>
  <c r="N339" i="19"/>
  <c r="O339" i="19" s="1"/>
  <c r="T339" i="19" s="1"/>
  <c r="R338" i="19"/>
  <c r="R337" i="19" s="1"/>
  <c r="N338" i="19"/>
  <c r="O338" i="19" s="1"/>
  <c r="Q338" i="19" s="1"/>
  <c r="W337" i="19"/>
  <c r="V337" i="19"/>
  <c r="U337" i="19"/>
  <c r="Q336" i="19"/>
  <c r="N336" i="19"/>
  <c r="O336" i="19" s="1"/>
  <c r="T336" i="19" s="1"/>
  <c r="Q335" i="19"/>
  <c r="N335" i="19"/>
  <c r="O335" i="19" s="1"/>
  <c r="Q334" i="19"/>
  <c r="N334" i="19"/>
  <c r="O334" i="19" s="1"/>
  <c r="Q333" i="19"/>
  <c r="N333" i="19"/>
  <c r="O333" i="19" s="1"/>
  <c r="Q332" i="19"/>
  <c r="N332" i="19"/>
  <c r="O332" i="19" s="1"/>
  <c r="T332" i="19" s="1"/>
  <c r="Q331" i="19"/>
  <c r="N331" i="19"/>
  <c r="O331" i="19" s="1"/>
  <c r="Q330" i="19"/>
  <c r="N330" i="19"/>
  <c r="O330" i="19" s="1"/>
  <c r="R330" i="19" s="1"/>
  <c r="Q329" i="19"/>
  <c r="N329" i="19"/>
  <c r="O329" i="19" s="1"/>
  <c r="Q328" i="19"/>
  <c r="N328" i="19"/>
  <c r="O328" i="19" s="1"/>
  <c r="T328" i="19" s="1"/>
  <c r="Q327" i="19"/>
  <c r="N327" i="19"/>
  <c r="O327" i="19" s="1"/>
  <c r="Q326" i="19"/>
  <c r="N326" i="19"/>
  <c r="O326" i="19" s="1"/>
  <c r="Q325" i="19"/>
  <c r="N325" i="19"/>
  <c r="O325" i="19" s="1"/>
  <c r="W324" i="19"/>
  <c r="V324" i="19"/>
  <c r="U324" i="19"/>
  <c r="Q323" i="19"/>
  <c r="N323" i="19"/>
  <c r="O323" i="19" s="1"/>
  <c r="Q322" i="19"/>
  <c r="N322" i="19"/>
  <c r="O322" i="19" s="1"/>
  <c r="T322" i="19" s="1"/>
  <c r="Q321" i="19"/>
  <c r="N321" i="19"/>
  <c r="O321" i="19" s="1"/>
  <c r="Q320" i="19"/>
  <c r="N320" i="19"/>
  <c r="O320" i="19" s="1"/>
  <c r="R320" i="19" s="1"/>
  <c r="Q319" i="19"/>
  <c r="N319" i="19"/>
  <c r="O319" i="19" s="1"/>
  <c r="R319" i="19" s="1"/>
  <c r="Q318" i="19"/>
  <c r="N318" i="19"/>
  <c r="O318" i="19" s="1"/>
  <c r="T318" i="19" s="1"/>
  <c r="Q317" i="19"/>
  <c r="N317" i="19"/>
  <c r="O317" i="19" s="1"/>
  <c r="Q316" i="19"/>
  <c r="N316" i="19"/>
  <c r="O316" i="19" s="1"/>
  <c r="Q315" i="19"/>
  <c r="N315" i="19"/>
  <c r="O315" i="19" s="1"/>
  <c r="R315" i="19" s="1"/>
  <c r="W314" i="19"/>
  <c r="V314" i="19"/>
  <c r="U314" i="19"/>
  <c r="Q313" i="19"/>
  <c r="N313" i="19"/>
  <c r="O313" i="19" s="1"/>
  <c r="Q312" i="19"/>
  <c r="N312" i="19"/>
  <c r="O312" i="19" s="1"/>
  <c r="Q311" i="19"/>
  <c r="N311" i="19"/>
  <c r="O311" i="19" s="1"/>
  <c r="R311" i="19" s="1"/>
  <c r="Q310" i="19"/>
  <c r="N310" i="19"/>
  <c r="O310" i="19" s="1"/>
  <c r="Q309" i="19"/>
  <c r="N309" i="19"/>
  <c r="O309" i="19" s="1"/>
  <c r="Q308" i="19"/>
  <c r="N308" i="19"/>
  <c r="O308" i="19" s="1"/>
  <c r="R308" i="19" s="1"/>
  <c r="Q307" i="19"/>
  <c r="N307" i="19"/>
  <c r="O307" i="19" s="1"/>
  <c r="T307" i="19" s="1"/>
  <c r="Q306" i="19"/>
  <c r="N306" i="19"/>
  <c r="O306" i="19" s="1"/>
  <c r="Q305" i="19"/>
  <c r="N305" i="19"/>
  <c r="O305" i="19" s="1"/>
  <c r="R305" i="19" s="1"/>
  <c r="Q304" i="19"/>
  <c r="N304" i="19"/>
  <c r="O304" i="19" s="1"/>
  <c r="R304" i="19" s="1"/>
  <c r="Q303" i="19"/>
  <c r="N303" i="19"/>
  <c r="O303" i="19" s="1"/>
  <c r="Q302" i="19"/>
  <c r="N302" i="19"/>
  <c r="O302" i="19" s="1"/>
  <c r="R302" i="19" s="1"/>
  <c r="Q301" i="19"/>
  <c r="N301" i="19"/>
  <c r="O301" i="19" s="1"/>
  <c r="Q300" i="19"/>
  <c r="N300" i="19"/>
  <c r="O300" i="19" s="1"/>
  <c r="Q299" i="19"/>
  <c r="N299" i="19"/>
  <c r="O299" i="19" s="1"/>
  <c r="Q298" i="19"/>
  <c r="N298" i="19"/>
  <c r="O298" i="19" s="1"/>
  <c r="Q297" i="19"/>
  <c r="N297" i="19"/>
  <c r="O297" i="19" s="1"/>
  <c r="Q296" i="19"/>
  <c r="N296" i="19"/>
  <c r="O296" i="19" s="1"/>
  <c r="R296" i="19" s="1"/>
  <c r="Q295" i="19"/>
  <c r="N295" i="19"/>
  <c r="O295" i="19" s="1"/>
  <c r="W294" i="19"/>
  <c r="V294" i="19"/>
  <c r="U294" i="19"/>
  <c r="R291" i="19"/>
  <c r="N291" i="19"/>
  <c r="O291" i="19" s="1"/>
  <c r="R290" i="19"/>
  <c r="N290" i="19"/>
  <c r="O290" i="19" s="1"/>
  <c r="V289" i="19"/>
  <c r="V284" i="19" s="1"/>
  <c r="U289" i="19"/>
  <c r="T289" i="19"/>
  <c r="R288" i="19"/>
  <c r="N288" i="19"/>
  <c r="O288" i="19" s="1"/>
  <c r="R287" i="19"/>
  <c r="N287" i="19"/>
  <c r="O287" i="19" s="1"/>
  <c r="R286" i="19"/>
  <c r="N286" i="19"/>
  <c r="O286" i="19" s="1"/>
  <c r="V285" i="19"/>
  <c r="U285" i="19"/>
  <c r="T285" i="19"/>
  <c r="R283" i="19"/>
  <c r="N283" i="19"/>
  <c r="O283" i="19" s="1"/>
  <c r="R282" i="19"/>
  <c r="Q282" i="19"/>
  <c r="N282" i="19"/>
  <c r="W281" i="19"/>
  <c r="Q280" i="19"/>
  <c r="N280" i="19"/>
  <c r="O280" i="19" s="1"/>
  <c r="Q279" i="19"/>
  <c r="N279" i="19"/>
  <c r="O279" i="19" s="1"/>
  <c r="Q278" i="19"/>
  <c r="N278" i="19"/>
  <c r="O278" i="19" s="1"/>
  <c r="Q277" i="19"/>
  <c r="N277" i="19"/>
  <c r="O277" i="19" s="1"/>
  <c r="Q276" i="19"/>
  <c r="N276" i="19"/>
  <c r="O276" i="19" s="1"/>
  <c r="Q275" i="19"/>
  <c r="N275" i="19"/>
  <c r="O275" i="19" s="1"/>
  <c r="R275" i="19" s="1"/>
  <c r="W274" i="19"/>
  <c r="R273" i="19"/>
  <c r="L273" i="19"/>
  <c r="N273" i="19" s="1"/>
  <c r="O273" i="19" s="1"/>
  <c r="R272" i="19"/>
  <c r="N272" i="19"/>
  <c r="O272" i="19" s="1"/>
  <c r="Q272" i="19" s="1"/>
  <c r="R271" i="19"/>
  <c r="N271" i="19"/>
  <c r="O271" i="19" s="1"/>
  <c r="Q271" i="19" s="1"/>
  <c r="R270" i="19"/>
  <c r="R269" i="19" s="1"/>
  <c r="N270" i="19"/>
  <c r="O270" i="19" s="1"/>
  <c r="W269" i="19"/>
  <c r="R268" i="19"/>
  <c r="N268" i="19"/>
  <c r="O268" i="19" s="1"/>
  <c r="R267" i="19"/>
  <c r="N267" i="19"/>
  <c r="O267" i="19" s="1"/>
  <c r="Q267" i="19" s="1"/>
  <c r="R266" i="19"/>
  <c r="R265" i="19" s="1"/>
  <c r="N266" i="19"/>
  <c r="O266" i="19" s="1"/>
  <c r="W265" i="19"/>
  <c r="R264" i="19"/>
  <c r="N264" i="19"/>
  <c r="O264" i="19" s="1"/>
  <c r="Q264" i="19" s="1"/>
  <c r="R263" i="19"/>
  <c r="N263" i="19"/>
  <c r="O263" i="19" s="1"/>
  <c r="W262" i="19"/>
  <c r="W261" i="19" s="1"/>
  <c r="R262" i="19"/>
  <c r="R259" i="19"/>
  <c r="R258" i="19" s="1"/>
  <c r="N259" i="19"/>
  <c r="O259" i="19" s="1"/>
  <c r="W258" i="19"/>
  <c r="R257" i="19"/>
  <c r="N257" i="19"/>
  <c r="O257" i="19" s="1"/>
  <c r="R256" i="19"/>
  <c r="N256" i="19"/>
  <c r="O256" i="19" s="1"/>
  <c r="R255" i="19"/>
  <c r="N255" i="19"/>
  <c r="O255" i="19" s="1"/>
  <c r="R254" i="19"/>
  <c r="N254" i="19"/>
  <c r="O254" i="19" s="1"/>
  <c r="W253" i="19"/>
  <c r="R252" i="19"/>
  <c r="N252" i="19"/>
  <c r="O252" i="19" s="1"/>
  <c r="R251" i="19"/>
  <c r="N251" i="19"/>
  <c r="O251" i="19" s="1"/>
  <c r="R250" i="19"/>
  <c r="N250" i="19"/>
  <c r="O250" i="19" s="1"/>
  <c r="R249" i="19"/>
  <c r="N249" i="19"/>
  <c r="O249" i="19" s="1"/>
  <c r="R248" i="19"/>
  <c r="N248" i="19"/>
  <c r="O248" i="19" s="1"/>
  <c r="R247" i="19"/>
  <c r="N247" i="19"/>
  <c r="O247" i="19" s="1"/>
  <c r="R246" i="19"/>
  <c r="N246" i="19"/>
  <c r="O246" i="19" s="1"/>
  <c r="R245" i="19"/>
  <c r="N245" i="19"/>
  <c r="O245" i="19" s="1"/>
  <c r="W244" i="19"/>
  <c r="R243" i="19"/>
  <c r="N243" i="19"/>
  <c r="O243" i="19" s="1"/>
  <c r="R242" i="19"/>
  <c r="N242" i="19"/>
  <c r="O242" i="19" s="1"/>
  <c r="R241" i="19"/>
  <c r="N241" i="19"/>
  <c r="O241" i="19" s="1"/>
  <c r="R240" i="19"/>
  <c r="N240" i="19"/>
  <c r="O240" i="19" s="1"/>
  <c r="R239" i="19"/>
  <c r="N239" i="19"/>
  <c r="O239" i="19" s="1"/>
  <c r="R238" i="19"/>
  <c r="N238" i="19"/>
  <c r="O238" i="19" s="1"/>
  <c r="R237" i="19"/>
  <c r="N237" i="19"/>
  <c r="O237" i="19" s="1"/>
  <c r="R236" i="19"/>
  <c r="N236" i="19"/>
  <c r="O236" i="19" s="1"/>
  <c r="R235" i="19"/>
  <c r="N235" i="19"/>
  <c r="O235" i="19" s="1"/>
  <c r="R234" i="19"/>
  <c r="N234" i="19"/>
  <c r="O234" i="19" s="1"/>
  <c r="R233" i="19"/>
  <c r="N233" i="19"/>
  <c r="O233" i="19" s="1"/>
  <c r="R232" i="19"/>
  <c r="N232" i="19"/>
  <c r="O232" i="19" s="1"/>
  <c r="R231" i="19"/>
  <c r="N231" i="19"/>
  <c r="O231" i="19" s="1"/>
  <c r="R230" i="19"/>
  <c r="N230" i="19"/>
  <c r="O230" i="19" s="1"/>
  <c r="R229" i="19"/>
  <c r="N229" i="19"/>
  <c r="O229" i="19" s="1"/>
  <c r="R228" i="19"/>
  <c r="N228" i="19"/>
  <c r="O228" i="19" s="1"/>
  <c r="R227" i="19"/>
  <c r="N227" i="19"/>
  <c r="O227" i="19" s="1"/>
  <c r="R226" i="19"/>
  <c r="N226" i="19"/>
  <c r="O226" i="19" s="1"/>
  <c r="R225" i="19"/>
  <c r="N225" i="19"/>
  <c r="O225" i="19" s="1"/>
  <c r="R224" i="19"/>
  <c r="N224" i="19"/>
  <c r="O224" i="19" s="1"/>
  <c r="R223" i="19"/>
  <c r="N223" i="19"/>
  <c r="O223" i="19" s="1"/>
  <c r="R222" i="19"/>
  <c r="N222" i="19"/>
  <c r="O222" i="19" s="1"/>
  <c r="R221" i="19"/>
  <c r="N221" i="19"/>
  <c r="O221" i="19" s="1"/>
  <c r="R220" i="19"/>
  <c r="N220" i="19"/>
  <c r="O220" i="19" s="1"/>
  <c r="W219" i="19"/>
  <c r="R218" i="19"/>
  <c r="N218" i="19"/>
  <c r="O218" i="19" s="1"/>
  <c r="R217" i="19"/>
  <c r="N217" i="19"/>
  <c r="O217" i="19" s="1"/>
  <c r="R216" i="19"/>
  <c r="N216" i="19"/>
  <c r="O216" i="19" s="1"/>
  <c r="R215" i="19"/>
  <c r="N215" i="19"/>
  <c r="O215" i="19" s="1"/>
  <c r="R214" i="19"/>
  <c r="N214" i="19"/>
  <c r="O214" i="19" s="1"/>
  <c r="R213" i="19"/>
  <c r="N213" i="19"/>
  <c r="O213" i="19" s="1"/>
  <c r="R212" i="19"/>
  <c r="N212" i="19"/>
  <c r="O212" i="19" s="1"/>
  <c r="R211" i="19"/>
  <c r="N211" i="19"/>
  <c r="O211" i="19" s="1"/>
  <c r="R210" i="19"/>
  <c r="N210" i="19"/>
  <c r="O210" i="19" s="1"/>
  <c r="R209" i="19"/>
  <c r="N209" i="19"/>
  <c r="O209" i="19" s="1"/>
  <c r="Q209" i="19" s="1"/>
  <c r="R208" i="19"/>
  <c r="N208" i="19"/>
  <c r="O208" i="19" s="1"/>
  <c r="Q208" i="19" s="1"/>
  <c r="R207" i="19"/>
  <c r="N207" i="19"/>
  <c r="O207" i="19" s="1"/>
  <c r="R206" i="19"/>
  <c r="N206" i="19"/>
  <c r="O206" i="19" s="1"/>
  <c r="Q206" i="19" s="1"/>
  <c r="W205" i="19"/>
  <c r="R204" i="19"/>
  <c r="N204" i="19"/>
  <c r="O204" i="19" s="1"/>
  <c r="R203" i="19"/>
  <c r="N203" i="19"/>
  <c r="O203" i="19" s="1"/>
  <c r="Q203" i="19" s="1"/>
  <c r="R202" i="19"/>
  <c r="O202" i="19"/>
  <c r="N202" i="19"/>
  <c r="R201" i="19"/>
  <c r="N201" i="19"/>
  <c r="O201" i="19" s="1"/>
  <c r="R200" i="19"/>
  <c r="N200" i="19"/>
  <c r="O200" i="19" s="1"/>
  <c r="R199" i="19"/>
  <c r="N199" i="19"/>
  <c r="O199" i="19" s="1"/>
  <c r="R198" i="19"/>
  <c r="N198" i="19"/>
  <c r="O198" i="19" s="1"/>
  <c r="Q198" i="19" s="1"/>
  <c r="R197" i="19"/>
  <c r="N197" i="19"/>
  <c r="O197" i="19" s="1"/>
  <c r="Q197" i="19" s="1"/>
  <c r="R196" i="19"/>
  <c r="N196" i="19"/>
  <c r="O196" i="19" s="1"/>
  <c r="R195" i="19"/>
  <c r="N195" i="19"/>
  <c r="O195" i="19" s="1"/>
  <c r="Q195" i="19" s="1"/>
  <c r="R194" i="19"/>
  <c r="N194" i="19"/>
  <c r="O194" i="19" s="1"/>
  <c r="R193" i="19"/>
  <c r="N193" i="19"/>
  <c r="O193" i="19" s="1"/>
  <c r="R192" i="19"/>
  <c r="N192" i="19"/>
  <c r="O192" i="19" s="1"/>
  <c r="Q192" i="19" s="1"/>
  <c r="R191" i="19"/>
  <c r="N191" i="19"/>
  <c r="O191" i="19" s="1"/>
  <c r="R190" i="19"/>
  <c r="N190" i="19"/>
  <c r="O190" i="19" s="1"/>
  <c r="R189" i="19"/>
  <c r="N189" i="19"/>
  <c r="O189" i="19" s="1"/>
  <c r="R188" i="19"/>
  <c r="N188" i="19"/>
  <c r="O188" i="19" s="1"/>
  <c r="R187" i="19"/>
  <c r="N187" i="19"/>
  <c r="O187" i="19" s="1"/>
  <c r="Q187" i="19" s="1"/>
  <c r="R186" i="19"/>
  <c r="R185" i="19" s="1"/>
  <c r="N186" i="19"/>
  <c r="O186" i="19" s="1"/>
  <c r="Q186" i="19" s="1"/>
  <c r="W185" i="19"/>
  <c r="R184" i="19"/>
  <c r="N184" i="19"/>
  <c r="O184" i="19" s="1"/>
  <c r="R183" i="19"/>
  <c r="N183" i="19"/>
  <c r="O183" i="19" s="1"/>
  <c r="R182" i="19"/>
  <c r="N182" i="19"/>
  <c r="O182" i="19" s="1"/>
  <c r="R181" i="19"/>
  <c r="N181" i="19"/>
  <c r="O181" i="19" s="1"/>
  <c r="R180" i="19"/>
  <c r="N180" i="19"/>
  <c r="O180" i="19" s="1"/>
  <c r="R179" i="19"/>
  <c r="N179" i="19"/>
  <c r="O179" i="19" s="1"/>
  <c r="R178" i="19"/>
  <c r="N178" i="19"/>
  <c r="O178" i="19" s="1"/>
  <c r="R177" i="19"/>
  <c r="N177" i="19"/>
  <c r="O177" i="19" s="1"/>
  <c r="R176" i="19"/>
  <c r="N176" i="19"/>
  <c r="O176" i="19" s="1"/>
  <c r="R175" i="19"/>
  <c r="N175" i="19"/>
  <c r="O175" i="19" s="1"/>
  <c r="Q175" i="19" s="1"/>
  <c r="R174" i="19"/>
  <c r="N174" i="19"/>
  <c r="O174" i="19" s="1"/>
  <c r="Q174" i="19" s="1"/>
  <c r="R173" i="19"/>
  <c r="N173" i="19"/>
  <c r="O173" i="19" s="1"/>
  <c r="R172" i="19"/>
  <c r="N172" i="19"/>
  <c r="O172" i="19" s="1"/>
  <c r="Q172" i="19" s="1"/>
  <c r="R171" i="19"/>
  <c r="N171" i="19"/>
  <c r="O171" i="19" s="1"/>
  <c r="R170" i="19"/>
  <c r="N170" i="19"/>
  <c r="O170" i="19" s="1"/>
  <c r="R169" i="19"/>
  <c r="N169" i="19"/>
  <c r="O169" i="19" s="1"/>
  <c r="Q169" i="19" s="1"/>
  <c r="R168" i="19"/>
  <c r="N168" i="19"/>
  <c r="O168" i="19" s="1"/>
  <c r="R167" i="19"/>
  <c r="N167" i="19"/>
  <c r="O167" i="19" s="1"/>
  <c r="R166" i="19"/>
  <c r="N166" i="19"/>
  <c r="O166" i="19" s="1"/>
  <c r="R165" i="19"/>
  <c r="N165" i="19"/>
  <c r="O165" i="19" s="1"/>
  <c r="W164" i="19"/>
  <c r="R162" i="19"/>
  <c r="N162" i="19"/>
  <c r="O162" i="19" s="1"/>
  <c r="R161" i="19"/>
  <c r="N161" i="19"/>
  <c r="O161" i="19" s="1"/>
  <c r="R160" i="19"/>
  <c r="N160" i="19"/>
  <c r="O160" i="19" s="1"/>
  <c r="Q160" i="19" s="1"/>
  <c r="R159" i="19"/>
  <c r="N159" i="19"/>
  <c r="O159" i="19" s="1"/>
  <c r="R158" i="19"/>
  <c r="N158" i="19"/>
  <c r="O158" i="19" s="1"/>
  <c r="R157" i="19"/>
  <c r="N157" i="19"/>
  <c r="O157" i="19" s="1"/>
  <c r="R156" i="19"/>
  <c r="N156" i="19"/>
  <c r="O156" i="19" s="1"/>
  <c r="R155" i="19"/>
  <c r="N155" i="19"/>
  <c r="O155" i="19" s="1"/>
  <c r="W154" i="19"/>
  <c r="R153" i="19"/>
  <c r="N153" i="19"/>
  <c r="O153" i="19" s="1"/>
  <c r="W152" i="19"/>
  <c r="W146" i="19" s="1"/>
  <c r="R152" i="19"/>
  <c r="R151" i="19"/>
  <c r="N151" i="19"/>
  <c r="O151" i="19" s="1"/>
  <c r="R150" i="19"/>
  <c r="O150" i="19"/>
  <c r="N150" i="19"/>
  <c r="R149" i="19"/>
  <c r="N149" i="19"/>
  <c r="O149" i="19" s="1"/>
  <c r="R148" i="19"/>
  <c r="N148" i="19"/>
  <c r="O148" i="19" s="1"/>
  <c r="W147" i="19"/>
  <c r="R145" i="19"/>
  <c r="N145" i="19"/>
  <c r="O145" i="19" s="1"/>
  <c r="Q145" i="19" s="1"/>
  <c r="R144" i="19"/>
  <c r="N144" i="19"/>
  <c r="O144" i="19" s="1"/>
  <c r="W143" i="19"/>
  <c r="R142" i="19"/>
  <c r="N142" i="19"/>
  <c r="O142" i="19" s="1"/>
  <c r="R141" i="19"/>
  <c r="N141" i="19"/>
  <c r="O141" i="19" s="1"/>
  <c r="R140" i="19"/>
  <c r="N140" i="19"/>
  <c r="O140" i="19" s="1"/>
  <c r="R139" i="19"/>
  <c r="N139" i="19"/>
  <c r="O139" i="19" s="1"/>
  <c r="R138" i="19"/>
  <c r="N138" i="19"/>
  <c r="O138" i="19" s="1"/>
  <c r="R137" i="19"/>
  <c r="N137" i="19"/>
  <c r="O137" i="19" s="1"/>
  <c r="Q137" i="19" s="1"/>
  <c r="R136" i="19"/>
  <c r="N136" i="19"/>
  <c r="O136" i="19" s="1"/>
  <c r="R135" i="19"/>
  <c r="N135" i="19"/>
  <c r="O135" i="19" s="1"/>
  <c r="W134" i="19"/>
  <c r="Q133" i="19"/>
  <c r="N133" i="19"/>
  <c r="O133" i="19" s="1"/>
  <c r="R133" i="19" s="1"/>
  <c r="Q132" i="19"/>
  <c r="N132" i="19"/>
  <c r="O132" i="19" s="1"/>
  <c r="R132" i="19" s="1"/>
  <c r="Q131" i="19"/>
  <c r="N131" i="19"/>
  <c r="O131" i="19" s="1"/>
  <c r="Q130" i="19"/>
  <c r="N130" i="19"/>
  <c r="O130" i="19" s="1"/>
  <c r="Q129" i="19"/>
  <c r="N129" i="19"/>
  <c r="O129" i="19" s="1"/>
  <c r="Q128" i="19"/>
  <c r="N128" i="19"/>
  <c r="O128" i="19" s="1"/>
  <c r="W127" i="19"/>
  <c r="Q126" i="19"/>
  <c r="N126" i="19"/>
  <c r="O126" i="19" s="1"/>
  <c r="Q125" i="19"/>
  <c r="N125" i="19"/>
  <c r="O125" i="19" s="1"/>
  <c r="R125" i="19" s="1"/>
  <c r="Q124" i="19"/>
  <c r="N124" i="19"/>
  <c r="O124" i="19" s="1"/>
  <c r="R124" i="19" s="1"/>
  <c r="Q123" i="19"/>
  <c r="N123" i="19"/>
  <c r="O123" i="19" s="1"/>
  <c r="W122" i="19"/>
  <c r="R121" i="19"/>
  <c r="N121" i="19"/>
  <c r="O121" i="19" s="1"/>
  <c r="R120" i="19"/>
  <c r="N120" i="19"/>
  <c r="O120" i="19" s="1"/>
  <c r="R119" i="19"/>
  <c r="N119" i="19"/>
  <c r="O119" i="19" s="1"/>
  <c r="Q119" i="19" s="1"/>
  <c r="R118" i="19"/>
  <c r="N118" i="19"/>
  <c r="O118" i="19" s="1"/>
  <c r="R117" i="19"/>
  <c r="N117" i="19"/>
  <c r="O117" i="19" s="1"/>
  <c r="Q117" i="19" s="1"/>
  <c r="R116" i="19"/>
  <c r="N116" i="19"/>
  <c r="O116" i="19" s="1"/>
  <c r="Q116" i="19" s="1"/>
  <c r="R115" i="19"/>
  <c r="N115" i="19"/>
  <c r="O115" i="19" s="1"/>
  <c r="R114" i="19"/>
  <c r="N114" i="19"/>
  <c r="O114" i="19" s="1"/>
  <c r="Q114" i="19" s="1"/>
  <c r="R113" i="19"/>
  <c r="N113" i="19"/>
  <c r="O113" i="19" s="1"/>
  <c r="W112" i="19"/>
  <c r="R111" i="19"/>
  <c r="N111" i="19"/>
  <c r="O111" i="19" s="1"/>
  <c r="R110" i="19"/>
  <c r="N110" i="19"/>
  <c r="O110" i="19" s="1"/>
  <c r="R109" i="19"/>
  <c r="N109" i="19"/>
  <c r="O109" i="19" s="1"/>
  <c r="Q109" i="19" s="1"/>
  <c r="R108" i="19"/>
  <c r="N108" i="19"/>
  <c r="O108" i="19" s="1"/>
  <c r="R107" i="19"/>
  <c r="N107" i="19"/>
  <c r="O107" i="19" s="1"/>
  <c r="Q107" i="19" s="1"/>
  <c r="R106" i="19"/>
  <c r="N106" i="19"/>
  <c r="O106" i="19" s="1"/>
  <c r="R105" i="19"/>
  <c r="N105" i="19"/>
  <c r="O105" i="19" s="1"/>
  <c r="Q105" i="19" s="1"/>
  <c r="R104" i="19"/>
  <c r="N104" i="19"/>
  <c r="O104" i="19" s="1"/>
  <c r="Q104" i="19" s="1"/>
  <c r="R103" i="19"/>
  <c r="L103" i="19"/>
  <c r="N103" i="19" s="1"/>
  <c r="O103" i="19" s="1"/>
  <c r="R102" i="19"/>
  <c r="N102" i="19"/>
  <c r="O102" i="19" s="1"/>
  <c r="R101" i="19"/>
  <c r="N101" i="19"/>
  <c r="O101" i="19" s="1"/>
  <c r="R100" i="19"/>
  <c r="N100" i="19"/>
  <c r="O100" i="19" s="1"/>
  <c r="Q100" i="19" s="1"/>
  <c r="W99" i="19"/>
  <c r="R97" i="19"/>
  <c r="N97" i="19"/>
  <c r="O97" i="19" s="1"/>
  <c r="Q97" i="19" s="1"/>
  <c r="R96" i="19"/>
  <c r="N96" i="19"/>
  <c r="O96" i="19" s="1"/>
  <c r="Q96" i="19" s="1"/>
  <c r="R95" i="19"/>
  <c r="N95" i="19"/>
  <c r="O95" i="19" s="1"/>
  <c r="R94" i="19"/>
  <c r="N94" i="19"/>
  <c r="O94" i="19" s="1"/>
  <c r="Q94" i="19" s="1"/>
  <c r="R93" i="19"/>
  <c r="N93" i="19"/>
  <c r="O93" i="19" s="1"/>
  <c r="R92" i="19"/>
  <c r="N92" i="19"/>
  <c r="O92" i="19" s="1"/>
  <c r="R91" i="19"/>
  <c r="N91" i="19"/>
  <c r="O91" i="19" s="1"/>
  <c r="Q91" i="19" s="1"/>
  <c r="R90" i="19"/>
  <c r="N90" i="19"/>
  <c r="O90" i="19" s="1"/>
  <c r="R89" i="19"/>
  <c r="N89" i="19"/>
  <c r="O89" i="19" s="1"/>
  <c r="R88" i="19"/>
  <c r="N88" i="19"/>
  <c r="O88" i="19" s="1"/>
  <c r="W87" i="19"/>
  <c r="R86" i="19"/>
  <c r="Q86" i="19"/>
  <c r="N86" i="19"/>
  <c r="O86" i="19" s="1"/>
  <c r="R85" i="19"/>
  <c r="N85" i="19"/>
  <c r="O85" i="19" s="1"/>
  <c r="Q85" i="19" s="1"/>
  <c r="R84" i="19"/>
  <c r="N84" i="19"/>
  <c r="O84" i="19" s="1"/>
  <c r="W83" i="19"/>
  <c r="W63" i="19" s="1"/>
  <c r="R82" i="19"/>
  <c r="N82" i="19"/>
  <c r="O82" i="19" s="1"/>
  <c r="R81" i="19"/>
  <c r="N81" i="19"/>
  <c r="O81" i="19" s="1"/>
  <c r="R80" i="19"/>
  <c r="N80" i="19"/>
  <c r="O80" i="19" s="1"/>
  <c r="R79" i="19"/>
  <c r="N79" i="19"/>
  <c r="O79" i="19" s="1"/>
  <c r="R78" i="19"/>
  <c r="N78" i="19"/>
  <c r="O78" i="19" s="1"/>
  <c r="Q78" i="19" s="1"/>
  <c r="R77" i="19"/>
  <c r="N77" i="19"/>
  <c r="O77" i="19" s="1"/>
  <c r="R76" i="19"/>
  <c r="N76" i="19"/>
  <c r="O76" i="19" s="1"/>
  <c r="R75" i="19"/>
  <c r="N75" i="19"/>
  <c r="O75" i="19" s="1"/>
  <c r="R74" i="19"/>
  <c r="N74" i="19"/>
  <c r="O74" i="19" s="1"/>
  <c r="R73" i="19"/>
  <c r="N73" i="19"/>
  <c r="O73" i="19" s="1"/>
  <c r="R72" i="19"/>
  <c r="N72" i="19"/>
  <c r="O72" i="19" s="1"/>
  <c r="Q72" i="19" s="1"/>
  <c r="R71" i="19"/>
  <c r="N71" i="19"/>
  <c r="O71" i="19" s="1"/>
  <c r="R70" i="19"/>
  <c r="N70" i="19"/>
  <c r="O70" i="19" s="1"/>
  <c r="Q70" i="19" s="1"/>
  <c r="R69" i="19"/>
  <c r="N69" i="19"/>
  <c r="O69" i="19" s="1"/>
  <c r="Q69" i="19" s="1"/>
  <c r="R68" i="19"/>
  <c r="N68" i="19"/>
  <c r="O68" i="19" s="1"/>
  <c r="R67" i="19"/>
  <c r="N67" i="19"/>
  <c r="O67" i="19" s="1"/>
  <c r="R66" i="19"/>
  <c r="N66" i="19"/>
  <c r="O66" i="19" s="1"/>
  <c r="R65" i="19"/>
  <c r="N65" i="19"/>
  <c r="O65" i="19" s="1"/>
  <c r="R64" i="19"/>
  <c r="N64" i="19"/>
  <c r="O64" i="19" s="1"/>
  <c r="W62" i="19"/>
  <c r="J62" i="19"/>
  <c r="H62" i="19"/>
  <c r="R61" i="19"/>
  <c r="N61" i="19"/>
  <c r="O61" i="19" s="1"/>
  <c r="R60" i="19"/>
  <c r="N60" i="19"/>
  <c r="O60" i="19" s="1"/>
  <c r="Q60" i="19" s="1"/>
  <c r="R59" i="19"/>
  <c r="N59" i="19"/>
  <c r="O59" i="19" s="1"/>
  <c r="W58" i="19"/>
  <c r="S58" i="19"/>
  <c r="J58" i="19"/>
  <c r="H58" i="19"/>
  <c r="R57" i="19"/>
  <c r="N57" i="19"/>
  <c r="O57" i="19" s="1"/>
  <c r="Q57" i="19" s="1"/>
  <c r="R56" i="19"/>
  <c r="N56" i="19"/>
  <c r="O56" i="19" s="1"/>
  <c r="Q56" i="19" s="1"/>
  <c r="R55" i="19"/>
  <c r="N55" i="19"/>
  <c r="O55" i="19" s="1"/>
  <c r="R54" i="19"/>
  <c r="N54" i="19"/>
  <c r="O54" i="19" s="1"/>
  <c r="Q54" i="19" s="1"/>
  <c r="R53" i="19"/>
  <c r="N53" i="19"/>
  <c r="O53" i="19" s="1"/>
  <c r="Q53" i="19" s="1"/>
  <c r="R52" i="19"/>
  <c r="N52" i="19"/>
  <c r="O52" i="19" s="1"/>
  <c r="Q52" i="19" s="1"/>
  <c r="R51" i="19"/>
  <c r="N51" i="19"/>
  <c r="O51" i="19" s="1"/>
  <c r="R50" i="19"/>
  <c r="N50" i="19"/>
  <c r="O50" i="19" s="1"/>
  <c r="Q50" i="19" s="1"/>
  <c r="W49" i="19"/>
  <c r="J49" i="19"/>
  <c r="H49" i="19"/>
  <c r="R46" i="19"/>
  <c r="N46" i="19"/>
  <c r="O46" i="19" s="1"/>
  <c r="R45" i="19"/>
  <c r="N45" i="19"/>
  <c r="O45" i="19" s="1"/>
  <c r="R44" i="19"/>
  <c r="N44" i="19"/>
  <c r="O44" i="19" s="1"/>
  <c r="R43" i="19"/>
  <c r="N43" i="19"/>
  <c r="O43" i="19" s="1"/>
  <c r="R42" i="19"/>
  <c r="N42" i="19"/>
  <c r="O42" i="19" s="1"/>
  <c r="R41" i="19"/>
  <c r="N41" i="19"/>
  <c r="O41" i="19" s="1"/>
  <c r="R40" i="19"/>
  <c r="N40" i="19"/>
  <c r="O40" i="19" s="1"/>
  <c r="R39" i="19"/>
  <c r="N39" i="19"/>
  <c r="O39" i="19" s="1"/>
  <c r="W38" i="19"/>
  <c r="J38" i="19"/>
  <c r="J33" i="19" s="1"/>
  <c r="J29" i="19" s="1"/>
  <c r="J23" i="19" s="1"/>
  <c r="J16" i="19" s="1"/>
  <c r="H38" i="19"/>
  <c r="Q37" i="19"/>
  <c r="N37" i="19"/>
  <c r="O37" i="19" s="1"/>
  <c r="Q36" i="19"/>
  <c r="N36" i="19"/>
  <c r="O36" i="19" s="1"/>
  <c r="Q35" i="19"/>
  <c r="N35" i="19"/>
  <c r="O35" i="19" s="1"/>
  <c r="R35" i="19" s="1"/>
  <c r="Q34" i="19"/>
  <c r="N34" i="19"/>
  <c r="O34" i="19" s="1"/>
  <c r="R34" i="19" s="1"/>
  <c r="W33" i="19"/>
  <c r="H33" i="19"/>
  <c r="Q32" i="19"/>
  <c r="N32" i="19"/>
  <c r="O32" i="19" s="1"/>
  <c r="R32" i="19" s="1"/>
  <c r="Q31" i="19"/>
  <c r="N31" i="19"/>
  <c r="O31" i="19" s="1"/>
  <c r="Q30" i="19"/>
  <c r="Q29" i="19" s="1"/>
  <c r="N30" i="19"/>
  <c r="O30" i="19" s="1"/>
  <c r="R30" i="19" s="1"/>
  <c r="W29" i="19"/>
  <c r="H29" i="19"/>
  <c r="R28" i="19"/>
  <c r="N28" i="19"/>
  <c r="O28" i="19" s="1"/>
  <c r="Q28" i="19" s="1"/>
  <c r="R27" i="19"/>
  <c r="N27" i="19"/>
  <c r="O27" i="19" s="1"/>
  <c r="Q27" i="19" s="1"/>
  <c r="R26" i="19"/>
  <c r="N26" i="19"/>
  <c r="O26" i="19" s="1"/>
  <c r="R25" i="19"/>
  <c r="N25" i="19"/>
  <c r="O25" i="19" s="1"/>
  <c r="Q25" i="19" s="1"/>
  <c r="R24" i="19"/>
  <c r="N24" i="19"/>
  <c r="O24" i="19" s="1"/>
  <c r="W23" i="19"/>
  <c r="H23" i="19"/>
  <c r="R22" i="19"/>
  <c r="N22" i="19"/>
  <c r="O22" i="19" s="1"/>
  <c r="Q22" i="19" s="1"/>
  <c r="R21" i="19"/>
  <c r="N21" i="19"/>
  <c r="O21" i="19" s="1"/>
  <c r="Q21" i="19" s="1"/>
  <c r="R20" i="19"/>
  <c r="N20" i="19"/>
  <c r="O20" i="19" s="1"/>
  <c r="R19" i="19"/>
  <c r="N19" i="19"/>
  <c r="O19" i="19" s="1"/>
  <c r="Q19" i="19" s="1"/>
  <c r="R18" i="19"/>
  <c r="N18" i="19"/>
  <c r="O18" i="19" s="1"/>
  <c r="Q18" i="19" s="1"/>
  <c r="R17" i="19"/>
  <c r="N17" i="19"/>
  <c r="O17" i="19" s="1"/>
  <c r="Q17" i="19" s="1"/>
  <c r="W16" i="19"/>
  <c r="H16" i="19"/>
  <c r="R15" i="19"/>
  <c r="R14" i="19" s="1"/>
  <c r="N15" i="19"/>
  <c r="O15" i="19" s="1"/>
  <c r="O14" i="19" s="1"/>
  <c r="W14" i="19"/>
  <c r="C3" i="19"/>
  <c r="C2" i="19"/>
  <c r="W260" i="19" l="1"/>
  <c r="O407" i="19"/>
  <c r="U471" i="19"/>
  <c r="O417" i="19"/>
  <c r="U417" i="19" s="1"/>
  <c r="T302" i="19"/>
  <c r="Y302" i="19" s="1"/>
  <c r="O442" i="19"/>
  <c r="V491" i="19"/>
  <c r="Y491" i="19" s="1"/>
  <c r="W163" i="19"/>
  <c r="R415" i="19"/>
  <c r="R494" i="19"/>
  <c r="O127" i="19"/>
  <c r="L127" i="19" s="1"/>
  <c r="R281" i="19"/>
  <c r="R147" i="19"/>
  <c r="O459" i="19"/>
  <c r="Q459" i="19" s="1"/>
  <c r="R154" i="19"/>
  <c r="R143" i="19"/>
  <c r="O416" i="19"/>
  <c r="T475" i="19"/>
  <c r="Y484" i="19"/>
  <c r="O450" i="19"/>
  <c r="U450" i="19" s="1"/>
  <c r="W475" i="19"/>
  <c r="T284" i="19"/>
  <c r="V293" i="19"/>
  <c r="R378" i="19"/>
  <c r="R444" i="19"/>
  <c r="Y456" i="19"/>
  <c r="R38" i="19"/>
  <c r="O58" i="19"/>
  <c r="U284" i="19"/>
  <c r="O408" i="19"/>
  <c r="U408" i="19" s="1"/>
  <c r="Y408" i="19" s="1"/>
  <c r="O418" i="19"/>
  <c r="O415" i="19" s="1"/>
  <c r="O440" i="19"/>
  <c r="O421" i="19" s="1"/>
  <c r="R58" i="19"/>
  <c r="R87" i="19"/>
  <c r="V398" i="19"/>
  <c r="Q480" i="19"/>
  <c r="R164" i="19"/>
  <c r="R253" i="19"/>
  <c r="O441" i="19"/>
  <c r="Y441" i="19" s="1"/>
  <c r="U475" i="19"/>
  <c r="Q33" i="19"/>
  <c r="O122" i="19"/>
  <c r="N122" i="19" s="1"/>
  <c r="R219" i="19"/>
  <c r="R244" i="19"/>
  <c r="R205" i="19"/>
  <c r="O453" i="19"/>
  <c r="U453" i="19" s="1"/>
  <c r="O451" i="19"/>
  <c r="Q451" i="19" s="1"/>
  <c r="T364" i="19"/>
  <c r="Y364" i="19" s="1"/>
  <c r="R364" i="19"/>
  <c r="T374" i="19"/>
  <c r="Y374" i="19" s="1"/>
  <c r="R374" i="19"/>
  <c r="T368" i="19"/>
  <c r="Y368" i="19"/>
  <c r="R368" i="19"/>
  <c r="W288" i="19"/>
  <c r="Y288" i="19"/>
  <c r="Q288" i="19"/>
  <c r="U401" i="19"/>
  <c r="Y401" i="19" s="1"/>
  <c r="Q401" i="19"/>
  <c r="O262" i="19"/>
  <c r="Q263" i="19"/>
  <c r="Q262" i="19" s="1"/>
  <c r="T342" i="19"/>
  <c r="Y342" i="19" s="1"/>
  <c r="R342" i="19"/>
  <c r="T352" i="19"/>
  <c r="Y352" i="19" s="1"/>
  <c r="R352" i="19"/>
  <c r="U462" i="19"/>
  <c r="Y462" i="19" s="1"/>
  <c r="Q462" i="19"/>
  <c r="T356" i="19"/>
  <c r="Y356" i="19" s="1"/>
  <c r="R356" i="19"/>
  <c r="T382" i="19"/>
  <c r="Y382" i="19" s="1"/>
  <c r="R382" i="19"/>
  <c r="U424" i="19"/>
  <c r="Y424" i="19" s="1"/>
  <c r="Q424" i="19"/>
  <c r="T346" i="19"/>
  <c r="Y346" i="19" s="1"/>
  <c r="R346" i="19"/>
  <c r="T392" i="19"/>
  <c r="Y392" i="19" s="1"/>
  <c r="R392" i="19"/>
  <c r="U412" i="19"/>
  <c r="Q412" i="19"/>
  <c r="R163" i="19"/>
  <c r="T309" i="19"/>
  <c r="Y309" i="19" s="1"/>
  <c r="R309" i="19"/>
  <c r="Q447" i="19"/>
  <c r="U447" i="19"/>
  <c r="Y447" i="19" s="1"/>
  <c r="T330" i="19"/>
  <c r="Y330" i="19" s="1"/>
  <c r="T398" i="19"/>
  <c r="Q428" i="19"/>
  <c r="Q470" i="19"/>
  <c r="Y494" i="19"/>
  <c r="O38" i="19"/>
  <c r="N38" i="19" s="1"/>
  <c r="R146" i="19"/>
  <c r="T311" i="19"/>
  <c r="Y311" i="19" s="1"/>
  <c r="R325" i="19"/>
  <c r="R360" i="19"/>
  <c r="R388" i="19"/>
  <c r="R457" i="19"/>
  <c r="W48" i="19"/>
  <c r="W47" i="19" s="1"/>
  <c r="T325" i="19"/>
  <c r="Y325" i="19" s="1"/>
  <c r="W293" i="19"/>
  <c r="Y360" i="19"/>
  <c r="Y388" i="19"/>
  <c r="O466" i="19"/>
  <c r="Q466" i="19" s="1"/>
  <c r="T296" i="19"/>
  <c r="Y296" i="19" s="1"/>
  <c r="T320" i="19"/>
  <c r="Y320" i="19" s="1"/>
  <c r="Q417" i="19"/>
  <c r="O449" i="19"/>
  <c r="O448" i="19" s="1"/>
  <c r="R83" i="19"/>
  <c r="R63" i="19" s="1"/>
  <c r="R62" i="19" s="1"/>
  <c r="R285" i="19"/>
  <c r="T359" i="19"/>
  <c r="Y359" i="19" s="1"/>
  <c r="R373" i="19"/>
  <c r="U429" i="19"/>
  <c r="Y429" i="19" s="1"/>
  <c r="R467" i="19"/>
  <c r="O16" i="19"/>
  <c r="L16" i="19" s="1"/>
  <c r="T305" i="19"/>
  <c r="Y305" i="19" s="1"/>
  <c r="Q371" i="19"/>
  <c r="Y417" i="19"/>
  <c r="Q432" i="19"/>
  <c r="O454" i="19"/>
  <c r="U454" i="19" s="1"/>
  <c r="O461" i="19"/>
  <c r="O465" i="19"/>
  <c r="Q82" i="19"/>
  <c r="Q71" i="19"/>
  <c r="O63" i="19"/>
  <c r="Q113" i="19"/>
  <c r="O112" i="19"/>
  <c r="Q93" i="19"/>
  <c r="Q15" i="19"/>
  <c r="Q14" i="19" s="1"/>
  <c r="T377" i="19"/>
  <c r="Y377" i="19" s="1"/>
  <c r="R377" i="19"/>
  <c r="Q46" i="19"/>
  <c r="Q55" i="19"/>
  <c r="Q68" i="19"/>
  <c r="Q90" i="19"/>
  <c r="W98" i="19"/>
  <c r="R130" i="19"/>
  <c r="T312" i="19"/>
  <c r="Y312" i="19" s="1"/>
  <c r="R312" i="19"/>
  <c r="R361" i="19"/>
  <c r="T361" i="19"/>
  <c r="Y361" i="19" s="1"/>
  <c r="V487" i="19"/>
  <c r="Y487" i="19" s="1"/>
  <c r="R487" i="19"/>
  <c r="O83" i="19"/>
  <c r="Q84" i="19"/>
  <c r="Q83" i="19" s="1"/>
  <c r="R23" i="19"/>
  <c r="O23" i="19"/>
  <c r="R37" i="19"/>
  <c r="R129" i="19"/>
  <c r="V477" i="19"/>
  <c r="V476" i="19" s="1"/>
  <c r="O476" i="19"/>
  <c r="Q477" i="19"/>
  <c r="Q476" i="19" s="1"/>
  <c r="Q479" i="19"/>
  <c r="Q478" i="19" s="1"/>
  <c r="O478" i="19"/>
  <c r="V479" i="19"/>
  <c r="V478" i="19" s="1"/>
  <c r="N58" i="19"/>
  <c r="L58" i="19"/>
  <c r="Q74" i="19"/>
  <c r="Q252" i="19"/>
  <c r="Q42" i="19"/>
  <c r="Q102" i="19"/>
  <c r="Q135" i="19"/>
  <c r="O134" i="19"/>
  <c r="Q239" i="19"/>
  <c r="Q66" i="19"/>
  <c r="Q77" i="19"/>
  <c r="Q88" i="19"/>
  <c r="O152" i="19"/>
  <c r="Q153" i="19"/>
  <c r="Q152" i="19" s="1"/>
  <c r="Q165" i="19"/>
  <c r="O164" i="19"/>
  <c r="Q51" i="19"/>
  <c r="Q80" i="19"/>
  <c r="O87" i="19"/>
  <c r="R112" i="19"/>
  <c r="Q121" i="19"/>
  <c r="R126" i="19"/>
  <c r="Q144" i="19"/>
  <c r="Q143" i="19" s="1"/>
  <c r="O143" i="19"/>
  <c r="N127" i="19"/>
  <c r="Q24" i="19"/>
  <c r="Q41" i="19"/>
  <c r="Q61" i="19"/>
  <c r="R16" i="19"/>
  <c r="O29" i="19"/>
  <c r="Q44" i="19"/>
  <c r="Q79" i="19"/>
  <c r="Q26" i="19"/>
  <c r="Q64" i="19"/>
  <c r="Q75" i="19"/>
  <c r="R134" i="19"/>
  <c r="Q178" i="19"/>
  <c r="Q191" i="19"/>
  <c r="R31" i="19"/>
  <c r="R29" i="19" s="1"/>
  <c r="Q20" i="19"/>
  <c r="Q16" i="19" s="1"/>
  <c r="R49" i="19"/>
  <c r="Q67" i="19"/>
  <c r="Q76" i="19"/>
  <c r="Q139" i="19"/>
  <c r="Q162" i="19"/>
  <c r="Q207" i="19"/>
  <c r="Q235" i="19"/>
  <c r="Q151" i="19"/>
  <c r="Q157" i="19"/>
  <c r="Q170" i="19"/>
  <c r="Q189" i="19"/>
  <c r="Q193" i="19"/>
  <c r="Q314" i="19"/>
  <c r="R321" i="19"/>
  <c r="T321" i="19"/>
  <c r="Y321" i="19" s="1"/>
  <c r="Q43" i="19"/>
  <c r="O49" i="19"/>
  <c r="Q101" i="19"/>
  <c r="Q118" i="19"/>
  <c r="Q141" i="19"/>
  <c r="Q183" i="19"/>
  <c r="T295" i="19"/>
  <c r="O294" i="19"/>
  <c r="R295" i="19"/>
  <c r="T313" i="19"/>
  <c r="Y313" i="19" s="1"/>
  <c r="R313" i="19"/>
  <c r="Q442" i="19"/>
  <c r="U442" i="19"/>
  <c r="Y442" i="19" s="1"/>
  <c r="Q149" i="19"/>
  <c r="Q155" i="19"/>
  <c r="Q159" i="19"/>
  <c r="Q181" i="19"/>
  <c r="Q40" i="19"/>
  <c r="Q166" i="19"/>
  <c r="Q200" i="19"/>
  <c r="Q210" i="19"/>
  <c r="Q214" i="19"/>
  <c r="T341" i="19"/>
  <c r="O340" i="19"/>
  <c r="R341" i="19"/>
  <c r="W13" i="19"/>
  <c r="R36" i="19"/>
  <c r="R33" i="19" s="1"/>
  <c r="Q45" i="19"/>
  <c r="Q59" i="19"/>
  <c r="Q65" i="19"/>
  <c r="Q73" i="19"/>
  <c r="Q81" i="19"/>
  <c r="Q89" i="19"/>
  <c r="Q92" i="19"/>
  <c r="Q95" i="19"/>
  <c r="Q106" i="19"/>
  <c r="Q115" i="19"/>
  <c r="R123" i="19"/>
  <c r="R128" i="19"/>
  <c r="R131" i="19"/>
  <c r="O154" i="19"/>
  <c r="Q161" i="19"/>
  <c r="Q190" i="19"/>
  <c r="Q202" i="19"/>
  <c r="Q223" i="19"/>
  <c r="Q245" i="19"/>
  <c r="O244" i="19"/>
  <c r="Q249" i="19"/>
  <c r="U404" i="19"/>
  <c r="Y404" i="19" s="1"/>
  <c r="Q404" i="19"/>
  <c r="Q177" i="19"/>
  <c r="R331" i="19"/>
  <c r="T331" i="19"/>
  <c r="Y331" i="19" s="1"/>
  <c r="T351" i="19"/>
  <c r="Y351" i="19"/>
  <c r="O350" i="19"/>
  <c r="R351" i="19"/>
  <c r="T358" i="19"/>
  <c r="Y358" i="19" s="1"/>
  <c r="R358" i="19"/>
  <c r="Q103" i="19"/>
  <c r="Q108" i="19"/>
  <c r="Q120" i="19"/>
  <c r="Q122" i="19"/>
  <c r="Q150" i="19"/>
  <c r="Q156" i="19"/>
  <c r="Q158" i="19"/>
  <c r="Q167" i="19"/>
  <c r="Q173" i="19"/>
  <c r="Q188" i="19"/>
  <c r="O185" i="19"/>
  <c r="Q196" i="19"/>
  <c r="Q232" i="19"/>
  <c r="O33" i="19"/>
  <c r="Q39" i="19"/>
  <c r="O99" i="19"/>
  <c r="Q111" i="19"/>
  <c r="Q140" i="19"/>
  <c r="Q142" i="19"/>
  <c r="Q171" i="19"/>
  <c r="Q180" i="19"/>
  <c r="Q182" i="19"/>
  <c r="Q184" i="19"/>
  <c r="Q194" i="19"/>
  <c r="Q217" i="19"/>
  <c r="Q228" i="19"/>
  <c r="Q254" i="19"/>
  <c r="O253" i="19"/>
  <c r="Q270" i="19"/>
  <c r="O269" i="19"/>
  <c r="R335" i="19"/>
  <c r="T335" i="19"/>
  <c r="Y335" i="19" s="1"/>
  <c r="Q416" i="19"/>
  <c r="U416" i="19"/>
  <c r="U430" i="19"/>
  <c r="Y430" i="19" s="1"/>
  <c r="Q430" i="19"/>
  <c r="U438" i="19"/>
  <c r="Y438" i="19" s="1"/>
  <c r="Q438" i="19"/>
  <c r="U443" i="19"/>
  <c r="Y443" i="19" s="1"/>
  <c r="Q443" i="19"/>
  <c r="Q199" i="19"/>
  <c r="Q204" i="19"/>
  <c r="Q218" i="19"/>
  <c r="Q220" i="19"/>
  <c r="O219" i="19"/>
  <c r="Q227" i="19"/>
  <c r="Q236" i="19"/>
  <c r="Q243" i="19"/>
  <c r="Q268" i="19"/>
  <c r="R276" i="19"/>
  <c r="O274" i="19"/>
  <c r="W291" i="19"/>
  <c r="Q291" i="19"/>
  <c r="Y291" i="19"/>
  <c r="R297" i="19"/>
  <c r="T297" i="19"/>
  <c r="Y297" i="19" s="1"/>
  <c r="R300" i="19"/>
  <c r="T300" i="19"/>
  <c r="Y300" i="19" s="1"/>
  <c r="R326" i="19"/>
  <c r="O324" i="19"/>
  <c r="T326" i="19"/>
  <c r="T329" i="19"/>
  <c r="Y329" i="19" s="1"/>
  <c r="R379" i="19"/>
  <c r="T379" i="19"/>
  <c r="Y379" i="19" s="1"/>
  <c r="Q168" i="19"/>
  <c r="Q201" i="19"/>
  <c r="Q213" i="19"/>
  <c r="Q224" i="19"/>
  <c r="Q231" i="19"/>
  <c r="Q240" i="19"/>
  <c r="Q255" i="19"/>
  <c r="Q266" i="19"/>
  <c r="Q265" i="19" s="1"/>
  <c r="O265" i="19"/>
  <c r="T301" i="19"/>
  <c r="Y301" i="19" s="1"/>
  <c r="R301" i="19"/>
  <c r="R329" i="19"/>
  <c r="R347" i="19"/>
  <c r="T347" i="19"/>
  <c r="Y347" i="19" s="1"/>
  <c r="R375" i="19"/>
  <c r="T375" i="19"/>
  <c r="Y375" i="19" s="1"/>
  <c r="R393" i="19"/>
  <c r="T393" i="19"/>
  <c r="Y393" i="19" s="1"/>
  <c r="Q402" i="19"/>
  <c r="U402" i="19"/>
  <c r="Y402" i="19" s="1"/>
  <c r="Q110" i="19"/>
  <c r="Q127" i="19"/>
  <c r="Q136" i="19"/>
  <c r="Q176" i="19"/>
  <c r="Q179" i="19"/>
  <c r="Q259" i="19"/>
  <c r="Q258" i="19" s="1"/>
  <c r="O258" i="19"/>
  <c r="R277" i="19"/>
  <c r="R279" i="19"/>
  <c r="W287" i="19"/>
  <c r="Y287" i="19" s="1"/>
  <c r="O285" i="19"/>
  <c r="Q287" i="19"/>
  <c r="T298" i="19"/>
  <c r="Y298" i="19" s="1"/>
  <c r="R298" i="19"/>
  <c r="T304" i="19"/>
  <c r="Y304" i="19" s="1"/>
  <c r="R316" i="19"/>
  <c r="T316" i="19"/>
  <c r="Y316" i="19" s="1"/>
  <c r="T319" i="19"/>
  <c r="Y319" i="19" s="1"/>
  <c r="R369" i="19"/>
  <c r="T369" i="19"/>
  <c r="Y369" i="19" s="1"/>
  <c r="U418" i="19"/>
  <c r="Y418" i="19" s="1"/>
  <c r="Q418" i="19"/>
  <c r="R99" i="19"/>
  <c r="Q138" i="19"/>
  <c r="Q148" i="19"/>
  <c r="O147" i="19"/>
  <c r="Q248" i="19"/>
  <c r="Q273" i="19"/>
  <c r="Q274" i="19"/>
  <c r="R280" i="19"/>
  <c r="T299" i="19"/>
  <c r="Y299" i="19" s="1"/>
  <c r="R299" i="19"/>
  <c r="T387" i="19"/>
  <c r="Y387" i="19" s="1"/>
  <c r="R387" i="19"/>
  <c r="U403" i="19"/>
  <c r="Y403" i="19" s="1"/>
  <c r="Q403" i="19"/>
  <c r="R485" i="19"/>
  <c r="V485" i="19"/>
  <c r="Y485" i="19" s="1"/>
  <c r="R495" i="19"/>
  <c r="V495" i="19"/>
  <c r="Y495" i="19" s="1"/>
  <c r="O205" i="19"/>
  <c r="Q212" i="19"/>
  <c r="Q216" i="19"/>
  <c r="Q247" i="19"/>
  <c r="Q251" i="19"/>
  <c r="Q283" i="19"/>
  <c r="Q281" i="19" s="1"/>
  <c r="O281" i="19"/>
  <c r="U293" i="19"/>
  <c r="U410" i="19"/>
  <c r="Y410" i="19" s="1"/>
  <c r="O409" i="19"/>
  <c r="Q211" i="19"/>
  <c r="Q215" i="19"/>
  <c r="Q246" i="19"/>
  <c r="Q250" i="19"/>
  <c r="R278" i="19"/>
  <c r="T308" i="19"/>
  <c r="Y308" i="19" s="1"/>
  <c r="R317" i="19"/>
  <c r="T317" i="19"/>
  <c r="Y317" i="19" s="1"/>
  <c r="Q324" i="19"/>
  <c r="R327" i="19"/>
  <c r="T327" i="19"/>
  <c r="Y327" i="19" s="1"/>
  <c r="R365" i="19"/>
  <c r="T365" i="19"/>
  <c r="Y365" i="19" s="1"/>
  <c r="T372" i="19"/>
  <c r="Y372" i="19" s="1"/>
  <c r="O371" i="19"/>
  <c r="R372" i="19"/>
  <c r="Q385" i="19"/>
  <c r="Q407" i="19"/>
  <c r="U407" i="19"/>
  <c r="Y407" i="19" s="1"/>
  <c r="U426" i="19"/>
  <c r="Y426" i="19" s="1"/>
  <c r="U446" i="19"/>
  <c r="Y446" i="19" s="1"/>
  <c r="Q446" i="19"/>
  <c r="Q222" i="19"/>
  <c r="Q226" i="19"/>
  <c r="Q230" i="19"/>
  <c r="Q234" i="19"/>
  <c r="Q238" i="19"/>
  <c r="Q242" i="19"/>
  <c r="Q257" i="19"/>
  <c r="R261" i="19"/>
  <c r="T306" i="19"/>
  <c r="Y306" i="19" s="1"/>
  <c r="R323" i="19"/>
  <c r="T323" i="19"/>
  <c r="Y323" i="19" s="1"/>
  <c r="R333" i="19"/>
  <c r="T333" i="19"/>
  <c r="Y333" i="19" s="1"/>
  <c r="R345" i="19"/>
  <c r="R349" i="19"/>
  <c r="T349" i="19"/>
  <c r="Y349" i="19" s="1"/>
  <c r="R363" i="19"/>
  <c r="T363" i="19"/>
  <c r="Y363" i="19" s="1"/>
  <c r="R389" i="19"/>
  <c r="T389" i="19"/>
  <c r="Y389" i="19" s="1"/>
  <c r="Q411" i="19"/>
  <c r="U411" i="19"/>
  <c r="Y411" i="19" s="1"/>
  <c r="Q426" i="19"/>
  <c r="Q221" i="19"/>
  <c r="Q225" i="19"/>
  <c r="Q229" i="19"/>
  <c r="Q233" i="19"/>
  <c r="Q237" i="19"/>
  <c r="Q241" i="19"/>
  <c r="Q256" i="19"/>
  <c r="Q290" i="19"/>
  <c r="O289" i="19"/>
  <c r="W290" i="19"/>
  <c r="R306" i="19"/>
  <c r="R334" i="19"/>
  <c r="T334" i="19"/>
  <c r="Y334" i="19" s="1"/>
  <c r="Q339" i="19"/>
  <c r="Y339" i="19"/>
  <c r="T343" i="19"/>
  <c r="Y343" i="19" s="1"/>
  <c r="T345" i="19"/>
  <c r="Y345" i="19" s="1"/>
  <c r="Q350" i="19"/>
  <c r="T366" i="19"/>
  <c r="Y366" i="19" s="1"/>
  <c r="R366" i="19"/>
  <c r="R381" i="19"/>
  <c r="T381" i="19"/>
  <c r="Y381" i="19" s="1"/>
  <c r="R383" i="19"/>
  <c r="T383" i="19"/>
  <c r="Y383" i="19" s="1"/>
  <c r="Q427" i="19"/>
  <c r="U427" i="19"/>
  <c r="Y427" i="19" s="1"/>
  <c r="Q437" i="19"/>
  <c r="Y437" i="19"/>
  <c r="Q294" i="19"/>
  <c r="O314" i="19"/>
  <c r="R355" i="19"/>
  <c r="T355" i="19"/>
  <c r="Y355" i="19" s="1"/>
  <c r="R391" i="19"/>
  <c r="R395" i="19"/>
  <c r="Q397" i="19"/>
  <c r="Q396" i="19" s="1"/>
  <c r="T397" i="19"/>
  <c r="T396" i="19" s="1"/>
  <c r="Q413" i="19"/>
  <c r="U413" i="19"/>
  <c r="Y413" i="19" s="1"/>
  <c r="Q433" i="19"/>
  <c r="O455" i="19"/>
  <c r="V483" i="19"/>
  <c r="Y483" i="19" s="1"/>
  <c r="R483" i="19"/>
  <c r="R289" i="19"/>
  <c r="R284" i="19" s="1"/>
  <c r="R310" i="19"/>
  <c r="Y322" i="19"/>
  <c r="Y332" i="19"/>
  <c r="R336" i="19"/>
  <c r="R353" i="19"/>
  <c r="T353" i="19"/>
  <c r="Y353" i="19" s="1"/>
  <c r="T357" i="19"/>
  <c r="Y357" i="19" s="1"/>
  <c r="R367" i="19"/>
  <c r="T391" i="19"/>
  <c r="Y391" i="19" s="1"/>
  <c r="T395" i="19"/>
  <c r="Y395" i="19" s="1"/>
  <c r="Q400" i="19"/>
  <c r="U400" i="19"/>
  <c r="O406" i="19"/>
  <c r="R409" i="19"/>
  <c r="U414" i="19"/>
  <c r="Y414" i="19"/>
  <c r="Q414" i="19"/>
  <c r="Q425" i="19"/>
  <c r="U425" i="19"/>
  <c r="Y425" i="19" s="1"/>
  <c r="U431" i="19"/>
  <c r="Y431" i="19" s="1"/>
  <c r="U433" i="19"/>
  <c r="Y433" i="19" s="1"/>
  <c r="U436" i="19"/>
  <c r="Y436" i="19" s="1"/>
  <c r="Q436" i="19"/>
  <c r="U458" i="19"/>
  <c r="R481" i="19"/>
  <c r="V481" i="19"/>
  <c r="Y481" i="19" s="1"/>
  <c r="O480" i="19"/>
  <c r="R489" i="19"/>
  <c r="O488" i="19"/>
  <c r="V489" i="19"/>
  <c r="Y489" i="19" s="1"/>
  <c r="R303" i="19"/>
  <c r="T303" i="19"/>
  <c r="Y303" i="19" s="1"/>
  <c r="T310" i="19"/>
  <c r="Y310" i="19" s="1"/>
  <c r="T315" i="19"/>
  <c r="Y336" i="19"/>
  <c r="T367" i="19"/>
  <c r="Y367" i="19" s="1"/>
  <c r="T376" i="19"/>
  <c r="Y376" i="19" s="1"/>
  <c r="T384" i="19"/>
  <c r="Y384" i="19" s="1"/>
  <c r="O396" i="19"/>
  <c r="R399" i="19"/>
  <c r="Q423" i="19"/>
  <c r="U423" i="19"/>
  <c r="Y423" i="19" s="1"/>
  <c r="Q458" i="19"/>
  <c r="W286" i="19"/>
  <c r="Q286" i="19"/>
  <c r="R307" i="19"/>
  <c r="Y307" i="19"/>
  <c r="Y318" i="19"/>
  <c r="R318" i="19"/>
  <c r="R322" i="19"/>
  <c r="Y328" i="19"/>
  <c r="R328" i="19"/>
  <c r="R332" i="19"/>
  <c r="T344" i="19"/>
  <c r="Y344" i="19" s="1"/>
  <c r="R344" i="19"/>
  <c r="Q408" i="19"/>
  <c r="R421" i="19"/>
  <c r="Q464" i="19"/>
  <c r="U464" i="19"/>
  <c r="Y464" i="19" s="1"/>
  <c r="U468" i="19"/>
  <c r="O467" i="19"/>
  <c r="U434" i="19"/>
  <c r="Y434" i="19" s="1"/>
  <c r="Q434" i="19"/>
  <c r="Q468" i="19"/>
  <c r="Y474" i="19"/>
  <c r="U474" i="19"/>
  <c r="U473" i="19" s="1"/>
  <c r="O473" i="19"/>
  <c r="V490" i="19"/>
  <c r="Y490" i="19" s="1"/>
  <c r="R490" i="19"/>
  <c r="Q337" i="19"/>
  <c r="Q439" i="19"/>
  <c r="U439" i="19"/>
  <c r="Y439" i="19" s="1"/>
  <c r="U441" i="19"/>
  <c r="Q469" i="19"/>
  <c r="U469" i="19"/>
  <c r="Y469" i="19" s="1"/>
  <c r="V482" i="19"/>
  <c r="Y482" i="19" s="1"/>
  <c r="R482" i="19"/>
  <c r="Q488" i="19"/>
  <c r="T380" i="19"/>
  <c r="Y380" i="19" s="1"/>
  <c r="T390" i="19"/>
  <c r="Y390" i="19" s="1"/>
  <c r="Y412" i="19"/>
  <c r="U420" i="19"/>
  <c r="U419" i="19" s="1"/>
  <c r="O419" i="19"/>
  <c r="U445" i="19"/>
  <c r="Q445" i="19"/>
  <c r="O444" i="19"/>
  <c r="R452" i="19"/>
  <c r="U466" i="19"/>
  <c r="Y466" i="19" s="1"/>
  <c r="Y471" i="19"/>
  <c r="V493" i="19"/>
  <c r="Y493" i="19" s="1"/>
  <c r="O460" i="19"/>
  <c r="Q463" i="19"/>
  <c r="Y463" i="19"/>
  <c r="U472" i="19"/>
  <c r="Y472" i="19" s="1"/>
  <c r="V492" i="19"/>
  <c r="Y492" i="19" s="1"/>
  <c r="T386" i="19"/>
  <c r="Y386" i="19" s="1"/>
  <c r="O385" i="19"/>
  <c r="T394" i="19"/>
  <c r="Y394" i="19" s="1"/>
  <c r="U422" i="19"/>
  <c r="Q472" i="19"/>
  <c r="R484" i="19"/>
  <c r="V486" i="19"/>
  <c r="Y486" i="19" s="1"/>
  <c r="T338" i="19"/>
  <c r="O337" i="19"/>
  <c r="T348" i="19"/>
  <c r="Y348" i="19" s="1"/>
  <c r="T354" i="19"/>
  <c r="Y354" i="19" s="1"/>
  <c r="Y362" i="19"/>
  <c r="T362" i="19"/>
  <c r="T370" i="19"/>
  <c r="Y370" i="19" s="1"/>
  <c r="U459" i="19"/>
  <c r="Y459" i="19" s="1"/>
  <c r="V496" i="19"/>
  <c r="Y496" i="19" s="1"/>
  <c r="Q99" i="19" l="1"/>
  <c r="U449" i="19"/>
  <c r="Q453" i="19"/>
  <c r="Q449" i="19"/>
  <c r="Q285" i="19"/>
  <c r="L122" i="19"/>
  <c r="Y451" i="19"/>
  <c r="Y450" i="19"/>
  <c r="R48" i="19"/>
  <c r="Q450" i="19"/>
  <c r="O452" i="19"/>
  <c r="L452" i="19" s="1"/>
  <c r="W292" i="19"/>
  <c r="Y454" i="19"/>
  <c r="Q440" i="19"/>
  <c r="U440" i="19"/>
  <c r="Y440" i="19" s="1"/>
  <c r="Y420" i="19"/>
  <c r="U451" i="19"/>
  <c r="Q454" i="19"/>
  <c r="Q441" i="19"/>
  <c r="R488" i="19"/>
  <c r="Q475" i="19"/>
  <c r="Y397" i="19"/>
  <c r="Q461" i="19"/>
  <c r="R314" i="19"/>
  <c r="L38" i="19"/>
  <c r="Q58" i="19"/>
  <c r="U465" i="19"/>
  <c r="Y465" i="19"/>
  <c r="Q465" i="19"/>
  <c r="N262" i="19"/>
  <c r="L262" i="19"/>
  <c r="Q444" i="19"/>
  <c r="R324" i="19"/>
  <c r="Q467" i="19"/>
  <c r="R274" i="19"/>
  <c r="R260" i="19" s="1"/>
  <c r="Q269" i="19"/>
  <c r="Q261" i="19" s="1"/>
  <c r="Q260" i="19" s="1"/>
  <c r="N16" i="19"/>
  <c r="U461" i="19"/>
  <c r="Y461" i="19" s="1"/>
  <c r="L480" i="19"/>
  <c r="N480" i="19"/>
  <c r="O284" i="19"/>
  <c r="N444" i="19"/>
  <c r="L444" i="19"/>
  <c r="R398" i="19"/>
  <c r="U421" i="19"/>
  <c r="Y421" i="19" s="1"/>
  <c r="Y422" i="19"/>
  <c r="Y396" i="19"/>
  <c r="N396" i="19"/>
  <c r="L396" i="19"/>
  <c r="R13" i="19"/>
  <c r="Q164" i="19"/>
  <c r="L385" i="19"/>
  <c r="N385" i="19"/>
  <c r="N467" i="19"/>
  <c r="L467" i="19"/>
  <c r="Q406" i="19"/>
  <c r="Q399" i="19" s="1"/>
  <c r="U406" i="19"/>
  <c r="U399" i="19" s="1"/>
  <c r="W289" i="19"/>
  <c r="Y289" i="19" s="1"/>
  <c r="Y290" i="19"/>
  <c r="Q205" i="19"/>
  <c r="L134" i="19"/>
  <c r="N134" i="19"/>
  <c r="T385" i="19"/>
  <c r="Y385" i="19" s="1"/>
  <c r="U444" i="19"/>
  <c r="Y444" i="19" s="1"/>
  <c r="Y445" i="19"/>
  <c r="Y458" i="19"/>
  <c r="O399" i="19"/>
  <c r="T324" i="19"/>
  <c r="Y324" i="19" s="1"/>
  <c r="Y326" i="19"/>
  <c r="Q134" i="19"/>
  <c r="L337" i="19"/>
  <c r="N337" i="19"/>
  <c r="T314" i="19"/>
  <c r="Y314" i="19" s="1"/>
  <c r="Y315" i="19"/>
  <c r="N448" i="19"/>
  <c r="L448" i="19"/>
  <c r="N488" i="19"/>
  <c r="L488" i="19"/>
  <c r="Y400" i="19"/>
  <c r="N324" i="19"/>
  <c r="L324" i="19"/>
  <c r="Q185" i="19"/>
  <c r="N143" i="19"/>
  <c r="L143" i="19"/>
  <c r="N421" i="19"/>
  <c r="L421" i="19"/>
  <c r="Q409" i="19"/>
  <c r="Q421" i="19"/>
  <c r="Q460" i="19"/>
  <c r="U460" i="19"/>
  <c r="Y460" i="19" s="1"/>
  <c r="O457" i="19"/>
  <c r="W285" i="19"/>
  <c r="Y286" i="19"/>
  <c r="Y453" i="19"/>
  <c r="Q455" i="19"/>
  <c r="U455" i="19"/>
  <c r="Y455" i="19" s="1"/>
  <c r="N350" i="19"/>
  <c r="L350" i="19"/>
  <c r="Q38" i="19"/>
  <c r="T350" i="19"/>
  <c r="Y350" i="19" s="1"/>
  <c r="W12" i="19"/>
  <c r="Y477" i="19"/>
  <c r="L23" i="19"/>
  <c r="N23" i="19"/>
  <c r="N112" i="19"/>
  <c r="L112" i="19"/>
  <c r="N314" i="19"/>
  <c r="L314" i="19"/>
  <c r="R385" i="19"/>
  <c r="N269" i="19"/>
  <c r="L269" i="19"/>
  <c r="N99" i="19"/>
  <c r="L99" i="19"/>
  <c r="Q63" i="19"/>
  <c r="Q62" i="19" s="1"/>
  <c r="R340" i="19"/>
  <c r="R294" i="19"/>
  <c r="Y476" i="19"/>
  <c r="O475" i="19"/>
  <c r="N476" i="19"/>
  <c r="O146" i="19"/>
  <c r="N415" i="19"/>
  <c r="L415" i="19"/>
  <c r="L340" i="19"/>
  <c r="N340" i="19"/>
  <c r="L49" i="19"/>
  <c r="O48" i="19"/>
  <c r="N49" i="19"/>
  <c r="R47" i="19"/>
  <c r="Q112" i="19"/>
  <c r="Y338" i="19"/>
  <c r="T337" i="19"/>
  <c r="Y337" i="19" s="1"/>
  <c r="L473" i="19"/>
  <c r="N473" i="19"/>
  <c r="Y473" i="19"/>
  <c r="U467" i="19"/>
  <c r="Y467" i="19" s="1"/>
  <c r="V480" i="19"/>
  <c r="Y480" i="19" s="1"/>
  <c r="Q293" i="19"/>
  <c r="Q289" i="19"/>
  <c r="Q284" i="19" s="1"/>
  <c r="R371" i="19"/>
  <c r="N409" i="19"/>
  <c r="L409" i="19"/>
  <c r="Q146" i="19"/>
  <c r="Q147" i="19"/>
  <c r="L265" i="19"/>
  <c r="N265" i="19"/>
  <c r="O261" i="19"/>
  <c r="U415" i="19"/>
  <c r="Y415" i="19" s="1"/>
  <c r="Q253" i="19"/>
  <c r="Q244" i="19"/>
  <c r="R127" i="19"/>
  <c r="T340" i="19"/>
  <c r="Y340" i="19" s="1"/>
  <c r="Q154" i="19"/>
  <c r="T294" i="19"/>
  <c r="Q49" i="19"/>
  <c r="Q48" i="19" s="1"/>
  <c r="Q87" i="19"/>
  <c r="N294" i="19"/>
  <c r="O293" i="19"/>
  <c r="L294" i="19"/>
  <c r="U448" i="19"/>
  <c r="Y448" i="19" s="1"/>
  <c r="Y449" i="19"/>
  <c r="Y419" i="19"/>
  <c r="L419" i="19"/>
  <c r="N419" i="19"/>
  <c r="Y468" i="19"/>
  <c r="R480" i="19"/>
  <c r="N371" i="19"/>
  <c r="L371" i="19"/>
  <c r="Q219" i="19"/>
  <c r="Y416" i="19"/>
  <c r="Y341" i="19"/>
  <c r="Y295" i="19"/>
  <c r="Y479" i="19"/>
  <c r="O13" i="19"/>
  <c r="Q448" i="19"/>
  <c r="V488" i="19"/>
  <c r="Y488" i="19" s="1"/>
  <c r="T371" i="19"/>
  <c r="Y371" i="19" s="1"/>
  <c r="U409" i="19"/>
  <c r="Y409" i="19" s="1"/>
  <c r="Q415" i="19"/>
  <c r="L33" i="19"/>
  <c r="N33" i="19"/>
  <c r="R350" i="19"/>
  <c r="R122" i="19"/>
  <c r="N29" i="19"/>
  <c r="L29" i="19"/>
  <c r="Q23" i="19"/>
  <c r="Q13" i="19" s="1"/>
  <c r="O163" i="19"/>
  <c r="Y478" i="19"/>
  <c r="N478" i="19"/>
  <c r="O62" i="19"/>
  <c r="N452" i="19" l="1"/>
  <c r="Q452" i="19"/>
  <c r="R475" i="19"/>
  <c r="W284" i="19"/>
  <c r="W497" i="19" s="1"/>
  <c r="R293" i="19"/>
  <c r="R292" i="19" s="1"/>
  <c r="Q457" i="19"/>
  <c r="T293" i="19"/>
  <c r="T292" i="19" s="1"/>
  <c r="Q98" i="19"/>
  <c r="Q163" i="19"/>
  <c r="U457" i="19"/>
  <c r="Y457" i="19" s="1"/>
  <c r="R98" i="19"/>
  <c r="R497" i="19" s="1"/>
  <c r="Q398" i="19"/>
  <c r="Q292" i="19" s="1"/>
  <c r="N457" i="19"/>
  <c r="L457" i="19"/>
  <c r="Y406" i="19"/>
  <c r="R12" i="19"/>
  <c r="Y284" i="19"/>
  <c r="U452" i="19"/>
  <c r="Y452" i="19" s="1"/>
  <c r="Y285" i="19"/>
  <c r="Y294" i="19"/>
  <c r="Y399" i="19"/>
  <c r="N399" i="19"/>
  <c r="L399" i="19"/>
  <c r="O398" i="19"/>
  <c r="O292" i="19" s="1"/>
  <c r="O260" i="19"/>
  <c r="O47" i="19"/>
  <c r="O12" i="19" s="1"/>
  <c r="V475" i="19"/>
  <c r="V292" i="19" s="1"/>
  <c r="N62" i="19"/>
  <c r="L62" i="19"/>
  <c r="Q47" i="19"/>
  <c r="O98" i="19"/>
  <c r="Q497" i="19" l="1"/>
  <c r="Y293" i="19"/>
  <c r="Y475" i="19"/>
  <c r="Q12" i="19"/>
  <c r="AE292" i="19"/>
  <c r="V8" i="19" s="1"/>
  <c r="AC292" i="19"/>
  <c r="T8" i="19" s="1"/>
  <c r="O497" i="19"/>
  <c r="U398" i="19"/>
  <c r="U292" i="19" s="1"/>
  <c r="AD292" i="19" s="1"/>
  <c r="U8" i="19" s="1"/>
  <c r="T282" i="19" l="1"/>
  <c r="T128" i="19"/>
  <c r="T100" i="19"/>
  <c r="T22" i="19"/>
  <c r="T18" i="19"/>
  <c r="T131" i="19"/>
  <c r="T109" i="19"/>
  <c r="T107" i="19"/>
  <c r="T275" i="19"/>
  <c r="T138" i="19"/>
  <c r="T54" i="19"/>
  <c r="T28" i="19"/>
  <c r="T34" i="19"/>
  <c r="T17" i="19"/>
  <c r="T50" i="19"/>
  <c r="T53" i="19"/>
  <c r="T111" i="19"/>
  <c r="T60" i="19"/>
  <c r="T36" i="19"/>
  <c r="T57" i="19"/>
  <c r="T125" i="19"/>
  <c r="T52" i="19"/>
  <c r="T35" i="19"/>
  <c r="T21" i="19"/>
  <c r="T142" i="19"/>
  <c r="T117" i="19"/>
  <c r="T108" i="19"/>
  <c r="T27" i="19"/>
  <c r="T103" i="19"/>
  <c r="T25" i="19"/>
  <c r="T56" i="19"/>
  <c r="T82" i="19"/>
  <c r="T93" i="19"/>
  <c r="T32" i="19"/>
  <c r="T70" i="19"/>
  <c r="T239" i="19"/>
  <c r="T153" i="19"/>
  <c r="T51" i="19"/>
  <c r="T79" i="19"/>
  <c r="T20" i="19"/>
  <c r="T119" i="19"/>
  <c r="T235" i="19"/>
  <c r="T157" i="19"/>
  <c r="T89" i="19"/>
  <c r="T92" i="19"/>
  <c r="T169" i="19"/>
  <c r="T156" i="19"/>
  <c r="T167" i="19"/>
  <c r="T188" i="19"/>
  <c r="T196" i="19"/>
  <c r="T220" i="19"/>
  <c r="T266" i="19"/>
  <c r="T148" i="19"/>
  <c r="T197" i="19"/>
  <c r="T273" i="19"/>
  <c r="T230" i="19"/>
  <c r="T203" i="19"/>
  <c r="T225" i="19"/>
  <c r="T159" i="19"/>
  <c r="T208" i="19"/>
  <c r="T216" i="19"/>
  <c r="T211" i="19"/>
  <c r="T229" i="19"/>
  <c r="T84" i="19"/>
  <c r="T37" i="19"/>
  <c r="T64" i="19"/>
  <c r="T77" i="19"/>
  <c r="T96" i="19"/>
  <c r="T41" i="19"/>
  <c r="T44" i="19"/>
  <c r="T75" i="19"/>
  <c r="T31" i="19"/>
  <c r="T189" i="19"/>
  <c r="T43" i="19"/>
  <c r="T101" i="19"/>
  <c r="T181" i="19"/>
  <c r="T65" i="19"/>
  <c r="T115" i="19"/>
  <c r="T137" i="19"/>
  <c r="T245" i="19"/>
  <c r="T120" i="19"/>
  <c r="T180" i="19"/>
  <c r="T217" i="19"/>
  <c r="T254" i="19"/>
  <c r="T236" i="19"/>
  <c r="T136" i="19"/>
  <c r="T231" i="19"/>
  <c r="T192" i="19"/>
  <c r="T259" i="19"/>
  <c r="T212" i="19"/>
  <c r="T246" i="19"/>
  <c r="T278" i="19"/>
  <c r="T237" i="19"/>
  <c r="T256" i="19"/>
  <c r="T263" i="19"/>
  <c r="T68" i="19"/>
  <c r="T129" i="19"/>
  <c r="T252" i="19"/>
  <c r="T121" i="19"/>
  <c r="T126" i="19"/>
  <c r="T76" i="19"/>
  <c r="T105" i="19"/>
  <c r="T95" i="19"/>
  <c r="T166" i="19"/>
  <c r="T210" i="19"/>
  <c r="T141" i="19"/>
  <c r="T91" i="19"/>
  <c r="T184" i="19"/>
  <c r="T204" i="19"/>
  <c r="T168" i="19"/>
  <c r="T198" i="19"/>
  <c r="T160" i="19"/>
  <c r="T248" i="19"/>
  <c r="T283" i="19"/>
  <c r="T234" i="19"/>
  <c r="T257" i="19"/>
  <c r="T209" i="19"/>
  <c r="T264" i="19"/>
  <c r="T149" i="19"/>
  <c r="T255" i="19"/>
  <c r="T195" i="19"/>
  <c r="T46" i="19"/>
  <c r="T26" i="19"/>
  <c r="T88" i="19"/>
  <c r="T59" i="19"/>
  <c r="T78" i="19"/>
  <c r="T139" i="19"/>
  <c r="T207" i="19"/>
  <c r="T170" i="19"/>
  <c r="T104" i="19"/>
  <c r="T200" i="19"/>
  <c r="T102" i="19"/>
  <c r="T42" i="19"/>
  <c r="T66" i="19"/>
  <c r="T144" i="19"/>
  <c r="T15" i="19"/>
  <c r="T191" i="19"/>
  <c r="T30" i="19"/>
  <c r="T73" i="19"/>
  <c r="T97" i="19"/>
  <c r="T118" i="19"/>
  <c r="T223" i="19"/>
  <c r="T150" i="19"/>
  <c r="T158" i="19"/>
  <c r="T173" i="19"/>
  <c r="T39" i="19"/>
  <c r="T268" i="19"/>
  <c r="T224" i="19"/>
  <c r="T271" i="19"/>
  <c r="T279" i="19"/>
  <c r="T175" i="19"/>
  <c r="T250" i="19"/>
  <c r="T222" i="19"/>
  <c r="T238" i="19"/>
  <c r="T241" i="19"/>
  <c r="T71" i="19"/>
  <c r="T55" i="19"/>
  <c r="T110" i="19"/>
  <c r="T72" i="19"/>
  <c r="T135" i="19"/>
  <c r="T114" i="19"/>
  <c r="T151" i="19"/>
  <c r="T193" i="19"/>
  <c r="T145" i="19"/>
  <c r="T40" i="19"/>
  <c r="T214" i="19"/>
  <c r="T45" i="19"/>
  <c r="T133" i="19"/>
  <c r="T177" i="19"/>
  <c r="T194" i="19"/>
  <c r="T232" i="19"/>
  <c r="T171" i="19"/>
  <c r="T228" i="19"/>
  <c r="T174" i="19"/>
  <c r="T218" i="19"/>
  <c r="T227" i="19"/>
  <c r="T243" i="19"/>
  <c r="T179" i="19"/>
  <c r="T201" i="19"/>
  <c r="T113" i="19"/>
  <c r="T130" i="19"/>
  <c r="T67" i="19"/>
  <c r="T162" i="19"/>
  <c r="T155" i="19"/>
  <c r="T270" i="19"/>
  <c r="T213" i="19"/>
  <c r="T247" i="19"/>
  <c r="T242" i="19"/>
  <c r="T267" i="19"/>
  <c r="T240" i="19"/>
  <c r="T116" i="19"/>
  <c r="T81" i="19"/>
  <c r="T199" i="19"/>
  <c r="T277" i="19"/>
  <c r="T221" i="19"/>
  <c r="T94" i="19"/>
  <c r="T233" i="19"/>
  <c r="T74" i="19"/>
  <c r="T24" i="19"/>
  <c r="T132" i="19"/>
  <c r="T183" i="19"/>
  <c r="T202" i="19"/>
  <c r="T19" i="19"/>
  <c r="T251" i="19"/>
  <c r="T86" i="19"/>
  <c r="T85" i="19"/>
  <c r="T172" i="19"/>
  <c r="T123" i="19"/>
  <c r="T106" i="19"/>
  <c r="T226" i="19"/>
  <c r="T176" i="19"/>
  <c r="T280" i="19"/>
  <c r="T61" i="19"/>
  <c r="T178" i="19"/>
  <c r="T90" i="19"/>
  <c r="T69" i="19"/>
  <c r="T182" i="19"/>
  <c r="T187" i="19"/>
  <c r="T186" i="19"/>
  <c r="T206" i="19"/>
  <c r="T272" i="19"/>
  <c r="T80" i="19"/>
  <c r="T276" i="19"/>
  <c r="T165" i="19"/>
  <c r="T124" i="19"/>
  <c r="T161" i="19"/>
  <c r="T190" i="19"/>
  <c r="T249" i="19"/>
  <c r="T140" i="19"/>
  <c r="T215" i="19"/>
  <c r="U275" i="19"/>
  <c r="U209" i="19"/>
  <c r="U203" i="19"/>
  <c r="U282" i="19"/>
  <c r="U277" i="19"/>
  <c r="U271" i="19"/>
  <c r="U215" i="19"/>
  <c r="U208" i="19"/>
  <c r="U179" i="19"/>
  <c r="U176" i="19"/>
  <c r="U211" i="19"/>
  <c r="U229" i="19"/>
  <c r="U256" i="19"/>
  <c r="U250" i="19"/>
  <c r="U241" i="19"/>
  <c r="U225" i="19"/>
  <c r="U197" i="19"/>
  <c r="U186" i="19"/>
  <c r="U245" i="19"/>
  <c r="U192" i="19"/>
  <c r="U123" i="19"/>
  <c r="U109" i="19"/>
  <c r="U45" i="19"/>
  <c r="U240" i="19"/>
  <c r="U221" i="19"/>
  <c r="U210" i="19"/>
  <c r="U200" i="19"/>
  <c r="U145" i="19"/>
  <c r="U118" i="19"/>
  <c r="U104" i="19"/>
  <c r="U273" i="19"/>
  <c r="U107" i="19"/>
  <c r="U255" i="19"/>
  <c r="U168" i="19"/>
  <c r="U110" i="19"/>
  <c r="U246" i="19"/>
  <c r="U233" i="19"/>
  <c r="U237" i="19"/>
  <c r="U224" i="19"/>
  <c r="U160" i="19"/>
  <c r="U184" i="19"/>
  <c r="U133" i="19"/>
  <c r="U91" i="19"/>
  <c r="U40" i="19"/>
  <c r="U21" i="19"/>
  <c r="U19" i="19"/>
  <c r="U22" i="19"/>
  <c r="U148" i="19"/>
  <c r="U128" i="19"/>
  <c r="U100" i="19"/>
  <c r="U17" i="19"/>
  <c r="U120" i="19"/>
  <c r="U97" i="19"/>
  <c r="U117" i="19"/>
  <c r="U108" i="19"/>
  <c r="U39" i="19"/>
  <c r="U194" i="19"/>
  <c r="U59" i="19"/>
  <c r="U188" i="19"/>
  <c r="U125" i="19"/>
  <c r="U228" i="19"/>
  <c r="U169" i="19"/>
  <c r="U182" i="19"/>
  <c r="U171" i="19"/>
  <c r="U18" i="19"/>
  <c r="U130" i="19"/>
  <c r="U84" i="19"/>
  <c r="U129" i="19"/>
  <c r="U64" i="19"/>
  <c r="U77" i="19"/>
  <c r="U102" i="19"/>
  <c r="U94" i="19"/>
  <c r="U75" i="19"/>
  <c r="U178" i="19"/>
  <c r="U191" i="19"/>
  <c r="U36" i="19"/>
  <c r="U172" i="19"/>
  <c r="U65" i="19"/>
  <c r="U115" i="19"/>
  <c r="U161" i="19"/>
  <c r="U181" i="19"/>
  <c r="U214" i="19"/>
  <c r="U28" i="19"/>
  <c r="U53" i="19"/>
  <c r="U190" i="19"/>
  <c r="U177" i="19"/>
  <c r="U111" i="19"/>
  <c r="U227" i="19"/>
  <c r="U243" i="19"/>
  <c r="U136" i="19"/>
  <c r="U216" i="19"/>
  <c r="U278" i="19"/>
  <c r="U234" i="19"/>
  <c r="U266" i="19"/>
  <c r="U247" i="19"/>
  <c r="U68" i="19"/>
  <c r="U26" i="19"/>
  <c r="U126" i="19"/>
  <c r="U76" i="19"/>
  <c r="U105" i="19"/>
  <c r="U162" i="19"/>
  <c r="U189" i="19"/>
  <c r="U92" i="19"/>
  <c r="U249" i="19"/>
  <c r="U156" i="19"/>
  <c r="U167" i="19"/>
  <c r="U232" i="19"/>
  <c r="U89" i="19"/>
  <c r="U142" i="19"/>
  <c r="U187" i="19"/>
  <c r="U204" i="19"/>
  <c r="U213" i="19"/>
  <c r="U198" i="19"/>
  <c r="U206" i="19"/>
  <c r="U238" i="19"/>
  <c r="U113" i="19"/>
  <c r="U78" i="19"/>
  <c r="U15" i="19"/>
  <c r="U14" i="19" s="1"/>
  <c r="U139" i="19"/>
  <c r="U141" i="19"/>
  <c r="U149" i="19"/>
  <c r="U35" i="19"/>
  <c r="U57" i="19"/>
  <c r="U34" i="19"/>
  <c r="U52" i="19"/>
  <c r="U270" i="19"/>
  <c r="U276" i="19"/>
  <c r="U218" i="19"/>
  <c r="U226" i="19"/>
  <c r="U180" i="19"/>
  <c r="U268" i="19"/>
  <c r="U279" i="19"/>
  <c r="U257" i="19"/>
  <c r="U55" i="19"/>
  <c r="U90" i="19"/>
  <c r="U32" i="19"/>
  <c r="U66" i="19"/>
  <c r="U239" i="19"/>
  <c r="U153" i="19"/>
  <c r="U152" i="19" s="1"/>
  <c r="U165" i="19"/>
  <c r="U31" i="19"/>
  <c r="U235" i="19"/>
  <c r="U73" i="19"/>
  <c r="U151" i="19"/>
  <c r="U220" i="19"/>
  <c r="U71" i="19"/>
  <c r="U93" i="19"/>
  <c r="U24" i="19"/>
  <c r="U72" i="19"/>
  <c r="U135" i="19"/>
  <c r="U42" i="19"/>
  <c r="U96" i="19"/>
  <c r="U124" i="19"/>
  <c r="U114" i="19"/>
  <c r="U170" i="19"/>
  <c r="U95" i="19"/>
  <c r="U155" i="19"/>
  <c r="U43" i="19"/>
  <c r="U103" i="19"/>
  <c r="U196" i="19"/>
  <c r="U217" i="19"/>
  <c r="U199" i="19"/>
  <c r="U231" i="19"/>
  <c r="U174" i="19"/>
  <c r="U264" i="19"/>
  <c r="U263" i="19"/>
  <c r="U86" i="19"/>
  <c r="U252" i="19"/>
  <c r="U116" i="19"/>
  <c r="U144" i="19"/>
  <c r="U41" i="19"/>
  <c r="U132" i="19"/>
  <c r="U61" i="19"/>
  <c r="U67" i="19"/>
  <c r="U85" i="19"/>
  <c r="U207" i="19"/>
  <c r="U50" i="19"/>
  <c r="U157" i="19"/>
  <c r="U166" i="19"/>
  <c r="U150" i="19"/>
  <c r="U56" i="19"/>
  <c r="U140" i="19"/>
  <c r="U254" i="19"/>
  <c r="U236" i="19"/>
  <c r="U46" i="19"/>
  <c r="U88" i="19"/>
  <c r="U51" i="19"/>
  <c r="U81" i="19"/>
  <c r="U137" i="19"/>
  <c r="U248" i="19"/>
  <c r="U82" i="19"/>
  <c r="U74" i="19"/>
  <c r="U37" i="19"/>
  <c r="U173" i="19"/>
  <c r="U27" i="19"/>
  <c r="U202" i="19"/>
  <c r="U251" i="19"/>
  <c r="U272" i="19"/>
  <c r="U44" i="19"/>
  <c r="U79" i="19"/>
  <c r="U54" i="19"/>
  <c r="U25" i="19"/>
  <c r="U106" i="19"/>
  <c r="U223" i="19"/>
  <c r="U30" i="19"/>
  <c r="U195" i="19"/>
  <c r="U69" i="19"/>
  <c r="U121" i="19"/>
  <c r="U183" i="19"/>
  <c r="U131" i="19"/>
  <c r="U175" i="19"/>
  <c r="U222" i="19"/>
  <c r="U70" i="19"/>
  <c r="U201" i="19"/>
  <c r="U230" i="19"/>
  <c r="U101" i="19"/>
  <c r="U259" i="19"/>
  <c r="U258" i="19" s="1"/>
  <c r="U283" i="19"/>
  <c r="U242" i="19"/>
  <c r="U119" i="19"/>
  <c r="U60" i="19"/>
  <c r="U159" i="19"/>
  <c r="U158" i="19"/>
  <c r="U212" i="19"/>
  <c r="U138" i="19"/>
  <c r="U280" i="19"/>
  <c r="U80" i="19"/>
  <c r="U193" i="19"/>
  <c r="U20" i="19"/>
  <c r="U267" i="19"/>
  <c r="Y398" i="19"/>
  <c r="V282" i="19"/>
  <c r="V216" i="19"/>
  <c r="V212" i="19"/>
  <c r="V263" i="19"/>
  <c r="V264" i="19"/>
  <c r="V256" i="19"/>
  <c r="V241" i="19"/>
  <c r="V237" i="19"/>
  <c r="V233" i="19"/>
  <c r="V229" i="19"/>
  <c r="V225" i="19"/>
  <c r="V221" i="19"/>
  <c r="V259" i="19"/>
  <c r="V258" i="19" s="1"/>
  <c r="V257" i="19"/>
  <c r="V242" i="19"/>
  <c r="V226" i="19"/>
  <c r="V198" i="19"/>
  <c r="V187" i="19"/>
  <c r="V238" i="19"/>
  <c r="V222" i="19"/>
  <c r="V278" i="19"/>
  <c r="V272" i="19"/>
  <c r="V209" i="19"/>
  <c r="V125" i="19"/>
  <c r="V175" i="19"/>
  <c r="V249" i="19"/>
  <c r="V234" i="19"/>
  <c r="V206" i="19"/>
  <c r="V190" i="19"/>
  <c r="V92" i="19"/>
  <c r="V214" i="19"/>
  <c r="V101" i="19"/>
  <c r="V195" i="19"/>
  <c r="V174" i="19"/>
  <c r="V110" i="19"/>
  <c r="V231" i="19"/>
  <c r="V203" i="19"/>
  <c r="V197" i="19"/>
  <c r="V248" i="19"/>
  <c r="V160" i="19"/>
  <c r="V91" i="19"/>
  <c r="V21" i="19"/>
  <c r="V17" i="19"/>
  <c r="V213" i="19"/>
  <c r="V128" i="19"/>
  <c r="V111" i="19"/>
  <c r="V100" i="19"/>
  <c r="V60" i="19"/>
  <c r="V39" i="19"/>
  <c r="V94" i="19"/>
  <c r="V67" i="19"/>
  <c r="V59" i="19"/>
  <c r="V80" i="19"/>
  <c r="V45" i="19"/>
  <c r="V156" i="19"/>
  <c r="V108" i="19"/>
  <c r="V167" i="19"/>
  <c r="V30" i="19"/>
  <c r="V230" i="19"/>
  <c r="V22" i="19"/>
  <c r="V277" i="19"/>
  <c r="V150" i="19"/>
  <c r="V120" i="19"/>
  <c r="V97" i="19"/>
  <c r="V158" i="19"/>
  <c r="V18" i="19"/>
  <c r="V133" i="19"/>
  <c r="V103" i="19"/>
  <c r="V43" i="19"/>
  <c r="V217" i="19"/>
  <c r="V192" i="19"/>
  <c r="V78" i="19"/>
  <c r="V76" i="19"/>
  <c r="V109" i="19"/>
  <c r="V89" i="19"/>
  <c r="V74" i="19"/>
  <c r="V84" i="19"/>
  <c r="V26" i="19"/>
  <c r="V70" i="19"/>
  <c r="V69" i="19"/>
  <c r="V126" i="19"/>
  <c r="V144" i="19"/>
  <c r="V193" i="19"/>
  <c r="V131" i="19"/>
  <c r="V223" i="19"/>
  <c r="V232" i="19"/>
  <c r="V81" i="19"/>
  <c r="V142" i="19"/>
  <c r="V182" i="19"/>
  <c r="V210" i="19"/>
  <c r="V228" i="19"/>
  <c r="V199" i="19"/>
  <c r="V227" i="19"/>
  <c r="V218" i="19"/>
  <c r="V247" i="19"/>
  <c r="V250" i="19"/>
  <c r="V19" i="19"/>
  <c r="V184" i="19"/>
  <c r="V168" i="19"/>
  <c r="V82" i="19"/>
  <c r="V93" i="19"/>
  <c r="V86" i="19"/>
  <c r="V129" i="19"/>
  <c r="V165" i="19"/>
  <c r="V42" i="19"/>
  <c r="V121" i="19"/>
  <c r="V15" i="19"/>
  <c r="V14" i="19" s="1"/>
  <c r="V79" i="19"/>
  <c r="V31" i="19"/>
  <c r="V139" i="19"/>
  <c r="V157" i="19"/>
  <c r="V141" i="19"/>
  <c r="V155" i="19"/>
  <c r="V161" i="19"/>
  <c r="V202" i="19"/>
  <c r="V35" i="19"/>
  <c r="V57" i="19"/>
  <c r="V34" i="19"/>
  <c r="V52" i="19"/>
  <c r="V270" i="19"/>
  <c r="V268" i="19"/>
  <c r="V276" i="19"/>
  <c r="V240" i="19"/>
  <c r="V148" i="19"/>
  <c r="V251" i="19"/>
  <c r="V275" i="19"/>
  <c r="V211" i="19"/>
  <c r="V75" i="19"/>
  <c r="V55" i="19"/>
  <c r="V90" i="19"/>
  <c r="V32" i="19"/>
  <c r="V77" i="19"/>
  <c r="V102" i="19"/>
  <c r="V153" i="19"/>
  <c r="V152" i="19" s="1"/>
  <c r="V104" i="19"/>
  <c r="V169" i="19"/>
  <c r="V188" i="19"/>
  <c r="V196" i="19"/>
  <c r="V115" i="19"/>
  <c r="V243" i="19"/>
  <c r="V279" i="19"/>
  <c r="V118" i="19"/>
  <c r="V24" i="19"/>
  <c r="V135" i="19"/>
  <c r="V96" i="19"/>
  <c r="V124" i="19"/>
  <c r="V178" i="19"/>
  <c r="V105" i="19"/>
  <c r="V181" i="19"/>
  <c r="V95" i="19"/>
  <c r="V117" i="19"/>
  <c r="V113" i="19"/>
  <c r="V239" i="19"/>
  <c r="V116" i="19"/>
  <c r="V64" i="19"/>
  <c r="V41" i="19"/>
  <c r="V132" i="19"/>
  <c r="V44" i="19"/>
  <c r="V114" i="19"/>
  <c r="V207" i="19"/>
  <c r="V235" i="19"/>
  <c r="V189" i="19"/>
  <c r="V50" i="19"/>
  <c r="V166" i="19"/>
  <c r="V172" i="19"/>
  <c r="V56" i="19"/>
  <c r="V140" i="19"/>
  <c r="V180" i="19"/>
  <c r="V204" i="19"/>
  <c r="V220" i="19"/>
  <c r="V236" i="19"/>
  <c r="V138" i="19"/>
  <c r="V283" i="19"/>
  <c r="V215" i="19"/>
  <c r="V46" i="19"/>
  <c r="V66" i="19"/>
  <c r="V88" i="19"/>
  <c r="V51" i="19"/>
  <c r="V191" i="19"/>
  <c r="V25" i="19"/>
  <c r="V149" i="19"/>
  <c r="V159" i="19"/>
  <c r="V106" i="19"/>
  <c r="V245" i="19"/>
  <c r="V27" i="19"/>
  <c r="V208" i="19"/>
  <c r="V37" i="19"/>
  <c r="V173" i="19"/>
  <c r="V73" i="19"/>
  <c r="V171" i="19"/>
  <c r="V107" i="19"/>
  <c r="V53" i="19"/>
  <c r="V252" i="19"/>
  <c r="V162" i="19"/>
  <c r="V200" i="19"/>
  <c r="V136" i="19"/>
  <c r="V255" i="19"/>
  <c r="V273" i="19"/>
  <c r="V61" i="19"/>
  <c r="V151" i="19"/>
  <c r="V170" i="19"/>
  <c r="V137" i="19"/>
  <c r="V130" i="19"/>
  <c r="V123" i="19"/>
  <c r="V177" i="19"/>
  <c r="V266" i="19"/>
  <c r="V71" i="19"/>
  <c r="V68" i="19"/>
  <c r="V36" i="19"/>
  <c r="V28" i="19"/>
  <c r="V179" i="19"/>
  <c r="V72" i="19"/>
  <c r="V254" i="19"/>
  <c r="V85" i="19"/>
  <c r="V183" i="19"/>
  <c r="V194" i="19"/>
  <c r="V224" i="19"/>
  <c r="V246" i="19"/>
  <c r="V267" i="19"/>
  <c r="V176" i="19"/>
  <c r="V20" i="19"/>
  <c r="V119" i="19"/>
  <c r="V145" i="19"/>
  <c r="V40" i="19"/>
  <c r="V201" i="19"/>
  <c r="V271" i="19"/>
  <c r="V186" i="19"/>
  <c r="V280" i="19"/>
  <c r="V54" i="19"/>
  <c r="V65" i="19"/>
  <c r="Y292" i="19"/>
  <c r="U262" i="19" l="1"/>
  <c r="V253" i="19"/>
  <c r="V83" i="19"/>
  <c r="V63" i="19" s="1"/>
  <c r="V62" i="19" s="1"/>
  <c r="V262" i="19"/>
  <c r="V185" i="19"/>
  <c r="V49" i="19"/>
  <c r="V16" i="19"/>
  <c r="U87" i="19"/>
  <c r="U143" i="19"/>
  <c r="U205" i="19"/>
  <c r="U58" i="19"/>
  <c r="U99" i="19"/>
  <c r="Y69" i="19"/>
  <c r="Y132" i="19"/>
  <c r="Y81" i="19"/>
  <c r="Y227" i="19"/>
  <c r="Y250" i="19"/>
  <c r="Y158" i="19"/>
  <c r="Y207" i="19"/>
  <c r="Y255" i="19"/>
  <c r="Y160" i="19"/>
  <c r="Y166" i="19"/>
  <c r="Y68" i="19"/>
  <c r="Y192" i="19"/>
  <c r="Y31" i="19"/>
  <c r="Y20" i="19"/>
  <c r="Y82" i="19"/>
  <c r="Y21" i="19"/>
  <c r="Y53" i="19"/>
  <c r="Y107" i="19"/>
  <c r="V143" i="19"/>
  <c r="Y172" i="19"/>
  <c r="Y218" i="19"/>
  <c r="Y45" i="19"/>
  <c r="Y72" i="19"/>
  <c r="Y175" i="19"/>
  <c r="Y150" i="19"/>
  <c r="Y139" i="19"/>
  <c r="Y95" i="19"/>
  <c r="Y231" i="19"/>
  <c r="Y273" i="19"/>
  <c r="Y79" i="19"/>
  <c r="Y56" i="19"/>
  <c r="V281" i="19"/>
  <c r="Y215" i="19"/>
  <c r="Y80" i="19"/>
  <c r="Y85" i="19"/>
  <c r="Y279" i="19"/>
  <c r="Y223" i="19"/>
  <c r="Y78" i="19"/>
  <c r="Y264" i="19"/>
  <c r="Y105" i="19"/>
  <c r="Y256" i="19"/>
  <c r="Y44" i="19"/>
  <c r="Y211" i="19"/>
  <c r="Y169" i="19"/>
  <c r="Y52" i="19"/>
  <c r="Y140" i="19"/>
  <c r="Y272" i="19"/>
  <c r="Y61" i="19"/>
  <c r="Y118" i="19"/>
  <c r="U185" i="19"/>
  <c r="T14" i="19"/>
  <c r="Y15" i="19"/>
  <c r="Y230" i="19"/>
  <c r="V29" i="19"/>
  <c r="U274" i="19"/>
  <c r="Y116" i="19"/>
  <c r="V38" i="19"/>
  <c r="Y178" i="19"/>
  <c r="Y174" i="19"/>
  <c r="Y25" i="19"/>
  <c r="V244" i="19"/>
  <c r="U253" i="19"/>
  <c r="Y86" i="19"/>
  <c r="Y233" i="19"/>
  <c r="Y130" i="19"/>
  <c r="Y228" i="19"/>
  <c r="Y40" i="19"/>
  <c r="Y55" i="19"/>
  <c r="Y271" i="19"/>
  <c r="Y42" i="19"/>
  <c r="T58" i="19"/>
  <c r="Y59" i="19"/>
  <c r="Y209" i="19"/>
  <c r="Y204" i="19"/>
  <c r="Y76" i="19"/>
  <c r="Y237" i="19"/>
  <c r="Y236" i="19"/>
  <c r="Y65" i="19"/>
  <c r="Y41" i="19"/>
  <c r="Y216" i="19"/>
  <c r="T147" i="19"/>
  <c r="Y148" i="19"/>
  <c r="Y92" i="19"/>
  <c r="T152" i="19"/>
  <c r="Y152" i="19" s="1"/>
  <c r="Y153" i="19"/>
  <c r="Y103" i="19"/>
  <c r="Y125" i="19"/>
  <c r="Y34" i="19"/>
  <c r="T33" i="19"/>
  <c r="Y18" i="19"/>
  <c r="V23" i="19"/>
  <c r="V99" i="19"/>
  <c r="U134" i="19"/>
  <c r="U269" i="19"/>
  <c r="U265" i="19"/>
  <c r="Y249" i="19"/>
  <c r="T205" i="19"/>
  <c r="Y206" i="19"/>
  <c r="Y280" i="19"/>
  <c r="Y251" i="19"/>
  <c r="Y94" i="19"/>
  <c r="Y242" i="19"/>
  <c r="T112" i="19"/>
  <c r="Y113" i="19"/>
  <c r="Y171" i="19"/>
  <c r="Y145" i="19"/>
  <c r="Y71" i="19"/>
  <c r="Y224" i="19"/>
  <c r="Y97" i="19"/>
  <c r="Y102" i="19"/>
  <c r="T87" i="19"/>
  <c r="Y88" i="19"/>
  <c r="Y257" i="19"/>
  <c r="Y184" i="19"/>
  <c r="Y126" i="19"/>
  <c r="Y278" i="19"/>
  <c r="T253" i="19"/>
  <c r="Y254" i="19"/>
  <c r="Y181" i="19"/>
  <c r="Y96" i="19"/>
  <c r="Y208" i="19"/>
  <c r="T265" i="19"/>
  <c r="Y266" i="19"/>
  <c r="Y89" i="19"/>
  <c r="Y239" i="19"/>
  <c r="Y27" i="19"/>
  <c r="Y57" i="19"/>
  <c r="Y28" i="19"/>
  <c r="Y22" i="19"/>
  <c r="T83" i="19"/>
  <c r="Y84" i="19"/>
  <c r="Y167" i="19"/>
  <c r="V219" i="19"/>
  <c r="U219" i="19"/>
  <c r="Y162" i="19"/>
  <c r="Y137" i="19"/>
  <c r="Y109" i="19"/>
  <c r="V87" i="19"/>
  <c r="U38" i="19"/>
  <c r="Y67" i="19"/>
  <c r="Y110" i="19"/>
  <c r="Y168" i="19"/>
  <c r="Y136" i="19"/>
  <c r="Y51" i="19"/>
  <c r="Y131" i="19"/>
  <c r="V134" i="19"/>
  <c r="V164" i="19"/>
  <c r="Y267" i="19"/>
  <c r="V265" i="19"/>
  <c r="V274" i="19"/>
  <c r="V33" i="19"/>
  <c r="U29" i="19"/>
  <c r="U154" i="19"/>
  <c r="U122" i="19"/>
  <c r="Y190" i="19"/>
  <c r="T185" i="19"/>
  <c r="Y186" i="19"/>
  <c r="Y176" i="19"/>
  <c r="Y19" i="19"/>
  <c r="Y221" i="19"/>
  <c r="Y247" i="19"/>
  <c r="Y201" i="19"/>
  <c r="Y232" i="19"/>
  <c r="Y193" i="19"/>
  <c r="Y241" i="19"/>
  <c r="Y268" i="19"/>
  <c r="Y73" i="19"/>
  <c r="Y200" i="19"/>
  <c r="Y26" i="19"/>
  <c r="Y234" i="19"/>
  <c r="Y91" i="19"/>
  <c r="Y121" i="19"/>
  <c r="Y246" i="19"/>
  <c r="Y217" i="19"/>
  <c r="Y101" i="19"/>
  <c r="Y77" i="19"/>
  <c r="Y159" i="19"/>
  <c r="T219" i="19"/>
  <c r="Y220" i="19"/>
  <c r="Y157" i="19"/>
  <c r="Y70" i="19"/>
  <c r="Y108" i="19"/>
  <c r="Y36" i="19"/>
  <c r="Y54" i="19"/>
  <c r="T99" i="19"/>
  <c r="Y100" i="19"/>
  <c r="T154" i="19"/>
  <c r="Y155" i="19"/>
  <c r="T134" i="19"/>
  <c r="Y135" i="19"/>
  <c r="Y90" i="19"/>
  <c r="Y149" i="19"/>
  <c r="Y198" i="19"/>
  <c r="T262" i="19"/>
  <c r="Y263" i="19"/>
  <c r="Y75" i="19"/>
  <c r="Y156" i="19"/>
  <c r="T49" i="19"/>
  <c r="Y50" i="19"/>
  <c r="U147" i="19"/>
  <c r="U146" i="19"/>
  <c r="Y74" i="19"/>
  <c r="Y214" i="19"/>
  <c r="Y115" i="19"/>
  <c r="V127" i="19"/>
  <c r="U23" i="19"/>
  <c r="U164" i="19"/>
  <c r="U33" i="19"/>
  <c r="U112" i="19"/>
  <c r="U281" i="19"/>
  <c r="Y161" i="19"/>
  <c r="Y187" i="19"/>
  <c r="Y226" i="19"/>
  <c r="Y202" i="19"/>
  <c r="Y277" i="19"/>
  <c r="Y213" i="19"/>
  <c r="Y179" i="19"/>
  <c r="Y194" i="19"/>
  <c r="Y151" i="19"/>
  <c r="Y238" i="19"/>
  <c r="Y39" i="19"/>
  <c r="T38" i="19"/>
  <c r="T29" i="19"/>
  <c r="Y30" i="19"/>
  <c r="Y104" i="19"/>
  <c r="Y46" i="19"/>
  <c r="Y283" i="19"/>
  <c r="Y141" i="19"/>
  <c r="Y252" i="19"/>
  <c r="Y212" i="19"/>
  <c r="Y180" i="19"/>
  <c r="Y43" i="19"/>
  <c r="Y64" i="19"/>
  <c r="Y225" i="19"/>
  <c r="Y196" i="19"/>
  <c r="Y235" i="19"/>
  <c r="Y32" i="19"/>
  <c r="Y117" i="19"/>
  <c r="Y60" i="19"/>
  <c r="Y138" i="19"/>
  <c r="T127" i="19"/>
  <c r="Y128" i="19"/>
  <c r="T164" i="19"/>
  <c r="Y165" i="19"/>
  <c r="T122" i="19"/>
  <c r="Y123" i="19"/>
  <c r="Y133" i="19"/>
  <c r="T244" i="19"/>
  <c r="Y245" i="19"/>
  <c r="U49" i="19"/>
  <c r="U48" i="19" s="1"/>
  <c r="U127" i="19"/>
  <c r="Y276" i="19"/>
  <c r="T23" i="19"/>
  <c r="Y24" i="19"/>
  <c r="T143" i="19"/>
  <c r="Y144" i="19"/>
  <c r="Y229" i="19"/>
  <c r="Y35" i="19"/>
  <c r="V154" i="19"/>
  <c r="Y240" i="19"/>
  <c r="Y66" i="19"/>
  <c r="Y197" i="19"/>
  <c r="Y17" i="19"/>
  <c r="T16" i="19"/>
  <c r="V112" i="19"/>
  <c r="V269" i="19"/>
  <c r="V261" i="19" s="1"/>
  <c r="V260" i="19" s="1"/>
  <c r="V122" i="19"/>
  <c r="V147" i="19"/>
  <c r="V146" i="19"/>
  <c r="V58" i="19"/>
  <c r="V205" i="19"/>
  <c r="U83" i="19"/>
  <c r="U63" i="19" s="1"/>
  <c r="U62" i="19" s="1"/>
  <c r="U16" i="19"/>
  <c r="U244" i="19"/>
  <c r="Y124" i="19"/>
  <c r="Y182" i="19"/>
  <c r="Y106" i="19"/>
  <c r="Y183" i="19"/>
  <c r="Y199" i="19"/>
  <c r="T269" i="19"/>
  <c r="Y270" i="19"/>
  <c r="Y243" i="19"/>
  <c r="Y177" i="19"/>
  <c r="Y114" i="19"/>
  <c r="Y222" i="19"/>
  <c r="Y173" i="19"/>
  <c r="Y191" i="19"/>
  <c r="Y170" i="19"/>
  <c r="Y195" i="19"/>
  <c r="Y248" i="19"/>
  <c r="Y210" i="19"/>
  <c r="Y129" i="19"/>
  <c r="T258" i="19"/>
  <c r="Y258" i="19" s="1"/>
  <c r="Y259" i="19"/>
  <c r="Y120" i="19"/>
  <c r="Y189" i="19"/>
  <c r="Y37" i="19"/>
  <c r="Y203" i="19"/>
  <c r="Y188" i="19"/>
  <c r="Y119" i="19"/>
  <c r="Y93" i="19"/>
  <c r="Y142" i="19"/>
  <c r="Y111" i="19"/>
  <c r="T274" i="19"/>
  <c r="Y275" i="19"/>
  <c r="T281" i="19"/>
  <c r="Y282" i="19"/>
  <c r="Y281" i="19" l="1"/>
  <c r="V13" i="19"/>
  <c r="Y185" i="19"/>
  <c r="Y16" i="19"/>
  <c r="Y244" i="19"/>
  <c r="Y143" i="19"/>
  <c r="Y112" i="19"/>
  <c r="U261" i="19"/>
  <c r="U260" i="19" s="1"/>
  <c r="Y58" i="19"/>
  <c r="Y83" i="19"/>
  <c r="Y265" i="19"/>
  <c r="Y29" i="19"/>
  <c r="U163" i="19"/>
  <c r="V48" i="19"/>
  <c r="V47" i="19" s="1"/>
  <c r="U13" i="19"/>
  <c r="Y219" i="19"/>
  <c r="U98" i="19"/>
  <c r="V163" i="19"/>
  <c r="V12" i="19"/>
  <c r="Y38" i="19"/>
  <c r="Y205" i="19"/>
  <c r="V98" i="19"/>
  <c r="V497" i="19" s="1"/>
  <c r="T63" i="19"/>
  <c r="Y23" i="19"/>
  <c r="Y122" i="19"/>
  <c r="Y134" i="19"/>
  <c r="Y87" i="19"/>
  <c r="T163" i="19"/>
  <c r="Y164" i="19"/>
  <c r="Y154" i="19"/>
  <c r="Y33" i="19"/>
  <c r="T146" i="19"/>
  <c r="Y146" i="19" s="1"/>
  <c r="T13" i="19"/>
  <c r="Y14" i="19"/>
  <c r="U47" i="19"/>
  <c r="Y262" i="19"/>
  <c r="T261" i="19"/>
  <c r="Y253" i="19"/>
  <c r="Y147" i="19"/>
  <c r="Y99" i="19"/>
  <c r="T48" i="19"/>
  <c r="Y49" i="19"/>
  <c r="Y274" i="19"/>
  <c r="Y269" i="19"/>
  <c r="Y127" i="19"/>
  <c r="T98" i="19" l="1"/>
  <c r="Y163" i="19"/>
  <c r="U497" i="19"/>
  <c r="U12" i="19"/>
  <c r="T260" i="19"/>
  <c r="Y260" i="19" s="1"/>
  <c r="Y261" i="19"/>
  <c r="Y48" i="19"/>
  <c r="Y13" i="19"/>
  <c r="T62" i="19"/>
  <c r="Y62" i="19" s="1"/>
  <c r="Y63" i="19"/>
  <c r="Y98" i="19"/>
  <c r="T47" i="19" l="1"/>
  <c r="Y47" i="19" l="1"/>
  <c r="T497" i="19"/>
  <c r="Y497" i="19" s="1"/>
  <c r="T12" i="19"/>
  <c r="Y1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author>
    <author>HP</author>
  </authors>
  <commentList>
    <comment ref="L30" authorId="0" shapeId="0" xr:uid="{A2043F1D-3B86-4208-A0B3-1B64C9C48EA4}">
      <text>
        <r>
          <rPr>
            <b/>
            <sz val="9"/>
            <color indexed="81"/>
            <rFont val="Tahoma"/>
            <family val="2"/>
          </rPr>
          <t>hp:</t>
        </r>
        <r>
          <rPr>
            <sz val="9"/>
            <color indexed="81"/>
            <rFont val="Tahoma"/>
            <family val="2"/>
          </rPr>
          <t xml:space="preserve">
on a tenu compte d'une majoration de 15% du salaire brut actuel</t>
        </r>
      </text>
    </comment>
    <comment ref="E488" authorId="1" shapeId="0" xr:uid="{024E037E-4B02-4315-B3EE-2AE98D373535}">
      <text>
        <r>
          <rPr>
            <b/>
            <sz val="9"/>
            <color indexed="81"/>
            <rFont val="Tahoma"/>
            <family val="2"/>
          </rPr>
          <t>HP:</t>
        </r>
        <r>
          <rPr>
            <sz val="9"/>
            <color indexed="81"/>
            <rFont val="Tahoma"/>
            <family val="2"/>
          </rPr>
          <t xml:space="preserve">
la stratégie de plaidoyer sera définie au même moment que le plan de communication et de plaidoyer (cfr activité MdM).Redefinir l'activité plutôt dans des rencontres à l'endroit des élus</t>
        </r>
      </text>
    </comment>
  </commentList>
</comments>
</file>

<file path=xl/sharedStrings.xml><?xml version="1.0" encoding="utf-8"?>
<sst xmlns="http://schemas.openxmlformats.org/spreadsheetml/2006/main" count="5152" uniqueCount="1287">
  <si>
    <t>ONG:  Médecins du Monde - Belgique</t>
  </si>
  <si>
    <t xml:space="preserve">Projet : </t>
  </si>
  <si>
    <t xml:space="preserve">Dates: </t>
  </si>
  <si>
    <t>EUR</t>
  </si>
  <si>
    <t>XOF</t>
  </si>
  <si>
    <t>CODE SAGA</t>
  </si>
  <si>
    <t>Code 
Ligne</t>
  </si>
  <si>
    <t>RUBRIQUES</t>
  </si>
  <si>
    <t>Code contrat</t>
  </si>
  <si>
    <t>Description</t>
  </si>
  <si>
    <t>Budget total
EUR</t>
  </si>
  <si>
    <t>R1</t>
  </si>
  <si>
    <t>R2</t>
  </si>
  <si>
    <t>R3</t>
  </si>
  <si>
    <t>Not attributed to results</t>
  </si>
  <si>
    <t>ACTIVITES</t>
  </si>
  <si>
    <t>TOTAL</t>
  </si>
  <si>
    <t>PREVISIONNEL</t>
  </si>
  <si>
    <t>BUDGET INITIAL</t>
  </si>
  <si>
    <t>Qté</t>
  </si>
  <si>
    <t>Unit</t>
  </si>
  <si>
    <t>Freq</t>
  </si>
  <si>
    <t>Prix Unit</t>
  </si>
  <si>
    <t>Devise</t>
  </si>
  <si>
    <t>Prix Unit Euro</t>
  </si>
  <si>
    <t>Chef de projet - KITA</t>
  </si>
  <si>
    <t>PERS</t>
  </si>
  <si>
    <t>mois</t>
  </si>
  <si>
    <t>Administrateur financier RH</t>
  </si>
  <si>
    <t>Logisticien base</t>
  </si>
  <si>
    <t>Gardien</t>
  </si>
  <si>
    <t>Chauffeur</t>
  </si>
  <si>
    <t>Femme de ménage</t>
  </si>
  <si>
    <t>Cuisinière</t>
  </si>
  <si>
    <t>Superviseur SSR</t>
  </si>
  <si>
    <t>Gestionnaire pharma</t>
  </si>
  <si>
    <t>Psychologue</t>
  </si>
  <si>
    <t>Meal base</t>
  </si>
  <si>
    <t>AUTRES COUTS RH</t>
  </si>
  <si>
    <t xml:space="preserve">Visite medicale (santé du travail) </t>
  </si>
  <si>
    <t>y compris remboursement lunette</t>
  </si>
  <si>
    <t>cons</t>
  </si>
  <si>
    <t>année</t>
  </si>
  <si>
    <t>Soutien psy</t>
  </si>
  <si>
    <t>mission</t>
  </si>
  <si>
    <t>Formation staff</t>
  </si>
  <si>
    <t>forfait</t>
  </si>
  <si>
    <t>Activités de team building</t>
  </si>
  <si>
    <t>activité</t>
  </si>
  <si>
    <t>Journaliers</t>
  </si>
  <si>
    <t>Recrutement / Publications</t>
  </si>
  <si>
    <t>fois</t>
  </si>
  <si>
    <t>Activité Bureau de Délégué du personnel</t>
  </si>
  <si>
    <t>Installation personnel recruté (prime, badge, hotel,,,)</t>
  </si>
  <si>
    <t>ff</t>
  </si>
  <si>
    <t>Charges locatives (eau, electricité)</t>
  </si>
  <si>
    <t>Internet</t>
  </si>
  <si>
    <t xml:space="preserve">Carburant Générateur </t>
  </si>
  <si>
    <t>litre</t>
  </si>
  <si>
    <t>Entretien et maintenance générateur</t>
  </si>
  <si>
    <t>Malle d'hibernation</t>
  </si>
  <si>
    <t>Malle d'urgence</t>
  </si>
  <si>
    <t>trimestre</t>
  </si>
  <si>
    <t>Produits de Ménage</t>
  </si>
  <si>
    <t>Frais de Com Téléphone Mobile</t>
  </si>
  <si>
    <t>pers</t>
  </si>
  <si>
    <t>Entretien clim</t>
  </si>
  <si>
    <t>pièce</t>
  </si>
  <si>
    <t>Loyer bureau</t>
  </si>
  <si>
    <t>Entretien et maintenance bureau</t>
  </si>
  <si>
    <t>y compris l'achat des clim en cas de besoin</t>
  </si>
  <si>
    <t>ans</t>
  </si>
  <si>
    <t>Materiel et Mobilier bureau</t>
  </si>
  <si>
    <t>Petite réhabilitation bureau</t>
  </si>
  <si>
    <t>Produits d'entretien</t>
  </si>
  <si>
    <t>Fournitures et consommables</t>
  </si>
  <si>
    <t>Cafeteria Bureau (sucré+ thé+cafe et divers)</t>
  </si>
  <si>
    <t>prs</t>
  </si>
  <si>
    <t xml:space="preserve">Frais de com Thuraya </t>
  </si>
  <si>
    <t>piece</t>
  </si>
  <si>
    <t>Equipement Gardiens et personnel de ménage</t>
  </si>
  <si>
    <t>Maintenance informatique</t>
  </si>
  <si>
    <t>Réparation matériel informatique</t>
  </si>
  <si>
    <t>Loyer entrepot</t>
  </si>
  <si>
    <t xml:space="preserve">à aligner à la durée du loyer </t>
  </si>
  <si>
    <t>Gardiennage entrepot (deux gardiens)</t>
  </si>
  <si>
    <t>Matériel et Mobilier entrepot</t>
  </si>
  <si>
    <t>Entretien et maintenance entrepot</t>
  </si>
  <si>
    <t>Petits travaux de réhabilitation</t>
  </si>
  <si>
    <t>Carburant véhicule 5520 CAT</t>
  </si>
  <si>
    <t>Entretien et maintenance véhicule</t>
  </si>
  <si>
    <t>Assurance vehicule 5520 CAT</t>
  </si>
  <si>
    <t>an</t>
  </si>
  <si>
    <t>Vignette vehicule 5520 CAT</t>
  </si>
  <si>
    <t>Entretien et maintenance moto</t>
  </si>
  <si>
    <t>EQUIPEMENT</t>
  </si>
  <si>
    <t>Petits materiels et consommables informatiques</t>
  </si>
  <si>
    <t>FF</t>
  </si>
  <si>
    <t>Refrigerateur Guesthouse</t>
  </si>
  <si>
    <t>Cuisinière 4 feux pour la guesthouse</t>
  </si>
  <si>
    <t>Climatiseurs 1,5 CV</t>
  </si>
  <si>
    <t>Ordinateurs portable+Windows+antivirus</t>
  </si>
  <si>
    <t>Imprimante multifonction 20-25 ppm</t>
  </si>
  <si>
    <t>Imprimante multifonction 12-18 ppm</t>
  </si>
  <si>
    <t xml:space="preserve">Telephone </t>
  </si>
  <si>
    <t>Appareil photo</t>
  </si>
  <si>
    <t xml:space="preserve">SUIVI EVALUATION </t>
  </si>
  <si>
    <t>Réaliser une évaluation à mi- parcours</t>
  </si>
  <si>
    <t>éval</t>
  </si>
  <si>
    <t>Réaliser une évaluation finale</t>
  </si>
  <si>
    <t>Mécanisme de Gestion des Plaintes</t>
  </si>
  <si>
    <t>Abonnement ligne verte</t>
  </si>
  <si>
    <t>Revue annuelle du mecanisme de gestion des plaintes et de remontée d'informations</t>
  </si>
  <si>
    <t>Atelier de revue annuelle du mecanisme de gestion des plaintes et de remontée d'informations</t>
  </si>
  <si>
    <t>Location salle</t>
  </si>
  <si>
    <t>salle</t>
  </si>
  <si>
    <t>restauation</t>
  </si>
  <si>
    <t xml:space="preserve">Transport des participants </t>
  </si>
  <si>
    <t>Perdiem</t>
  </si>
  <si>
    <t>ACTIVITES TRANSVERSALES</t>
  </si>
  <si>
    <t xml:space="preserve">Suivi  et évaluation de la mise en œuvre des actvités </t>
  </si>
  <si>
    <t>Frais de déplacement - staff KITA vers Coordination</t>
  </si>
  <si>
    <t>Frais de déplacement - Staff Bamako vers KITA</t>
  </si>
  <si>
    <t>Audit externe obligatoire</t>
  </si>
  <si>
    <t>RESULTAT 1 : Renforcer les  mécanismes communautaires de sensibilisation, d’empowerment, de prévention et d’alerte précoce en terme de protection (VBG) et d’accès aux soins (santé sexuelle et reproductive, soutien psychosocial)</t>
  </si>
  <si>
    <t>ERAD</t>
  </si>
  <si>
    <t>MdM</t>
  </si>
  <si>
    <t>transports des malades et leur accompagnants</t>
  </si>
  <si>
    <t xml:space="preserve">Accomodation des malades et leur accompagnants </t>
  </si>
  <si>
    <t>personnes</t>
  </si>
  <si>
    <t>Construction des toilettes modèle Helvetas</t>
  </si>
  <si>
    <t>blocs</t>
  </si>
  <si>
    <t>MDM</t>
  </si>
  <si>
    <t>Atelier de rencontre communautaire/lancement de projet/fin de projet</t>
  </si>
  <si>
    <t xml:space="preserve">activité au niveau local (cercle). </t>
  </si>
  <si>
    <t>atelier</t>
  </si>
  <si>
    <t>Location de véhicule</t>
  </si>
  <si>
    <t>véh</t>
  </si>
  <si>
    <t>Carburant</t>
  </si>
  <si>
    <t>L</t>
  </si>
  <si>
    <t>jrs</t>
  </si>
  <si>
    <t>RESULTAT 2 : Renforcer les capacités des services de prise en charge médicale (e.a. SSR/ VLG) et psychosociale des personnes affectées directement ou indirectement par le conflit  e.a. les Survivantes de Violences Liées au Genre</t>
  </si>
  <si>
    <t>ACTIVITE 1: Doter les centres de santé en équipements de base et en produits de santé y compris ceux nécessaires à la prise en charge des survivant.e.s des VSBG et des problèmes de santé mentale permettant d’assurer la confidentialité de la consultation.</t>
  </si>
  <si>
    <t>Imprimés</t>
  </si>
  <si>
    <t>Transport international</t>
  </si>
  <si>
    <t>prévoir 25% du coût de la commande internationale</t>
  </si>
  <si>
    <t>eur</t>
  </si>
  <si>
    <t>Transport national</t>
  </si>
  <si>
    <t>Acheminement vers CSCOM (acheminement bimensuel)</t>
  </si>
  <si>
    <t>Véhicule</t>
  </si>
  <si>
    <t>fréquence trimestrielle budgétisée?</t>
  </si>
  <si>
    <t>Perdiem agent District</t>
  </si>
  <si>
    <t xml:space="preserve">ACTIVITE 2 : Remise à niveau/accompagner (par système de coaching ou stage) les prestataires, les acteurs de la protection et les élus sur le protocole de prise en charge de survivant.e.s de VSBG intégrant le GBV/IMS et les SONUBsurvivant.e.s de VSBG intégrant le GBV/IMS </t>
  </si>
  <si>
    <t>public ciblé : élus</t>
  </si>
  <si>
    <t>jour</t>
  </si>
  <si>
    <t>Honoraires formateurs</t>
  </si>
  <si>
    <t>personne</t>
  </si>
  <si>
    <t>Perdiem participants</t>
  </si>
  <si>
    <t>Kit participant</t>
  </si>
  <si>
    <t xml:space="preserve">Pauses café et dejeuner </t>
  </si>
  <si>
    <t>jours</t>
  </si>
  <si>
    <t>ACTIVITE 3: Former/accompagner les prestataires sur les SONUB</t>
  </si>
  <si>
    <t xml:space="preserve">Perdiem </t>
  </si>
  <si>
    <t>Pers</t>
  </si>
  <si>
    <t>ACTIVITE 4: Appuyer le district dans la mise en place de 3 nouvelles  structures SONUB</t>
  </si>
  <si>
    <t>Reproduction des fiches techniques</t>
  </si>
  <si>
    <t>à consider dans la ligne "imprimés" de l'activité 1?</t>
  </si>
  <si>
    <t>kit</t>
  </si>
  <si>
    <t>ACTIVITE 5 : Prise en charge holistique des cas de VSBG à travers le système de guichet unique et les CSCOM</t>
  </si>
  <si>
    <t>Prime agents du guichet unique</t>
  </si>
  <si>
    <t>Soutien au SLPFEF à l'organisation de réunions semestrielles sur les VBG/ compilation des données</t>
  </si>
  <si>
    <t>reunion</t>
  </si>
  <si>
    <t>Kits de dignités pour les survivant.e.s</t>
  </si>
  <si>
    <t>kits</t>
  </si>
  <si>
    <t>Frais de fonctionnement guichet unique (frais de com, bureautique, nettoyage,maintenance…)</t>
  </si>
  <si>
    <t>Maintenance/entretien salles de guichet</t>
  </si>
  <si>
    <t>Forfait</t>
  </si>
  <si>
    <t>Credits telephoniques</t>
  </si>
  <si>
    <t xml:space="preserve">Materiels et produits d'entretien </t>
  </si>
  <si>
    <t>appro</t>
  </si>
  <si>
    <t>trim</t>
  </si>
  <si>
    <t>Fournitures de bureau +imprimés</t>
  </si>
  <si>
    <t>Appui en carburant générateur du CS Réf</t>
  </si>
  <si>
    <t>Frais médicaux et examens pour les survivantes</t>
  </si>
  <si>
    <t>Supervision One Stop Center du niveau national (PNBVG + chauffeurs)</t>
  </si>
  <si>
    <t xml:space="preserve"> activité prévue 1 fois sur les 2 ans?</t>
  </si>
  <si>
    <t>Hébergement</t>
  </si>
  <si>
    <t>Formation agents GU/ vistes formatives (9 staffs de GU)</t>
  </si>
  <si>
    <t>Véh</t>
  </si>
  <si>
    <t>hébergement</t>
  </si>
  <si>
    <t xml:space="preserve">ACTIVITE 6 : Mettre à jour semestriellement la cartographie des acteurs SDSR/VBG </t>
  </si>
  <si>
    <t>Pause café et déjeuner pour les réunions</t>
  </si>
  <si>
    <t>sem</t>
  </si>
  <si>
    <t>Location de salle</t>
  </si>
  <si>
    <t xml:space="preserve">Appui au District (réunion annuelle du conseil de gestion du district) </t>
  </si>
  <si>
    <t>réunion</t>
  </si>
  <si>
    <t>Location véhicule</t>
  </si>
  <si>
    <t>17 sorties sur 2 ans</t>
  </si>
  <si>
    <t>Perdiem infirmier DS accompagnant la clinique mobile</t>
  </si>
  <si>
    <t xml:space="preserve">Matériel </t>
  </si>
  <si>
    <t>renouvellement</t>
  </si>
  <si>
    <t>CM</t>
  </si>
  <si>
    <t>Supervision conjointe</t>
  </si>
  <si>
    <t>sortie trimestrielle pour les deux ans (soit 10 jours par trimestre 64=8*8)</t>
  </si>
  <si>
    <t xml:space="preserve">Perdiem agent MdM </t>
  </si>
  <si>
    <t xml:space="preserve">Prime équipe DS </t>
  </si>
  <si>
    <t>Sorties de équipes MdM</t>
  </si>
  <si>
    <t>sortie mensuelle pour les deux ans (soit 5 jrs de sorties de supervision des activités par mois)</t>
  </si>
  <si>
    <t xml:space="preserve">Appui l'organisation de l'atelier d'élaboration de plan </t>
  </si>
  <si>
    <t>Appui à la mise en œuvre du plan</t>
  </si>
  <si>
    <t>véhicule</t>
  </si>
  <si>
    <t>perdiem</t>
  </si>
  <si>
    <t>RESULTAT 3 : Renforcer le plaidoyer sur l’accès aux droits en SSR en particulier pour les jeunes et adolescent.e.s (accès PF, hygiène menstruelle, mariage précoce), ainsi que lutte contre les VLG, cela en intégrant un volet de recherche opérationnelle identifiant les barrières socio culturelles pour chaque contexte spécifique</t>
  </si>
  <si>
    <t>ACTIVITE 1: Elaboration d’un plan de plaidoyer et de communication</t>
  </si>
  <si>
    <t>Activité à réaliser à l'interne et avec l'équipe de PLAN MALI</t>
  </si>
  <si>
    <t>ACTIVITE 2: Réaliser une étude sur les VBG dans la région de Kita</t>
  </si>
  <si>
    <t>Réalisation de l'étude à l'interne</t>
  </si>
  <si>
    <t>Frais de deplacement des participants Résidents</t>
  </si>
  <si>
    <t>Perdiem des participants Non Résidents</t>
  </si>
  <si>
    <t>Restauration (Pause café )</t>
  </si>
  <si>
    <t>Restauration (déjeuner)</t>
  </si>
  <si>
    <t>Déplacementdes participants Non Résidents</t>
  </si>
  <si>
    <t>Fourniture (cahier, bic, padex, markers)</t>
  </si>
  <si>
    <t>Fournitures</t>
  </si>
  <si>
    <t>Frais de facilitation</t>
  </si>
  <si>
    <t>semestre</t>
  </si>
  <si>
    <t>Formation des acteurs communautaires (nouveaux)</t>
  </si>
  <si>
    <t>lanceurs d'alerte+RC</t>
  </si>
  <si>
    <t>Action de visibilité et materiels de promotion</t>
  </si>
  <si>
    <t>Confection d'affiches de sensibilisation</t>
  </si>
  <si>
    <t>affiche</t>
  </si>
  <si>
    <t xml:space="preserve">Confection de Tee-shirt Spot radio </t>
  </si>
  <si>
    <t>prévoir plutôt des spots radio?</t>
  </si>
  <si>
    <t xml:space="preserve">tee-shirt Spot </t>
  </si>
  <si>
    <t>Confection de banderole</t>
  </si>
  <si>
    <t>banderole</t>
  </si>
  <si>
    <t>Confection de panneaux de sensibilisation</t>
  </si>
  <si>
    <t>panneaux</t>
  </si>
  <si>
    <t xml:space="preserve">Dialogue communautaire </t>
  </si>
  <si>
    <t xml:space="preserve">Restauration des participants  </t>
  </si>
  <si>
    <t>aire de santé</t>
  </si>
  <si>
    <t>Reproduction des boites à images adaptées</t>
  </si>
  <si>
    <t>images</t>
  </si>
  <si>
    <t xml:space="preserve">Messages radiophoniques  </t>
  </si>
  <si>
    <t>Renforcer cette ligne par les montants dédiés à la confection des T Shirt (prévoir de diffuser via ORTM)</t>
  </si>
  <si>
    <t>radio</t>
  </si>
  <si>
    <t xml:space="preserve">Célébration des 16 jours d'activisme contre les VBG </t>
  </si>
  <si>
    <t>célébration</t>
  </si>
  <si>
    <t>Célébration du 6 Février (Journée de tolérance zéro aux MGF/Excision)</t>
  </si>
  <si>
    <t>Collation Revue et échange sur les VBG en milieu scolaire</t>
  </si>
  <si>
    <t xml:space="preserve">15 nouvelles écoles + 5 anciennes </t>
  </si>
  <si>
    <t>pers écoles</t>
  </si>
  <si>
    <t>Cette formation va concerner les 20 nouveaux villages.</t>
  </si>
  <si>
    <t>Revue des activités agents de santé et relais</t>
  </si>
  <si>
    <t>Frais de déplacement des participants des relais communautaires</t>
  </si>
  <si>
    <t xml:space="preserve">80 anciens + 20 nouveaux </t>
  </si>
  <si>
    <t>Perdiems des agents des services techniques et assimilés</t>
  </si>
  <si>
    <t>Restauration (Pause)</t>
  </si>
  <si>
    <t xml:space="preserve">Organisation d'un atelier d'orientation et de formation sur la stratégie DBC de l'Etat </t>
  </si>
  <si>
    <t xml:space="preserve">20 nouveaux villages </t>
  </si>
  <si>
    <t xml:space="preserve">Pause-café </t>
  </si>
  <si>
    <t>Pause- déjeuner</t>
  </si>
  <si>
    <t>Frais de facilitateur CSCom</t>
  </si>
  <si>
    <t>Frais de facilitateur équipe cadre du  district</t>
  </si>
  <si>
    <t>Formation des scolaires sur la fabrication de serviettes hygièniques réutilisables</t>
  </si>
  <si>
    <t xml:space="preserve">10 écoles dont 06 nouvelles à couvrir  </t>
  </si>
  <si>
    <t xml:space="preserve">Mettre en place un comité de gestion des menstrues par école partenaire du projet. </t>
  </si>
  <si>
    <t>Ledit comité sera organisé et les membres formés. Ensuite ces comités seront dotés de matériaux de base de fabrication des serviettes hygiéniques réutilisables. Les activités de ces comités évolueront à moyen terme vers  un de fabrication/vente de SHR (10 personnes/école dont 8 filles+2 garçons. il sera bâti un pool de formateurs à partir de ces comités. Les membres bénéficieront de Tshirt et casquettes,</t>
  </si>
  <si>
    <t xml:space="preserve">Appui à la constitution des comités </t>
  </si>
  <si>
    <t xml:space="preserve">Un comité de 6 personnes par école dans 06 écoles soit 36 membres. Le CAP accompagnera cette activité. </t>
  </si>
  <si>
    <t xml:space="preserve">Location véhicule </t>
  </si>
  <si>
    <t xml:space="preserve">Carburant véhicule </t>
  </si>
  <si>
    <t xml:space="preserve">Perdiem chauffeur </t>
  </si>
  <si>
    <t xml:space="preserve">Organiser une formation des formateurs  en fabrication de SHR </t>
  </si>
  <si>
    <t xml:space="preserve"> Les futurs formateurs seront choisis parmi les élèves membres des comités de gestion des menstrues.</t>
  </si>
  <si>
    <t>Perdiem des participants  Résidents</t>
  </si>
  <si>
    <t>Frais du facilitateur</t>
  </si>
  <si>
    <t xml:space="preserve">Formation des élèves en fabrication des SHR </t>
  </si>
  <si>
    <t>Prendre en compte les sites PDI dans le choix des écoles Les écoles des sites PID feront partie du choix</t>
  </si>
  <si>
    <t>Restauration (café= 1000F + déjeuner= 2500)</t>
  </si>
  <si>
    <t xml:space="preserve">25 élèves par école X 10 écoles </t>
  </si>
  <si>
    <t>session</t>
  </si>
  <si>
    <t>Facilitateur</t>
  </si>
  <si>
    <t xml:space="preserve">10 facilitateurs issus des écoles et seront assistés par les agents </t>
  </si>
  <si>
    <t>Achat de matériels (materiels de confection de serviette hygiènique réutilisable)</t>
  </si>
  <si>
    <t xml:space="preserve">Déplacement des élèves </t>
  </si>
  <si>
    <t>Un frais de 1000 F/élève pour faciliter le déplacement pour contenir certaines contraintes rencontrées à la phase 1</t>
  </si>
  <si>
    <t xml:space="preserve">Dotation des écoles en kits d'hygiène menstruelle pendant six trimestres </t>
  </si>
  <si>
    <t xml:space="preserve">Identification des pairs éducateurs au niveau des écoles (12  pairs éducateurs) </t>
  </si>
  <si>
    <t xml:space="preserve">Formation / Recyclage des pairs éducateurs </t>
  </si>
  <si>
    <t xml:space="preserve">Restauration </t>
  </si>
  <si>
    <t xml:space="preserve">Les agents du projet assureront la formation </t>
  </si>
  <si>
    <t>Orientation des pairs éducateurs au niveau des ASACO</t>
  </si>
  <si>
    <t>Déplacement des participants Non Résidents</t>
  </si>
  <si>
    <t xml:space="preserve">Organisation de théâtre forum </t>
  </si>
  <si>
    <t>théâtre forum</t>
  </si>
  <si>
    <t>semes</t>
  </si>
  <si>
    <t xml:space="preserve">Appui financier des survivant.e.s </t>
  </si>
  <si>
    <t>Un nombre de 40 personnes survivantes  appuyées</t>
  </si>
  <si>
    <t xml:space="preserve">Formation : en AGR, marketing, comptabilité simple </t>
  </si>
  <si>
    <t>Rencontre d'échange avec les acteurs  evoluant dans le domaine de VBG</t>
  </si>
  <si>
    <t>Une session par trimestre pendant une journée et sera tenue à Kita</t>
  </si>
  <si>
    <t>Perdiem des participants non Résidents</t>
  </si>
  <si>
    <t xml:space="preserve">Transport non résidents </t>
  </si>
  <si>
    <t>Perdiem des participants Résidents</t>
  </si>
  <si>
    <t>tri</t>
  </si>
  <si>
    <t xml:space="preserve">Atelier d'élaboration de la stratégie de plaidoyer </t>
  </si>
  <si>
    <t>Deux sessions de quatre jours chaque année</t>
  </si>
  <si>
    <t>Perdiem  agents services techniques et assimilés</t>
  </si>
  <si>
    <t>Perdiem agents ERAD</t>
  </si>
  <si>
    <t>Location véhicule Bamako</t>
  </si>
  <si>
    <t>Carburant suivi-évaluation</t>
  </si>
  <si>
    <t>Hebergement</t>
  </si>
  <si>
    <t>Frais deplacement équipes Bamako-Kita-Bamako</t>
  </si>
  <si>
    <t>PERSONNEL NATIONAL SUPPORT MDM</t>
  </si>
  <si>
    <t>PERSONNEL NATIONAL PROGRAMME MDM</t>
  </si>
  <si>
    <t>PERSONNEL NATIONAL SUPPORT ERAD</t>
  </si>
  <si>
    <t>PERSONNEL NATIONAL PROGRAMME ERAD</t>
  </si>
  <si>
    <t>Indemnite Directeur (10%) de 1 500 000 FCFA</t>
  </si>
  <si>
    <t>Salaire Coordinateur de projet (50%) de 900 000 FCFA</t>
  </si>
  <si>
    <t>Responsable Protection et Genre</t>
  </si>
  <si>
    <t>taux d'affectation à discuter avec ERAD. Pourquoi la personne n'est pas présente sur la base? A cette phase, l'agent va être basé à Kita pour développer les activités afférentes au poste.</t>
  </si>
  <si>
    <t>Superviseur communautaire</t>
  </si>
  <si>
    <t>Assistants communautaires (appelés animateurs à la phase 1)</t>
  </si>
  <si>
    <t xml:space="preserve"> chaque agent encadrera 12 villages. </t>
  </si>
  <si>
    <t xml:space="preserve">Comptable Kita </t>
  </si>
  <si>
    <t>COUTS RH KITA</t>
  </si>
  <si>
    <t>Loyer bureau Kita</t>
  </si>
  <si>
    <t>Charges locatives (eau, electricité) Bamako et Kita</t>
  </si>
  <si>
    <t>à revoir</t>
  </si>
  <si>
    <t>Entretien et maintenance résidence/bureau</t>
  </si>
  <si>
    <t>Frais Internet bureau Bamako et Kita</t>
  </si>
  <si>
    <t>Frais bancaires</t>
  </si>
  <si>
    <t>Carburant agents terrain suivi des activites et entretien moto</t>
  </si>
  <si>
    <t xml:space="preserve"> Entretien motos</t>
  </si>
  <si>
    <t>SUIVI EVALUATION  - ERAD</t>
  </si>
  <si>
    <t>Numero gestion plaintes (ligne verte)</t>
  </si>
  <si>
    <t>Société de gardiennage</t>
  </si>
  <si>
    <t>Médecin projet</t>
  </si>
  <si>
    <t>Comptable Bureau ERAD Bamako (50%) de 500 000 FCFA</t>
  </si>
  <si>
    <t>mettre 1 staff sur europaid  au toal 5</t>
  </si>
  <si>
    <t>Médicaments et pétit matériel médical de base - COMMANDE INTERNATIONALE</t>
  </si>
  <si>
    <t>Médicaments et pétit matériel médical de base - COMMANDE NATIONALE</t>
  </si>
  <si>
    <t>Appui à la gratuité de soins médicaux des vulnérables (PDI, VBG, esclaves par ascendance)</t>
  </si>
  <si>
    <t>ACTIVITE 7 : Organiser des missions de supervision formatives sur la SMSPS à l'intention des prestataires de soins</t>
  </si>
  <si>
    <t>ACTIVITE 8 : Déployer des équipes mobiles pour assurer des consultations foraines et mobiles sur les zones défavorisées et les sites des PDI</t>
  </si>
  <si>
    <t xml:space="preserve">ACTIVITE 9 : Réaliser des supervisions conjointes MDM/partenaires de mise en œuvre </t>
  </si>
  <si>
    <t>ACTIVITE 10 : Appuyer l'élaboration et  la mise en œuvre du plan de contingence dans les situations d’urgence humanitaire (e.a. mouvement des populations, catastrophes et épidémies)</t>
  </si>
  <si>
    <t>ACTIVITE 11 : Appui au fonctionnement des CSCOM en compensation de la gratuité ciblée</t>
  </si>
  <si>
    <t>ACTIVITE 1 : Sensibiliser les populations sur la disponibilité des services SMSPS, SSR et PEC VSBG</t>
  </si>
  <si>
    <t>ACTIVITE 2 : Appuyer le renforcement de capacités des éducateurs</t>
  </si>
  <si>
    <t>ACTIVITE 3 : Former et accompagner les acteurs communautaires (matrones/ATR et relais communautaires) sur l’identification et l’orientation des cas (e.a. signes de danger de la grossesse, traumatisme psy, ...)</t>
  </si>
  <si>
    <t>ACTIVITE 4 : Identifier et référer les personnes à besoin de protection et de santé (mentale, SDSR et SVSBG)</t>
  </si>
  <si>
    <t xml:space="preserve">ACTIVITE 5 : Renforcer la stratégie DBC (distributeur à base communautaire des contraceptifs) </t>
  </si>
  <si>
    <t>ACTIVITE 6 : Appuyer la gestion et la promotion de l’hygiène menstruelle en milieu scolaire/sites PDI</t>
  </si>
  <si>
    <t>ACTIVITE 7 : Sensibiliser et former les adolescents.es, les familles et la communauté dans leur rôle de prévention de la violence (psychologique, physique, sexuelle) et leurs conséquences</t>
  </si>
  <si>
    <t xml:space="preserve"> Coordinateur Général  </t>
  </si>
  <si>
    <t xml:space="preserve"> Coordinateur Medical  </t>
  </si>
  <si>
    <t xml:space="preserve"> Coordinateur Fin  </t>
  </si>
  <si>
    <t xml:space="preserve"> Coordinateur RH </t>
  </si>
  <si>
    <t xml:space="preserve"> Coordinateur logistique  </t>
  </si>
  <si>
    <t xml:space="preserve"> Coordinateur Meal </t>
  </si>
  <si>
    <t xml:space="preserve"> Coordinateur Général Adjoint </t>
  </si>
  <si>
    <t xml:space="preserve"> PHARMACIEN (Roving) </t>
  </si>
  <si>
    <t>Meal Régional</t>
  </si>
  <si>
    <t>Psy Régional</t>
  </si>
  <si>
    <t>PERSONNEL NATIONAL SUPPORT</t>
  </si>
  <si>
    <t xml:space="preserve"> Departement Logistique </t>
  </si>
  <si>
    <t xml:space="preserve"> Adjoint Coordinateur Logistique </t>
  </si>
  <si>
    <t xml:space="preserve"> Logisticien Base  </t>
  </si>
  <si>
    <t xml:space="preserve"> Logisticien achat  </t>
  </si>
  <si>
    <t xml:space="preserve"> Gardiens Bureau, logements  </t>
  </si>
  <si>
    <t xml:space="preserve"> Chauffeurs  </t>
  </si>
  <si>
    <t xml:space="preserve"> Personnel de Ménage Guest House  </t>
  </si>
  <si>
    <t xml:space="preserve"> Cuisinier Guest House  </t>
  </si>
  <si>
    <t xml:space="preserve"> Personnel de Ménage Bureau  </t>
  </si>
  <si>
    <t xml:space="preserve"> Departement RH - Administrif </t>
  </si>
  <si>
    <t xml:space="preserve"> Adjoint Coordinateur Ressources Humaines </t>
  </si>
  <si>
    <t xml:space="preserve"> Chargé du récrutement et Developpement RH </t>
  </si>
  <si>
    <t xml:space="preserve"> Assist Admin RH Bamako  </t>
  </si>
  <si>
    <t xml:space="preserve"> Departement Finances Compta </t>
  </si>
  <si>
    <t xml:space="preserve"> Adjoint coordinateur Financier </t>
  </si>
  <si>
    <t xml:space="preserve">Assistante Comptable  </t>
  </si>
  <si>
    <t xml:space="preserve"> Comptable National  </t>
  </si>
  <si>
    <t>PERSONNEL NATIONAL PROGRAMME</t>
  </si>
  <si>
    <t xml:space="preserve"> Adjoint Comed </t>
  </si>
  <si>
    <t xml:space="preserve"> Responsable redevabilité </t>
  </si>
  <si>
    <t xml:space="preserve"> Chargé des Bases de données </t>
  </si>
  <si>
    <t xml:space="preserve"> Frais médicaux, Frais mission, Incentives -BAMAKO </t>
  </si>
  <si>
    <t xml:space="preserve"> Journalier </t>
  </si>
  <si>
    <t xml:space="preserve"> Logiciel paie (voir avec le siège pour la migration vers Homère) </t>
  </si>
  <si>
    <t xml:space="preserve"> Medecine du travail </t>
  </si>
  <si>
    <t xml:space="preserve"> Medecine du travail  - visite périodique annuelle</t>
  </si>
  <si>
    <t xml:space="preserve"> Soutien psy </t>
  </si>
  <si>
    <t xml:space="preserve"> Formation staff </t>
  </si>
  <si>
    <t xml:space="preserve"> Team Building </t>
  </si>
  <si>
    <t xml:space="preserve"> Recrutement / Publications </t>
  </si>
  <si>
    <t>Rencontre Log,/admin/fin- MALI</t>
  </si>
  <si>
    <t>COUTS RH COORDINATION</t>
  </si>
  <si>
    <t>Visites siège/coordination</t>
  </si>
  <si>
    <t>Visite supervision HQ</t>
  </si>
  <si>
    <t>visite</t>
  </si>
  <si>
    <t>Evaluation externe obligatoire</t>
  </si>
  <si>
    <t>eval</t>
  </si>
  <si>
    <t>aud</t>
  </si>
  <si>
    <t>COUTS  MEAL COORDINATION</t>
  </si>
  <si>
    <t>COUTS LOGISTIQUE COORDINATION</t>
  </si>
  <si>
    <t>Guest House salariés et visiteurs</t>
  </si>
  <si>
    <t>loyer</t>
  </si>
  <si>
    <t>Logement d'appoint pour visiteur  (hôtel)</t>
  </si>
  <si>
    <t>Charges Locatives (eau / electricité)</t>
  </si>
  <si>
    <t xml:space="preserve">produit d'entretien et nettoyage </t>
  </si>
  <si>
    <t>Petites réparations</t>
  </si>
  <si>
    <t>Assurance Maison</t>
  </si>
  <si>
    <t>ass</t>
  </si>
  <si>
    <t>Abonnement canal +</t>
  </si>
  <si>
    <t>Entretien et maintenance clim et autres</t>
  </si>
  <si>
    <t>Malle d'hibernation / malle medicale</t>
  </si>
  <si>
    <t>malle</t>
  </si>
  <si>
    <t xml:space="preserve">Internet </t>
  </si>
  <si>
    <t>Equipement Gardiens et personnel de maison</t>
  </si>
  <si>
    <t>Autres Petit matériel et équipement (drap, moustiqaire, vaisselles, )</t>
  </si>
  <si>
    <t>Recharge Extincteurs guest</t>
  </si>
  <si>
    <t>ext</t>
  </si>
  <si>
    <t>Carburant Générateur Maison</t>
  </si>
  <si>
    <t>Lt</t>
  </si>
  <si>
    <t>Entretien et réparation Générateur maison</t>
  </si>
  <si>
    <t>Frais de réhabilitation pour fin de contrat loyer</t>
  </si>
  <si>
    <t>Jardinage - entretien exterieur de la maison</t>
  </si>
  <si>
    <t xml:space="preserve">Services de gardienage </t>
  </si>
  <si>
    <t xml:space="preserve">Ramassage ordures </t>
  </si>
  <si>
    <t>Alarme</t>
  </si>
  <si>
    <t xml:space="preserve">Produit d'entretien et nettoyage </t>
  </si>
  <si>
    <t>Equipement personnel de maison</t>
  </si>
  <si>
    <t xml:space="preserve">Loyer Bureau </t>
  </si>
  <si>
    <t>bureau</t>
  </si>
  <si>
    <t>Charges Locatives</t>
  </si>
  <si>
    <t>Carburant Générateur Bureau</t>
  </si>
  <si>
    <t>LT</t>
  </si>
  <si>
    <t>Entretien et réparation Générateur Bureau</t>
  </si>
  <si>
    <t>Assurance</t>
  </si>
  <si>
    <t>Malle d'hibernation / malle urgence</t>
  </si>
  <si>
    <t>Extincteurs bureau</t>
  </si>
  <si>
    <t>Entretien climatiseurs</t>
  </si>
  <si>
    <t>Rehabilitation Bureau</t>
  </si>
  <si>
    <t>annee</t>
  </si>
  <si>
    <t>Frais de Com Teléphone Mobile</t>
  </si>
  <si>
    <t xml:space="preserve">Frais de Com Thuraya </t>
  </si>
  <si>
    <t xml:space="preserve">Internet Bureau - fibre optique </t>
  </si>
  <si>
    <t>Fournitures et consommables (bureau + informatique)</t>
  </si>
  <si>
    <t>Cafeteria Bureau</t>
  </si>
  <si>
    <t>Consommable générateur</t>
  </si>
  <si>
    <t>Prestation de services IT</t>
  </si>
  <si>
    <t>Conseiller Fiscal</t>
  </si>
  <si>
    <t>Frais d'Avocat</t>
  </si>
  <si>
    <t>Contribution FONGIM -GTH</t>
  </si>
  <si>
    <t>Frais Bancaires</t>
  </si>
  <si>
    <t>Envoi des pièces comptables / archivage</t>
  </si>
  <si>
    <t xml:space="preserve">Frais Damnet / Epiconcept </t>
  </si>
  <si>
    <t>licence mensuel office, logmein</t>
  </si>
  <si>
    <t>Frais de réprésentation Bamako</t>
  </si>
  <si>
    <t>licence logiciel Bridger (pour le screnning des fournisseurs et sociétés)</t>
  </si>
  <si>
    <t>prévention - covid 19</t>
  </si>
  <si>
    <t>Logiciel SAGA STOCK (logiciel + formation)</t>
  </si>
  <si>
    <t>entretien matériel informatique + inprimantes</t>
  </si>
  <si>
    <t>lampadaire solaire</t>
  </si>
  <si>
    <t>pièces</t>
  </si>
  <si>
    <t>Jardinage - entretien exterieur du bureau</t>
  </si>
  <si>
    <t>Entretien et réparation vehicules</t>
  </si>
  <si>
    <t>veh</t>
  </si>
  <si>
    <t>Carburant vehicules</t>
  </si>
  <si>
    <t xml:space="preserve">Assurance vehicules </t>
  </si>
  <si>
    <t>Taxes vehicules, vignette/  Renouvellemen carte grise</t>
  </si>
  <si>
    <t>Recharge Extincteurs véhicules</t>
  </si>
  <si>
    <t>Trousse pharmacie</t>
  </si>
  <si>
    <t>Badge aéroports</t>
  </si>
  <si>
    <t>bagde</t>
  </si>
  <si>
    <t>Parkings aeroports</t>
  </si>
  <si>
    <t>park</t>
  </si>
  <si>
    <t>Téléphone simple</t>
  </si>
  <si>
    <t>tel</t>
  </si>
  <si>
    <t>Smartphone</t>
  </si>
  <si>
    <t>Laptop</t>
  </si>
  <si>
    <t>Petit matériel informatique</t>
  </si>
  <si>
    <t>Matériel Cuisine (Frigo + micro ondes,….)</t>
  </si>
  <si>
    <t>VISIBILITE</t>
  </si>
  <si>
    <t>Matériel de visibilité</t>
  </si>
  <si>
    <t>COUTS LOGISTIQUE KITA</t>
  </si>
  <si>
    <t>COUTS RH</t>
  </si>
  <si>
    <t>COUTS LOGISTIQUE</t>
  </si>
  <si>
    <t>COUTS MEAL</t>
  </si>
  <si>
    <t>COUTS  MEAL KITA</t>
  </si>
  <si>
    <t xml:space="preserve">ONG : Médecins du Monde </t>
  </si>
  <si>
    <t xml:space="preserve">Dates : </t>
  </si>
  <si>
    <t>Rubriques</t>
  </si>
  <si>
    <t>Budget total</t>
  </si>
  <si>
    <t>%</t>
  </si>
  <si>
    <t>1.Equipment</t>
  </si>
  <si>
    <t>2. Human Resources</t>
  </si>
  <si>
    <t>Local Staff</t>
  </si>
  <si>
    <t>Personnel projet</t>
  </si>
  <si>
    <t>Personnel support</t>
  </si>
  <si>
    <t>Autres frais (formations, etc)</t>
  </si>
  <si>
    <t>Expatriates staff</t>
  </si>
  <si>
    <t>3.Running costs</t>
  </si>
  <si>
    <t>Running costs of vehicles</t>
  </si>
  <si>
    <t>Travel costs</t>
  </si>
  <si>
    <t>Communication, visibility, information</t>
  </si>
  <si>
    <t>Buildings : rents and utilities</t>
  </si>
  <si>
    <t>Supplies and materials</t>
  </si>
  <si>
    <t>External services</t>
  </si>
  <si>
    <t>4. ACTIVITES</t>
  </si>
  <si>
    <t>5. OTHER OPERATIONNAL COSTS</t>
  </si>
  <si>
    <t>Suivi et évaluation</t>
  </si>
  <si>
    <t>Support siège</t>
  </si>
  <si>
    <t>Subtotal direct eligible costs</t>
  </si>
  <si>
    <t>Frais indirects (administrative costs) 5,5%</t>
  </si>
  <si>
    <t>Total budget</t>
  </si>
  <si>
    <t xml:space="preserve">Projet: </t>
  </si>
  <si>
    <t>Désignation</t>
  </si>
  <si>
    <t>Quantité</t>
  </si>
  <si>
    <t>Unité</t>
  </si>
  <si>
    <t>Fréquence</t>
  </si>
  <si>
    <t>Prix unitaire</t>
  </si>
  <si>
    <t>Prix unitaire en euros</t>
  </si>
  <si>
    <t xml:space="preserve"> Total en euros</t>
  </si>
  <si>
    <t>1. EQUIPMENTS</t>
  </si>
  <si>
    <t>Achat moyen de locomotion</t>
  </si>
  <si>
    <t>Achat informatique</t>
  </si>
  <si>
    <t>M1.2.1</t>
  </si>
  <si>
    <t>M1.2.2</t>
  </si>
  <si>
    <t>Achat télécomunication</t>
  </si>
  <si>
    <t>M1.3.1</t>
  </si>
  <si>
    <t>Achat Equipement bureau</t>
  </si>
  <si>
    <t>M1.4.1</t>
  </si>
  <si>
    <t>M1.4.2</t>
  </si>
  <si>
    <t>2. HUMAN RESOURCES</t>
  </si>
  <si>
    <t>Local staff</t>
  </si>
  <si>
    <t>M2.1.1.1</t>
  </si>
  <si>
    <t>M2.2.2</t>
  </si>
  <si>
    <t>M2.2.2.1</t>
  </si>
  <si>
    <t>M2.2.2.2</t>
  </si>
  <si>
    <t>M2.2.3</t>
  </si>
  <si>
    <t>Autres frais</t>
  </si>
  <si>
    <t>M2.2.3.1</t>
  </si>
  <si>
    <t>M2.2.1</t>
  </si>
  <si>
    <t>3. Running costs</t>
  </si>
  <si>
    <t>M3.1.1</t>
  </si>
  <si>
    <t>M3.1.2</t>
  </si>
  <si>
    <t>M3.2.1</t>
  </si>
  <si>
    <t>M3.2.2</t>
  </si>
  <si>
    <t>M3.3.1</t>
  </si>
  <si>
    <t>Buildings : rent and utilities</t>
  </si>
  <si>
    <t>M3.4.1</t>
  </si>
  <si>
    <t>M3.4.2</t>
  </si>
  <si>
    <t>M3.5.1</t>
  </si>
  <si>
    <t>M4.1</t>
  </si>
  <si>
    <t>M4.1.1</t>
  </si>
  <si>
    <t>M4.1.2</t>
  </si>
  <si>
    <t>M4.1.3</t>
  </si>
  <si>
    <t>M4.2</t>
  </si>
  <si>
    <t>M4.2.1</t>
  </si>
  <si>
    <t>M4.2.2</t>
  </si>
  <si>
    <t>M4.2.3</t>
  </si>
  <si>
    <t>M4.3</t>
  </si>
  <si>
    <t>M4.3.1</t>
  </si>
  <si>
    <t>5. Other operationnal costs</t>
  </si>
  <si>
    <t>M5.1.1</t>
  </si>
  <si>
    <t>M5.1.2</t>
  </si>
  <si>
    <t>M5.1.3</t>
  </si>
  <si>
    <t>HQ support</t>
  </si>
  <si>
    <t xml:space="preserve"> Reporting officer volontaire</t>
  </si>
  <si>
    <t>Stagiaire</t>
  </si>
  <si>
    <t>ACTIVITE 3 : Renforcer la coalition de plaidoyer et d’actions pour la lutte contre les VSBG, les mutilations génitales féminines, les mariages forcés et mariages d'enfants</t>
  </si>
  <si>
    <t>ACTIVITE 4 : Mener des actions de plaidoyer à l’intention des autorités administratives et des élus pour la prise en compte de l’accès à la SDSR ainsi que la lutte contre les VBG dans leur plan de développement</t>
  </si>
  <si>
    <t>PERSONNEL INTERNATIONAL</t>
  </si>
  <si>
    <t>TRANSPORT</t>
  </si>
  <si>
    <t>SERVICES &amp; CONSOMMABLES - BUREAU</t>
  </si>
  <si>
    <t>LOCATIONS, CHARGES &amp; CONSOMMABLES (RESIDENCE 1)</t>
  </si>
  <si>
    <t>LOCATIONS, CHARGES &amp; CONSOMMABLES (RESIDENCE 2)</t>
  </si>
  <si>
    <t>LOCATIONS &amp; CHARGES - BUREAU</t>
  </si>
  <si>
    <t>LOCATION &amp; CHARGES - BUREAU ERAD</t>
  </si>
  <si>
    <t>LOCATION &amp; CHARGES  - ENTREPOT MDM</t>
  </si>
  <si>
    <t>SERVICES &amp; CONSOMMABLES - ENTREPOT MDM</t>
  </si>
  <si>
    <t>SERVICES &amp; CONSOMMABLES - BUREAU ERAD</t>
  </si>
  <si>
    <t>LOCATION &amp; CHARGES - MAISON / BUREAU MDM</t>
  </si>
  <si>
    <t>SERVICES &amp; CONSOMMABLES -  MAISON / BUREAU MDM</t>
  </si>
  <si>
    <t>M4.1.4</t>
  </si>
  <si>
    <t>M4.1.5</t>
  </si>
  <si>
    <t>M4.1.6</t>
  </si>
  <si>
    <t>M4.1.7</t>
  </si>
  <si>
    <t>M4.1.8</t>
  </si>
  <si>
    <t>M4.1.9</t>
  </si>
  <si>
    <t>ACTIVITE 8: Renforcer la réinsertion socioprofessionnelle et économique  des filles/femmes en situation de vulnérabilité et en particulier les survivant,es de VBG</t>
  </si>
  <si>
    <t xml:space="preserve">ACTIVITE  9 : Organiser une Rencontre Communautaire en début et en fin de projet pour informer les communautés et renforcer leur implication et participation active au processus de programmation, d’implémentation, de suivi/évaluation et de capitalisation du projet </t>
  </si>
  <si>
    <t>M4.2.10</t>
  </si>
  <si>
    <t>M4.2.11</t>
  </si>
  <si>
    <t>M4.2.9</t>
  </si>
  <si>
    <t>M4.2.8</t>
  </si>
  <si>
    <t>M4.2.7</t>
  </si>
  <si>
    <t>M4.2.6</t>
  </si>
  <si>
    <t>M4.2.5</t>
  </si>
  <si>
    <t>M4.2.4</t>
  </si>
  <si>
    <t>M4.3.2</t>
  </si>
  <si>
    <t>M4.3.3</t>
  </si>
  <si>
    <t>M4.3.4</t>
  </si>
  <si>
    <t>Activité</t>
  </si>
  <si>
    <t>Fonds formation</t>
  </si>
  <si>
    <t>Frais médicaux - Incentives - KITA</t>
  </si>
  <si>
    <t>Prime installation</t>
  </si>
  <si>
    <t>Personnel coordination - BAMAKO</t>
  </si>
  <si>
    <t>Personnel  régional</t>
  </si>
  <si>
    <t>M2.2.3.2</t>
  </si>
  <si>
    <t>M2.2.3.3</t>
  </si>
  <si>
    <t>M2.2.3.4</t>
  </si>
  <si>
    <t>M1.4.3</t>
  </si>
  <si>
    <t>Lap top + antivirus +ms office</t>
  </si>
  <si>
    <t>téléphone portable</t>
  </si>
  <si>
    <t>Mobilier et équipement - base Kita (table, chaises…)</t>
  </si>
  <si>
    <t>Mobilier et équipement - base Bamako (table, chaises…)</t>
  </si>
  <si>
    <t>Personnel support MdM-B (staff coordination support et médical.) - BAMAKO</t>
  </si>
  <si>
    <t>Frais de fonctionnement des véhicules BAMAKO</t>
  </si>
  <si>
    <t xml:space="preserve">Frais de fonctionnement des motos - KITA </t>
  </si>
  <si>
    <t xml:space="preserve">Frais de fonctionnement des véhicules - KITA </t>
  </si>
  <si>
    <t>M3.4.3</t>
  </si>
  <si>
    <t>M3.5.2</t>
  </si>
  <si>
    <t>M5.1.4</t>
  </si>
  <si>
    <t>M5.1.5</t>
  </si>
  <si>
    <t>M1.3.2</t>
  </si>
  <si>
    <t>M1.2.3</t>
  </si>
  <si>
    <t>M1.2.4</t>
  </si>
  <si>
    <t>M2.2.2.3</t>
  </si>
  <si>
    <t>M2.1.1.2</t>
  </si>
  <si>
    <t>Frais de recrutement</t>
  </si>
  <si>
    <t>Personnel journalier</t>
  </si>
  <si>
    <t>M2.2.3.5</t>
  </si>
  <si>
    <t>M2.2.3.6</t>
  </si>
  <si>
    <t>M2.2.3.7</t>
  </si>
  <si>
    <t>M5.1.6</t>
  </si>
  <si>
    <t xml:space="preserve">Evaluation à mi-parcours et une évaluation finale </t>
  </si>
  <si>
    <t>Bureau</t>
  </si>
  <si>
    <t>M3.5.3</t>
  </si>
  <si>
    <t>Entretien Véhicules</t>
  </si>
  <si>
    <t>A1</t>
  </si>
  <si>
    <t>A2</t>
  </si>
  <si>
    <t>A3</t>
  </si>
  <si>
    <t>A4</t>
  </si>
  <si>
    <t>A5</t>
  </si>
  <si>
    <t>A6</t>
  </si>
  <si>
    <t>AA1</t>
  </si>
  <si>
    <t>AA2</t>
  </si>
  <si>
    <t>AA3</t>
  </si>
  <si>
    <t>AA4</t>
  </si>
  <si>
    <t>B1</t>
  </si>
  <si>
    <t>B2</t>
  </si>
  <si>
    <t>B3</t>
  </si>
  <si>
    <t>B4</t>
  </si>
  <si>
    <t>B5</t>
  </si>
  <si>
    <t>B6</t>
  </si>
  <si>
    <t>B7</t>
  </si>
  <si>
    <t>B8</t>
  </si>
  <si>
    <t>BB1</t>
  </si>
  <si>
    <t>BB2</t>
  </si>
  <si>
    <t>BB3</t>
  </si>
  <si>
    <t>BB4</t>
  </si>
  <si>
    <t>BB5</t>
  </si>
  <si>
    <t>BB6</t>
  </si>
  <si>
    <t>BB7</t>
  </si>
  <si>
    <t>C1</t>
  </si>
  <si>
    <t>C2</t>
  </si>
  <si>
    <t>C3</t>
  </si>
  <si>
    <t>CC1</t>
  </si>
  <si>
    <t>CC2</t>
  </si>
  <si>
    <t>D1</t>
  </si>
  <si>
    <t>D2</t>
  </si>
  <si>
    <t>D3</t>
  </si>
  <si>
    <t>D4</t>
  </si>
  <si>
    <t>D5</t>
  </si>
  <si>
    <t>D6</t>
  </si>
  <si>
    <t>D7</t>
  </si>
  <si>
    <t>D8</t>
  </si>
  <si>
    <t>D9</t>
  </si>
  <si>
    <t>E1</t>
  </si>
  <si>
    <t>E2</t>
  </si>
  <si>
    <t>E3</t>
  </si>
  <si>
    <t>E4</t>
  </si>
  <si>
    <t>E5</t>
  </si>
  <si>
    <t>E6</t>
  </si>
  <si>
    <t>E7</t>
  </si>
  <si>
    <t>E8</t>
  </si>
  <si>
    <t>E9</t>
  </si>
  <si>
    <t>E10</t>
  </si>
  <si>
    <t>E11</t>
  </si>
  <si>
    <t>F1</t>
  </si>
  <si>
    <t>F2</t>
  </si>
  <si>
    <t>F3</t>
  </si>
  <si>
    <t>F4</t>
  </si>
  <si>
    <t>F</t>
  </si>
  <si>
    <t>E</t>
  </si>
  <si>
    <t>D</t>
  </si>
  <si>
    <t>M5.1.7</t>
  </si>
  <si>
    <t>M5.1.8</t>
  </si>
  <si>
    <t>M5.1.9</t>
  </si>
  <si>
    <t>Imprimante</t>
  </si>
  <si>
    <t>M3.1.3</t>
  </si>
  <si>
    <t>M3.4.4</t>
  </si>
  <si>
    <t>Local</t>
  </si>
  <si>
    <t>M3.5.4</t>
  </si>
  <si>
    <t>SERVICES &amp; CONSOMMABLES -  MAISON / BUREAU MDM - KITA</t>
  </si>
  <si>
    <t>LOCATION &amp; CHARGES - MAISON / BUREAU MDM - KITA</t>
  </si>
  <si>
    <t>SERVICES &amp; CONSOMMABLES - ENTREPOT MDM KITA</t>
  </si>
  <si>
    <t>LOCATION &amp; CHARGES  - ENTREPOT MDM KITA</t>
  </si>
  <si>
    <t>LOCATIONS  &amp; CHARGES - MAISON / BUREAU  - BAMAKO</t>
  </si>
  <si>
    <t>SERVICES &amp; CONSOMMABLES - MAISON / BUREAU  - BAMAKO</t>
  </si>
  <si>
    <t>Locaux</t>
  </si>
  <si>
    <t>M2.1.3.1</t>
  </si>
  <si>
    <t>M2.1.3.2</t>
  </si>
  <si>
    <t xml:space="preserve"> Frais médicaux - Incentives -BAMAKO </t>
  </si>
  <si>
    <t>M2.1.3.4</t>
  </si>
  <si>
    <t>M2.1.3.5</t>
  </si>
  <si>
    <t>M2.1.3.6</t>
  </si>
  <si>
    <t>M2.1.3.7</t>
  </si>
  <si>
    <t>M4.4.1</t>
  </si>
  <si>
    <t>ERAD - LOCATION &amp; CHARGES - BUREAU</t>
  </si>
  <si>
    <t>ERAD - SERVICES &amp; CONSOMMABLES - BUREAU ERAD</t>
  </si>
  <si>
    <t>Crisis Modifier</t>
  </si>
  <si>
    <t>CRISIS MODIFIER</t>
  </si>
  <si>
    <t>Referent RH</t>
  </si>
  <si>
    <t>Coordination Audit</t>
  </si>
  <si>
    <t>COUTS RH Ssiege</t>
  </si>
  <si>
    <t>AAA1</t>
  </si>
  <si>
    <t>PERSONNEL SIEGE</t>
  </si>
  <si>
    <t>M2.1.1.1.1</t>
  </si>
  <si>
    <t>M2.1.1.1.2</t>
  </si>
  <si>
    <t>M2.1.1.1.3</t>
  </si>
  <si>
    <t>M2.1.1.1.4</t>
  </si>
  <si>
    <t>M2.1.1.1.5</t>
  </si>
  <si>
    <t>M2.1.1.2.1</t>
  </si>
  <si>
    <t>M2.1.1.2.2</t>
  </si>
  <si>
    <t>M2.1.1.2.3</t>
  </si>
  <si>
    <t>M2.1.1.2.4</t>
  </si>
  <si>
    <t>M2.1.2.2.1</t>
  </si>
  <si>
    <t>M2.1.2.2.2</t>
  </si>
  <si>
    <t>M2.1.2.2.3</t>
  </si>
  <si>
    <t>M2.1.2.2.4</t>
  </si>
  <si>
    <t>M2.1.2.2.5</t>
  </si>
  <si>
    <t>M2.1.2.2.6</t>
  </si>
  <si>
    <t>M2.1.2.2.7</t>
  </si>
  <si>
    <t>M2.1.2.2.8</t>
  </si>
  <si>
    <t>M2.1.2.2.9</t>
  </si>
  <si>
    <t>M2.1.2.2.10</t>
  </si>
  <si>
    <t>M2.1.2.2.11</t>
  </si>
  <si>
    <t>M2.1.2.2.12</t>
  </si>
  <si>
    <t>M2.1.2.2.13</t>
  </si>
  <si>
    <t>M2.1.2.2.14</t>
  </si>
  <si>
    <t>M2.1.2.2.15</t>
  </si>
  <si>
    <t>M2.1.2.2.16</t>
  </si>
  <si>
    <t>M2.1.2.2.17</t>
  </si>
  <si>
    <t>M2.1.2.3.1</t>
  </si>
  <si>
    <t>M2.1.2.3.2</t>
  </si>
  <si>
    <t>M2.1.2.3.3</t>
  </si>
  <si>
    <t>01/11/2023 - 31/10/2025</t>
  </si>
  <si>
    <t>Dates : 01/11/2023 - 31/10/2025</t>
  </si>
  <si>
    <t>G1</t>
  </si>
  <si>
    <t>G</t>
  </si>
  <si>
    <t>M2.1.1.1.6</t>
  </si>
  <si>
    <t>M2.1.1.1.7</t>
  </si>
  <si>
    <t>M2.1.1.1.8</t>
  </si>
  <si>
    <t>M2.1.1.1.9</t>
  </si>
  <si>
    <t>M2.1.1.1.10</t>
  </si>
  <si>
    <t>M2.1.1.1.11</t>
  </si>
  <si>
    <t>Grant &amp; Partnership</t>
  </si>
  <si>
    <t>USD</t>
  </si>
  <si>
    <t>C1.1.1</t>
  </si>
  <si>
    <t>C1.2.1</t>
  </si>
  <si>
    <t>C1.2.2</t>
  </si>
  <si>
    <t>C1.2.3</t>
  </si>
  <si>
    <t>C1.4.1</t>
  </si>
  <si>
    <t>C1.4.2</t>
  </si>
  <si>
    <t>C2.1.1.1</t>
  </si>
  <si>
    <t>C2.1.1.2</t>
  </si>
  <si>
    <t>C2.1.1.3</t>
  </si>
  <si>
    <t>C2.1.1.4</t>
  </si>
  <si>
    <t>C2.1.1.5</t>
  </si>
  <si>
    <t>C2.1.1.6</t>
  </si>
  <si>
    <t>C2.1.1.7</t>
  </si>
  <si>
    <t>C2.1.1.8</t>
  </si>
  <si>
    <t>C2.1.1.9</t>
  </si>
  <si>
    <t>C2.1.1.10</t>
  </si>
  <si>
    <t>C2.1.2.1</t>
  </si>
  <si>
    <t>C2.1.2.2</t>
  </si>
  <si>
    <t>C2.1.2.3</t>
  </si>
  <si>
    <t>C2.1.2.4</t>
  </si>
  <si>
    <t>C2.1.2.5</t>
  </si>
  <si>
    <t>C2.1.2.6</t>
  </si>
  <si>
    <t>C2.1.2.7</t>
  </si>
  <si>
    <t>C2.1.2.8</t>
  </si>
  <si>
    <t>C2.1.2.9</t>
  </si>
  <si>
    <t>C2.1.2.10</t>
  </si>
  <si>
    <t>C2.1.2.11</t>
  </si>
  <si>
    <t>C2.1.2.12</t>
  </si>
  <si>
    <t>C2.1.2.13</t>
  </si>
  <si>
    <t>C2.1.2.14</t>
  </si>
  <si>
    <t>C2.1.2.15</t>
  </si>
  <si>
    <t>C2.1.2.16</t>
  </si>
  <si>
    <t>C2.1.2.17</t>
  </si>
  <si>
    <t>C2.1.2.18</t>
  </si>
  <si>
    <t>C2.1.2.19</t>
  </si>
  <si>
    <t>C2.1.2.20</t>
  </si>
  <si>
    <t>C2.1.2.21</t>
  </si>
  <si>
    <t>C2.1.2.22</t>
  </si>
  <si>
    <t>C3.1.1</t>
  </si>
  <si>
    <t>C3.1.2</t>
  </si>
  <si>
    <t>C3.2.1</t>
  </si>
  <si>
    <t>C3.3.1</t>
  </si>
  <si>
    <t>C.3.4.1</t>
  </si>
  <si>
    <t>C.3.4.2</t>
  </si>
  <si>
    <t>C3.5.1</t>
  </si>
  <si>
    <t>C3.5.2</t>
  </si>
  <si>
    <t>C4.1.1</t>
  </si>
  <si>
    <t>C4.1.2</t>
  </si>
  <si>
    <t>C4.1.3</t>
  </si>
  <si>
    <t>C4.1.4</t>
  </si>
  <si>
    <t>C4.1.5</t>
  </si>
  <si>
    <t>C4.2.1</t>
  </si>
  <si>
    <t>C4.2.2</t>
  </si>
  <si>
    <t>C4.2.3</t>
  </si>
  <si>
    <t>C4.2.4</t>
  </si>
  <si>
    <t>C4.2.5</t>
  </si>
  <si>
    <t>C4.4.1</t>
  </si>
  <si>
    <t>C5.1.1</t>
  </si>
  <si>
    <t>C5.1.2</t>
  </si>
  <si>
    <t>C5.1.3</t>
  </si>
  <si>
    <t>C5.1.4</t>
  </si>
  <si>
    <t>C5.1.5</t>
  </si>
  <si>
    <t xml:space="preserve">ACHAT MOTO </t>
  </si>
  <si>
    <t>Kit</t>
  </si>
  <si>
    <t>AN</t>
  </si>
  <si>
    <t>ORDINATEUR PORTABLE + LICENCE</t>
  </si>
  <si>
    <t xml:space="preserve">Pièce </t>
  </si>
  <si>
    <t>IMPRIMANTE MULTIFONCTION</t>
  </si>
  <si>
    <t>RETROPROJECTEUR</t>
  </si>
  <si>
    <t>EQPTS/INVEST BUREAU A DETAILLER</t>
  </si>
  <si>
    <t>Back up Solaire</t>
  </si>
  <si>
    <t>COORDINATEUR PROJET</t>
  </si>
  <si>
    <t>Personne</t>
  </si>
  <si>
    <t>Mois</t>
  </si>
  <si>
    <t>INFIRMIER SUPERVISEUR</t>
  </si>
  <si>
    <t>PSYCHOLOGUE CLINICIEN</t>
  </si>
  <si>
    <t>ASSISTANT RAF</t>
  </si>
  <si>
    <t>CAISSIER</t>
  </si>
  <si>
    <t>ASSISTANT LOGISTICIEN DE BASE</t>
  </si>
  <si>
    <t>MENAGER</t>
  </si>
  <si>
    <t>GARDIENS BASE</t>
  </si>
  <si>
    <t>TRAVAILLEURS JOURNALIERS</t>
  </si>
  <si>
    <t>ADJOINT COORDINATEUR RH</t>
  </si>
  <si>
    <t xml:space="preserve">Mois </t>
  </si>
  <si>
    <t>ADJOINT COORDINATEUR FINANCIER</t>
  </si>
  <si>
    <t>ADJOINT COORDINATEUR LOGISTIQUE</t>
  </si>
  <si>
    <t>REFERENT SECURITE</t>
  </si>
  <si>
    <t>REFERENT MEDICAL RDC</t>
  </si>
  <si>
    <t>COMPTABLE NATIONAL / RESPONSABLE FINANCIER</t>
  </si>
  <si>
    <t>CHARGE DES ARCHIVES</t>
  </si>
  <si>
    <t>ASSISTANT CHARGE DES ARCHIVES</t>
  </si>
  <si>
    <t>ASSISTANT ADMINISTRATIF RH</t>
  </si>
  <si>
    <t>ASSISTANT ADMINISTRATIF (KINSHASA)</t>
  </si>
  <si>
    <t>ASSISTANT LOGISTIQUE</t>
  </si>
  <si>
    <t>RESPONSABLE MEAL / REFERENT MEAL</t>
  </si>
  <si>
    <t>CHARGE REDEVABILITE</t>
  </si>
  <si>
    <t>LOGISTICIEN SUPPLY</t>
  </si>
  <si>
    <t>PHARMACIEN COORDINATION</t>
  </si>
  <si>
    <t>SUPERVISEUR PSYCHOLOGUE / REFERENT SMSPS</t>
  </si>
  <si>
    <t>CHARGE VOLET COMMUNAUTAIRE / REFERENT RENFORCEMENT COM</t>
  </si>
  <si>
    <t>CHAUFFEURS</t>
  </si>
  <si>
    <t>GARDIENS</t>
  </si>
  <si>
    <t>OPERATEUR RADIO</t>
  </si>
  <si>
    <t>TRAVAILLEUR JOURNALIER</t>
  </si>
  <si>
    <t xml:space="preserve">Coordinateur General </t>
  </si>
  <si>
    <t>Adjoint Coordinateur General</t>
  </si>
  <si>
    <t>Assistant Coordinatur General</t>
  </si>
  <si>
    <t>Coodrinateur Santé</t>
  </si>
  <si>
    <t>Coordinateur Financier</t>
  </si>
  <si>
    <t xml:space="preserve">Coordinateur RH </t>
  </si>
  <si>
    <t>Coordinateur Logistique</t>
  </si>
  <si>
    <t xml:space="preserve">Coordinateur Meal </t>
  </si>
  <si>
    <t>Frais de Fonctionnement Motos Projet</t>
  </si>
  <si>
    <t>Frais de fonctionnement véhicules coordination Bukavu</t>
  </si>
  <si>
    <t>TAXES TRANSFRONTALIERES</t>
  </si>
  <si>
    <t>TAXES</t>
  </si>
  <si>
    <t>Visibilité-bailleur</t>
  </si>
  <si>
    <t xml:space="preserve">Forfait </t>
  </si>
  <si>
    <t>An</t>
  </si>
  <si>
    <t>Location &amp; charges projet</t>
  </si>
  <si>
    <t>Location et charges (résidence/bureau) Cooridnation Bukavu</t>
  </si>
  <si>
    <t>Services et consommables (résidence/bureau) Projet</t>
  </si>
  <si>
    <t>Services et consommables (résidence/bureau) Cooridnation Bukavu</t>
  </si>
  <si>
    <t>Formation</t>
  </si>
  <si>
    <t>Episode</t>
  </si>
  <si>
    <t>Fois</t>
  </si>
  <si>
    <t>Per diem et hébergement Base- Terrain</t>
  </si>
  <si>
    <t xml:space="preserve">Per diem et hébergement Coordination Base </t>
  </si>
  <si>
    <t>Per diem et hébergement Base Coordination</t>
  </si>
  <si>
    <t>EVALUATION FINALE</t>
  </si>
  <si>
    <t>AUDIT</t>
  </si>
  <si>
    <t>Pays</t>
  </si>
  <si>
    <t>MALI</t>
  </si>
  <si>
    <t>T1</t>
  </si>
  <si>
    <t>T1.1</t>
  </si>
  <si>
    <t>T1.2</t>
  </si>
  <si>
    <t>T1.3</t>
  </si>
  <si>
    <t>T1.4</t>
  </si>
  <si>
    <t>T2</t>
  </si>
  <si>
    <t>T2.1</t>
  </si>
  <si>
    <t>T2.1.1</t>
  </si>
  <si>
    <t>T2.1.2</t>
  </si>
  <si>
    <t>T2.1.3</t>
  </si>
  <si>
    <t>T2.2</t>
  </si>
  <si>
    <t>T2.2.1</t>
  </si>
  <si>
    <t>T2.2.2</t>
  </si>
  <si>
    <t>T3</t>
  </si>
  <si>
    <t>T3.1</t>
  </si>
  <si>
    <t>T3.2</t>
  </si>
  <si>
    <t>T3.3</t>
  </si>
  <si>
    <t>T3.4</t>
  </si>
  <si>
    <t>T3.5</t>
  </si>
  <si>
    <t>T3.6</t>
  </si>
  <si>
    <t>T4</t>
  </si>
  <si>
    <t>T4.1</t>
  </si>
  <si>
    <t>T4.2</t>
  </si>
  <si>
    <t>T4.3</t>
  </si>
  <si>
    <t>T4.4</t>
  </si>
  <si>
    <t>T5</t>
  </si>
  <si>
    <t>T5.1</t>
  </si>
  <si>
    <t>RDC</t>
  </si>
  <si>
    <t>T5.2</t>
  </si>
  <si>
    <t>pièce(s)</t>
  </si>
  <si>
    <t>personne(s)</t>
  </si>
  <si>
    <t xml:space="preserve">mois </t>
  </si>
  <si>
    <t>Equipe</t>
  </si>
  <si>
    <t>Jours</t>
  </si>
  <si>
    <t>Année</t>
  </si>
  <si>
    <t>unité</t>
  </si>
  <si>
    <t>trajet</t>
  </si>
  <si>
    <t>Activités</t>
  </si>
  <si>
    <t>AC</t>
  </si>
  <si>
    <t xml:space="preserve">fois </t>
  </si>
  <si>
    <t xml:space="preserve">Fois </t>
  </si>
  <si>
    <t>Budget</t>
  </si>
  <si>
    <t>NIGER</t>
  </si>
  <si>
    <t>imprimantes</t>
  </si>
  <si>
    <t>ondulaire</t>
  </si>
  <si>
    <t>stabilisateurs</t>
  </si>
  <si>
    <t xml:space="preserve">ordinateurs </t>
  </si>
  <si>
    <t>Micro Projecteur</t>
  </si>
  <si>
    <t>téléphones</t>
  </si>
  <si>
    <t>Technicien Santé Protection</t>
  </si>
  <si>
    <t>Chargé de Dispensation</t>
  </si>
  <si>
    <t>Responsable des activités</t>
  </si>
  <si>
    <t>Agent de Santé Communautaire</t>
  </si>
  <si>
    <t>Admin Base</t>
  </si>
  <si>
    <t>Caissier</t>
  </si>
  <si>
    <t>Référent Rehabilitation_Projet et/ou Responsable Réhab_Volant</t>
  </si>
  <si>
    <t>Gardiens</t>
  </si>
  <si>
    <t>Chauffeurs</t>
  </si>
  <si>
    <t>Cuisinière Menagère Guest-Bureau</t>
  </si>
  <si>
    <t>Agent de menage (Mi-temps)</t>
  </si>
  <si>
    <t>Assitant gestionnaire Données</t>
  </si>
  <si>
    <t>Journaliers / prestataires</t>
  </si>
  <si>
    <t>Visite médicale staff Tahoua</t>
  </si>
  <si>
    <t>Assistant Log</t>
  </si>
  <si>
    <t>Adjoint Coordinateur Finance</t>
  </si>
  <si>
    <t>Comptable National</t>
  </si>
  <si>
    <t>Assistant Admin-RH</t>
  </si>
  <si>
    <t>Chargé RH</t>
  </si>
  <si>
    <t>Adjoint Cooridnateur Logistique</t>
  </si>
  <si>
    <t>Assistant Log Niamey</t>
  </si>
  <si>
    <t>Point Focal Acces Humaniatire</t>
  </si>
  <si>
    <t>Agent entretien bureau &amp; guest</t>
  </si>
  <si>
    <t>Référent Médical</t>
  </si>
  <si>
    <t>Gestionnaire de Données Niamey/Responsable Meal</t>
  </si>
  <si>
    <t>Responsable plaidoyer</t>
  </si>
  <si>
    <t>Visite Médicale Staff National Niamey</t>
  </si>
  <si>
    <t>Fonds formation Coordination Niamey</t>
  </si>
  <si>
    <t>Team Bulding Coordination Niamey</t>
  </si>
  <si>
    <t>Coordinateur Projet</t>
  </si>
  <si>
    <t>Coordinateur Général</t>
  </si>
  <si>
    <t>Coordinateur Finance</t>
  </si>
  <si>
    <t>Coordinateur RH</t>
  </si>
  <si>
    <t xml:space="preserve">Logisticien Regional </t>
  </si>
  <si>
    <t>Coordinateur MEAL</t>
  </si>
  <si>
    <t>Pharmacien Volant</t>
  </si>
  <si>
    <t>Coordinateur Santé</t>
  </si>
  <si>
    <t>Location et Running cost Véhicules Programme Tahoua</t>
  </si>
  <si>
    <t>Location et Running cost Motos Programme Tahoua</t>
  </si>
  <si>
    <t>Location et Running cost Véhicules Coordination</t>
  </si>
  <si>
    <t>transport - Péage</t>
  </si>
  <si>
    <t>Suivi des Activités Tahoua &lt;=&gt;Niamey</t>
  </si>
  <si>
    <t>Visibilité bailleur</t>
  </si>
  <si>
    <t>Frais de représentation Niamey</t>
  </si>
  <si>
    <t>Visibilité staff</t>
  </si>
  <si>
    <t>Visibilité staff Niamey</t>
  </si>
  <si>
    <t>Location et charges bureau Programme Tahoua</t>
  </si>
  <si>
    <t>Location et charges bureau Coordination</t>
  </si>
  <si>
    <t>Location et charges Guest Coordination</t>
  </si>
  <si>
    <t>Fournitures, consomables et Mobilier Programme Tahoua</t>
  </si>
  <si>
    <t>Fournitures, consomables et Mobilier Bureau Coordination</t>
  </si>
  <si>
    <t>Fournitures, consomables et Mobilier Guest Coordination</t>
  </si>
  <si>
    <t>Autres charges bureau Programme Tahoua</t>
  </si>
  <si>
    <t>Autres charges externes bureau Coordination</t>
  </si>
  <si>
    <t>Autres charges externes Guest Coordination</t>
  </si>
  <si>
    <t>Participation des frais de bureau partenaire</t>
  </si>
  <si>
    <t>R1.A1 : Former les acteurs/leaders communautaires sur les techniques de la communication pour le changement social et comportemental (CCSC). </t>
  </si>
  <si>
    <t>R1.A2 : Communication pour le changement social et comportemental et informer les communautés sur les thématiques de la SDSR/VBG, SMSPS. </t>
  </si>
  <si>
    <t>R1.A3 : Former des lanceurs d'alerte sur le circuit de remontée d'information. </t>
  </si>
  <si>
    <t>R1.A4 : Redynamiser les COGES de l’ensemble des DS de l’action  </t>
  </si>
  <si>
    <t>R1.A6 : Soutenir l’élaboration/révision et la mise en œuvre des Plans de Contingences contre les épidémies et catastrophes  </t>
  </si>
  <si>
    <t>R1.A7 : Appuyer les campagnes nationales (JNV) et locales (JLV) de vaccinations ainsi que les campagnes réactives en cas d’épidémie confirmée. </t>
  </si>
  <si>
    <t>R1.A8 : Déployer 3 Cliniques Mobiles Polyvalentes/CMP (1 par DS) pour couvrir les Soins de Santé Primaire (SSP) en particulier la SDSR/VBG avec des agents formées sur les bases de la SMSPS au bénéfice des communautés éloignées à plus de 15 km d’une structure sanitaire fonctionnelle</t>
  </si>
  <si>
    <t>R1.A9 : Former les acteurs communautaires de santé de première ligne sur les principes de base d’un soutien psychosocial (écoute active, non jugement, empathie, do no harm…) et l’orientation des femmes et filles ayant besoin de soutien psychosocial </t>
  </si>
  <si>
    <t>R2.A1 : Former les prestataires de soins sur les thématiques du projet (SDSR/VBG, SMSPS, SIMR, Gestion pharmacie). </t>
  </si>
  <si>
    <t>R2.A2 : Réaliser des supervisions formatives spécifiques trimestrielles sur la SDSR/VBG (y compris la SMSPS) dans les structures sanitaires soutenues. </t>
  </si>
  <si>
    <t>R2.A3 : Assurer le fonctionnement du Guichet Unique (GU) pour une prise en charge (PEC) précoce et holistique de qualité des cas de VBG en particulier les violences sexuelles.  </t>
  </si>
  <si>
    <t>R2.A4 : Réaliser une évaluation approfondie sur l’hygiène en milieu de soins pour identifier les besoins réels et apporter un soutien adapté pour améliorer la qualité de l’accueil et de service. </t>
  </si>
  <si>
    <t>R2.A5 : Effectuer une évaluation approfondie sur les besoins prioritaires de réhabilitation/construction des CSI conformément aux normes du PDSS. </t>
  </si>
  <si>
    <t>R2.A6 : Réhabiliter/Construire des infrastructures sanitaires selon les besoins prioritaires identifiés via R2.A5 et R2.A4. </t>
  </si>
  <si>
    <t>R2.A7 : Doter les structures sanitaires soutenues en équipements et matériels médicaux de qualité selon leurs besoins prioritaires conformément à leur niveau dans la pyramide sanitaire. </t>
  </si>
  <si>
    <t>R2.A8 : Effectuer des approvisionnements trimestriels des structures sanitaires soutenues en médicaments, consommables médicaux de qualité, y compris les kits PEP. </t>
  </si>
  <si>
    <t>R2.A9 : Former des agents de santé sur les principes de base d’un soutien psychosocial et l’identification et la prise en charge en santé mentale et soutien psychosocial des femmes et jeunes filles en période post partum et leurs enfants </t>
  </si>
  <si>
    <t>R2.A10 : Organiser des rencontres de concertations avec les autorités sanitaires de la région de Tahoua pour l’intégration de la dimension du post-partum dans le suivi des femmes et des filles</t>
  </si>
  <si>
    <t>R3.A1 : Renforcer les mécanismes de redevabilité, et principe de « ne pas nuire » avec les bénéficiaires et partenaires du projet.  </t>
  </si>
  <si>
    <t xml:space="preserve">R3.A2 : Elaborer un plan de plaidoyer et de communication </t>
  </si>
  <si>
    <t>R3.A3 : Réaliser un atelier de capitalisation sur le projet </t>
  </si>
  <si>
    <t>R3.A4 : Réaliser une étude sur les VBG dans la région de Tahoua</t>
  </si>
  <si>
    <t>CRISI MODIFIER</t>
  </si>
  <si>
    <t>Audit externe local / rapport d'activité annuel</t>
  </si>
  <si>
    <t>Evaluations</t>
  </si>
  <si>
    <t>Visites Techniques Siège (Desk, Médic*2)</t>
  </si>
  <si>
    <t>Visites Dpt Support Siège (FIN, RH, LOG)</t>
  </si>
  <si>
    <t>ALL</t>
  </si>
  <si>
    <t>Desk Officer</t>
  </si>
  <si>
    <t>Referent LOG</t>
  </si>
  <si>
    <t>Referent FIN</t>
  </si>
  <si>
    <t>Referent Medical</t>
  </si>
  <si>
    <t xml:space="preserve">Monitoring and Evaluation Officer </t>
  </si>
  <si>
    <t>Projet : Renforcement des mécanismes de protection et d'accès aux soins de santé et droits sexuels et reproductifs , pour les populations en situation de vulnérabilité dans la région de Kita au Mali, ainsi qu'à Tahoua au Niger et Sud Kivu (RDC).</t>
  </si>
  <si>
    <t xml:space="preserve">Résultat 1 - Les communautés  sont renforcées pour assurer la  sensibilisation,  la prévention et les mécanismes de protection et d’alerte précoce pour favoriser   l’accès aux soins (santé et droits sexuels et reproductifs, soutien psychosocial) des personnes vulnérables en particulier les PDIs et les survivants de VBG </t>
  </si>
  <si>
    <t xml:space="preserve">Résultat 2 - Renforcer les capacités des services de santé pour améliorer la qualité de prise en charge médicale (notamment SDSR) et psychosociale des personnes vulnérables en particulier les PDIs et les survivants de VBG  </t>
  </si>
  <si>
    <t>Résultat 3 - Les mécanismes de plaidoyer sont renforcés en suivant une approche basée sur les évidences, impliquant la participation de la communauté, pour favoriser l’accès aux droits en SSR en particulier pour les jeunes et adolescent.e.s ’ainsi que pour la lutte contre les VBG.</t>
  </si>
  <si>
    <t>N5.1.1</t>
  </si>
  <si>
    <t>N5.1.2</t>
  </si>
  <si>
    <t>N5.1.3</t>
  </si>
  <si>
    <t>N5.1.4</t>
  </si>
  <si>
    <t>N4.3.1</t>
  </si>
  <si>
    <t>N4.3.2</t>
  </si>
  <si>
    <t>N4.3.3</t>
  </si>
  <si>
    <t>N4.3.4</t>
  </si>
  <si>
    <t>S5.2.1</t>
  </si>
  <si>
    <t>S5.2.2</t>
  </si>
  <si>
    <t>S5.2.3</t>
  </si>
  <si>
    <t>S5.2.4</t>
  </si>
  <si>
    <t>S5.2.5</t>
  </si>
  <si>
    <t>S5.2.6</t>
  </si>
  <si>
    <t>S5.2.7</t>
  </si>
  <si>
    <t>S5.2.8</t>
  </si>
  <si>
    <t>S5.2.9</t>
  </si>
  <si>
    <t>N4.4.1</t>
  </si>
  <si>
    <t>N4.2.1</t>
  </si>
  <si>
    <t>N4.2.2</t>
  </si>
  <si>
    <t>N4.2.3</t>
  </si>
  <si>
    <t>N4.2.4</t>
  </si>
  <si>
    <t>N4.2.5</t>
  </si>
  <si>
    <t>N4.2.6</t>
  </si>
  <si>
    <t>N4.2.7</t>
  </si>
  <si>
    <t>N4.2.8</t>
  </si>
  <si>
    <t>N4.2.9</t>
  </si>
  <si>
    <t>N4.2.10</t>
  </si>
  <si>
    <t>N4.1.1</t>
  </si>
  <si>
    <t>N3.1.1</t>
  </si>
  <si>
    <t>N4.1.2</t>
  </si>
  <si>
    <t>N4.1.3</t>
  </si>
  <si>
    <t>N4.1.4</t>
  </si>
  <si>
    <t>N4.1.5</t>
  </si>
  <si>
    <t>N4.1.6</t>
  </si>
  <si>
    <t>N4.1.7</t>
  </si>
  <si>
    <t>N4.1.8</t>
  </si>
  <si>
    <t>N4.1.9</t>
  </si>
  <si>
    <t>N4.1.10</t>
  </si>
  <si>
    <t>N3.6.1</t>
  </si>
  <si>
    <t>N3.6.2</t>
  </si>
  <si>
    <t>N3.6.3</t>
  </si>
  <si>
    <t>N3.6.4</t>
  </si>
  <si>
    <t>N3.5.1</t>
  </si>
  <si>
    <t>N3.5.2</t>
  </si>
  <si>
    <t>N3.5.3</t>
  </si>
  <si>
    <t>N3.4.1</t>
  </si>
  <si>
    <t>N3.4.2</t>
  </si>
  <si>
    <t>N3.4.3</t>
  </si>
  <si>
    <t>N3.3.1</t>
  </si>
  <si>
    <t>N3.3.2</t>
  </si>
  <si>
    <t>N3.3.3</t>
  </si>
  <si>
    <t>N3.3.4</t>
  </si>
  <si>
    <t>N3.2.1</t>
  </si>
  <si>
    <t>N3.2.2</t>
  </si>
  <si>
    <t>N3.1.2</t>
  </si>
  <si>
    <t>N3.1.3</t>
  </si>
  <si>
    <t xml:space="preserve">ONG : </t>
  </si>
  <si>
    <t xml:space="preserve">Médecins du Monde </t>
  </si>
  <si>
    <t xml:space="preserve">Coordinateur Medical  </t>
  </si>
  <si>
    <t xml:space="preserve">Coordinateur Général Adjoint </t>
  </si>
  <si>
    <t>Reporting officer volontaire</t>
  </si>
  <si>
    <t>N1.1.1</t>
  </si>
  <si>
    <t>N2.2.1.1</t>
  </si>
  <si>
    <t>C2.2.2.1</t>
  </si>
  <si>
    <t>C2.2.2.2</t>
  </si>
  <si>
    <t>C2.2.2.3</t>
  </si>
  <si>
    <t>C2.2.2.4</t>
  </si>
  <si>
    <t>C2.2.2.5</t>
  </si>
  <si>
    <t>C2.2.2.6</t>
  </si>
  <si>
    <t>C2.2.2.7</t>
  </si>
  <si>
    <t>C2.2.2.8</t>
  </si>
  <si>
    <t>N2.2.2.1</t>
  </si>
  <si>
    <t>N2.2.2.2</t>
  </si>
  <si>
    <t>N2.2.2.3</t>
  </si>
  <si>
    <t>N2.2.2.4</t>
  </si>
  <si>
    <t>N2.2.2.5</t>
  </si>
  <si>
    <t>N2.2.2.6</t>
  </si>
  <si>
    <t>N2.2.2.7</t>
  </si>
  <si>
    <t>N2.2.2.8</t>
  </si>
  <si>
    <t>M2.2.2.4</t>
  </si>
  <si>
    <t>M2.2.1.1</t>
  </si>
  <si>
    <t>M2.2.1.2</t>
  </si>
  <si>
    <t>M2.2.1.3</t>
  </si>
  <si>
    <t>M2.2.1.4</t>
  </si>
  <si>
    <t>M2.2.1.5</t>
  </si>
  <si>
    <t>M2.2.1.6</t>
  </si>
  <si>
    <t>M2.2.1.7</t>
  </si>
  <si>
    <t>M2.2.1.8</t>
  </si>
  <si>
    <t>N2.1.3.1</t>
  </si>
  <si>
    <t>N2.1.3.2</t>
  </si>
  <si>
    <t>N2.1.3.3</t>
  </si>
  <si>
    <t>N1.2.1</t>
  </si>
  <si>
    <t>N1.2.2</t>
  </si>
  <si>
    <t>N1.2.3</t>
  </si>
  <si>
    <t>N1.2.4</t>
  </si>
  <si>
    <t>N1.2.5</t>
  </si>
  <si>
    <t>N1.3.1</t>
  </si>
  <si>
    <t>Responsable Protection et Genre - ERAD</t>
  </si>
  <si>
    <t>Superviseur communautaire - ERAD</t>
  </si>
  <si>
    <t>Assistants communautaires (appelés animateurs à la phase 1) - ERAD</t>
  </si>
  <si>
    <t>Comptable Kita - ERAD</t>
  </si>
  <si>
    <t>Indemnite Directeur (10%) de 1 500 000 FCFA - ERAD</t>
  </si>
  <si>
    <t>Salaire Coordinateur de projet (50%) de 900 000 FCFA - ERAD</t>
  </si>
  <si>
    <t>Comptable Bureau ERAD Bamako (50%) de 500 000 FCFA - ERAD</t>
  </si>
  <si>
    <t>N2.1.3.4</t>
  </si>
  <si>
    <t>N2.1.3.5</t>
  </si>
  <si>
    <t>N2.1.2.1</t>
  </si>
  <si>
    <t>N2.1.2.2</t>
  </si>
  <si>
    <t>N2.1.2.3</t>
  </si>
  <si>
    <t>N2.1.2.4</t>
  </si>
  <si>
    <t>N2.1.2.5</t>
  </si>
  <si>
    <t>N2.1.2.6</t>
  </si>
  <si>
    <t>N2.1.2.7</t>
  </si>
  <si>
    <t>N2.1.2.8</t>
  </si>
  <si>
    <t>N2.1.2.9</t>
  </si>
  <si>
    <t>N2.1.2.10</t>
  </si>
  <si>
    <t>N2.1.2.11</t>
  </si>
  <si>
    <t>N2.1.2.12</t>
  </si>
  <si>
    <t>N2.1.2.13</t>
  </si>
  <si>
    <t>N2.1.1.1</t>
  </si>
  <si>
    <t>N2.1.1.2</t>
  </si>
  <si>
    <t>N2.1.1.3</t>
  </si>
  <si>
    <t>N2.1.1.4</t>
  </si>
  <si>
    <t>N2.1.1.5</t>
  </si>
  <si>
    <t>N2.1.1.6</t>
  </si>
  <si>
    <t>N2.1.1.7</t>
  </si>
  <si>
    <t>N2.1.1.8</t>
  </si>
  <si>
    <t>N2.1.1.9</t>
  </si>
  <si>
    <t>N2.1.1.10</t>
  </si>
  <si>
    <t>N2.1.1.11</t>
  </si>
  <si>
    <t>N2.1.1.12</t>
  </si>
  <si>
    <t>N2.1.1.13</t>
  </si>
  <si>
    <t>N2.1.1.14</t>
  </si>
  <si>
    <t>N2.1.1.15</t>
  </si>
  <si>
    <t>Adjoint Coordinateur général</t>
  </si>
  <si>
    <t>Operation Officer</t>
  </si>
  <si>
    <t>R1.A1 : Sensibiliser les populations sur la disponibilité des services SMSPS, SSR et PEC VSBG</t>
  </si>
  <si>
    <t>R1.A2 : Appuyer le renforcement de capacités des éducateurs</t>
  </si>
  <si>
    <t>R1.A3 : Former et accompagner les acteurs communautaires (matrones/ATR et relais communautaires) sur l’identification et l’orientation des cas (e.a. signes de danger de la grossesse, traumatisme psy, ...)</t>
  </si>
  <si>
    <t>R1.A4 : Identifier et référer les personnes à besoin de protection et de santé (mentale, SDSR et SVSBG)</t>
  </si>
  <si>
    <t xml:space="preserve">R1.A5 : Renforcer la stratégie DBC (distributeur à base communautaire des contraceptifs) </t>
  </si>
  <si>
    <t>R1.A6 : Appuyer la gestion et la promotion de l’hygiène menstruelle en milieu scolaire/sites PDI</t>
  </si>
  <si>
    <t>R1.A7 : Sensibiliser et former les adolescents.es, les familles et la communauté dans leur rôle de prévention de la violence (psychologique, physique, sexuelle) et leurs conséquences</t>
  </si>
  <si>
    <t>R1.A8: Renforcer la réinsertion socioprofessionnelle et économique  des filles/femmes en situation de vulnérabilité et en particulier les survivant,es de VBG</t>
  </si>
  <si>
    <t xml:space="preserve">R1.A 9 : Organiser une Rencontre Communautaire en début et en fin de projet pour informer les communautés et renforcer leur implication et participation active au processus de programmation, d’implémentation, de suivi/évaluation et de capitalisation du projet </t>
  </si>
  <si>
    <t>R1.A1. RENFORCEMENT DES CAPACITÉS DES RECO EN MATIÈRE DE PROTECTION</t>
  </si>
  <si>
    <t>R1.A2. MISE EN PLACE DE CIRCUITS D’IDENTIFICATION ET D’ORIENTATION DES VICTIMES DE VBG ET AUTRES PERSONNES EN BESOIN DE PROTECTION</t>
  </si>
  <si>
    <t>R1.A3. FORMATION DE RÉFÉRENTS PSYCHOSOCIAUX PROFESSIONNELS ET NON PROFESSIONNELS</t>
  </si>
  <si>
    <t>R1.A5. SENSIBILISATION DES COMMUNAUTÉS SUR DIFFÉRENTES THÉMATIQUES EN LIEN AVEC LA PROTECTION (COMMUNICATION SUR CHANGEMENT DE COMPORTEMENTS)</t>
  </si>
  <si>
    <t>R1.A6. CONTRIBUTION À LA COORDINATION DES ACTEURS DE PROTECTION</t>
  </si>
  <si>
    <t>R1.A5 : Appuyer la gestion et la promotion de l'hygiène menstruelle et les sensibilisations sur les VBG (identification, signalement, référencement) d’une façon participative en milieu scolaire. </t>
  </si>
  <si>
    <t>R1.A10 : Assurer un suivi et un coaching des acteurs communautaires à la suite de leur formation</t>
  </si>
  <si>
    <t>R2.A1: Doter les centres de santé en équipements de base et en produits de santé y compris ceux nécessaires à la prise en charge des survivant.e.s des VSBG et des problèmes de santé mentale permettant d’assurer la confidentialité de la consultation.</t>
  </si>
  <si>
    <t xml:space="preserve">R2.A2 : Remise à niveau/accompagner (par système de coaching ou stage) les prestataires, les acteurs de la protection et les élus sur le protocole de prise en charge de survivant.e.s de VSBG intégrant le GBV/IMS et les SONUBsurvivant.e.s de VSBG intégrant le GBV/IMS </t>
  </si>
  <si>
    <t>R2.A3: Former/accompagner les prestataires sur les SONUB</t>
  </si>
  <si>
    <t>R2.A4: Appuyer le district dans la mise en place de 3 nouvelles  structures SONUB</t>
  </si>
  <si>
    <t>R2.A5 : Prise en charge holistique des cas de VSBG à travers le système de guichet unique et les CSCOM</t>
  </si>
  <si>
    <t xml:space="preserve">R2.A6 : Mettre à jour semestriellement la cartographie des acteurs SDSR/VBG </t>
  </si>
  <si>
    <t>R2.A7 : Organiser des missions de supervision formatives sur la SMSPS à l'intention des prestataires de soins</t>
  </si>
  <si>
    <t>R2.A8 : Déployer des équipes mobiles pour assurer des consultations foraines et mobiles sur les zones défavorisées et les sites des PDI</t>
  </si>
  <si>
    <t xml:space="preserve">R2.A9 : Réaliser des supervisions conjointes MDM/partenaires de mise en œuvre </t>
  </si>
  <si>
    <t>R2.A10 : Appuyer l'élaboration et  la mise en œuvre du plan de contingence dans les situations d’urgence humanitaire (e.a. mouvement des populations, catastrophes et épidémies)</t>
  </si>
  <si>
    <t>R2.A11 : Appui au fonctionnement des CSCOM en compensation de la gratuité ciblée</t>
  </si>
  <si>
    <t>R2.A1 PEC GRATUITE DES PATHOLOGIES COURANTES, Y COMPRIS LES PROBLÈMES DE SM, EN FAVEUR DES PDI</t>
  </si>
  <si>
    <t>R2.A2 MISE EN PLACE D’UN FOND D’ÉQUITÉ POUR LES PERSONNES EN SITUATION DE VULNÉRABILITÉ (SITUATION DE HANDICAP, INDIGENTS, …)</t>
  </si>
  <si>
    <t>R2.A3 RÉALISATION DE CLINIQUES MOBILES DANS LES ZONES ENCLAVÉES DES AS CIBLÉES</t>
  </si>
  <si>
    <t>R2.A4 RÉALISATION DE SUPERVISIONS CONJOINTES AVEC LE BCZ</t>
  </si>
  <si>
    <t>R3.A1: Elaboration d’un plan de plaidoyer et de communication</t>
  </si>
  <si>
    <t>R3.A2: Réaliser une étude sur les VBG dans la région de Kita</t>
  </si>
  <si>
    <t>R3.A3 : Renforcer la coalition de plaidoyer et d’actions pour la lutte contre les VSBG, les mutilations génitales féminines, les mariages forcés et mariages d'enfants</t>
  </si>
  <si>
    <t>R3.A4 : Mener des actions de plaidoyer à l’intention des autorités administratives et des élus pour la prise en compte de l’accès à la SDSR ainsi que la lutte contre les VBG dans leur plan de développement</t>
  </si>
  <si>
    <t>Projet : Renforcement des mécanismes de protection en garantissant l'accès aux soins et aux droits liés à la santé sexuelle et reproductive, y compris la prévention des violences basées sur le genre, pour les groupes vulnérables à Tahoua, au Niger </t>
  </si>
  <si>
    <t>Dates : 01 Novembre 2023 au 30 Octobre 2025</t>
  </si>
  <si>
    <t>N1</t>
  </si>
  <si>
    <t>N2</t>
  </si>
  <si>
    <t>N2.1</t>
  </si>
  <si>
    <t>N2.1.1</t>
  </si>
  <si>
    <t>N2.1.2</t>
  </si>
  <si>
    <t>N2.1.3</t>
  </si>
  <si>
    <t>N2.2</t>
  </si>
  <si>
    <t>N3</t>
  </si>
  <si>
    <t>N3.1</t>
  </si>
  <si>
    <t>N3.2</t>
  </si>
  <si>
    <t>N3.3</t>
  </si>
  <si>
    <t>N3.4</t>
  </si>
  <si>
    <t>N3.5</t>
  </si>
  <si>
    <t>N3.6</t>
  </si>
  <si>
    <t>N4</t>
  </si>
  <si>
    <t>N4.1</t>
  </si>
  <si>
    <t>N4.2</t>
  </si>
  <si>
    <t>N4.3</t>
  </si>
  <si>
    <t>N4.4</t>
  </si>
  <si>
    <t>N5</t>
  </si>
  <si>
    <t>N5.1</t>
  </si>
  <si>
    <t>N5.2</t>
  </si>
  <si>
    <t>Projet : Contribuer à la protection et à la réduction de la morbidité et de la mortalité des populations en situation de vulnérabilité, en particulier des femmes et adolescentes, ainsi que des survivant.e.s des violences sexuelles en RDC</t>
  </si>
  <si>
    <t>Dates : 01/05/2024 - 31/10/2025</t>
  </si>
  <si>
    <t>C2.1</t>
  </si>
  <si>
    <t>C2.1.1</t>
  </si>
  <si>
    <t>C2.1.2</t>
  </si>
  <si>
    <t>C2.1.3</t>
  </si>
  <si>
    <t>C2.2</t>
  </si>
  <si>
    <t>C3.1</t>
  </si>
  <si>
    <t>C3.2</t>
  </si>
  <si>
    <t>C3.3</t>
  </si>
  <si>
    <t>C3.4</t>
  </si>
  <si>
    <t>C3.5</t>
  </si>
  <si>
    <t>C3.6</t>
  </si>
  <si>
    <t>C4</t>
  </si>
  <si>
    <t>C4.1</t>
  </si>
  <si>
    <t>C4.2</t>
  </si>
  <si>
    <t>C4.3</t>
  </si>
  <si>
    <t>C4.4</t>
  </si>
  <si>
    <t>C5</t>
  </si>
  <si>
    <t>C5.1</t>
  </si>
  <si>
    <t>C5.2</t>
  </si>
  <si>
    <t>Projet : Contribuer à la protection et à la réduction de la morbidité et de la mortalité des populations en situation de vulnérabilité, en particulier des femmes et adolescentes, ainsi que des survivant.e.s des violences sexuelles au Mali</t>
  </si>
  <si>
    <t>M1</t>
  </si>
  <si>
    <t>M2</t>
  </si>
  <si>
    <t>M2.1</t>
  </si>
  <si>
    <t>M2.1.1</t>
  </si>
  <si>
    <t>M2.1.2</t>
  </si>
  <si>
    <t>M2.1.3</t>
  </si>
  <si>
    <t>M2.2</t>
  </si>
  <si>
    <t>M3</t>
  </si>
  <si>
    <t>M3.1</t>
  </si>
  <si>
    <t>M3.2</t>
  </si>
  <si>
    <t>M3.3</t>
  </si>
  <si>
    <t>M3.4</t>
  </si>
  <si>
    <t>M3.5</t>
  </si>
  <si>
    <t>M3.6</t>
  </si>
  <si>
    <t>M4.4</t>
  </si>
  <si>
    <t>M5.1</t>
  </si>
  <si>
    <t>M5.2</t>
  </si>
  <si>
    <t>Budget total MdM</t>
  </si>
  <si>
    <t>Budget NIGER</t>
  </si>
  <si>
    <t>Budget RDC</t>
  </si>
  <si>
    <t>Budget MALI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</si>
</sst>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43" formatCode="_-* #,##0.00_-;\-* #,##0.00_-;_-* &quot;-&quot;??_-;_-@_-"/>
    <numFmt numFmtId="164" formatCode="_-* #,##0.00\ _€_-;\-* #,##0.00\ _€_-;_-* &quot;-&quot;??\ _€_-;_-@_-"/>
    <numFmt numFmtId="165" formatCode="0.0"/>
    <numFmt numFmtId="166" formatCode="_-* #,##0\ _€_-;\-* #,##0\ _€_-;_-* &quot;-&quot;??\ _€_-;_-@_-"/>
    <numFmt numFmtId="167" formatCode="_-* #,##0.00\ _k_n_-;\-* #,##0.00\ _k_n_-;_-* &quot;-&quot;??\ _k_n_-;_-@_-"/>
    <numFmt numFmtId="168" formatCode="_-* #,##0.0\ _€_-;\-* #,##0.0\ _€_-;_-* &quot;-&quot;??\ _€_-;_-@_-"/>
    <numFmt numFmtId="169" formatCode="_-* #,##0.0_-;\-* #,##0.0_-;_-* &quot;-&quot;??_-;_-@_-"/>
    <numFmt numFmtId="170" formatCode="_ * #,##0.00_ ;_ * \-#,##0.00_ ;_ * &quot;-&quot;??_ ;_ @_ "/>
    <numFmt numFmtId="171" formatCode="_ * #,##0_ ;_ * \-#,##0_ ;_ * &quot;-&quot;??_ ;_ @_ "/>
    <numFmt numFmtId="172" formatCode="_ &quot;€&quot;\ * #,##0.00_ ;_ &quot;€&quot;\ * \-#,##0.00_ ;_ &quot;€&quot;\ * &quot;-&quot;??_ ;_ @_ "/>
    <numFmt numFmtId="173" formatCode="#,##0&quot; month(s)&quot;"/>
    <numFmt numFmtId="174" formatCode="_([$€]* #,##0.00_);_([$€]* \(#,##0.00\);_([$€]* &quot;-&quot;??_);_(@_)"/>
    <numFmt numFmtId="175" formatCode="_-* #,##0.00\ [$€]_-;\-* #,##0.00\ [$€]_-;_-* &quot;-&quot;??\ [$€]_-;_-@_-"/>
    <numFmt numFmtId="176" formatCode="_-* #,##0.00\ _F_B_-;\-* #,##0.00\ _F_B_-;_-* &quot;-&quot;??\ _F_B_-;_-@_-"/>
    <numFmt numFmtId="177" formatCode="_(&quot;$&quot;* #,##0.00_);_(&quot;$&quot;* \(#,##0.00\);_(&quot;$&quot;* &quot;-&quot;??_);_(@_)"/>
    <numFmt numFmtId="178" formatCode="[$-409]d\-mmm\-yy;@"/>
    <numFmt numFmtId="179" formatCode="#,##0.000"/>
    <numFmt numFmtId="180" formatCode="#,##0.0000"/>
    <numFmt numFmtId="181" formatCode="_-* #,##0_-;\-* #,##0_-;_-* &quot;-&quot;??_-;_-@_-"/>
  </numFmts>
  <fonts count="45"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1"/>
      <name val="Arial"/>
      <family val="2"/>
    </font>
    <font>
      <b/>
      <sz val="11"/>
      <color indexed="18"/>
      <name val="Arial"/>
      <family val="2"/>
    </font>
    <font>
      <sz val="10"/>
      <name val="Calibri"/>
      <family val="2"/>
      <scheme val="minor"/>
    </font>
    <font>
      <b/>
      <sz val="10"/>
      <color theme="0"/>
      <name val="Calibri"/>
      <family val="2"/>
    </font>
    <font>
      <sz val="11"/>
      <name val="Calibri"/>
      <family val="2"/>
      <scheme val="minor"/>
    </font>
    <font>
      <sz val="12"/>
      <name val="Calibri"/>
      <family val="2"/>
      <scheme val="minor"/>
    </font>
    <font>
      <b/>
      <sz val="18"/>
      <color theme="0"/>
      <name val="Calibri"/>
      <family val="2"/>
    </font>
    <font>
      <b/>
      <sz val="18"/>
      <name val="Calibri"/>
      <family val="2"/>
    </font>
    <font>
      <sz val="10"/>
      <color theme="0"/>
      <name val="Calibri"/>
      <family val="2"/>
    </font>
    <font>
      <b/>
      <sz val="12"/>
      <color theme="0"/>
      <name val="Calibri"/>
      <family val="2"/>
    </font>
    <font>
      <b/>
      <sz val="11"/>
      <name val="Calibri"/>
      <family val="2"/>
      <scheme val="minor"/>
    </font>
    <font>
      <sz val="10"/>
      <name val="Calibri"/>
      <family val="2"/>
    </font>
    <font>
      <b/>
      <sz val="10.5"/>
      <name val="Calibri"/>
      <family val="2"/>
      <scheme val="minor"/>
    </font>
    <font>
      <sz val="9"/>
      <color indexed="81"/>
      <name val="Tahoma"/>
      <family val="2"/>
    </font>
    <font>
      <b/>
      <sz val="9"/>
      <color indexed="81"/>
      <name val="Tahoma"/>
      <family val="2"/>
    </font>
    <font>
      <u/>
      <sz val="11"/>
      <name val="Calibri"/>
      <family val="2"/>
      <scheme val="minor"/>
    </font>
    <font>
      <sz val="11"/>
      <color theme="1"/>
      <name val="Calibri"/>
      <family val="2"/>
      <charset val="238"/>
      <scheme val="minor"/>
    </font>
    <font>
      <b/>
      <sz val="11"/>
      <color theme="0"/>
      <name val="Calibri"/>
      <family val="2"/>
      <scheme val="minor"/>
    </font>
    <font>
      <sz val="8"/>
      <name val="Calibri"/>
      <family val="2"/>
      <scheme val="minor"/>
    </font>
    <font>
      <b/>
      <sz val="11"/>
      <color rgb="FF002060"/>
      <name val="Arial"/>
      <family val="2"/>
    </font>
    <font>
      <b/>
      <sz val="10"/>
      <color rgb="FF000000"/>
      <name val="Arial"/>
      <family val="2"/>
    </font>
    <font>
      <sz val="10"/>
      <color rgb="FF000000"/>
      <name val="Arial"/>
      <family val="2"/>
    </font>
    <font>
      <sz val="10"/>
      <color theme="1"/>
      <name val="Calibri"/>
      <family val="2"/>
      <scheme val="minor"/>
    </font>
    <font>
      <b/>
      <sz val="10"/>
      <color rgb="FF002060"/>
      <name val="Calibri"/>
      <family val="2"/>
      <scheme val="minor"/>
    </font>
    <font>
      <b/>
      <sz val="10"/>
      <color theme="1"/>
      <name val="Calibri"/>
      <family val="2"/>
      <scheme val="minor"/>
    </font>
    <font>
      <b/>
      <sz val="10"/>
      <color rgb="FF000000"/>
      <name val="Calibri"/>
      <family val="2"/>
      <scheme val="minor"/>
    </font>
    <font>
      <b/>
      <i/>
      <sz val="10"/>
      <color theme="1"/>
      <name val="Calibri"/>
      <family val="2"/>
      <scheme val="minor"/>
    </font>
    <font>
      <i/>
      <sz val="10"/>
      <color theme="1"/>
      <name val="Calibri"/>
      <family val="2"/>
      <scheme val="minor"/>
    </font>
    <font>
      <sz val="10"/>
      <color theme="1"/>
      <name val="Calibri"/>
      <family val="2"/>
    </font>
    <font>
      <b/>
      <u/>
      <sz val="11"/>
      <name val="Calibri"/>
      <family val="2"/>
      <scheme val="minor"/>
    </font>
    <font>
      <b/>
      <sz val="10"/>
      <name val="Calibri"/>
      <family val="2"/>
      <scheme val="minor"/>
    </font>
    <font>
      <sz val="11"/>
      <color indexed="8"/>
      <name val="Calibri"/>
      <family val="2"/>
    </font>
    <font>
      <sz val="10"/>
      <color indexed="8"/>
      <name val="Arial"/>
      <family val="2"/>
    </font>
    <font>
      <u/>
      <sz val="11"/>
      <color theme="10"/>
      <name val="Calibri"/>
      <family val="2"/>
    </font>
    <font>
      <sz val="11"/>
      <color indexed="9"/>
      <name val="Calibri"/>
      <family val="2"/>
    </font>
    <font>
      <u/>
      <sz val="11"/>
      <color indexed="12"/>
      <name val="Calibri"/>
      <family val="2"/>
    </font>
    <font>
      <b/>
      <sz val="11"/>
      <color indexed="8"/>
      <name val="Calibri"/>
      <family val="2"/>
    </font>
    <font>
      <sz val="12"/>
      <color theme="1"/>
      <name val="Calibri"/>
      <family val="2"/>
      <scheme val="minor"/>
    </font>
    <font>
      <b/>
      <sz val="10"/>
      <name val="Arial"/>
      <family val="2"/>
    </font>
    <font>
      <b/>
      <sz val="10"/>
      <color theme="0"/>
      <name val="Arial"/>
      <family val="2"/>
    </font>
    <font>
      <sz val="10"/>
      <color theme="0"/>
      <name val="Arial"/>
      <family val="2"/>
    </font>
  </fonts>
  <fills count="27">
    <fill>
      <patternFill patternType="none"/>
    </fill>
    <fill>
      <patternFill patternType="gray125"/>
    </fill>
    <fill>
      <patternFill patternType="solid">
        <fgColor theme="3" tint="-0.249977111117893"/>
        <bgColor indexed="64"/>
      </patternFill>
    </fill>
    <fill>
      <patternFill patternType="solid">
        <fgColor theme="0"/>
        <bgColor indexed="64"/>
      </patternFill>
    </fill>
    <fill>
      <patternFill patternType="solid">
        <fgColor theme="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2EE2FA"/>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BDD6EE"/>
        <bgColor indexed="64"/>
      </patternFill>
    </fill>
    <fill>
      <patternFill patternType="solid">
        <fgColor rgb="FFAEAAAA"/>
        <bgColor indexed="64"/>
      </patternFill>
    </fill>
    <fill>
      <patternFill patternType="solid">
        <fgColor rgb="FFD9D9D9"/>
        <bgColor indexed="64"/>
      </patternFill>
    </fill>
    <fill>
      <patternFill patternType="solid">
        <fgColor rgb="FFD0CECE"/>
        <bgColor indexed="64"/>
      </patternFill>
    </fill>
    <fill>
      <patternFill patternType="solid">
        <fgColor theme="0" tint="-0.499984740745262"/>
        <bgColor indexed="64"/>
      </patternFill>
    </fill>
    <fill>
      <patternFill patternType="solid">
        <fgColor rgb="FFBFBFBF"/>
        <bgColor indexed="64"/>
      </patternFill>
    </fill>
    <fill>
      <patternFill patternType="solid">
        <fgColor rgb="FFFFC000"/>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rgb="FF002060"/>
        <bgColor indexed="64"/>
      </patternFill>
    </fill>
  </fills>
  <borders count="52">
    <border>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64">
    <xf numFmtId="0" fontId="0" fillId="0" borderId="0"/>
    <xf numFmtId="164" fontId="1"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7" fontId="20"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0" fontId="3" fillId="0" borderId="0"/>
    <xf numFmtId="173" fontId="3" fillId="0" borderId="0"/>
    <xf numFmtId="173" fontId="3" fillId="0" borderId="0"/>
    <xf numFmtId="0" fontId="36" fillId="0" borderId="0" applyNumberFormat="0" applyFill="0" applyBorder="0" applyAlignment="0" applyProtection="0"/>
    <xf numFmtId="0" fontId="36" fillId="0" borderId="0" applyNumberForma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0" fontId="37" fillId="0" borderId="0" applyNumberFormat="0" applyFill="0" applyBorder="0" applyAlignment="0" applyProtection="0">
      <alignment vertical="top"/>
      <protection locked="0"/>
    </xf>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173" fontId="3"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175" fontId="3" fillId="0" borderId="0" applyFont="0" applyFill="0" applyBorder="0" applyAlignment="0" applyProtection="0"/>
    <xf numFmtId="0" fontId="37"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164" fontId="1" fillId="0" borderId="0" applyFont="0" applyFill="0" applyBorder="0" applyAlignment="0" applyProtection="0"/>
    <xf numFmtId="164" fontId="1" fillId="0" borderId="0" applyFont="0" applyFill="0" applyBorder="0" applyAlignment="0" applyProtection="0"/>
    <xf numFmtId="170" fontId="3" fillId="0" borderId="0" applyFont="0" applyFill="0" applyBorder="0" applyAlignment="0" applyProtection="0"/>
    <xf numFmtId="164"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44" fontId="1" fillId="0" borderId="0" applyFont="0" applyFill="0" applyBorder="0" applyAlignment="0" applyProtection="0"/>
    <xf numFmtId="172" fontId="3" fillId="0" borderId="0" applyFont="0" applyFill="0" applyBorder="0" applyAlignment="0" applyProtection="0"/>
    <xf numFmtId="178" fontId="3" fillId="0" borderId="0"/>
    <xf numFmtId="0" fontId="1" fillId="0" borderId="0"/>
    <xf numFmtId="0" fontId="35" fillId="0" borderId="0"/>
    <xf numFmtId="178" fontId="1" fillId="0" borderId="0"/>
    <xf numFmtId="173" fontId="3" fillId="0" borderId="0"/>
    <xf numFmtId="173" fontId="3" fillId="0" borderId="0"/>
    <xf numFmtId="173" fontId="3" fillId="0" borderId="0"/>
    <xf numFmtId="173" fontId="3" fillId="0" borderId="0"/>
    <xf numFmtId="0" fontId="36" fillId="0" borderId="0" applyNumberFormat="0" applyFill="0" applyBorder="0" applyAlignment="0" applyProtection="0"/>
    <xf numFmtId="0" fontId="36" fillId="0" borderId="0" applyNumberFormat="0" applyFill="0" applyBorder="0" applyAlignment="0" applyProtection="0"/>
    <xf numFmtId="178" fontId="3" fillId="0" borderId="0"/>
    <xf numFmtId="0" fontId="1" fillId="0" borderId="0"/>
    <xf numFmtId="0" fontId="3" fillId="0" borderId="0"/>
    <xf numFmtId="9" fontId="1"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0" fontId="40" fillId="0" borderId="46" applyNumberFormat="0" applyFill="0" applyAlignment="0" applyProtection="0"/>
    <xf numFmtId="170" fontId="1" fillId="0" borderId="0" applyFont="0" applyFill="0" applyBorder="0" applyAlignment="0" applyProtection="0"/>
    <xf numFmtId="0" fontId="41" fillId="0" borderId="0"/>
    <xf numFmtId="43" fontId="1" fillId="0" borderId="0" applyFont="0" applyFill="0" applyBorder="0" applyAlignment="0" applyProtection="0"/>
  </cellStyleXfs>
  <cellXfs count="377">
    <xf numFmtId="0" fontId="0" fillId="0" borderId="0" xfId="0"/>
    <xf numFmtId="0" fontId="5" fillId="0" borderId="0" xfId="2" applyFont="1" applyAlignment="1">
      <alignment horizontal="left"/>
    </xf>
    <xf numFmtId="1" fontId="4" fillId="0" borderId="0" xfId="0" applyNumberFormat="1" applyFont="1" applyAlignment="1">
      <alignment horizontal="center"/>
    </xf>
    <xf numFmtId="0" fontId="4" fillId="0" borderId="0" xfId="0" applyFont="1" applyAlignment="1">
      <alignment horizontal="center"/>
    </xf>
    <xf numFmtId="0" fontId="4" fillId="0" borderId="0" xfId="0" applyFont="1" applyAlignment="1">
      <alignment horizontal="left"/>
    </xf>
    <xf numFmtId="0" fontId="4" fillId="0" borderId="0" xfId="0" applyFont="1"/>
    <xf numFmtId="0" fontId="4" fillId="0" borderId="0" xfId="2" applyFont="1" applyAlignment="1">
      <alignment horizontal="left" wrapText="1"/>
    </xf>
    <xf numFmtId="0" fontId="6" fillId="0" borderId="0" xfId="0" applyFont="1"/>
    <xf numFmtId="0" fontId="7" fillId="2" borderId="1" xfId="0" applyFont="1" applyFill="1" applyBorder="1"/>
    <xf numFmtId="0" fontId="6" fillId="3" borderId="0" xfId="0" applyFont="1" applyFill="1"/>
    <xf numFmtId="0" fontId="8" fillId="0" borderId="0" xfId="0" applyFont="1"/>
    <xf numFmtId="0" fontId="8" fillId="0" borderId="0" xfId="0" applyFont="1" applyAlignment="1">
      <alignment horizontal="center"/>
    </xf>
    <xf numFmtId="0" fontId="8" fillId="3" borderId="0" xfId="0" applyFont="1" applyFill="1"/>
    <xf numFmtId="0" fontId="9" fillId="3" borderId="0" xfId="3" applyFont="1" applyFill="1" applyAlignment="1">
      <alignment vertical="center"/>
    </xf>
    <xf numFmtId="0" fontId="8" fillId="2" borderId="3" xfId="0" applyFont="1" applyFill="1" applyBorder="1"/>
    <xf numFmtId="0" fontId="8" fillId="4" borderId="3" xfId="0" applyFont="1" applyFill="1" applyBorder="1"/>
    <xf numFmtId="0" fontId="9" fillId="0" borderId="0" xfId="3" applyFont="1" applyAlignment="1">
      <alignment vertical="center"/>
    </xf>
    <xf numFmtId="0" fontId="9" fillId="4" borderId="0" xfId="0" applyFont="1" applyFill="1" applyAlignment="1">
      <alignment horizontal="center"/>
    </xf>
    <xf numFmtId="0" fontId="8" fillId="0" borderId="0" xfId="3" applyFont="1" applyAlignment="1">
      <alignment vertical="center"/>
    </xf>
    <xf numFmtId="0" fontId="8" fillId="3" borderId="0" xfId="3" applyFont="1" applyFill="1" applyAlignment="1">
      <alignment vertical="center"/>
    </xf>
    <xf numFmtId="0" fontId="15" fillId="4" borderId="3" xfId="0" applyFont="1" applyFill="1" applyBorder="1" applyAlignment="1">
      <alignment horizontal="center" vertical="center"/>
    </xf>
    <xf numFmtId="0" fontId="8" fillId="4" borderId="0" xfId="0" applyFont="1" applyFill="1" applyAlignment="1">
      <alignment horizontal="center" vertical="center"/>
    </xf>
    <xf numFmtId="0" fontId="8" fillId="4" borderId="18" xfId="3" applyFont="1" applyFill="1" applyBorder="1" applyAlignment="1">
      <alignment vertical="center"/>
    </xf>
    <xf numFmtId="0" fontId="14" fillId="0" borderId="0" xfId="3" applyFont="1" applyAlignment="1">
      <alignment vertical="center"/>
    </xf>
    <xf numFmtId="0" fontId="14" fillId="8" borderId="0" xfId="3" applyFont="1" applyFill="1" applyAlignment="1">
      <alignment vertical="center"/>
    </xf>
    <xf numFmtId="0" fontId="8" fillId="9" borderId="19" xfId="3" applyFont="1" applyFill="1" applyBorder="1" applyAlignment="1">
      <alignment horizontal="center" vertical="center"/>
    </xf>
    <xf numFmtId="0" fontId="8" fillId="9" borderId="20" xfId="3" applyFont="1" applyFill="1" applyBorder="1" applyAlignment="1">
      <alignment horizontal="center" vertical="center"/>
    </xf>
    <xf numFmtId="0" fontId="8" fillId="9" borderId="21" xfId="3" applyFont="1" applyFill="1" applyBorder="1" applyAlignment="1">
      <alignment horizontal="left" vertical="center"/>
    </xf>
    <xf numFmtId="0" fontId="8" fillId="10" borderId="22" xfId="3" applyFont="1" applyFill="1" applyBorder="1" applyAlignment="1">
      <alignment vertical="center"/>
    </xf>
    <xf numFmtId="0" fontId="8" fillId="4" borderId="23" xfId="3" applyFont="1" applyFill="1" applyBorder="1" applyAlignment="1">
      <alignment vertical="center"/>
    </xf>
    <xf numFmtId="3" fontId="8" fillId="10" borderId="20" xfId="3" applyNumberFormat="1" applyFont="1" applyFill="1" applyBorder="1" applyAlignment="1">
      <alignment horizontal="center" vertical="center"/>
    </xf>
    <xf numFmtId="3" fontId="8" fillId="10" borderId="21" xfId="3" applyNumberFormat="1" applyFont="1" applyFill="1" applyBorder="1" applyAlignment="1">
      <alignment horizontal="center" vertical="center"/>
    </xf>
    <xf numFmtId="3" fontId="8" fillId="10" borderId="21" xfId="4" applyNumberFormat="1" applyFont="1" applyFill="1" applyBorder="1" applyAlignment="1">
      <alignment horizontal="center" vertical="center"/>
    </xf>
    <xf numFmtId="3" fontId="8" fillId="11" borderId="22" xfId="4" applyNumberFormat="1" applyFont="1" applyFill="1" applyBorder="1" applyAlignment="1">
      <alignment horizontal="center" vertical="center"/>
    </xf>
    <xf numFmtId="3" fontId="8" fillId="11" borderId="24" xfId="4" applyNumberFormat="1" applyFont="1" applyFill="1" applyBorder="1" applyAlignment="1">
      <alignment horizontal="center" vertical="center"/>
    </xf>
    <xf numFmtId="0" fontId="6" fillId="0" borderId="0" xfId="3" applyFont="1" applyAlignment="1">
      <alignment vertical="center"/>
    </xf>
    <xf numFmtId="0" fontId="6" fillId="3" borderId="0" xfId="3" applyFont="1" applyFill="1" applyAlignment="1">
      <alignment vertical="center"/>
    </xf>
    <xf numFmtId="0" fontId="8" fillId="4" borderId="0" xfId="3" applyFont="1" applyFill="1" applyAlignment="1">
      <alignment vertical="center"/>
    </xf>
    <xf numFmtId="3" fontId="8" fillId="10" borderId="20" xfId="4" applyNumberFormat="1" applyFont="1" applyFill="1" applyBorder="1" applyAlignment="1">
      <alignment horizontal="center" vertical="center"/>
    </xf>
    <xf numFmtId="2" fontId="8" fillId="10" borderId="21" xfId="4" applyNumberFormat="1" applyFont="1" applyFill="1" applyBorder="1" applyAlignment="1">
      <alignment horizontal="center" vertical="center"/>
    </xf>
    <xf numFmtId="0" fontId="14" fillId="6" borderId="2" xfId="3" applyFont="1" applyFill="1" applyBorder="1" applyAlignment="1">
      <alignment horizontal="center" vertical="center"/>
    </xf>
    <xf numFmtId="0" fontId="8" fillId="6" borderId="2" xfId="3" applyFont="1" applyFill="1" applyBorder="1" applyAlignment="1">
      <alignment horizontal="center" vertical="center"/>
    </xf>
    <xf numFmtId="0" fontId="14" fillId="6" borderId="18" xfId="3" applyFont="1" applyFill="1" applyBorder="1" applyAlignment="1">
      <alignment horizontal="center" vertical="center"/>
    </xf>
    <xf numFmtId="0" fontId="16" fillId="6" borderId="18" xfId="3" applyFont="1" applyFill="1" applyBorder="1" applyAlignment="1">
      <alignment horizontal="left" vertical="center"/>
    </xf>
    <xf numFmtId="3" fontId="14" fillId="6" borderId="18" xfId="3" applyNumberFormat="1" applyFont="1" applyFill="1" applyBorder="1" applyAlignment="1">
      <alignment horizontal="center" vertical="center"/>
    </xf>
    <xf numFmtId="3" fontId="14" fillId="6" borderId="18" xfId="4" applyNumberFormat="1" applyFont="1" applyFill="1" applyBorder="1" applyAlignment="1">
      <alignment horizontal="center" vertical="center"/>
    </xf>
    <xf numFmtId="3" fontId="14" fillId="6" borderId="27" xfId="4" applyNumberFormat="1" applyFont="1" applyFill="1" applyBorder="1" applyAlignment="1">
      <alignment horizontal="center" vertical="center"/>
    </xf>
    <xf numFmtId="0" fontId="14" fillId="12" borderId="2" xfId="3" applyFont="1" applyFill="1" applyBorder="1" applyAlignment="1">
      <alignment horizontal="center" vertical="center"/>
    </xf>
    <xf numFmtId="0" fontId="8" fillId="12" borderId="2" xfId="3" applyFont="1" applyFill="1" applyBorder="1" applyAlignment="1">
      <alignment horizontal="center" vertical="center"/>
    </xf>
    <xf numFmtId="0" fontId="8" fillId="12" borderId="18" xfId="0" applyFont="1" applyFill="1" applyBorder="1" applyAlignment="1">
      <alignment vertical="center"/>
    </xf>
    <xf numFmtId="0" fontId="14" fillId="12" borderId="18" xfId="0" applyFont="1" applyFill="1" applyBorder="1" applyAlignment="1">
      <alignment vertical="center"/>
    </xf>
    <xf numFmtId="0" fontId="8" fillId="4" borderId="18" xfId="0" applyFont="1" applyFill="1" applyBorder="1" applyAlignment="1">
      <alignment vertical="center"/>
    </xf>
    <xf numFmtId="3" fontId="14" fillId="12" borderId="25" xfId="3" applyNumberFormat="1" applyFont="1" applyFill="1" applyBorder="1" applyAlignment="1">
      <alignment horizontal="center" vertical="center"/>
    </xf>
    <xf numFmtId="0" fontId="8" fillId="9" borderId="26" xfId="3" applyFont="1" applyFill="1" applyBorder="1" applyAlignment="1">
      <alignment horizontal="center" vertical="center"/>
    </xf>
    <xf numFmtId="3" fontId="8" fillId="11" borderId="28" xfId="4" applyNumberFormat="1" applyFont="1" applyFill="1" applyBorder="1" applyAlignment="1">
      <alignment horizontal="center" vertical="center"/>
    </xf>
    <xf numFmtId="3" fontId="8" fillId="11" borderId="17" xfId="4" applyNumberFormat="1" applyFont="1" applyFill="1" applyBorder="1" applyAlignment="1">
      <alignment horizontal="center" vertical="center"/>
    </xf>
    <xf numFmtId="0" fontId="5" fillId="0" borderId="0" xfId="2" applyFont="1" applyAlignment="1">
      <alignment vertical="center"/>
    </xf>
    <xf numFmtId="0" fontId="19" fillId="10" borderId="22" xfId="3" applyFont="1" applyFill="1" applyBorder="1" applyAlignment="1">
      <alignment vertical="center"/>
    </xf>
    <xf numFmtId="0" fontId="8" fillId="10" borderId="21" xfId="3" applyFont="1" applyFill="1" applyBorder="1" applyAlignment="1">
      <alignment vertical="center"/>
    </xf>
    <xf numFmtId="0" fontId="21" fillId="12" borderId="18" xfId="0" applyFont="1" applyFill="1" applyBorder="1" applyAlignment="1">
      <alignment vertical="center"/>
    </xf>
    <xf numFmtId="0" fontId="8" fillId="10" borderId="0" xfId="3" applyFont="1" applyFill="1" applyAlignment="1">
      <alignment vertical="center"/>
    </xf>
    <xf numFmtId="9" fontId="8" fillId="10" borderId="20" xfId="6" applyFont="1" applyFill="1" applyBorder="1" applyAlignment="1">
      <alignment horizontal="center" vertical="center"/>
    </xf>
    <xf numFmtId="0" fontId="8" fillId="10" borderId="22" xfId="3" applyFont="1" applyFill="1" applyBorder="1" applyAlignment="1">
      <alignment vertical="center" wrapText="1"/>
    </xf>
    <xf numFmtId="166" fontId="8" fillId="10" borderId="21" xfId="1" applyNumberFormat="1" applyFont="1" applyFill="1" applyBorder="1" applyAlignment="1">
      <alignment horizontal="center" vertical="center"/>
    </xf>
    <xf numFmtId="0" fontId="14" fillId="10" borderId="22" xfId="3" applyFont="1" applyFill="1" applyBorder="1" applyAlignment="1">
      <alignment vertical="center"/>
    </xf>
    <xf numFmtId="168" fontId="8" fillId="10" borderId="20" xfId="1" applyNumberFormat="1" applyFont="1" applyFill="1" applyBorder="1" applyAlignment="1">
      <alignment horizontal="center" vertical="center"/>
    </xf>
    <xf numFmtId="169" fontId="8" fillId="10" borderId="21" xfId="3" applyNumberFormat="1" applyFont="1" applyFill="1" applyBorder="1" applyAlignment="1">
      <alignment horizontal="center" vertical="center"/>
    </xf>
    <xf numFmtId="0" fontId="23" fillId="0" borderId="0" xfId="2" applyFont="1" applyAlignment="1">
      <alignment horizontal="left"/>
    </xf>
    <xf numFmtId="9" fontId="0" fillId="0" borderId="0" xfId="0" applyNumberFormat="1"/>
    <xf numFmtId="3" fontId="0" fillId="0" borderId="0" xfId="0" applyNumberFormat="1"/>
    <xf numFmtId="0" fontId="0" fillId="0" borderId="0" xfId="0" applyAlignment="1">
      <alignment wrapText="1"/>
    </xf>
    <xf numFmtId="0" fontId="24" fillId="13" borderId="34" xfId="0" applyFont="1" applyFill="1" applyBorder="1" applyAlignment="1">
      <alignment vertical="center" wrapText="1"/>
    </xf>
    <xf numFmtId="0" fontId="24" fillId="13" borderId="11" xfId="0" applyFont="1" applyFill="1" applyBorder="1" applyAlignment="1">
      <alignment horizontal="center" vertical="center" wrapText="1"/>
    </xf>
    <xf numFmtId="0" fontId="25" fillId="13" borderId="11" xfId="0" applyFont="1" applyFill="1" applyBorder="1" applyAlignment="1">
      <alignment horizontal="center" vertical="center" wrapText="1"/>
    </xf>
    <xf numFmtId="0" fontId="25" fillId="13" borderId="35" xfId="0" applyFont="1" applyFill="1" applyBorder="1" applyAlignment="1">
      <alignment horizontal="center" vertical="center" wrapText="1"/>
    </xf>
    <xf numFmtId="0" fontId="25" fillId="13" borderId="13" xfId="0" applyFont="1" applyFill="1" applyBorder="1" applyAlignment="1">
      <alignment horizontal="center" vertical="center" wrapText="1"/>
    </xf>
    <xf numFmtId="9" fontId="24" fillId="13" borderId="30" xfId="0" applyNumberFormat="1" applyFont="1" applyFill="1" applyBorder="1" applyAlignment="1">
      <alignment horizontal="center" vertical="center" wrapText="1"/>
    </xf>
    <xf numFmtId="0" fontId="24" fillId="14" borderId="26" xfId="0" applyFont="1" applyFill="1" applyBorder="1" applyAlignment="1">
      <alignment vertical="center" wrapText="1"/>
    </xf>
    <xf numFmtId="9" fontId="24" fillId="14" borderId="31" xfId="6" applyFont="1" applyFill="1" applyBorder="1" applyAlignment="1">
      <alignment horizontal="center" vertical="center"/>
    </xf>
    <xf numFmtId="0" fontId="24" fillId="15" borderId="26" xfId="0" applyFont="1" applyFill="1" applyBorder="1" applyAlignment="1">
      <alignment vertical="center" wrapText="1"/>
    </xf>
    <xf numFmtId="9" fontId="24" fillId="15" borderId="31" xfId="6" applyFont="1" applyFill="1" applyBorder="1" applyAlignment="1">
      <alignment horizontal="center" vertical="center"/>
    </xf>
    <xf numFmtId="0" fontId="24" fillId="0" borderId="26" xfId="0" applyFont="1" applyBorder="1" applyAlignment="1">
      <alignment vertical="center" wrapText="1"/>
    </xf>
    <xf numFmtId="9" fontId="24" fillId="0" borderId="31" xfId="6" applyFont="1" applyBorder="1" applyAlignment="1">
      <alignment horizontal="center" vertical="center"/>
    </xf>
    <xf numFmtId="0" fontId="24" fillId="16" borderId="26" xfId="0" applyFont="1" applyFill="1" applyBorder="1" applyAlignment="1">
      <alignment vertical="center" wrapText="1"/>
    </xf>
    <xf numFmtId="9" fontId="24" fillId="16" borderId="31" xfId="6" applyFont="1" applyFill="1" applyBorder="1" applyAlignment="1">
      <alignment horizontal="center" vertical="center"/>
    </xf>
    <xf numFmtId="0" fontId="24" fillId="14" borderId="36" xfId="0" applyFont="1" applyFill="1" applyBorder="1" applyAlignment="1">
      <alignment vertical="center" wrapText="1"/>
    </xf>
    <xf numFmtId="3" fontId="24" fillId="14" borderId="37" xfId="0" applyNumberFormat="1" applyFont="1" applyFill="1" applyBorder="1" applyAlignment="1">
      <alignment horizontal="center" vertical="center"/>
    </xf>
    <xf numFmtId="0" fontId="26" fillId="0" borderId="0" xfId="0" applyFont="1"/>
    <xf numFmtId="171" fontId="26" fillId="0" borderId="0" xfId="7" applyNumberFormat="1" applyFont="1"/>
    <xf numFmtId="171" fontId="26" fillId="0" borderId="21" xfId="7" applyNumberFormat="1" applyFont="1" applyBorder="1"/>
    <xf numFmtId="3" fontId="26" fillId="0" borderId="21" xfId="7" applyNumberFormat="1" applyFont="1" applyBorder="1"/>
    <xf numFmtId="3" fontId="26" fillId="0" borderId="0" xfId="7" applyNumberFormat="1" applyFont="1" applyAlignment="1">
      <alignment horizontal="center"/>
    </xf>
    <xf numFmtId="3" fontId="26" fillId="0" borderId="0" xfId="7" applyNumberFormat="1" applyFont="1"/>
    <xf numFmtId="3" fontId="26" fillId="0" borderId="0" xfId="0" applyNumberFormat="1" applyFont="1"/>
    <xf numFmtId="0" fontId="26" fillId="0" borderId="0" xfId="0" applyFont="1" applyAlignment="1">
      <alignment horizontal="center"/>
    </xf>
    <xf numFmtId="0" fontId="27" fillId="0" borderId="0" xfId="0" applyFont="1" applyAlignment="1">
      <alignment wrapText="1"/>
    </xf>
    <xf numFmtId="0" fontId="28" fillId="17" borderId="21" xfId="0" applyFont="1" applyFill="1" applyBorder="1" applyAlignment="1">
      <alignment horizontal="center" vertical="center" wrapText="1"/>
    </xf>
    <xf numFmtId="171" fontId="28" fillId="17" borderId="21" xfId="7" applyNumberFormat="1" applyFont="1" applyFill="1" applyBorder="1" applyAlignment="1">
      <alignment horizontal="center" vertical="center" wrapText="1"/>
    </xf>
    <xf numFmtId="3" fontId="28" fillId="17" borderId="21" xfId="7" applyNumberFormat="1" applyFont="1" applyFill="1" applyBorder="1" applyAlignment="1">
      <alignment horizontal="center" vertical="center" wrapText="1"/>
    </xf>
    <xf numFmtId="3" fontId="29" fillId="17" borderId="21" xfId="0" applyNumberFormat="1" applyFont="1" applyFill="1" applyBorder="1" applyAlignment="1">
      <alignment horizontal="center" vertical="center" wrapText="1"/>
    </xf>
    <xf numFmtId="3" fontId="28" fillId="17" borderId="21" xfId="0" applyNumberFormat="1" applyFont="1" applyFill="1" applyBorder="1" applyAlignment="1">
      <alignment horizontal="center" vertical="center" wrapText="1"/>
    </xf>
    <xf numFmtId="0" fontId="26" fillId="0" borderId="0" xfId="0" applyFont="1" applyAlignment="1">
      <alignment horizontal="center" vertical="center" wrapText="1"/>
    </xf>
    <xf numFmtId="0" fontId="29" fillId="17" borderId="21" xfId="0" applyFont="1" applyFill="1" applyBorder="1" applyAlignment="1">
      <alignment horizontal="center" vertical="center" wrapText="1"/>
    </xf>
    <xf numFmtId="171" fontId="28" fillId="18" borderId="21" xfId="7" applyNumberFormat="1" applyFont="1" applyFill="1" applyBorder="1" applyAlignment="1">
      <alignment vertical="center"/>
    </xf>
    <xf numFmtId="3" fontId="28" fillId="18" borderId="21" xfId="7" applyNumberFormat="1" applyFont="1" applyFill="1" applyBorder="1" applyAlignment="1">
      <alignment vertical="center"/>
    </xf>
    <xf numFmtId="3" fontId="28" fillId="18" borderId="21" xfId="7" applyNumberFormat="1" applyFont="1" applyFill="1" applyBorder="1" applyAlignment="1">
      <alignment horizontal="center" vertical="center"/>
    </xf>
    <xf numFmtId="9" fontId="28" fillId="18" borderId="21" xfId="6" applyFont="1" applyFill="1" applyBorder="1" applyAlignment="1">
      <alignment horizontal="center" vertical="center"/>
    </xf>
    <xf numFmtId="171" fontId="28" fillId="9" borderId="21" xfId="7" applyNumberFormat="1" applyFont="1" applyFill="1" applyBorder="1" applyAlignment="1">
      <alignment vertical="center"/>
    </xf>
    <xf numFmtId="3" fontId="28" fillId="9" borderId="21" xfId="7" applyNumberFormat="1" applyFont="1" applyFill="1" applyBorder="1" applyAlignment="1">
      <alignment vertical="center"/>
    </xf>
    <xf numFmtId="3" fontId="28" fillId="9" borderId="21" xfId="7" applyNumberFormat="1" applyFont="1" applyFill="1" applyBorder="1" applyAlignment="1">
      <alignment horizontal="center" vertical="center"/>
    </xf>
    <xf numFmtId="9" fontId="28" fillId="9" borderId="21" xfId="6" applyFont="1" applyFill="1" applyBorder="1" applyAlignment="1">
      <alignment horizontal="center" vertical="center"/>
    </xf>
    <xf numFmtId="0" fontId="28" fillId="0" borderId="0" xfId="0" applyFont="1"/>
    <xf numFmtId="0" fontId="26" fillId="0" borderId="21" xfId="0" applyFont="1" applyBorder="1" applyAlignment="1">
      <alignment vertical="center"/>
    </xf>
    <xf numFmtId="171" fontId="26" fillId="0" borderId="21" xfId="7" applyNumberFormat="1" applyFont="1" applyBorder="1" applyAlignment="1">
      <alignment vertical="center"/>
    </xf>
    <xf numFmtId="3" fontId="26" fillId="0" borderId="21" xfId="7" applyNumberFormat="1" applyFont="1" applyBorder="1" applyAlignment="1">
      <alignment vertical="center"/>
    </xf>
    <xf numFmtId="3" fontId="26" fillId="0" borderId="21" xfId="7" applyNumberFormat="1" applyFont="1" applyBorder="1" applyAlignment="1">
      <alignment horizontal="center" vertical="center"/>
    </xf>
    <xf numFmtId="3" fontId="6" fillId="3" borderId="21" xfId="4" applyNumberFormat="1" applyFont="1" applyFill="1" applyBorder="1" applyAlignment="1">
      <alignment horizontal="center" vertical="center"/>
    </xf>
    <xf numFmtId="9" fontId="6" fillId="3" borderId="21" xfId="6" applyFont="1" applyFill="1" applyBorder="1" applyAlignment="1">
      <alignment horizontal="center" vertical="center"/>
    </xf>
    <xf numFmtId="0" fontId="30" fillId="0" borderId="0" xfId="0" applyFont="1" applyAlignment="1">
      <alignment vertical="center"/>
    </xf>
    <xf numFmtId="0" fontId="30" fillId="0" borderId="21" xfId="0" applyFont="1" applyBorder="1" applyAlignment="1">
      <alignment vertical="center"/>
    </xf>
    <xf numFmtId="0" fontId="30" fillId="0" borderId="0" xfId="0" applyFont="1"/>
    <xf numFmtId="171" fontId="30" fillId="0" borderId="21" xfId="7" applyNumberFormat="1" applyFont="1" applyBorder="1" applyAlignment="1">
      <alignment vertical="center"/>
    </xf>
    <xf numFmtId="3" fontId="30" fillId="0" borderId="21" xfId="7" applyNumberFormat="1" applyFont="1" applyBorder="1" applyAlignment="1">
      <alignment vertical="center"/>
    </xf>
    <xf numFmtId="3" fontId="30" fillId="0" borderId="21" xfId="7" applyNumberFormat="1" applyFont="1" applyBorder="1" applyAlignment="1">
      <alignment horizontal="center" vertical="center"/>
    </xf>
    <xf numFmtId="9" fontId="30" fillId="0" borderId="21" xfId="6" applyFont="1" applyBorder="1" applyAlignment="1">
      <alignment horizontal="center" vertical="center"/>
    </xf>
    <xf numFmtId="3" fontId="6" fillId="0" borderId="21" xfId="7" applyNumberFormat="1" applyFont="1" applyFill="1" applyBorder="1" applyAlignment="1">
      <alignment horizontal="center" vertical="center"/>
    </xf>
    <xf numFmtId="3" fontId="6" fillId="0" borderId="21" xfId="7" applyNumberFormat="1" applyFont="1" applyBorder="1" applyAlignment="1">
      <alignment vertical="center"/>
    </xf>
    <xf numFmtId="0" fontId="31" fillId="0" borderId="0" xfId="0" applyFont="1"/>
    <xf numFmtId="171" fontId="6" fillId="0" borderId="21" xfId="7" applyNumberFormat="1" applyFont="1" applyFill="1" applyBorder="1" applyAlignment="1">
      <alignment vertical="center"/>
    </xf>
    <xf numFmtId="3" fontId="6" fillId="0" borderId="21" xfId="7" applyNumberFormat="1" applyFont="1" applyFill="1" applyBorder="1" applyAlignment="1">
      <alignment vertical="center"/>
    </xf>
    <xf numFmtId="0" fontId="26" fillId="0" borderId="21" xfId="0" applyFont="1" applyBorder="1" applyAlignment="1">
      <alignment vertical="center" wrapText="1"/>
    </xf>
    <xf numFmtId="171" fontId="32" fillId="0" borderId="21" xfId="7" applyNumberFormat="1" applyFont="1" applyFill="1" applyBorder="1" applyAlignment="1">
      <alignment vertical="center"/>
    </xf>
    <xf numFmtId="3" fontId="32" fillId="0" borderId="21" xfId="7" applyNumberFormat="1" applyFont="1" applyFill="1" applyBorder="1" applyAlignment="1">
      <alignment vertical="center"/>
    </xf>
    <xf numFmtId="3" fontId="32" fillId="0" borderId="21" xfId="7" applyNumberFormat="1" applyFont="1" applyFill="1" applyBorder="1" applyAlignment="1">
      <alignment horizontal="center" vertical="center"/>
    </xf>
    <xf numFmtId="3" fontId="26" fillId="0" borderId="21" xfId="0" applyNumberFormat="1" applyFont="1" applyBorder="1" applyAlignment="1">
      <alignment vertical="center"/>
    </xf>
    <xf numFmtId="3" fontId="26" fillId="0" borderId="21" xfId="0" applyNumberFormat="1" applyFont="1" applyBorder="1" applyAlignment="1">
      <alignment horizontal="center" vertical="center"/>
    </xf>
    <xf numFmtId="3" fontId="26" fillId="0" borderId="21" xfId="7" applyNumberFormat="1" applyFont="1" applyFill="1" applyBorder="1" applyAlignment="1">
      <alignment vertical="center"/>
    </xf>
    <xf numFmtId="171" fontId="26" fillId="0" borderId="21" xfId="7" applyNumberFormat="1" applyFont="1" applyFill="1" applyBorder="1" applyAlignment="1">
      <alignment vertical="center"/>
    </xf>
    <xf numFmtId="171" fontId="30" fillId="18" borderId="21" xfId="7" applyNumberFormat="1" applyFont="1" applyFill="1" applyBorder="1" applyAlignment="1">
      <alignment vertical="center"/>
    </xf>
    <xf numFmtId="3" fontId="30" fillId="18" borderId="21" xfId="7" applyNumberFormat="1" applyFont="1" applyFill="1" applyBorder="1" applyAlignment="1">
      <alignment vertical="center"/>
    </xf>
    <xf numFmtId="3" fontId="30" fillId="18" borderId="21" xfId="7" applyNumberFormat="1" applyFont="1" applyFill="1" applyBorder="1" applyAlignment="1">
      <alignment horizontal="center" vertical="center"/>
    </xf>
    <xf numFmtId="9" fontId="30" fillId="18" borderId="21" xfId="6" applyFont="1" applyFill="1" applyBorder="1" applyAlignment="1">
      <alignment horizontal="center" vertical="center"/>
    </xf>
    <xf numFmtId="3" fontId="26" fillId="0" borderId="0" xfId="0" applyNumberFormat="1" applyFont="1" applyAlignment="1">
      <alignment horizontal="center"/>
    </xf>
    <xf numFmtId="0" fontId="33" fillId="10" borderId="22" xfId="3" applyFont="1" applyFill="1" applyBorder="1" applyAlignment="1">
      <alignment vertical="center"/>
    </xf>
    <xf numFmtId="0" fontId="8" fillId="7" borderId="39" xfId="3" applyFont="1" applyFill="1" applyBorder="1" applyAlignment="1">
      <alignment horizontal="center" vertical="center"/>
    </xf>
    <xf numFmtId="3" fontId="14" fillId="7" borderId="25" xfId="4" applyNumberFormat="1" applyFont="1" applyFill="1" applyBorder="1" applyAlignment="1">
      <alignment horizontal="center" vertical="center"/>
    </xf>
    <xf numFmtId="0" fontId="8" fillId="9" borderId="40" xfId="3" applyFont="1" applyFill="1" applyBorder="1" applyAlignment="1">
      <alignment horizontal="center" vertical="center"/>
    </xf>
    <xf numFmtId="0" fontId="8" fillId="9" borderId="41" xfId="3" applyFont="1" applyFill="1" applyBorder="1" applyAlignment="1">
      <alignment horizontal="center" vertical="center"/>
    </xf>
    <xf numFmtId="0" fontId="8" fillId="9" borderId="42" xfId="3" applyFont="1" applyFill="1" applyBorder="1" applyAlignment="1">
      <alignment horizontal="left" vertical="center"/>
    </xf>
    <xf numFmtId="0" fontId="8" fillId="10" borderId="43" xfId="3" applyFont="1" applyFill="1" applyBorder="1" applyAlignment="1">
      <alignment vertical="center"/>
    </xf>
    <xf numFmtId="3" fontId="8" fillId="10" borderId="41" xfId="3" applyNumberFormat="1" applyFont="1" applyFill="1" applyBorder="1" applyAlignment="1">
      <alignment horizontal="center" vertical="center"/>
    </xf>
    <xf numFmtId="3" fontId="8" fillId="10" borderId="42" xfId="3" applyNumberFormat="1" applyFont="1" applyFill="1" applyBorder="1" applyAlignment="1">
      <alignment horizontal="center" vertical="center"/>
    </xf>
    <xf numFmtId="3" fontId="8" fillId="10" borderId="42" xfId="4" applyNumberFormat="1" applyFont="1" applyFill="1" applyBorder="1" applyAlignment="1">
      <alignment horizontal="center" vertical="center"/>
    </xf>
    <xf numFmtId="3" fontId="8" fillId="11" borderId="43" xfId="4" applyNumberFormat="1" applyFont="1" applyFill="1" applyBorder="1" applyAlignment="1">
      <alignment horizontal="center" vertical="center"/>
    </xf>
    <xf numFmtId="0" fontId="8" fillId="7" borderId="2" xfId="3" applyFont="1" applyFill="1" applyBorder="1" applyAlignment="1">
      <alignment horizontal="center" vertical="center"/>
    </xf>
    <xf numFmtId="0" fontId="8" fillId="7" borderId="18" xfId="3" applyFont="1" applyFill="1" applyBorder="1" applyAlignment="1">
      <alignment horizontal="center" vertical="center"/>
    </xf>
    <xf numFmtId="3" fontId="8" fillId="7" borderId="18" xfId="4" applyNumberFormat="1" applyFont="1" applyFill="1" applyBorder="1" applyAlignment="1">
      <alignment horizontal="center" vertical="center"/>
    </xf>
    <xf numFmtId="3" fontId="14" fillId="7" borderId="33" xfId="4" applyNumberFormat="1" applyFont="1" applyFill="1" applyBorder="1" applyAlignment="1">
      <alignment horizontal="center" vertical="center"/>
    </xf>
    <xf numFmtId="3" fontId="14" fillId="6" borderId="33" xfId="4" applyNumberFormat="1" applyFont="1" applyFill="1" applyBorder="1" applyAlignment="1">
      <alignment horizontal="center" vertical="center"/>
    </xf>
    <xf numFmtId="3" fontId="8" fillId="11" borderId="31" xfId="4" applyNumberFormat="1" applyFont="1" applyFill="1" applyBorder="1" applyAlignment="1">
      <alignment horizontal="center" vertical="center"/>
    </xf>
    <xf numFmtId="3" fontId="8" fillId="11" borderId="44" xfId="4" applyNumberFormat="1" applyFont="1" applyFill="1" applyBorder="1" applyAlignment="1">
      <alignment horizontal="center" vertical="center"/>
    </xf>
    <xf numFmtId="3" fontId="8" fillId="11" borderId="45" xfId="4" applyNumberFormat="1" applyFont="1" applyFill="1" applyBorder="1" applyAlignment="1">
      <alignment horizontal="center" vertical="center"/>
    </xf>
    <xf numFmtId="3" fontId="14" fillId="12" borderId="33" xfId="3" applyNumberFormat="1" applyFont="1" applyFill="1" applyBorder="1" applyAlignment="1">
      <alignment horizontal="center" vertical="center"/>
    </xf>
    <xf numFmtId="3" fontId="8" fillId="12" borderId="18" xfId="0" applyNumberFormat="1" applyFont="1" applyFill="1" applyBorder="1" applyAlignment="1">
      <alignment vertical="center"/>
    </xf>
    <xf numFmtId="164" fontId="26" fillId="0" borderId="21" xfId="1" applyFont="1" applyBorder="1" applyAlignment="1">
      <alignment vertical="center" wrapText="1"/>
    </xf>
    <xf numFmtId="166" fontId="26" fillId="0" borderId="21" xfId="1" applyNumberFormat="1" applyFont="1" applyBorder="1" applyAlignment="1">
      <alignment vertical="center" wrapText="1"/>
    </xf>
    <xf numFmtId="166" fontId="6" fillId="3" borderId="21" xfId="1" applyNumberFormat="1" applyFont="1" applyFill="1" applyBorder="1" applyAlignment="1">
      <alignment horizontal="center" vertical="center"/>
    </xf>
    <xf numFmtId="166" fontId="6" fillId="0" borderId="21" xfId="1" applyNumberFormat="1" applyFont="1" applyFill="1" applyBorder="1" applyAlignment="1">
      <alignment horizontal="center" vertical="center"/>
    </xf>
    <xf numFmtId="166" fontId="28" fillId="18" borderId="21" xfId="1" applyNumberFormat="1" applyFont="1" applyFill="1" applyBorder="1" applyAlignment="1">
      <alignment horizontal="center" vertical="center"/>
    </xf>
    <xf numFmtId="166" fontId="28" fillId="9" borderId="21" xfId="1" applyNumberFormat="1" applyFont="1" applyFill="1" applyBorder="1" applyAlignment="1">
      <alignment horizontal="center" vertical="center"/>
    </xf>
    <xf numFmtId="166" fontId="30" fillId="0" borderId="21" xfId="1" applyNumberFormat="1" applyFont="1" applyBorder="1" applyAlignment="1">
      <alignment horizontal="center" vertical="center"/>
    </xf>
    <xf numFmtId="166" fontId="32" fillId="0" borderId="21" xfId="1" applyNumberFormat="1" applyFont="1" applyFill="1" applyBorder="1" applyAlignment="1">
      <alignment horizontal="center" vertical="center"/>
    </xf>
    <xf numFmtId="166" fontId="26" fillId="0" borderId="21" xfId="1" applyNumberFormat="1" applyFont="1" applyBorder="1" applyAlignment="1">
      <alignment horizontal="center" vertical="center"/>
    </xf>
    <xf numFmtId="166" fontId="26" fillId="0" borderId="21" xfId="1" applyNumberFormat="1" applyFont="1" applyFill="1" applyBorder="1" applyAlignment="1">
      <alignment horizontal="center" vertical="center"/>
    </xf>
    <xf numFmtId="166" fontId="30" fillId="18" borderId="21" xfId="1" applyNumberFormat="1" applyFont="1" applyFill="1" applyBorder="1" applyAlignment="1">
      <alignment horizontal="center" vertical="center"/>
    </xf>
    <xf numFmtId="0" fontId="14" fillId="19" borderId="19" xfId="3" applyFont="1" applyFill="1" applyBorder="1" applyAlignment="1">
      <alignment horizontal="center" vertical="center"/>
    </xf>
    <xf numFmtId="0" fontId="14" fillId="19" borderId="20" xfId="3" applyFont="1" applyFill="1" applyBorder="1" applyAlignment="1">
      <alignment horizontal="center" vertical="center"/>
    </xf>
    <xf numFmtId="0" fontId="14" fillId="19" borderId="21" xfId="3" applyFont="1" applyFill="1" applyBorder="1" applyAlignment="1">
      <alignment horizontal="left" vertical="center"/>
    </xf>
    <xf numFmtId="0" fontId="14" fillId="19" borderId="22" xfId="3" applyFont="1" applyFill="1" applyBorder="1" applyAlignment="1">
      <alignment vertical="center"/>
    </xf>
    <xf numFmtId="0" fontId="14" fillId="19" borderId="23" xfId="3" applyFont="1" applyFill="1" applyBorder="1" applyAlignment="1">
      <alignment vertical="center"/>
    </xf>
    <xf numFmtId="3" fontId="14" fillId="19" borderId="20" xfId="3" applyNumberFormat="1" applyFont="1" applyFill="1" applyBorder="1" applyAlignment="1">
      <alignment horizontal="center" vertical="center"/>
    </xf>
    <xf numFmtId="3" fontId="14" fillId="19" borderId="21" xfId="3" applyNumberFormat="1" applyFont="1" applyFill="1" applyBorder="1" applyAlignment="1">
      <alignment horizontal="center" vertical="center"/>
    </xf>
    <xf numFmtId="166" fontId="14" fillId="19" borderId="21" xfId="1" applyNumberFormat="1" applyFont="1" applyFill="1" applyBorder="1" applyAlignment="1">
      <alignment horizontal="center" vertical="center"/>
    </xf>
    <xf numFmtId="3" fontId="14" fillId="19" borderId="21" xfId="4" applyNumberFormat="1" applyFont="1" applyFill="1" applyBorder="1" applyAlignment="1">
      <alignment horizontal="center" vertical="center"/>
    </xf>
    <xf numFmtId="3" fontId="14" fillId="19" borderId="22" xfId="4" applyNumberFormat="1" applyFont="1" applyFill="1" applyBorder="1" applyAlignment="1">
      <alignment horizontal="center" vertical="center"/>
    </xf>
    <xf numFmtId="3" fontId="14" fillId="19" borderId="31" xfId="4" applyNumberFormat="1" applyFont="1" applyFill="1" applyBorder="1" applyAlignment="1">
      <alignment horizontal="center" vertical="center"/>
    </xf>
    <xf numFmtId="3" fontId="14" fillId="19" borderId="24" xfId="4" applyNumberFormat="1" applyFont="1" applyFill="1" applyBorder="1" applyAlignment="1">
      <alignment horizontal="center" vertical="center"/>
    </xf>
    <xf numFmtId="0" fontId="14" fillId="19" borderId="0" xfId="3" applyFont="1" applyFill="1" applyAlignment="1">
      <alignment vertical="center"/>
    </xf>
    <xf numFmtId="0" fontId="14" fillId="7" borderId="6" xfId="3" applyFont="1" applyFill="1" applyBorder="1" applyAlignment="1">
      <alignment vertical="center"/>
    </xf>
    <xf numFmtId="0" fontId="14" fillId="7" borderId="7" xfId="3" applyFont="1" applyFill="1" applyBorder="1" applyAlignment="1">
      <alignment vertical="center"/>
    </xf>
    <xf numFmtId="0" fontId="21" fillId="12" borderId="6" xfId="3" applyFont="1" applyFill="1" applyBorder="1" applyAlignment="1">
      <alignment vertical="center"/>
    </xf>
    <xf numFmtId="0" fontId="21" fillId="12" borderId="7" xfId="3" applyFont="1" applyFill="1" applyBorder="1" applyAlignment="1">
      <alignment vertical="center"/>
    </xf>
    <xf numFmtId="0" fontId="14" fillId="10" borderId="21" xfId="3" applyFont="1" applyFill="1" applyBorder="1" applyAlignment="1">
      <alignment vertical="center"/>
    </xf>
    <xf numFmtId="9" fontId="8" fillId="0" borderId="0" xfId="6" applyFont="1"/>
    <xf numFmtId="9" fontId="8" fillId="0" borderId="0" xfId="0" applyNumberFormat="1" applyFont="1"/>
    <xf numFmtId="164" fontId="8" fillId="0" borderId="0" xfId="1" applyFont="1"/>
    <xf numFmtId="0" fontId="14" fillId="9" borderId="20" xfId="3" applyFont="1" applyFill="1" applyBorder="1" applyAlignment="1">
      <alignment horizontal="center" vertical="center"/>
    </xf>
    <xf numFmtId="0" fontId="14" fillId="9" borderId="21" xfId="3" applyFont="1" applyFill="1" applyBorder="1" applyAlignment="1">
      <alignment horizontal="left" vertical="center"/>
    </xf>
    <xf numFmtId="0" fontId="14" fillId="4" borderId="0" xfId="3" applyFont="1" applyFill="1" applyAlignment="1">
      <alignment vertical="center"/>
    </xf>
    <xf numFmtId="3" fontId="14" fillId="10" borderId="20" xfId="3" applyNumberFormat="1" applyFont="1" applyFill="1" applyBorder="1" applyAlignment="1">
      <alignment horizontal="center" vertical="center"/>
    </xf>
    <xf numFmtId="3" fontId="14" fillId="10" borderId="21" xfId="3" applyNumberFormat="1" applyFont="1" applyFill="1" applyBorder="1" applyAlignment="1">
      <alignment horizontal="center" vertical="center"/>
    </xf>
    <xf numFmtId="3" fontId="14" fillId="10" borderId="21" xfId="4" applyNumberFormat="1" applyFont="1" applyFill="1" applyBorder="1" applyAlignment="1">
      <alignment horizontal="center" vertical="center"/>
    </xf>
    <xf numFmtId="3" fontId="14" fillId="11" borderId="22" xfId="4" applyNumberFormat="1" applyFont="1" applyFill="1" applyBorder="1" applyAlignment="1">
      <alignment horizontal="center" vertical="center"/>
    </xf>
    <xf numFmtId="3" fontId="14" fillId="11" borderId="31" xfId="4" applyNumberFormat="1" applyFont="1" applyFill="1" applyBorder="1" applyAlignment="1">
      <alignment horizontal="center" vertical="center"/>
    </xf>
    <xf numFmtId="3" fontId="14" fillId="11" borderId="24" xfId="4" applyNumberFormat="1" applyFont="1" applyFill="1" applyBorder="1" applyAlignment="1">
      <alignment horizontal="center" vertical="center"/>
    </xf>
    <xf numFmtId="164" fontId="26" fillId="0" borderId="0" xfId="1" applyFont="1"/>
    <xf numFmtId="3" fontId="24" fillId="15" borderId="24" xfId="0" applyNumberFormat="1" applyFont="1" applyFill="1" applyBorder="1" applyAlignment="1">
      <alignment horizontal="center" vertical="center"/>
    </xf>
    <xf numFmtId="3" fontId="24" fillId="0" borderId="24" xfId="0" applyNumberFormat="1" applyFont="1" applyBorder="1" applyAlignment="1">
      <alignment horizontal="center" vertical="center"/>
    </xf>
    <xf numFmtId="3" fontId="24" fillId="16" borderId="24" xfId="0" applyNumberFormat="1" applyFont="1" applyFill="1" applyBorder="1" applyAlignment="1">
      <alignment horizontal="center" vertical="center"/>
    </xf>
    <xf numFmtId="9" fontId="6" fillId="0" borderId="21" xfId="6" applyFont="1" applyFill="1" applyBorder="1" applyAlignment="1">
      <alignment horizontal="center" vertical="center"/>
    </xf>
    <xf numFmtId="164" fontId="26" fillId="0" borderId="0" xfId="1" applyFont="1" applyFill="1"/>
    <xf numFmtId="0" fontId="0" fillId="0" borderId="0" xfId="0" applyAlignment="1">
      <alignment vertical="center"/>
    </xf>
    <xf numFmtId="9" fontId="24" fillId="14" borderId="32" xfId="6" applyFont="1" applyFill="1" applyBorder="1" applyAlignment="1">
      <alignment horizontal="center" vertical="center"/>
    </xf>
    <xf numFmtId="0" fontId="27" fillId="0" borderId="0" xfId="0" applyFont="1"/>
    <xf numFmtId="166" fontId="6" fillId="3" borderId="47" xfId="1" applyNumberFormat="1" applyFont="1" applyFill="1" applyBorder="1" applyAlignment="1">
      <alignment horizontal="center" vertical="center"/>
    </xf>
    <xf numFmtId="171" fontId="30" fillId="0" borderId="47" xfId="7" applyNumberFormat="1" applyFont="1" applyBorder="1" applyAlignment="1">
      <alignment vertical="center"/>
    </xf>
    <xf numFmtId="171" fontId="26" fillId="0" borderId="47" xfId="7" applyNumberFormat="1" applyFont="1" applyBorder="1" applyAlignment="1">
      <alignment vertical="center"/>
    </xf>
    <xf numFmtId="3" fontId="26" fillId="0" borderId="47" xfId="7" applyNumberFormat="1" applyFont="1" applyBorder="1" applyAlignment="1">
      <alignment vertical="center"/>
    </xf>
    <xf numFmtId="3" fontId="6" fillId="0" borderId="47" xfId="7" applyNumberFormat="1" applyFont="1" applyFill="1" applyBorder="1" applyAlignment="1">
      <alignment horizontal="center" vertical="center"/>
    </xf>
    <xf numFmtId="0" fontId="27" fillId="0" borderId="0" xfId="0" applyFont="1" applyAlignment="1">
      <alignment horizontal="left" vertical="top"/>
    </xf>
    <xf numFmtId="171" fontId="26" fillId="0" borderId="0" xfId="7" applyNumberFormat="1" applyFont="1" applyAlignment="1">
      <alignment horizontal="left" vertical="top"/>
    </xf>
    <xf numFmtId="171" fontId="28" fillId="18" borderId="21" xfId="7" applyNumberFormat="1" applyFont="1" applyFill="1" applyBorder="1" applyAlignment="1">
      <alignment horizontal="left" vertical="top"/>
    </xf>
    <xf numFmtId="171" fontId="28" fillId="9" borderId="21" xfId="7" applyNumberFormat="1" applyFont="1" applyFill="1" applyBorder="1" applyAlignment="1">
      <alignment horizontal="left" vertical="top"/>
    </xf>
    <xf numFmtId="171" fontId="26" fillId="0" borderId="21" xfId="7" applyNumberFormat="1" applyFont="1" applyFill="1" applyBorder="1" applyAlignment="1">
      <alignment horizontal="left" vertical="top"/>
    </xf>
    <xf numFmtId="171" fontId="26" fillId="0" borderId="21" xfId="7" applyNumberFormat="1" applyFont="1" applyBorder="1" applyAlignment="1">
      <alignment horizontal="left" vertical="top"/>
    </xf>
    <xf numFmtId="171" fontId="30" fillId="0" borderId="21" xfId="7" applyNumberFormat="1" applyFont="1" applyBorder="1" applyAlignment="1">
      <alignment horizontal="left" vertical="top"/>
    </xf>
    <xf numFmtId="3" fontId="6" fillId="3" borderId="21" xfId="4" applyNumberFormat="1" applyFont="1" applyFill="1" applyBorder="1" applyAlignment="1">
      <alignment horizontal="left" vertical="top"/>
    </xf>
    <xf numFmtId="171" fontId="6" fillId="0" borderId="21" xfId="7" applyNumberFormat="1" applyFont="1" applyFill="1" applyBorder="1" applyAlignment="1">
      <alignment horizontal="left" vertical="top"/>
    </xf>
    <xf numFmtId="0" fontId="26" fillId="0" borderId="21" xfId="0" applyFont="1" applyBorder="1" applyAlignment="1">
      <alignment horizontal="left" vertical="top"/>
    </xf>
    <xf numFmtId="0" fontId="26" fillId="0" borderId="21" xfId="0" applyFont="1" applyBorder="1" applyAlignment="1">
      <alignment horizontal="left" vertical="top" wrapText="1"/>
    </xf>
    <xf numFmtId="171" fontId="30" fillId="18" borderId="21" xfId="7" applyNumberFormat="1" applyFont="1" applyFill="1" applyBorder="1" applyAlignment="1">
      <alignment horizontal="left" vertical="top"/>
    </xf>
    <xf numFmtId="171" fontId="26" fillId="0" borderId="0" xfId="7" applyNumberFormat="1" applyFont="1" applyAlignment="1"/>
    <xf numFmtId="171" fontId="28" fillId="18" borderId="21" xfId="7" applyNumberFormat="1" applyFont="1" applyFill="1" applyBorder="1" applyAlignment="1"/>
    <xf numFmtId="171" fontId="28" fillId="9" borderId="21" xfId="7" applyNumberFormat="1" applyFont="1" applyFill="1" applyBorder="1" applyAlignment="1"/>
    <xf numFmtId="171" fontId="26" fillId="0" borderId="21" xfId="7" applyNumberFormat="1" applyFont="1" applyFill="1" applyBorder="1" applyAlignment="1"/>
    <xf numFmtId="171" fontId="26" fillId="0" borderId="21" xfId="7" applyNumberFormat="1" applyFont="1" applyBorder="1" applyAlignment="1"/>
    <xf numFmtId="171" fontId="30" fillId="0" borderId="21" xfId="7" applyNumberFormat="1" applyFont="1" applyBorder="1" applyAlignment="1"/>
    <xf numFmtId="171" fontId="6" fillId="0" borderId="21" xfId="7" applyNumberFormat="1" applyFont="1" applyFill="1" applyBorder="1" applyAlignment="1"/>
    <xf numFmtId="171" fontId="30" fillId="18" borderId="21" xfId="7" applyNumberFormat="1" applyFont="1" applyFill="1" applyBorder="1" applyAlignment="1"/>
    <xf numFmtId="179" fontId="26" fillId="0" borderId="21" xfId="7" applyNumberFormat="1" applyFont="1" applyBorder="1"/>
    <xf numFmtId="0" fontId="26" fillId="0" borderId="47" xfId="0" applyFont="1" applyBorder="1" applyAlignment="1">
      <alignment horizontal="left" vertical="top"/>
    </xf>
    <xf numFmtId="0" fontId="26" fillId="0" borderId="47" xfId="0" applyFont="1" applyBorder="1" applyAlignment="1">
      <alignment vertical="center"/>
    </xf>
    <xf numFmtId="3" fontId="26" fillId="0" borderId="47" xfId="0" applyNumberFormat="1" applyFont="1" applyBorder="1" applyAlignment="1">
      <alignment vertical="center"/>
    </xf>
    <xf numFmtId="3" fontId="26" fillId="0" borderId="47" xfId="0" applyNumberFormat="1" applyFont="1" applyBorder="1" applyAlignment="1">
      <alignment horizontal="center" vertical="center"/>
    </xf>
    <xf numFmtId="166" fontId="26" fillId="0" borderId="47" xfId="1" applyNumberFormat="1" applyFont="1" applyBorder="1" applyAlignment="1">
      <alignment horizontal="center" vertical="center"/>
    </xf>
    <xf numFmtId="171" fontId="26" fillId="0" borderId="47" xfId="7" applyNumberFormat="1" applyFont="1" applyBorder="1"/>
    <xf numFmtId="180" fontId="26" fillId="0" borderId="47" xfId="7" applyNumberFormat="1" applyFont="1" applyBorder="1"/>
    <xf numFmtId="171" fontId="28" fillId="18" borderId="47" xfId="7" applyNumberFormat="1" applyFont="1" applyFill="1" applyBorder="1" applyAlignment="1">
      <alignment vertical="center"/>
    </xf>
    <xf numFmtId="171" fontId="28" fillId="9" borderId="47" xfId="7" applyNumberFormat="1" applyFont="1" applyFill="1" applyBorder="1" applyAlignment="1">
      <alignment vertical="center"/>
    </xf>
    <xf numFmtId="3" fontId="26" fillId="0" borderId="47" xfId="7" applyNumberFormat="1" applyFont="1" applyBorder="1" applyAlignment="1">
      <alignment horizontal="center" vertical="center"/>
    </xf>
    <xf numFmtId="3" fontId="6" fillId="0" borderId="47" xfId="7" applyNumberFormat="1" applyFont="1" applyBorder="1" applyAlignment="1">
      <alignment vertical="center"/>
    </xf>
    <xf numFmtId="0" fontId="6" fillId="3" borderId="48" xfId="3" applyFont="1" applyFill="1" applyBorder="1" applyAlignment="1">
      <alignment vertical="center"/>
    </xf>
    <xf numFmtId="3" fontId="6" fillId="3" borderId="47" xfId="4" applyNumberFormat="1" applyFont="1" applyFill="1" applyBorder="1" applyAlignment="1">
      <alignment vertical="center"/>
    </xf>
    <xf numFmtId="171" fontId="6" fillId="0" borderId="47" xfId="7" applyNumberFormat="1" applyFont="1" applyFill="1" applyBorder="1" applyAlignment="1">
      <alignment vertical="center"/>
    </xf>
    <xf numFmtId="0" fontId="6" fillId="0" borderId="47" xfId="0" applyFont="1" applyBorder="1" applyAlignment="1">
      <alignment vertical="center"/>
    </xf>
    <xf numFmtId="3" fontId="6" fillId="0" borderId="47" xfId="7" applyNumberFormat="1" applyFont="1" applyFill="1" applyBorder="1" applyAlignment="1">
      <alignment vertical="center"/>
    </xf>
    <xf numFmtId="0" fontId="26" fillId="0" borderId="47" xfId="0" applyFont="1" applyBorder="1" applyAlignment="1">
      <alignment vertical="center" wrapText="1"/>
    </xf>
    <xf numFmtId="171" fontId="32" fillId="0" borderId="47" xfId="7" applyNumberFormat="1" applyFont="1" applyFill="1" applyBorder="1" applyAlignment="1">
      <alignment vertical="center"/>
    </xf>
    <xf numFmtId="3" fontId="32" fillId="0" borderId="47" xfId="7" applyNumberFormat="1" applyFont="1" applyFill="1" applyBorder="1" applyAlignment="1">
      <alignment vertical="center"/>
    </xf>
    <xf numFmtId="3" fontId="32" fillId="0" borderId="47" xfId="7" applyNumberFormat="1" applyFont="1" applyFill="1" applyBorder="1" applyAlignment="1">
      <alignment horizontal="center" vertical="center"/>
    </xf>
    <xf numFmtId="3" fontId="26" fillId="0" borderId="47" xfId="7" applyNumberFormat="1" applyFont="1" applyFill="1" applyBorder="1" applyAlignment="1">
      <alignment vertical="center"/>
    </xf>
    <xf numFmtId="171" fontId="26" fillId="0" borderId="47" xfId="7" applyNumberFormat="1" applyFont="1" applyFill="1" applyBorder="1" applyAlignment="1">
      <alignment vertical="center"/>
    </xf>
    <xf numFmtId="3" fontId="24" fillId="14" borderId="47" xfId="0" applyNumberFormat="1" applyFont="1" applyFill="1" applyBorder="1" applyAlignment="1">
      <alignment horizontal="center" vertical="center"/>
    </xf>
    <xf numFmtId="3" fontId="24" fillId="15" borderId="47" xfId="0" applyNumberFormat="1" applyFont="1" applyFill="1" applyBorder="1" applyAlignment="1">
      <alignment horizontal="center" vertical="center"/>
    </xf>
    <xf numFmtId="3" fontId="24" fillId="0" borderId="47" xfId="0" applyNumberFormat="1" applyFont="1" applyBorder="1" applyAlignment="1">
      <alignment horizontal="center" vertical="center"/>
    </xf>
    <xf numFmtId="3" fontId="24" fillId="16" borderId="47" xfId="0" applyNumberFormat="1" applyFont="1" applyFill="1" applyBorder="1" applyAlignment="1">
      <alignment horizontal="center" vertical="center"/>
    </xf>
    <xf numFmtId="171" fontId="26" fillId="0" borderId="0" xfId="7" applyNumberFormat="1" applyFont="1" applyFill="1" applyAlignment="1">
      <alignment horizontal="left" vertical="top"/>
    </xf>
    <xf numFmtId="171" fontId="34" fillId="0" borderId="21" xfId="7" applyNumberFormat="1" applyFont="1" applyFill="1" applyBorder="1" applyAlignment="1">
      <alignment horizontal="left" vertical="top"/>
    </xf>
    <xf numFmtId="171" fontId="26" fillId="0" borderId="47" xfId="7" applyNumberFormat="1" applyFont="1" applyBorder="1" applyAlignment="1"/>
    <xf numFmtId="171" fontId="26" fillId="0" borderId="47" xfId="7" applyNumberFormat="1" applyFont="1" applyBorder="1" applyAlignment="1">
      <alignment horizontal="left" vertical="top"/>
    </xf>
    <xf numFmtId="171" fontId="6" fillId="0" borderId="47" xfId="7" applyNumberFormat="1" applyFont="1" applyFill="1" applyBorder="1" applyAlignment="1">
      <alignment horizontal="left" vertical="top"/>
    </xf>
    <xf numFmtId="171" fontId="26" fillId="0" borderId="47" xfId="7" applyNumberFormat="1" applyFont="1" applyFill="1" applyBorder="1" applyAlignment="1">
      <alignment horizontal="left" vertical="top"/>
    </xf>
    <xf numFmtId="166" fontId="32" fillId="0" borderId="47" xfId="1" applyNumberFormat="1" applyFont="1" applyFill="1" applyBorder="1" applyAlignment="1">
      <alignment horizontal="center" vertical="center"/>
    </xf>
    <xf numFmtId="2" fontId="26" fillId="0" borderId="21" xfId="0" applyNumberFormat="1" applyFont="1" applyBorder="1" applyAlignment="1">
      <alignment vertical="center"/>
    </xf>
    <xf numFmtId="181" fontId="26" fillId="0" borderId="47" xfId="63" applyNumberFormat="1" applyFont="1" applyBorder="1" applyAlignment="1">
      <alignment vertical="center"/>
    </xf>
    <xf numFmtId="181" fontId="6" fillId="3" borderId="47" xfId="63" applyNumberFormat="1" applyFont="1" applyFill="1" applyBorder="1" applyAlignment="1">
      <alignment horizontal="right" vertical="center"/>
    </xf>
    <xf numFmtId="181" fontId="6" fillId="0" borderId="47" xfId="63" applyNumberFormat="1" applyFont="1" applyBorder="1" applyAlignment="1">
      <alignment vertical="center"/>
    </xf>
    <xf numFmtId="181" fontId="6" fillId="3" borderId="47" xfId="63" applyNumberFormat="1" applyFont="1" applyFill="1" applyBorder="1" applyAlignment="1">
      <alignment horizontal="center" vertical="center"/>
    </xf>
    <xf numFmtId="0" fontId="6" fillId="0" borderId="47" xfId="0" applyFont="1" applyBorder="1" applyAlignment="1">
      <alignment vertical="center" wrapText="1"/>
    </xf>
    <xf numFmtId="181" fontId="6" fillId="0" borderId="47" xfId="63" applyNumberFormat="1" applyFont="1" applyFill="1" applyBorder="1" applyAlignment="1">
      <alignment vertical="center"/>
    </xf>
    <xf numFmtId="181" fontId="32" fillId="0" borderId="47" xfId="63" applyNumberFormat="1" applyFont="1" applyBorder="1" applyAlignment="1">
      <alignment vertical="center"/>
    </xf>
    <xf numFmtId="181" fontId="32" fillId="0" borderId="47" xfId="63" applyNumberFormat="1" applyFont="1" applyFill="1" applyBorder="1" applyAlignment="1">
      <alignment vertical="center"/>
    </xf>
    <xf numFmtId="181" fontId="26" fillId="0" borderId="47" xfId="63" applyNumberFormat="1" applyFont="1" applyBorder="1" applyAlignment="1">
      <alignment vertical="center" wrapText="1"/>
    </xf>
    <xf numFmtId="171" fontId="26" fillId="0" borderId="47" xfId="7" applyNumberFormat="1" applyFont="1" applyFill="1" applyBorder="1" applyAlignment="1"/>
    <xf numFmtId="0" fontId="26" fillId="0" borderId="47" xfId="0" applyFont="1" applyBorder="1" applyAlignment="1">
      <alignment horizontal="left" vertical="top" wrapText="1"/>
    </xf>
    <xf numFmtId="0" fontId="6" fillId="0" borderId="21" xfId="0" applyFont="1" applyBorder="1" applyAlignment="1">
      <alignment vertical="center"/>
    </xf>
    <xf numFmtId="3" fontId="6" fillId="0" borderId="21" xfId="0" applyNumberFormat="1" applyFont="1" applyBorder="1" applyAlignment="1">
      <alignment vertical="center"/>
    </xf>
    <xf numFmtId="3" fontId="6" fillId="0" borderId="21" xfId="0" applyNumberFormat="1" applyFont="1" applyBorder="1" applyAlignment="1">
      <alignment horizontal="center" vertical="center"/>
    </xf>
    <xf numFmtId="9" fontId="26" fillId="3" borderId="21" xfId="6" applyFont="1" applyFill="1" applyBorder="1" applyAlignment="1">
      <alignment horizontal="center" vertical="center"/>
    </xf>
    <xf numFmtId="9" fontId="26" fillId="3" borderId="47" xfId="6" applyFont="1" applyFill="1" applyBorder="1" applyAlignment="1">
      <alignment horizontal="center" vertical="center"/>
    </xf>
    <xf numFmtId="0" fontId="42" fillId="16" borderId="26" xfId="0" applyFont="1" applyFill="1" applyBorder="1" applyAlignment="1">
      <alignment vertical="center" wrapText="1"/>
    </xf>
    <xf numFmtId="0" fontId="28" fillId="17" borderId="47" xfId="0" applyFont="1" applyFill="1" applyBorder="1" applyAlignment="1">
      <alignment horizontal="center" vertical="center" wrapText="1"/>
    </xf>
    <xf numFmtId="0" fontId="28" fillId="18" borderId="47" xfId="0" applyFont="1" applyFill="1" applyBorder="1" applyAlignment="1">
      <alignment vertical="center"/>
    </xf>
    <xf numFmtId="0" fontId="28" fillId="9" borderId="47" xfId="0" applyFont="1" applyFill="1" applyBorder="1" applyAlignment="1">
      <alignment vertical="center"/>
    </xf>
    <xf numFmtId="0" fontId="30" fillId="0" borderId="47" xfId="0" applyFont="1" applyBorder="1" applyAlignment="1">
      <alignment vertical="center"/>
    </xf>
    <xf numFmtId="0" fontId="34" fillId="0" borderId="47" xfId="0" applyFont="1" applyBorder="1" applyAlignment="1">
      <alignment vertical="center"/>
    </xf>
    <xf numFmtId="0" fontId="28" fillId="9" borderId="47" xfId="0" applyFont="1" applyFill="1" applyBorder="1" applyAlignment="1">
      <alignment vertical="center" wrapText="1"/>
    </xf>
    <xf numFmtId="0" fontId="30" fillId="18" borderId="47" xfId="0" applyFont="1" applyFill="1" applyBorder="1" applyAlignment="1">
      <alignment vertical="center"/>
    </xf>
    <xf numFmtId="0" fontId="0" fillId="0" borderId="0" xfId="0" applyAlignment="1">
      <alignment horizontal="right"/>
    </xf>
    <xf numFmtId="3" fontId="0" fillId="0" borderId="0" xfId="0" applyNumberFormat="1" applyAlignment="1">
      <alignment wrapText="1"/>
    </xf>
    <xf numFmtId="3" fontId="24" fillId="14" borderId="49" xfId="0" applyNumberFormat="1" applyFont="1" applyFill="1" applyBorder="1" applyAlignment="1">
      <alignment horizontal="center" vertical="center"/>
    </xf>
    <xf numFmtId="3" fontId="24" fillId="14" borderId="24" xfId="0" applyNumberFormat="1" applyFont="1" applyFill="1" applyBorder="1" applyAlignment="1">
      <alignment horizontal="center" vertical="center"/>
    </xf>
    <xf numFmtId="3" fontId="24" fillId="15" borderId="49" xfId="0" applyNumberFormat="1" applyFont="1" applyFill="1" applyBorder="1" applyAlignment="1">
      <alignment horizontal="center" vertical="center"/>
    </xf>
    <xf numFmtId="3" fontId="24" fillId="0" borderId="49" xfId="0" applyNumberFormat="1" applyFont="1" applyBorder="1" applyAlignment="1">
      <alignment horizontal="center" vertical="center"/>
    </xf>
    <xf numFmtId="3" fontId="24" fillId="16" borderId="49" xfId="0" applyNumberFormat="1" applyFont="1" applyFill="1" applyBorder="1" applyAlignment="1">
      <alignment horizontal="center" vertical="center"/>
    </xf>
    <xf numFmtId="3" fontId="0" fillId="0" borderId="0" xfId="0" applyNumberFormat="1" applyAlignment="1">
      <alignment vertical="center"/>
    </xf>
    <xf numFmtId="3" fontId="24" fillId="14" borderId="50" xfId="0" applyNumberFormat="1" applyFont="1" applyFill="1" applyBorder="1" applyAlignment="1">
      <alignment horizontal="center" vertical="center"/>
    </xf>
    <xf numFmtId="0" fontId="43" fillId="26" borderId="34" xfId="0" applyFont="1" applyFill="1" applyBorder="1" applyAlignment="1">
      <alignment vertical="center" wrapText="1"/>
    </xf>
    <xf numFmtId="0" fontId="43" fillId="26" borderId="11" xfId="0" applyFont="1" applyFill="1" applyBorder="1" applyAlignment="1">
      <alignment horizontal="center" vertical="center" wrapText="1"/>
    </xf>
    <xf numFmtId="0" fontId="44" fillId="26" borderId="11" xfId="0" applyFont="1" applyFill="1" applyBorder="1" applyAlignment="1">
      <alignment horizontal="center" vertical="center" wrapText="1"/>
    </xf>
    <xf numFmtId="0" fontId="44" fillId="26" borderId="35" xfId="0" applyFont="1" applyFill="1" applyBorder="1" applyAlignment="1">
      <alignment horizontal="center" vertical="center" wrapText="1"/>
    </xf>
    <xf numFmtId="0" fontId="44" fillId="26" borderId="13" xfId="0" applyFont="1" applyFill="1" applyBorder="1" applyAlignment="1">
      <alignment horizontal="center" vertical="center" wrapText="1"/>
    </xf>
    <xf numFmtId="9" fontId="43" fillId="26" borderId="30" xfId="0" applyNumberFormat="1" applyFont="1" applyFill="1" applyBorder="1" applyAlignment="1">
      <alignment horizontal="center" vertical="center" wrapText="1"/>
    </xf>
    <xf numFmtId="0" fontId="0" fillId="4" borderId="0" xfId="0" applyFill="1"/>
    <xf numFmtId="0" fontId="24" fillId="13" borderId="34" xfId="0" applyFont="1" applyFill="1" applyBorder="1" applyAlignment="1">
      <alignment horizontal="center" vertical="center" wrapText="1"/>
    </xf>
    <xf numFmtId="9" fontId="24" fillId="13" borderId="13" xfId="0" applyNumberFormat="1" applyFont="1" applyFill="1" applyBorder="1" applyAlignment="1">
      <alignment horizontal="center" vertical="center" wrapText="1"/>
    </xf>
    <xf numFmtId="3" fontId="24" fillId="14" borderId="26" xfId="0" applyNumberFormat="1" applyFont="1" applyFill="1" applyBorder="1" applyAlignment="1">
      <alignment horizontal="center" vertical="center"/>
    </xf>
    <xf numFmtId="9" fontId="24" fillId="14" borderId="24" xfId="6" applyFont="1" applyFill="1" applyBorder="1" applyAlignment="1">
      <alignment horizontal="center" vertical="center"/>
    </xf>
    <xf numFmtId="3" fontId="24" fillId="15" borderId="26" xfId="0" applyNumberFormat="1" applyFont="1" applyFill="1" applyBorder="1" applyAlignment="1">
      <alignment horizontal="center" vertical="center"/>
    </xf>
    <xf numFmtId="9" fontId="24" fillId="15" borderId="24" xfId="6" applyFont="1" applyFill="1" applyBorder="1" applyAlignment="1">
      <alignment horizontal="center" vertical="center"/>
    </xf>
    <xf numFmtId="3" fontId="24" fillId="0" borderId="26" xfId="0" applyNumberFormat="1" applyFont="1" applyBorder="1" applyAlignment="1">
      <alignment horizontal="center" vertical="center"/>
    </xf>
    <xf numFmtId="9" fontId="24" fillId="0" borderId="24" xfId="6" applyFont="1" applyBorder="1" applyAlignment="1">
      <alignment horizontal="center" vertical="center"/>
    </xf>
    <xf numFmtId="3" fontId="24" fillId="16" borderId="26" xfId="0" applyNumberFormat="1" applyFont="1" applyFill="1" applyBorder="1" applyAlignment="1">
      <alignment horizontal="center" vertical="center"/>
    </xf>
    <xf numFmtId="9" fontId="24" fillId="16" borderId="24" xfId="6" applyFont="1" applyFill="1" applyBorder="1" applyAlignment="1">
      <alignment horizontal="center" vertical="center"/>
    </xf>
    <xf numFmtId="3" fontId="24" fillId="14" borderId="36" xfId="0" applyNumberFormat="1" applyFont="1" applyFill="1" applyBorder="1" applyAlignment="1">
      <alignment horizontal="center" vertical="center"/>
    </xf>
    <xf numFmtId="9" fontId="24" fillId="14" borderId="50" xfId="6" applyFont="1" applyFill="1" applyBorder="1" applyAlignment="1">
      <alignment horizontal="center" vertical="center"/>
    </xf>
    <xf numFmtId="9" fontId="24" fillId="0" borderId="51" xfId="6" applyFont="1" applyBorder="1" applyAlignment="1">
      <alignment horizontal="center" vertical="center"/>
    </xf>
    <xf numFmtId="3" fontId="24" fillId="0" borderId="0" xfId="0" applyNumberFormat="1" applyFont="1" applyAlignment="1">
      <alignment horizontal="center" vertical="center"/>
    </xf>
    <xf numFmtId="9" fontId="24" fillId="0" borderId="0" xfId="6" applyFont="1" applyBorder="1" applyAlignment="1">
      <alignment horizontal="center" vertical="center"/>
    </xf>
    <xf numFmtId="171" fontId="30" fillId="0" borderId="0" xfId="7" applyNumberFormat="1" applyFont="1" applyBorder="1" applyAlignment="1">
      <alignment vertical="center"/>
    </xf>
    <xf numFmtId="0" fontId="24" fillId="0" borderId="0" xfId="0" applyFont="1" applyAlignment="1">
      <alignment vertical="center" wrapText="1"/>
    </xf>
    <xf numFmtId="3" fontId="28" fillId="17" borderId="47" xfId="7" applyNumberFormat="1" applyFont="1" applyFill="1" applyBorder="1" applyAlignment="1">
      <alignment horizontal="center" vertical="center" wrapText="1"/>
    </xf>
    <xf numFmtId="3" fontId="28" fillId="18" borderId="47" xfId="7" applyNumberFormat="1" applyFont="1" applyFill="1" applyBorder="1" applyAlignment="1">
      <alignment vertical="center"/>
    </xf>
    <xf numFmtId="3" fontId="28" fillId="9" borderId="47" xfId="7" applyNumberFormat="1" applyFont="1" applyFill="1" applyBorder="1" applyAlignment="1">
      <alignment vertical="center"/>
    </xf>
    <xf numFmtId="3" fontId="30" fillId="0" borderId="47" xfId="7" applyNumberFormat="1" applyFont="1" applyBorder="1" applyAlignment="1">
      <alignment vertical="center"/>
    </xf>
    <xf numFmtId="3" fontId="30" fillId="18" borderId="47" xfId="7" applyNumberFormat="1" applyFont="1" applyFill="1" applyBorder="1" applyAlignment="1">
      <alignment vertical="center"/>
    </xf>
    <xf numFmtId="3" fontId="6" fillId="0" borderId="47" xfId="7" applyNumberFormat="1" applyFont="1" applyBorder="1" applyAlignment="1">
      <alignment horizontal="center" vertical="center"/>
    </xf>
    <xf numFmtId="0" fontId="26" fillId="0" borderId="47" xfId="0" applyFont="1" applyBorder="1" applyAlignment="1">
      <alignment horizontal="center" vertical="center"/>
    </xf>
    <xf numFmtId="171" fontId="32" fillId="0" borderId="47" xfId="7" applyNumberFormat="1" applyFont="1" applyFill="1" applyBorder="1" applyAlignment="1">
      <alignment horizontal="center" vertical="center"/>
    </xf>
    <xf numFmtId="0" fontId="23" fillId="0" borderId="0" xfId="2" applyFont="1" applyAlignment="1">
      <alignment horizontal="left" vertical="center" wrapText="1"/>
    </xf>
    <xf numFmtId="0" fontId="27" fillId="0" borderId="0" xfId="0" applyFont="1" applyAlignment="1">
      <alignment horizontal="left" vertical="top" wrapText="1"/>
    </xf>
    <xf numFmtId="0" fontId="14" fillId="7" borderId="2" xfId="3" applyFont="1" applyFill="1" applyBorder="1" applyAlignment="1">
      <alignment horizontal="center" vertical="center"/>
    </xf>
    <xf numFmtId="0" fontId="14" fillId="7" borderId="18" xfId="3" applyFont="1" applyFill="1" applyBorder="1" applyAlignment="1">
      <alignment horizontal="center" vertical="center"/>
    </xf>
    <xf numFmtId="3" fontId="14" fillId="6" borderId="13" xfId="4" applyNumberFormat="1" applyFont="1" applyFill="1" applyBorder="1" applyAlignment="1">
      <alignment horizontal="center" vertical="center" wrapText="1"/>
    </xf>
    <xf numFmtId="3" fontId="14" fillId="6" borderId="17" xfId="4" applyNumberFormat="1" applyFont="1" applyFill="1" applyBorder="1" applyAlignment="1">
      <alignment horizontal="center" vertical="center" wrapText="1"/>
    </xf>
    <xf numFmtId="3" fontId="14" fillId="6" borderId="12" xfId="4" applyNumberFormat="1" applyFont="1" applyFill="1" applyBorder="1" applyAlignment="1">
      <alignment horizontal="center" vertical="center" wrapText="1"/>
    </xf>
    <xf numFmtId="3" fontId="14" fillId="6" borderId="16" xfId="4" applyNumberFormat="1" applyFont="1" applyFill="1" applyBorder="1" applyAlignment="1">
      <alignment horizontal="center" vertical="center" wrapText="1"/>
    </xf>
    <xf numFmtId="3" fontId="14" fillId="6" borderId="35" xfId="4" applyNumberFormat="1" applyFont="1" applyFill="1" applyBorder="1" applyAlignment="1">
      <alignment horizontal="center" vertical="center" wrapText="1"/>
    </xf>
    <xf numFmtId="3" fontId="14" fillId="6" borderId="38" xfId="4" applyNumberFormat="1" applyFont="1" applyFill="1" applyBorder="1" applyAlignment="1">
      <alignment horizontal="center" vertical="center" wrapText="1"/>
    </xf>
    <xf numFmtId="3" fontId="14" fillId="6" borderId="30" xfId="4" applyNumberFormat="1" applyFont="1" applyFill="1" applyBorder="1" applyAlignment="1">
      <alignment horizontal="center" vertical="center" wrapText="1"/>
    </xf>
    <xf numFmtId="3" fontId="14" fillId="6" borderId="44" xfId="4" applyNumberFormat="1" applyFont="1" applyFill="1" applyBorder="1" applyAlignment="1">
      <alignment horizontal="center" vertical="center" wrapText="1"/>
    </xf>
    <xf numFmtId="3" fontId="14" fillId="6" borderId="13" xfId="4" applyNumberFormat="1" applyFont="1" applyFill="1" applyBorder="1" applyAlignment="1" applyProtection="1">
      <alignment horizontal="center" vertical="center" wrapText="1"/>
    </xf>
    <xf numFmtId="3" fontId="14" fillId="6" borderId="17" xfId="4" applyNumberFormat="1" applyFont="1" applyFill="1" applyBorder="1" applyAlignment="1" applyProtection="1">
      <alignment horizontal="center" vertical="center" wrapText="1"/>
    </xf>
    <xf numFmtId="165" fontId="14" fillId="6" borderId="10" xfId="3" applyNumberFormat="1" applyFont="1" applyFill="1" applyBorder="1" applyAlignment="1">
      <alignment horizontal="center" vertical="center"/>
    </xf>
    <xf numFmtId="165" fontId="14" fillId="6" borderId="14" xfId="3" applyNumberFormat="1" applyFont="1" applyFill="1" applyBorder="1" applyAlignment="1">
      <alignment horizontal="center" vertical="center"/>
    </xf>
    <xf numFmtId="165" fontId="14" fillId="6" borderId="11" xfId="3" applyNumberFormat="1" applyFont="1" applyFill="1" applyBorder="1" applyAlignment="1">
      <alignment horizontal="center" vertical="center"/>
    </xf>
    <xf numFmtId="165" fontId="14" fillId="6" borderId="15" xfId="3" applyNumberFormat="1" applyFont="1" applyFill="1" applyBorder="1" applyAlignment="1">
      <alignment horizontal="center" vertical="center"/>
    </xf>
    <xf numFmtId="3" fontId="14" fillId="6" borderId="11" xfId="4" applyNumberFormat="1" applyFont="1" applyFill="1" applyBorder="1" applyAlignment="1">
      <alignment horizontal="center" vertical="center" wrapText="1"/>
    </xf>
    <xf numFmtId="3" fontId="14" fillId="6" borderId="15" xfId="4" applyNumberFormat="1" applyFont="1" applyFill="1" applyBorder="1" applyAlignment="1">
      <alignment horizontal="center" vertical="center" wrapText="1"/>
    </xf>
    <xf numFmtId="0" fontId="10" fillId="2" borderId="2" xfId="0" applyFont="1" applyFill="1" applyBorder="1"/>
    <xf numFmtId="0" fontId="2" fillId="2" borderId="3" xfId="0" applyFont="1" applyFill="1" applyBorder="1"/>
    <xf numFmtId="0" fontId="11" fillId="2" borderId="3" xfId="0" applyFont="1" applyFill="1" applyBorder="1"/>
    <xf numFmtId="0" fontId="8" fillId="2" borderId="3" xfId="0" applyFont="1" applyFill="1" applyBorder="1"/>
    <xf numFmtId="0" fontId="10" fillId="2" borderId="4" xfId="0" applyFont="1" applyFill="1" applyBorder="1" applyAlignment="1">
      <alignment horizontal="center" wrapText="1"/>
    </xf>
    <xf numFmtId="0" fontId="10" fillId="2" borderId="3" xfId="0" applyFont="1" applyFill="1" applyBorder="1" applyAlignment="1">
      <alignment horizontal="center" wrapText="1"/>
    </xf>
    <xf numFmtId="0" fontId="12" fillId="2" borderId="5" xfId="0" applyFont="1" applyFill="1" applyBorder="1" applyAlignment="1">
      <alignment horizontal="center" vertical="center" wrapText="1"/>
    </xf>
    <xf numFmtId="0" fontId="2" fillId="2" borderId="9" xfId="0" applyFont="1" applyFill="1" applyBorder="1" applyAlignment="1">
      <alignment horizontal="center" vertical="center"/>
    </xf>
    <xf numFmtId="0" fontId="13" fillId="2" borderId="6" xfId="0" applyFont="1" applyFill="1" applyBorder="1" applyAlignment="1">
      <alignment horizontal="center"/>
    </xf>
    <xf numFmtId="0" fontId="13" fillId="2" borderId="7" xfId="0" applyFont="1" applyFill="1" applyBorder="1" applyAlignment="1">
      <alignment horizontal="center"/>
    </xf>
    <xf numFmtId="0" fontId="14" fillId="5" borderId="7" xfId="3" applyFont="1" applyFill="1" applyBorder="1" applyAlignment="1">
      <alignment horizontal="center" vertical="center"/>
    </xf>
    <xf numFmtId="0" fontId="14" fillId="5" borderId="8" xfId="3" applyFont="1" applyFill="1" applyBorder="1" applyAlignment="1">
      <alignment horizontal="center" vertical="center"/>
    </xf>
    <xf numFmtId="0" fontId="7" fillId="2" borderId="5" xfId="0" applyFont="1" applyFill="1" applyBorder="1" applyAlignment="1">
      <alignment horizontal="center" vertical="center" wrapText="1"/>
    </xf>
    <xf numFmtId="0" fontId="2" fillId="0" borderId="9" xfId="0" applyFont="1" applyBorder="1" applyAlignment="1">
      <alignment horizontal="center" vertical="center" wrapText="1"/>
    </xf>
    <xf numFmtId="0" fontId="7" fillId="2" borderId="4" xfId="0" applyFont="1" applyFill="1" applyBorder="1" applyAlignment="1">
      <alignment horizontal="center" vertical="center"/>
    </xf>
    <xf numFmtId="0" fontId="2" fillId="0" borderId="29" xfId="0" applyFont="1" applyBorder="1" applyAlignment="1">
      <alignment horizontal="center" vertical="center"/>
    </xf>
    <xf numFmtId="0" fontId="7" fillId="2" borderId="3" xfId="0" applyFont="1" applyFill="1" applyBorder="1" applyAlignment="1">
      <alignment horizontal="center" vertical="center"/>
    </xf>
    <xf numFmtId="0" fontId="7" fillId="2" borderId="0" xfId="0" applyFont="1" applyFill="1" applyAlignment="1">
      <alignment horizontal="center" vertical="center"/>
    </xf>
  </cellXfs>
  <cellStyles count="64">
    <cellStyle name="Accent1 2" xfId="22" xr:uid="{00000000-0005-0000-0000-000000000000}"/>
    <cellStyle name="Accent2 2" xfId="23" xr:uid="{00000000-0005-0000-0000-000001000000}"/>
    <cellStyle name="Accent3 2" xfId="24" xr:uid="{00000000-0005-0000-0000-000002000000}"/>
    <cellStyle name="Accent4 2" xfId="25" xr:uid="{00000000-0005-0000-0000-000003000000}"/>
    <cellStyle name="Accent5 2" xfId="26" xr:uid="{00000000-0005-0000-0000-000004000000}"/>
    <cellStyle name="Accent6 2" xfId="27" xr:uid="{00000000-0005-0000-0000-000005000000}"/>
    <cellStyle name="Comma 2" xfId="10" xr:uid="{00000000-0005-0000-0000-000006000000}"/>
    <cellStyle name="Comma 2 2" xfId="28" xr:uid="{00000000-0005-0000-0000-000007000000}"/>
    <cellStyle name="Comma 2_BUDGET 2017-18" xfId="29" xr:uid="{00000000-0005-0000-0000-000008000000}"/>
    <cellStyle name="Comma 3" xfId="11" xr:uid="{00000000-0005-0000-0000-000009000000}"/>
    <cellStyle name="Comma 4" xfId="7" xr:uid="{F7892849-0C8A-4756-B8E8-B609CF66ADA6}"/>
    <cellStyle name="Comma 4 2" xfId="5" xr:uid="{6475F3B8-45D9-4FB9-8606-C2DB0393A763}"/>
    <cellStyle name="Euro" xfId="30" xr:uid="{00000000-0005-0000-0000-00000B000000}"/>
    <cellStyle name="Euro 2" xfId="31" xr:uid="{00000000-0005-0000-0000-00000C000000}"/>
    <cellStyle name="Komma" xfId="1" builtinId="3"/>
    <cellStyle name="Lien hypertexte 2" xfId="21" xr:uid="{00000000-0005-0000-0000-00000D000000}"/>
    <cellStyle name="Lien hypertexte 2 2" xfId="32" xr:uid="{00000000-0005-0000-0000-00000E000000}"/>
    <cellStyle name="Lien hypertexte 2_BUDGET 2017-18" xfId="33" xr:uid="{00000000-0005-0000-0000-00000F000000}"/>
    <cellStyle name="Milliers 2" xfId="12" xr:uid="{00000000-0005-0000-0000-000011000000}"/>
    <cellStyle name="Milliers 2 2" xfId="13" xr:uid="{00000000-0005-0000-0000-000012000000}"/>
    <cellStyle name="Milliers 2 3" xfId="34" xr:uid="{00000000-0005-0000-0000-000013000000}"/>
    <cellStyle name="Milliers 2 4" xfId="61" xr:uid="{00000000-0005-0000-0000-000014000000}"/>
    <cellStyle name="Milliers 3" xfId="35" xr:uid="{00000000-0005-0000-0000-000015000000}"/>
    <cellStyle name="Milliers 3 2" xfId="36" xr:uid="{00000000-0005-0000-0000-000016000000}"/>
    <cellStyle name="Milliers 4" xfId="37" xr:uid="{00000000-0005-0000-0000-000017000000}"/>
    <cellStyle name="Milliers 5" xfId="38" xr:uid="{00000000-0005-0000-0000-000018000000}"/>
    <cellStyle name="Milliers 6" xfId="39" xr:uid="{00000000-0005-0000-0000-000019000000}"/>
    <cellStyle name="Milliers 7" xfId="63" xr:uid="{00000000-0005-0000-0000-00001A000000}"/>
    <cellStyle name="Milliers 8" xfId="9" xr:uid="{00000000-0005-0000-0000-000043000000}"/>
    <cellStyle name="Milliers_RF HG MAROA SUIVI BAILLEUR 032010 2" xfId="4" xr:uid="{B3BBCD75-02CF-4F6A-8A85-50C6F81F5A30}"/>
    <cellStyle name="Monétaire 2" xfId="40" xr:uid="{00000000-0005-0000-0000-00001C000000}"/>
    <cellStyle name="Monétaire 2 2" xfId="41" xr:uid="{00000000-0005-0000-0000-00001D000000}"/>
    <cellStyle name="Monétaire 3" xfId="42" xr:uid="{00000000-0005-0000-0000-00001E000000}"/>
    <cellStyle name="Normal 10" xfId="14" xr:uid="{00000000-0005-0000-0000-000020000000}"/>
    <cellStyle name="Normal 2" xfId="8" xr:uid="{00000000-0005-0000-0000-000021000000}"/>
    <cellStyle name="Normal 2 2" xfId="3" xr:uid="{122E7066-82A4-4A9C-A242-8685F6E48665}"/>
    <cellStyle name="Normal 2 3" xfId="43" xr:uid="{00000000-0005-0000-0000-000023000000}"/>
    <cellStyle name="Normal 2 4" xfId="44" xr:uid="{00000000-0005-0000-0000-000024000000}"/>
    <cellStyle name="Normal 2 5" xfId="62" xr:uid="{00000000-0005-0000-0000-000025000000}"/>
    <cellStyle name="Normal 2_BUDGET 2017-18" xfId="45" xr:uid="{00000000-0005-0000-0000-000026000000}"/>
    <cellStyle name="Normal 3" xfId="15" xr:uid="{00000000-0005-0000-0000-000027000000}"/>
    <cellStyle name="Normal 3 2" xfId="46" xr:uid="{00000000-0005-0000-0000-000028000000}"/>
    <cellStyle name="Normal 3 3" xfId="47" xr:uid="{00000000-0005-0000-0000-000029000000}"/>
    <cellStyle name="Normal 3_BUDGET 2017-18" xfId="48" xr:uid="{00000000-0005-0000-0000-00002A000000}"/>
    <cellStyle name="Normal 4" xfId="16" xr:uid="{00000000-0005-0000-0000-00002B000000}"/>
    <cellStyle name="Normal 4 2" xfId="17" xr:uid="{00000000-0005-0000-0000-00002C000000}"/>
    <cellStyle name="Normal 4 3" xfId="49" xr:uid="{00000000-0005-0000-0000-00002D000000}"/>
    <cellStyle name="Normal 4_BUDGET 2017-18" xfId="50" xr:uid="{00000000-0005-0000-0000-00002E000000}"/>
    <cellStyle name="Normal 5" xfId="18" xr:uid="{00000000-0005-0000-0000-00002F000000}"/>
    <cellStyle name="Normal 5 2" xfId="51" xr:uid="{00000000-0005-0000-0000-000030000000}"/>
    <cellStyle name="Normal 5_BUDGET 2017-18" xfId="52" xr:uid="{00000000-0005-0000-0000-000031000000}"/>
    <cellStyle name="Normal 6" xfId="53" xr:uid="{00000000-0005-0000-0000-000032000000}"/>
    <cellStyle name="Normal 7" xfId="54" xr:uid="{00000000-0005-0000-0000-000033000000}"/>
    <cellStyle name="Normal 8" xfId="55" xr:uid="{00000000-0005-0000-0000-000034000000}"/>
    <cellStyle name="Normal_echo-modele de declaration equipement-0603" xfId="2" xr:uid="{9A72955F-9810-411A-89FC-CE610F06CDFC}"/>
    <cellStyle name="Pourcentage 2" xfId="19" xr:uid="{00000000-0005-0000-0000-000037000000}"/>
    <cellStyle name="Pourcentage 2 2" xfId="56" xr:uid="{00000000-0005-0000-0000-000038000000}"/>
    <cellStyle name="Pourcentage 2 3" xfId="57" xr:uid="{00000000-0005-0000-0000-000039000000}"/>
    <cellStyle name="Pourcentage 3" xfId="20" xr:uid="{00000000-0005-0000-0000-00003A000000}"/>
    <cellStyle name="Pourcentage 3 2" xfId="58" xr:uid="{00000000-0005-0000-0000-00003B000000}"/>
    <cellStyle name="Pourcentage 4" xfId="59" xr:uid="{00000000-0005-0000-0000-00003C000000}"/>
    <cellStyle name="Procent" xfId="6" builtinId="5"/>
    <cellStyle name="Standaard" xfId="0" builtinId="0"/>
    <cellStyle name="Total 2" xfId="60" xr:uid="{00000000-0005-0000-0000-00003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76" Type="http://schemas.openxmlformats.org/officeDocument/2006/relationships/externalLink" Target="externalLinks/externalLink69.xml"/><Relationship Id="rId84" Type="http://schemas.openxmlformats.org/officeDocument/2006/relationships/externalLink" Target="externalLinks/externalLink77.xml"/><Relationship Id="rId89" Type="http://schemas.openxmlformats.org/officeDocument/2006/relationships/externalLink" Target="externalLinks/externalLink82.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externalLink" Target="externalLinks/externalLink59.xml"/><Relationship Id="rId74" Type="http://schemas.openxmlformats.org/officeDocument/2006/relationships/externalLink" Target="externalLinks/externalLink67.xml"/><Relationship Id="rId79" Type="http://schemas.openxmlformats.org/officeDocument/2006/relationships/externalLink" Target="externalLinks/externalLink72.xml"/><Relationship Id="rId87" Type="http://schemas.openxmlformats.org/officeDocument/2006/relationships/externalLink" Target="externalLinks/externalLink80.xml"/><Relationship Id="rId5" Type="http://schemas.openxmlformats.org/officeDocument/2006/relationships/worksheet" Target="worksheets/sheet5.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90" Type="http://schemas.openxmlformats.org/officeDocument/2006/relationships/externalLink" Target="externalLinks/externalLink83.xml"/><Relationship Id="rId95" Type="http://schemas.openxmlformats.org/officeDocument/2006/relationships/theme" Target="theme/theme1.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77" Type="http://schemas.openxmlformats.org/officeDocument/2006/relationships/externalLink" Target="externalLinks/externalLink70.xml"/><Relationship Id="rId100" Type="http://schemas.openxmlformats.org/officeDocument/2006/relationships/customXml" Target="../customXml/item2.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80" Type="http://schemas.openxmlformats.org/officeDocument/2006/relationships/externalLink" Target="externalLinks/externalLink73.xml"/><Relationship Id="rId85" Type="http://schemas.openxmlformats.org/officeDocument/2006/relationships/externalLink" Target="externalLinks/externalLink78.xml"/><Relationship Id="rId93" Type="http://schemas.openxmlformats.org/officeDocument/2006/relationships/externalLink" Target="externalLinks/externalLink86.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externalLink" Target="externalLinks/externalLink55.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91" Type="http://schemas.openxmlformats.org/officeDocument/2006/relationships/externalLink" Target="externalLinks/externalLink84.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94" Type="http://schemas.openxmlformats.org/officeDocument/2006/relationships/externalLink" Target="externalLinks/externalLink87.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307641</xdr:colOff>
      <xdr:row>1</xdr:row>
      <xdr:rowOff>1224</xdr:rowOff>
    </xdr:from>
    <xdr:ext cx="1078678" cy="884162"/>
    <xdr:pic>
      <xdr:nvPicPr>
        <xdr:cNvPr id="2" name="Picture 6">
          <a:extLst>
            <a:ext uri="{FF2B5EF4-FFF2-40B4-BE49-F238E27FC236}">
              <a16:creationId xmlns:a16="http://schemas.microsoft.com/office/drawing/2014/main" id="{6C30FBC3-BFCF-4EE1-A5CB-8E37C7255E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0216" y="191724"/>
          <a:ext cx="1078678" cy="884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xdr:row>
      <xdr:rowOff>1224</xdr:rowOff>
    </xdr:from>
    <xdr:ext cx="1078678" cy="884162"/>
    <xdr:pic>
      <xdr:nvPicPr>
        <xdr:cNvPr id="3" name="Picture 6">
          <a:extLst>
            <a:ext uri="{FF2B5EF4-FFF2-40B4-BE49-F238E27FC236}">
              <a16:creationId xmlns:a16="http://schemas.microsoft.com/office/drawing/2014/main" id="{84FC75D1-B0FD-4BFC-9583-E41CF32241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3525" y="182199"/>
          <a:ext cx="1078678" cy="884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15</xdr:col>
      <xdr:colOff>517071</xdr:colOff>
      <xdr:row>0</xdr:row>
      <xdr:rowOff>41155</xdr:rowOff>
    </xdr:from>
    <xdr:ext cx="629644" cy="516102"/>
    <xdr:pic>
      <xdr:nvPicPr>
        <xdr:cNvPr id="2" name="Picture 6">
          <a:extLst>
            <a:ext uri="{FF2B5EF4-FFF2-40B4-BE49-F238E27FC236}">
              <a16:creationId xmlns:a16="http://schemas.microsoft.com/office/drawing/2014/main" id="{733F02A0-01A8-440C-97CF-03D80C59C5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66546" y="41155"/>
          <a:ext cx="629644" cy="516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517071</xdr:colOff>
      <xdr:row>0</xdr:row>
      <xdr:rowOff>41155</xdr:rowOff>
    </xdr:from>
    <xdr:ext cx="629644" cy="516102"/>
    <xdr:pic>
      <xdr:nvPicPr>
        <xdr:cNvPr id="3" name="Picture 6">
          <a:extLst>
            <a:ext uri="{FF2B5EF4-FFF2-40B4-BE49-F238E27FC236}">
              <a16:creationId xmlns:a16="http://schemas.microsoft.com/office/drawing/2014/main" id="{A4C3A069-CD93-4512-9E34-CE91CC847A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66546" y="41155"/>
          <a:ext cx="629644" cy="516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12366</xdr:colOff>
      <xdr:row>0</xdr:row>
      <xdr:rowOff>181333</xdr:rowOff>
    </xdr:from>
    <xdr:ext cx="1078678" cy="884162"/>
    <xdr:pic>
      <xdr:nvPicPr>
        <xdr:cNvPr id="2" name="Picture 6">
          <a:extLst>
            <a:ext uri="{FF2B5EF4-FFF2-40B4-BE49-F238E27FC236}">
              <a16:creationId xmlns:a16="http://schemas.microsoft.com/office/drawing/2014/main" id="{E9A9D3B3-1BF7-45D5-BB5F-B6BD4CF14C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33606" y="181333"/>
          <a:ext cx="1078678" cy="884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12366</xdr:colOff>
      <xdr:row>1</xdr:row>
      <xdr:rowOff>1224</xdr:rowOff>
    </xdr:from>
    <xdr:ext cx="1078678" cy="884162"/>
    <xdr:pic>
      <xdr:nvPicPr>
        <xdr:cNvPr id="2" name="Picture 6">
          <a:extLst>
            <a:ext uri="{FF2B5EF4-FFF2-40B4-BE49-F238E27FC236}">
              <a16:creationId xmlns:a16="http://schemas.microsoft.com/office/drawing/2014/main" id="{E87F0EA0-964A-4341-B4EE-DBED979254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6886" y="184104"/>
          <a:ext cx="1078678" cy="884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12366</xdr:colOff>
      <xdr:row>1</xdr:row>
      <xdr:rowOff>1224</xdr:rowOff>
    </xdr:from>
    <xdr:ext cx="1078678" cy="884162"/>
    <xdr:pic>
      <xdr:nvPicPr>
        <xdr:cNvPr id="2" name="Picture 6">
          <a:extLst>
            <a:ext uri="{FF2B5EF4-FFF2-40B4-BE49-F238E27FC236}">
              <a16:creationId xmlns:a16="http://schemas.microsoft.com/office/drawing/2014/main" id="{64C6A3A6-E0F9-4803-8295-796E6B7562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0706" y="184104"/>
          <a:ext cx="1078678" cy="884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qdc\acf%20myanmar\01_HRCO\05_HR%20administration\Income%20tax%20calculation\HR%20CO-AM\05_HR%20administration\Databases\01%20YGN\STFYGN2011\new\Documents%20and%20Settings\HR-CO\My%20Documents\Downloads\Documents%20and%20Settings\dhr-mgr\D"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DMINISTRATION%20DARFUR\03.%20HUMAN%20RESSOURCES\1.%20SUDANESE%20EMPLOYEES\1.%20DATABASES\2007\EFStaffData%20Base-%20june-%202007%20DE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dmbelgique-my.sharepoint.com/Afgha/02.%20Assessments%20and%20studies/08.%20Samangan%20-%20F7H%20-%20Needs%20assessment%20Oct%202012/Final%20version/Annex%203_Cost%20estimat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qdc\acf%20myanmar\Admin%20NY%202008\2008\PSB\PSB%20PAYMENT%20INVOIC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qdc\acf%20myanmar\Documents%20and%20Settings\evi\Local%20Settings\Temp\@Yann\MSF\Capita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ACF_Somalia\Wajid\Water_Sanitation\Well%20Construction\MULTIBUD\TRE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dmbelgique-my.sharepoint.com/Administration/HR/Database/2007%20DATABASE%20EF/07%2006%20June%2007/EFStaffData%20Base-%20june-%202007%20DE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dmbelgique-my.sharepoint.com/My%20documents/A1201205/00%20-%20FIN/02%20-%20Budgets/03%20-%20ASSUMPTION/Assumption%202013/02%20-%20Financial%20Plans/20121124/AH%20PlanFinStaff%202013_2012112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dmbelgique-my.sharepoint.com/Expert%20Logistique/13%20Visites%20terrain/SO%20072009/JB%20Docs/ACF%20SO%20-%20Log%20Financial%20workload%202008-2009%20-%20July%202009%20JBL%20V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mdmbelgique-my.sharepoint.com/HR-HOD/01-HRCO/05_HR%20administration/Databases/01%20YGN/STFYGN2014/STFYGN0614-AMOK-1106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o%20save\My%20documents\ADMIN%20FINANCE\PLANS%20FI%20SU%202007\PREPARATION%20DATA\Generators%20costs%20to%20be%20included%20in%20equipment%20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dmbelgique-my.sharepoint.com/J/Documents%20and%20Settings/Chris/Desktop/My%20Documents/management%20accounts/Operational%20BvA%20and%20Projection%20June%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dmbelgique-my.sharepoint.com/Users/heart_butterfly/Library/Caches/TemporaryItems/Outlook%20Temp/Account1/my%20documents/My%20Documents/Swithun/Grants/EC095%20Per/EC095%20Feb%2001%20expenses%20repor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Hp\Documents\Admin%20fin-rh\RH\Base%20de%20donn&#233;e%20salaire\NIM%20DATA%20SAL%2004'20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ACF/Local%20Settings/Temporary%20Internet%20Files/OLK32/bdHR_Payroll_DK%20Bar%20North%20Srj%20Sk%20CXB_October_12%20For%20Codific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anne-laure.bouchet\Downloads\Propal%20RRC%202017\Budget%20-%20Pr&#233;paration%20aux%20catastrophes%20-%20%20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FOR%20ELHADJ\PLAN%20FI%20IMMOB%20SU%202008%20OFFICE%20AND%20STOC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dmbelgique-my.sharepoint.com/Users/educroix/Documents/10%20-%20RESSOURCES/Back%20up%20IRC%20BKV/LOGISTICS/C%20-%20Warehouse/Rapport%20de%20stock%20IN-OUT%20ED%201907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ACH/Escritorio/RCA/Log/BCS%20CF080906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gi-share\SharedFiles\Documents%20and%20Settings\Xavier%20AUDEON\Mes%20documents\Kit%20admin\PLAN%20FI\plan%20fi%20SP%20propositions\du%2011%2007%202005\plan%20fi%20%20propositions\PLAN%20FI%20EQ%20DRAF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Preferred%20Customer/My%20Documents/FINANCE/FY2007/T2%20CODING/T2%20CODING%20MASTER%20-%20BPR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ACF/Local%20Settings/Temp/bdHR_Payroll_DK%20Bar%20North%20Srj%20Sk%20CXB_October_12%20For%20Codific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dmbelgique-my.sharepoint.com/DAVID/budget%20WS%20BPRM3%20300307%20Lo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EFStaffData%20Base-%20april-%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dmbelgique-my.sharepoint.com/ADMINISTRATION%20DARFUR/HUMAN%20RESSOURCES/1-SUDANESE%20EMPLOYEES/1-BasesMonthlyDATABASE/2006%2008/New%20EFStaffData%20Base%20August%202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ocuments%20and%20Settings\ACF\Local%20Settings\Temp\Admin_Co_SV_08\FINANCES\Suivis%20budg&#233;taires\2009\0409\Documents%20and%20Settings\ACF\Local%20Settings\Temp\Copy%20of%20Revised%20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HP\OneDrive%20-%20Medecins%20du%20Monde%20Belgique\03.%20RESSOURCES%20HUMAINES\01.%20NATIONAL\1.%20DATA\DATA%20202105\NIM%20DATA%20SAL%20052021%20V3.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ACF/Local%20Settings/Temp/BDD%20MAO%201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dmbelgique-my.sharepoint.com/Administration/03_HR/2.Staff%20Data%20Base%20El%20Fasher/2007%20DATABASE%20EF/07%2006%20June%2007/EFStaffData%20Base-%20april-%202007%20MEDICAL%20COST-DE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7C96023A\04%20-%20Procurement%20Follow%20Up%20V3_4%20-%20For%20translat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mdmbelgique-my.sharepoint.com/My%20documents/02%20-%20Missions/06%20-%20RCA/03%20-%20Plans%20de%20Financement/CF%20Plan%20Fin%2020150803/CF%20PlanFinFunct%2020150803_JB.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ACF\Manuel%20gestionnaires\Budget%20structure\Budget%202009\Copie%20de%20bud%202009%20-%20Volume%20assump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DMINISTRATION%20DARFUR\FINANCE\BUDGET\A1%20ECHO\A1W\Documents%20and%20Settings\Admindr\Desktop\Staff%20Database%20NY_September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dmbelgique-my.sharepoint.com/Tosave/FP/ALO/PLAN%20FI%20EQ%20SOUDAN%202007%200703151%20AL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dmbelgique-my.sharepoint.com/Users/ACF/AppData/Local/Microsoft/Windows/Temporary%20Internet%20Files/OLKF3A5/.ptmp490930/Proposition%20nut%20ZH%20mars%2012_%20SDC%20_Draft%20Ju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ACF/Mes%20documents/ADMIN/Admin%202006/Budget/BPRM/B4C/budget%20WS%20BPRM3%203003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mdmbelgique-my.sharepoint.com/Users/heart_butterfly/Library/Caches/TemporaryItems/Outlook%20Temp/Account1/sandra/WIN98/TEMP/2410%20Rec%20at%2016%2008%2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mdmbelgique-my.sharepoint.com/ACF/Documents/ADMIN%20RAKHINE/2.HUMAN%20RESOURCES/05.Database/NRS/2014/02.February/STFNRS210214%20BTD%20Base-Updated%20MTMvEL%20v3vf.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60771FC6\07%2004%20April%2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mdmbelgique-my.sharepoint.com/Users/heart_butterfly/Library/Caches/TemporaryItems/Outlook%20Temp/Account1/my%20documents/My%20Documents/DONOR%20REPORTS/ECHO/EC073/1AL%20EC073-11Nov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dmbelgique-my.sharepoint.com/Users/heart_butterfly/Library/Caches/TemporaryItems/Outlook%20Temp/mainserver/Profiles/Ethiopia/Budgets/WINDOWS/Temporary%20Internet%20Files/Content.IE5/MVFFN1EK/budget(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mdmbelgique-my.sharepoint.com/My%20documents/A1201205/00%20-%20FIN/02%20-%20Budgets/03%20-%20ASSUMPTION/Assumption%202013/02%20-%20Financial%20Plans/20121124/AH%20PlanFinFunct%202013_2012112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Documents%20and%20Settings\ACF\Mes%20documents\ADMIN%20CO%20TCHAD\1.%20FINANCES\3.%20PLANS%20DE%20FINANCEMENTS\PFI%202010\TD%20PlanFinFunct%20ma%20310720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rteitelbaum/Local%20Settings/Temporary%20Internet%20Files/OLK1B/Uganda%20MCC%20Threshold%20Co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gaetan.pietquin\OneDrive\Finance\cluepoints\actual%20reformatter%20v0.1_month_2017.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HR%20Database%20Des%20'06\HR%20Database%20Aug%20'06\HR%20database%20lamno%20August%20'06%20(Fina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mdmbelgique-my.sharepoint.com/Admin/LOG/Copy%20of%20SP_Review_Final_20130813%20_%20BD%20CO%20_%20SP_%20A1N-D1K%20_%202013%20(ECHO-HCR)%20_V3_1%20with%20LC%20_%20With%20Budget%20Lin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81C5649E\BvA%20-February%20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mdmbelgique-my.sharepoint.com/Users/educroix/Documents/2%20-%20RRMP/B%20-%20Supply/Historique%20Release%20orders%20urgences%20E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AcF%20Atjeh\Data%20Base\HR%20Database%20April%20'06\to%20complete\SD127SAL%20decV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HP\Desktop\GRILLE%20RH%20PROPAL.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WINDOWS\Temporary%20Internet%20Files\OLK6020\CORBUDG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mdmbelgique-my.sharepoint.com/Ethiopia/Budgets/WINDOWS/Temporary%20Internet%20Files/Content.IE5/MVFFN1EK/budget(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Admin/Bureau/Admin-A_121109/RH%20Nationales/Etude%20du%20co&#251;t%20de%20la%20vie%2008-09/Etude%20co&#251;t%20de%20la%20vie_Admin_0704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ACF/Mes%20documents/Admin%202003/Compta/Gestion%20budg&#233;taire/MULTIBUD/TRES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hr\grp_hr\HR%20Database\2006\2006%2004\KH%20HR%20database%202006%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TRAVAIL/Bureau/BASES%20SALAIRE/1.%20Base%20de%20donn&#233;es%20staff%20ACF%20MA/BO%20Staff%20Database%20-%2002%2020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30C13994\HR%20vouchers(Med%20cost-perdeim-Overtime-Loa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ocuments%20and%20Settings\candice\Local%20Settings\Temporary%20Internet%20Files\Content.Outlook\ZMOS31TH\Format%20budget%20uniqu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mdmbelgique-my.sharepoint.com/Users/Mission/AppData/Local/Temp/Rar$DIa0.784/201610-%20BDD%20RH%20%20BASE%20KAEDI.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20CL%20D.Gadessaud/contrat%20bailleur/2%20Proposal%20en%20cours%20de%20validation/A15/A15%20Budget%20Version%20interne%20ACF%2029%2003%2007%20CMK%20DG%2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Pap-Nut-Bangui3-DAHI_%20VU%20LOG%20C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qdc\acf%20myanmar\ADMIN%20DARFUR\03.%20HUMAN%20RESSOURCES\1.%20NATIONAL\03-PSB\NY%20PSB%20Nyala%20formal%2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user/Local%20Settings/Temporary%20Internet%20Files/OLKA7/Documents%20and%20Settings/getenetk/Desktop/OFDA%20Budget%204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mdmbelgique-my.sharepoint.com/Documents%20and%20Settings/ACF/Local%20Settings/Temporary%20Internet%20Files/OLK96/PLAN%20FI%20EXPAT%202006%20new%20format%20NEPAL%20181020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mdmbelgique-my.sharepoint.com/Users/educroix/Documents/2%20-%20RRMP/A%20-%20Programme/1%20-%20G&#233;n&#233;ral/Catalogue%20+%20Suivi%20des%20PGM%20ED%200410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DMINISTRATION%20DARFUR\FINANCE\BUDGET\A1%20ECHO\A1W\ADMINISTRATION%20DARFUR\HUMAN%20RESSOURCES\1-SUDANESE%20EMPLOYEES\1-BasesMonthlyDATABASE\2005%2010\Staff%20database%20NY%20-October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mdmbelgique-my.sharepoint.com/Users/educroix/Documents/2%20-%20RRMP/C%20-%20Stocks/2%20-%20Partenaires/Format%20rapport%20stocks%20partenaires%20RRMP%20ED%2007091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mdmbelgique-my.sharepoint.com/Users/heart_butterfly/Library/Caches/TemporaryItems/Outlook%20Temp/mainserver/Profiles/My%20documents/Budgets/FY2004%20OPERATING%20BUDGET-with%20CD%20and%20R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mdmbelgique-my.sharepoint.com/Running%20My%20Documents/ADMIN/Admin%20documents/Budgets/Plans%20de%20financements/Plans%20de%20fi%202012/2012%20Mid%20term%20review/BD%20PlanFinStaff%202012%20-mid%20term%20review-19062012%20L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ACF_Yangon_HR\07_Remuneration%20Policy\New%20salary%20policy%2008\Budgets%20Simulations\Staff%20projections_03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AdminKit\kitcompt\Missions\WINDOWS\TEMP\MULTIBUD\CHANGE9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HAITI98\MULTIBUD\HAA5A.BUD"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04B790AB\SP_%20A1N-31072013%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Documents%20and%20Settings\ACF\Desktop\Salary%20increase%20impact\HR%20Database%20ACF%20JA%202008%2002%20with%20increas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mdmbelgique-my.sharepoint.com/Users/Mission/AppData/Local/Temp/Rar$DIa0.108/SB%20ECHO9%20au%20%2031102016%20m&#224;j%202016111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Mes%20documents\SOL\82_Admin%20support\Documentation_about_budgets\563%20ECHO\V3-Finale\Construction%20Budgets%20lines%20EC%20Global%20Plan%20MUH%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qdc\acf%20myanmar\!%20NATIONAL%20HR%20FILES\G%20-%20HR%20Databases\EF\EFStaff%20Data%20Base-%2030%20of%20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mdmbelgique-my.sharepoint.com/Users/Mission/AppData/Local/Microsoft/Windows/Temporary%20Internet%20Files/Content.Outlook/6OQY76EO/Proposition%20Budget%20%20ECHO10%201711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ossiers.dgt.cec.eu.int\dossiers\Documents%20and%20Settings\teufeil\Local%20Settings\Temporary%20Internet%20Files\OLK97\PVD%20BUDGET%20-%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mdmbelgique-my.sharepoint.com/CI%20FS%20CO/3-%20Programme%20bailleur/Fiches%20projet%20CAP%20FS%20ACF%202011-201/_Budget%20int&#233;gr&#233;%20N-H-F%20Ouest_12%20mois_110916%20vF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GMCA\GESTION%20MISSION\A.Burkina%20Faso\Budgets\A1%20-%20ECHO\A1A\Amendment\SUIVI%20BUD%20A1A%20PROJECTION%20AMENDEMENT%20V10%202%20du%2021%2011%20ok%20des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qdc\acf%20myanmar\Documents%20and%20Settings\ACF\Local%20Settings\Temp\EFStaffData%20Base-%20june-%202007%20DEF%20medical%20cost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1.10\Public\HR-HOD\01-HRCO\05_HR%20administration\Databases\01%20YGN\STFYGN2014\HR-HOD\01-HRCO\05_HR%20administration\Databases\01%20YGN\STFYGN2013\From%20Ei%20Mon\YGN_Fix%20Term%20Contract_MMK.xls" TargetMode="External"/></Relationships>
</file>

<file path=xl/externalLinks/_rels/externalLink86.xml.rels><?xml version="1.0" encoding="UTF-8" standalone="yes"?>
<Relationships xmlns="http://schemas.openxmlformats.org/package/2006/relationships"><Relationship Id="rId3" Type="http://schemas.openxmlformats.org/officeDocument/2006/relationships/externalLinkPath" Target="file:///Q:\3.%20FINANCEMENTS\00%20MULTI\1.%20DGD\DGD%20Humanitaire\XXX%20-%20DGD%20HUMA%202023-2024\Propale\Budget%20DGD%20HUMANITAIRE-CONSOLIDE%20VF_INTERNE.xlsx" TargetMode="External"/><Relationship Id="rId2" Type="http://schemas.microsoft.com/office/2019/04/relationships/externalLinkLongPath" Target="/teams/OG-D51/D51_Intern/3.%20Financements/4.%20Programmes/2023/PG-2023-06%20MdM%20(MAL,%20NIG,%20DRC)/2.%20Annex%20Dossier/aangepaste%20versie%20na%20commentaren/Budget%20DGD%20HUMANITAIRE-CONSOLIDE%20VF_INTERNE.xlsx?958CE6BB" TargetMode="External"/><Relationship Id="rId1" Type="http://schemas.openxmlformats.org/officeDocument/2006/relationships/externalLinkPath" Target="file:///\\958CE6BB\Budget%20DGD%20HUMANITAIRE-CONSOLIDE%20VF_INTERNE.xlsx" TargetMode="External"/></Relationships>
</file>

<file path=xl/externalLinks/_rels/externalLink87.xml.rels><?xml version="1.0" encoding="UTF-8" standalone="yes"?>
<Relationships xmlns="http://schemas.openxmlformats.org/package/2006/relationships"><Relationship Id="rId2" Type="http://schemas.microsoft.com/office/2019/04/relationships/externalLinkLongPath" Target="/teams/OG-D51/D51_Intern/3.%20Financements/4.%20Programmes/2023/PG-2023-06%20MdM%20(MAL,%20NIG,%20DRC)/2.%20Annex%20Dossier/aangepaste%20versie%20na%20commentaren/Niger/BUDGET%20DGD%20HUMA%20Phase%20II%20VF_30082023-PH.xlsx?2F8E344B" TargetMode="External"/><Relationship Id="rId1" Type="http://schemas.openxmlformats.org/officeDocument/2006/relationships/externalLinkPath" Target="file:///\\2F8E344B\BUDGET%20DGD%20HUMA%20Phase%20II%20VF_30082023-P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dmbelgique-my.sharepoint.com/Administration/03_HR/2.Staff%20Data%20Base%20El%20Fasher/06%2011%20NOVEMBER%2006/New%20EFStaffData%20Base%20November%20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data"/>
      <sheetName val="Employee Follow up"/>
      <sheetName val="Payroll Permanent"/>
      <sheetName val="Attendance"/>
      <sheetName val="Loans"/>
      <sheetName val="Medical coverage"/>
      <sheetName val="Field Allowance"/>
      <sheetName val="Payroll Temporary"/>
      <sheetName val="Salary Receipt"/>
      <sheetName val="Hardship Allowance"/>
      <sheetName val="Salary Receipt Temporary"/>
      <sheetName val="STFYGN0508"/>
      <sheetName val="YGN Salary Receipt"/>
    </sheetNames>
    <sheetDataSet>
      <sheetData sheetId="0" refreshError="1">
        <row r="1">
          <cell r="B1" t="str">
            <v>YGN</v>
          </cell>
        </row>
        <row r="8">
          <cell r="E8" t="str">
            <v>Level</v>
          </cell>
          <cell r="F8" t="str">
            <v>Basic Salary (FEC)</v>
          </cell>
          <cell r="G8" t="str">
            <v>% of yearly increase</v>
          </cell>
        </row>
        <row r="9">
          <cell r="E9">
            <v>1</v>
          </cell>
          <cell r="F9">
            <v>57</v>
          </cell>
          <cell r="G9">
            <v>7.0000000000000007E-2</v>
          </cell>
        </row>
        <row r="10">
          <cell r="E10">
            <v>2</v>
          </cell>
          <cell r="F10">
            <v>62</v>
          </cell>
          <cell r="G10">
            <v>7.0000000000000007E-2</v>
          </cell>
        </row>
        <row r="11">
          <cell r="E11">
            <v>3</v>
          </cell>
          <cell r="F11">
            <v>75</v>
          </cell>
          <cell r="G11">
            <v>7.0000000000000007E-2</v>
          </cell>
        </row>
        <row r="12">
          <cell r="E12" t="str">
            <v>3+</v>
          </cell>
          <cell r="F12">
            <v>85</v>
          </cell>
          <cell r="G12">
            <v>7.0000000000000007E-2</v>
          </cell>
        </row>
        <row r="13">
          <cell r="E13">
            <v>4</v>
          </cell>
          <cell r="F13">
            <v>100</v>
          </cell>
          <cell r="G13">
            <v>7.0000000000000007E-2</v>
          </cell>
        </row>
        <row r="14">
          <cell r="E14" t="str">
            <v>4+</v>
          </cell>
          <cell r="F14">
            <v>117</v>
          </cell>
          <cell r="G14">
            <v>7.0000000000000007E-2</v>
          </cell>
        </row>
        <row r="15">
          <cell r="E15">
            <v>5</v>
          </cell>
          <cell r="F15">
            <v>140</v>
          </cell>
          <cell r="G15">
            <v>7.0000000000000007E-2</v>
          </cell>
        </row>
        <row r="16">
          <cell r="E16">
            <v>6</v>
          </cell>
          <cell r="F16">
            <v>215</v>
          </cell>
          <cell r="G16">
            <v>7.0000000000000007E-2</v>
          </cell>
        </row>
        <row r="17">
          <cell r="E17" t="str">
            <v>6+</v>
          </cell>
          <cell r="F17">
            <v>380</v>
          </cell>
          <cell r="G17">
            <v>0.05</v>
          </cell>
        </row>
        <row r="18">
          <cell r="E18">
            <v>7</v>
          </cell>
          <cell r="F18">
            <v>295</v>
          </cell>
          <cell r="G18">
            <v>0.06</v>
          </cell>
        </row>
        <row r="19">
          <cell r="E19">
            <v>8</v>
          </cell>
          <cell r="F19">
            <v>495</v>
          </cell>
          <cell r="G19">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2"/>
      <sheetName val="BK1"/>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 val="BASES"/>
    </sheetNames>
    <sheetDataSet>
      <sheetData sheetId="0"/>
      <sheetData sheetId="1" refreshError="1"/>
      <sheetData sheetId="2" refreshError="1">
        <row r="4">
          <cell r="A4" t="str">
            <v>STAFF  CODE</v>
          </cell>
          <cell r="B4" t="str">
            <v>ACTIVE</v>
          </cell>
          <cell r="C4" t="str">
            <v>NAME</v>
          </cell>
          <cell r="D4" t="str">
            <v>DEPT</v>
          </cell>
          <cell r="E4" t="str">
            <v>POSITION</v>
          </cell>
          <cell r="F4" t="str">
            <v>GRADE</v>
          </cell>
          <cell r="G4" t="str">
            <v>NAME OF RELATIVE FOR PAYMENT</v>
          </cell>
          <cell r="H4" t="str">
            <v>ACF ID CARD NUMBER</v>
          </cell>
          <cell r="I4" t="str">
            <v>DATE OF BIRTH</v>
          </cell>
          <cell r="J4" t="str">
            <v>AGE</v>
          </cell>
          <cell r="K4" t="str">
            <v>GENDER</v>
          </cell>
          <cell r="L4" t="str">
            <v>ADDRESS</v>
          </cell>
          <cell r="M4" t="str">
            <v>TELEPHONE</v>
          </cell>
          <cell r="N4" t="str">
            <v>DRIVING LICENSE NUMBER</v>
          </cell>
          <cell r="O4" t="str">
            <v xml:space="preserve"> NATIONAL ID CARD</v>
          </cell>
          <cell r="P4" t="str">
            <v>BIRTH CERTICATE / ASSEMENT OF AGE</v>
          </cell>
          <cell r="Q4" t="str">
            <v>TAX OFFICE CERTIFICATE FOR EXEMPTION</v>
          </cell>
          <cell r="R4" t="str">
            <v>FAMILY MEMBER CERTIFICATES</v>
          </cell>
          <cell r="S4" t="str">
            <v>ACF IDENTIFICATION  SHEET</v>
          </cell>
          <cell r="T4" t="str">
            <v>PHOTO</v>
          </cell>
          <cell r="U4" t="str">
            <v>CONTRACT</v>
          </cell>
          <cell r="V4" t="str">
            <v>JOB DESCRIPTION</v>
          </cell>
          <cell r="W4" t="str">
            <v>ACF T-SHIRT</v>
          </cell>
          <cell r="X4" t="str">
            <v>LABOR OFFICE CONTRACT VALIDATION</v>
          </cell>
          <cell r="Y4" t="str">
            <v>SOCIAL INSURANCE NUMBER</v>
          </cell>
          <cell r="Z4" t="str">
            <v>LAST EVALUTION</v>
          </cell>
          <cell r="AA4" t="str">
            <v>NUMBER OF EVALUATIONS</v>
          </cell>
          <cell r="AB4" t="str">
            <v>1st WARNING</v>
          </cell>
          <cell r="AC4" t="str">
            <v>2nd WARNING</v>
          </cell>
          <cell r="AD4" t="str">
            <v>3rd WARNING</v>
          </cell>
          <cell r="AE4" t="str">
            <v>Final WARNING</v>
          </cell>
          <cell r="AF4" t="str">
            <v>Termination</v>
          </cell>
        </row>
        <row r="5">
          <cell r="A5" t="str">
            <v>EF0001</v>
          </cell>
          <cell r="B5" t="str">
            <v>Active</v>
          </cell>
          <cell r="C5" t="str">
            <v>Abdalla EL NOUR MOHAMMED YAHIA</v>
          </cell>
          <cell r="D5" t="str">
            <v>NUT</v>
          </cell>
          <cell r="E5" t="str">
            <v>Watchman</v>
          </cell>
          <cell r="F5" t="str">
            <v>A4</v>
          </cell>
          <cell r="H5" t="str">
            <v>EF0001</v>
          </cell>
          <cell r="I5">
            <v>22647</v>
          </cell>
          <cell r="J5" t="str">
            <v>45</v>
          </cell>
          <cell r="K5" t="str">
            <v>M</v>
          </cell>
          <cell r="L5" t="str">
            <v>Abushok Camp -Block 18</v>
          </cell>
          <cell r="Y5">
            <v>1652469</v>
          </cell>
        </row>
        <row r="6">
          <cell r="A6" t="str">
            <v>EF0002</v>
          </cell>
          <cell r="B6" t="str">
            <v>Stopped</v>
          </cell>
          <cell r="C6" t="str">
            <v>Abdalla IDRISS DEILA MANSUR</v>
          </cell>
          <cell r="D6" t="str">
            <v>LOG</v>
          </cell>
          <cell r="E6" t="str">
            <v>Driver</v>
          </cell>
          <cell r="F6" t="str">
            <v>C</v>
          </cell>
          <cell r="H6" t="str">
            <v>EF0002</v>
          </cell>
          <cell r="J6">
            <v>1652469</v>
          </cell>
          <cell r="K6" t="str">
            <v>M</v>
          </cell>
          <cell r="L6" t="str">
            <v>Abushok Camp</v>
          </cell>
          <cell r="Y6">
            <v>1692627</v>
          </cell>
        </row>
        <row r="7">
          <cell r="A7" t="str">
            <v>EF0003</v>
          </cell>
          <cell r="B7" t="str">
            <v>Stopped</v>
          </cell>
          <cell r="C7" t="str">
            <v xml:space="preserve">Abdallah AHMED ISSA </v>
          </cell>
          <cell r="D7" t="str">
            <v>NUT</v>
          </cell>
          <cell r="E7" t="str">
            <v>Watchman</v>
          </cell>
          <cell r="F7" t="str">
            <v>A2</v>
          </cell>
          <cell r="H7" t="str">
            <v>EF0003</v>
          </cell>
          <cell r="I7">
            <v>27760</v>
          </cell>
          <cell r="J7" t="str">
            <v>31</v>
          </cell>
          <cell r="K7" t="str">
            <v>M</v>
          </cell>
          <cell r="L7" t="str">
            <v>Abushok Camp</v>
          </cell>
          <cell r="Y7">
            <v>1652509</v>
          </cell>
        </row>
        <row r="8">
          <cell r="A8" t="str">
            <v>EF0004</v>
          </cell>
          <cell r="B8" t="str">
            <v>Stopped</v>
          </cell>
          <cell r="C8" t="str">
            <v>Abdallah EISSA ADAM</v>
          </cell>
          <cell r="D8" t="str">
            <v>NUT</v>
          </cell>
          <cell r="E8" t="str">
            <v>Watchman</v>
          </cell>
          <cell r="F8" t="str">
            <v>A2</v>
          </cell>
          <cell r="H8" t="str">
            <v>EF0004</v>
          </cell>
          <cell r="I8">
            <v>26299</v>
          </cell>
          <cell r="J8" t="str">
            <v>35</v>
          </cell>
          <cell r="K8" t="str">
            <v>M</v>
          </cell>
          <cell r="L8" t="str">
            <v>Abushok Camp</v>
          </cell>
          <cell r="Y8">
            <v>1652506</v>
          </cell>
        </row>
        <row r="9">
          <cell r="A9" t="str">
            <v>EF0005</v>
          </cell>
          <cell r="B9" t="str">
            <v>Stopped</v>
          </cell>
          <cell r="C9" t="str">
            <v>Abdulaziz ADAM ISHAG</v>
          </cell>
          <cell r="D9" t="str">
            <v>NUT</v>
          </cell>
          <cell r="E9" t="str">
            <v xml:space="preserve">Food Mixer </v>
          </cell>
          <cell r="F9" t="str">
            <v>B2</v>
          </cell>
          <cell r="H9" t="str">
            <v>EF0005</v>
          </cell>
          <cell r="I9">
            <v>25934</v>
          </cell>
          <cell r="J9" t="str">
            <v>36</v>
          </cell>
          <cell r="K9" t="str">
            <v>M</v>
          </cell>
          <cell r="L9" t="str">
            <v>Abushok Camp</v>
          </cell>
          <cell r="Y9">
            <v>1652438</v>
          </cell>
        </row>
        <row r="10">
          <cell r="A10" t="str">
            <v>EF0007</v>
          </cell>
          <cell r="B10" t="str">
            <v>Active</v>
          </cell>
          <cell r="C10" t="str">
            <v>Abderahman OMER MOHAMED</v>
          </cell>
          <cell r="D10" t="str">
            <v>NUT</v>
          </cell>
          <cell r="E10" t="str">
            <v xml:space="preserve">Phase Monitor </v>
          </cell>
          <cell r="F10" t="str">
            <v>B4</v>
          </cell>
          <cell r="H10" t="str">
            <v>EF0007</v>
          </cell>
          <cell r="I10">
            <v>25934</v>
          </cell>
          <cell r="J10" t="str">
            <v>36</v>
          </cell>
          <cell r="K10" t="str">
            <v>M</v>
          </cell>
          <cell r="L10" t="str">
            <v>Abushok Camp</v>
          </cell>
          <cell r="M10">
            <v>912180851</v>
          </cell>
          <cell r="Y10">
            <v>1652599</v>
          </cell>
        </row>
        <row r="11">
          <cell r="A11" t="str">
            <v>EF0008</v>
          </cell>
          <cell r="B11" t="str">
            <v>Stopped</v>
          </cell>
          <cell r="C11" t="str">
            <v>Abdulkazim YOUSSUF MOHAMED</v>
          </cell>
          <cell r="D11" t="str">
            <v>NUT</v>
          </cell>
          <cell r="E11" t="str">
            <v>Watchman</v>
          </cell>
          <cell r="F11" t="str">
            <v>A1</v>
          </cell>
          <cell r="H11" t="str">
            <v>EF0008</v>
          </cell>
          <cell r="I11">
            <v>29587</v>
          </cell>
          <cell r="J11" t="str">
            <v>26</v>
          </cell>
          <cell r="K11" t="str">
            <v>M</v>
          </cell>
          <cell r="L11" t="str">
            <v>Abushok Camp-Block 19</v>
          </cell>
          <cell r="Y11">
            <v>1735595</v>
          </cell>
        </row>
        <row r="12">
          <cell r="A12" t="str">
            <v>EF0009</v>
          </cell>
          <cell r="B12" t="str">
            <v>Stopped</v>
          </cell>
          <cell r="C12" t="str">
            <v>Abdulkrim ADAM IZAK</v>
          </cell>
          <cell r="D12" t="str">
            <v>NUT</v>
          </cell>
          <cell r="E12" t="str">
            <v xml:space="preserve">Food Mixer </v>
          </cell>
          <cell r="F12" t="str">
            <v>B2</v>
          </cell>
          <cell r="H12" t="str">
            <v>EF0009</v>
          </cell>
          <cell r="I12">
            <v>23377</v>
          </cell>
          <cell r="J12" t="str">
            <v>43</v>
          </cell>
          <cell r="K12" t="str">
            <v>M</v>
          </cell>
          <cell r="L12" t="str">
            <v>Abushok Camp -Block 18</v>
          </cell>
          <cell r="Y12">
            <v>1652511</v>
          </cell>
        </row>
        <row r="13">
          <cell r="A13" t="str">
            <v>EF0010</v>
          </cell>
          <cell r="B13" t="str">
            <v>Stopped</v>
          </cell>
          <cell r="C13" t="str">
            <v xml:space="preserve">Abaker ARBAB ADAM </v>
          </cell>
          <cell r="D13" t="str">
            <v>NUT</v>
          </cell>
          <cell r="E13" t="str">
            <v>Watchman</v>
          </cell>
          <cell r="F13" t="str">
            <v>A2</v>
          </cell>
          <cell r="H13" t="str">
            <v>EF0010</v>
          </cell>
          <cell r="I13">
            <v>18629</v>
          </cell>
          <cell r="J13" t="str">
            <v>56</v>
          </cell>
          <cell r="K13" t="str">
            <v>M</v>
          </cell>
          <cell r="L13" t="str">
            <v>Abushok Camp</v>
          </cell>
          <cell r="Y13">
            <v>1652434</v>
          </cell>
        </row>
        <row r="14">
          <cell r="A14" t="str">
            <v>EF0011</v>
          </cell>
          <cell r="B14" t="str">
            <v>Active</v>
          </cell>
          <cell r="C14" t="str">
            <v>Abu Zaid MOHAMMED ABDALLAH</v>
          </cell>
          <cell r="D14" t="str">
            <v>LOG</v>
          </cell>
          <cell r="E14" t="str">
            <v>Transport/Secu Manager</v>
          </cell>
          <cell r="F14" t="str">
            <v>F4</v>
          </cell>
          <cell r="H14" t="str">
            <v>EF0011</v>
          </cell>
          <cell r="I14">
            <v>23743</v>
          </cell>
          <cell r="J14" t="str">
            <v>42</v>
          </cell>
          <cell r="K14" t="str">
            <v>M</v>
          </cell>
          <cell r="L14" t="str">
            <v>Elfasher</v>
          </cell>
          <cell r="Y14">
            <v>1653267</v>
          </cell>
          <cell r="AB14" t="str">
            <v>19/09/2006</v>
          </cell>
        </row>
        <row r="15">
          <cell r="A15" t="str">
            <v>EF0012</v>
          </cell>
          <cell r="B15" t="str">
            <v>Stopped</v>
          </cell>
          <cell r="C15" t="str">
            <v>Adam ABAKHER AHMED</v>
          </cell>
          <cell r="D15" t="str">
            <v>NUT</v>
          </cell>
          <cell r="E15" t="str">
            <v xml:space="preserve">Supervisor </v>
          </cell>
          <cell r="F15" t="str">
            <v>F2</v>
          </cell>
          <cell r="H15" t="str">
            <v>EF0012</v>
          </cell>
          <cell r="I15">
            <v>24473</v>
          </cell>
          <cell r="J15" t="str">
            <v>40</v>
          </cell>
          <cell r="K15" t="str">
            <v>M</v>
          </cell>
          <cell r="L15" t="str">
            <v>Abushok Camp-Block 19</v>
          </cell>
          <cell r="Y15">
            <v>1652440</v>
          </cell>
        </row>
        <row r="16">
          <cell r="A16" t="str">
            <v>EF0013</v>
          </cell>
          <cell r="B16" t="str">
            <v>Active</v>
          </cell>
          <cell r="C16" t="str">
            <v>Adam IBRAHIM ABDALLA</v>
          </cell>
          <cell r="D16" t="str">
            <v>NUT</v>
          </cell>
          <cell r="E16" t="str">
            <v>Registrar</v>
          </cell>
          <cell r="F16" t="str">
            <v>C4</v>
          </cell>
          <cell r="H16" t="str">
            <v>EF0013</v>
          </cell>
          <cell r="I16">
            <v>27395</v>
          </cell>
          <cell r="J16" t="str">
            <v>32</v>
          </cell>
          <cell r="K16" t="str">
            <v>M</v>
          </cell>
          <cell r="L16" t="str">
            <v>Elfasher</v>
          </cell>
          <cell r="M16">
            <v>912108861</v>
          </cell>
          <cell r="Y16">
            <v>1652484</v>
          </cell>
          <cell r="AB16" t="str">
            <v>26/09/2006</v>
          </cell>
        </row>
        <row r="17">
          <cell r="A17" t="str">
            <v>EF0014</v>
          </cell>
          <cell r="B17" t="str">
            <v>Active</v>
          </cell>
          <cell r="C17" t="str">
            <v xml:space="preserve">Adam MOHAMEDIN ADAM </v>
          </cell>
          <cell r="D17" t="str">
            <v>LOG</v>
          </cell>
          <cell r="E17" t="str">
            <v xml:space="preserve">Storekeeper </v>
          </cell>
          <cell r="F17" t="str">
            <v>E4</v>
          </cell>
          <cell r="H17" t="str">
            <v>EF0014</v>
          </cell>
          <cell r="I17">
            <v>23377</v>
          </cell>
          <cell r="J17" t="str">
            <v>43</v>
          </cell>
          <cell r="K17" t="str">
            <v>M</v>
          </cell>
          <cell r="L17" t="str">
            <v>Elfasher</v>
          </cell>
          <cell r="Y17">
            <v>1652478</v>
          </cell>
        </row>
        <row r="18">
          <cell r="A18" t="str">
            <v>EF0015</v>
          </cell>
          <cell r="B18" t="str">
            <v>Stopped</v>
          </cell>
          <cell r="C18" t="str">
            <v>Adam MOHAMED ADAM SFC</v>
          </cell>
          <cell r="D18" t="str">
            <v>NUT</v>
          </cell>
          <cell r="E18" t="str">
            <v>Health Educator</v>
          </cell>
          <cell r="F18" t="str">
            <v>C2</v>
          </cell>
          <cell r="H18" t="str">
            <v>EF0015</v>
          </cell>
          <cell r="I18">
            <v>24108</v>
          </cell>
          <cell r="J18" t="str">
            <v>41</v>
          </cell>
          <cell r="K18" t="str">
            <v>M</v>
          </cell>
          <cell r="L18" t="str">
            <v>Abushok Camp</v>
          </cell>
          <cell r="Y18">
            <v>1652515</v>
          </cell>
        </row>
        <row r="19">
          <cell r="A19" t="str">
            <v>EF0016</v>
          </cell>
          <cell r="B19" t="str">
            <v>Active</v>
          </cell>
          <cell r="C19" t="str">
            <v>Adam OSMAN AHMED</v>
          </cell>
          <cell r="D19" t="str">
            <v>NUT</v>
          </cell>
          <cell r="E19" t="str">
            <v>PM team leader</v>
          </cell>
          <cell r="F19" t="str">
            <v>C4</v>
          </cell>
          <cell r="H19" t="str">
            <v>EF0016</v>
          </cell>
          <cell r="I19">
            <v>27395</v>
          </cell>
          <cell r="J19" t="str">
            <v>32</v>
          </cell>
          <cell r="K19" t="str">
            <v>M</v>
          </cell>
          <cell r="L19" t="str">
            <v>Elfasher</v>
          </cell>
          <cell r="M19">
            <v>918285993</v>
          </cell>
          <cell r="Y19">
            <v>1652473</v>
          </cell>
          <cell r="AB19" t="str">
            <v>26/09/2006</v>
          </cell>
        </row>
        <row r="20">
          <cell r="A20" t="str">
            <v>EF0017</v>
          </cell>
          <cell r="B20" t="str">
            <v>Active</v>
          </cell>
          <cell r="C20" t="str">
            <v>Eldouma ABDELBASHER AHMED</v>
          </cell>
          <cell r="D20" t="str">
            <v>NUT</v>
          </cell>
          <cell r="E20" t="str">
            <v>Watchman</v>
          </cell>
          <cell r="F20" t="str">
            <v>A4</v>
          </cell>
          <cell r="H20" t="str">
            <v>EF0017</v>
          </cell>
          <cell r="I20">
            <v>22647</v>
          </cell>
          <cell r="J20" t="str">
            <v>45</v>
          </cell>
          <cell r="K20" t="str">
            <v>M</v>
          </cell>
          <cell r="L20" t="str">
            <v>Abushok Camp</v>
          </cell>
          <cell r="Y20">
            <v>1652443</v>
          </cell>
        </row>
        <row r="21">
          <cell r="A21" t="str">
            <v>EF0018</v>
          </cell>
          <cell r="B21" t="str">
            <v>Active</v>
          </cell>
          <cell r="C21" t="str">
            <v>Ahmed el Tijani MANSUR MAHMUD</v>
          </cell>
          <cell r="D21" t="str">
            <v>LOG</v>
          </cell>
          <cell r="E21" t="str">
            <v>Watchman</v>
          </cell>
          <cell r="F21" t="str">
            <v>A4</v>
          </cell>
          <cell r="H21" t="str">
            <v>EF0018</v>
          </cell>
          <cell r="I21">
            <v>23743</v>
          </cell>
          <cell r="J21" t="str">
            <v>42</v>
          </cell>
          <cell r="K21" t="str">
            <v>M</v>
          </cell>
          <cell r="L21" t="str">
            <v>Elfasher</v>
          </cell>
          <cell r="Y21">
            <v>1658454</v>
          </cell>
        </row>
        <row r="22">
          <cell r="A22" t="str">
            <v>EF0019</v>
          </cell>
          <cell r="B22" t="str">
            <v>Stopped</v>
          </cell>
          <cell r="C22" t="str">
            <v>Ahmed MEKKI AHMED</v>
          </cell>
          <cell r="D22" t="str">
            <v>NUT</v>
          </cell>
          <cell r="E22" t="str">
            <v>Health Educator</v>
          </cell>
          <cell r="F22" t="str">
            <v>C2</v>
          </cell>
          <cell r="H22" t="str">
            <v>EF0019</v>
          </cell>
          <cell r="I22">
            <v>24108</v>
          </cell>
          <cell r="J22" t="str">
            <v>41</v>
          </cell>
          <cell r="K22" t="str">
            <v>M</v>
          </cell>
          <cell r="L22" t="str">
            <v>Abushok Camp-Block 2</v>
          </cell>
          <cell r="Y22">
            <v>1652514</v>
          </cell>
        </row>
        <row r="23">
          <cell r="A23" t="str">
            <v>EF0020</v>
          </cell>
          <cell r="B23" t="str">
            <v>Active</v>
          </cell>
          <cell r="C23" t="str">
            <v xml:space="preserve">Ahmed YOUSSUF Mohamed </v>
          </cell>
          <cell r="D23" t="str">
            <v>FS</v>
          </cell>
          <cell r="E23" t="str">
            <v>Food security Supervisor</v>
          </cell>
          <cell r="F23" t="str">
            <v>F4</v>
          </cell>
          <cell r="H23" t="str">
            <v>EF0020</v>
          </cell>
          <cell r="I23">
            <v>29221</v>
          </cell>
          <cell r="J23" t="str">
            <v>27</v>
          </cell>
          <cell r="K23" t="str">
            <v>M</v>
          </cell>
          <cell r="L23" t="str">
            <v>Abushok Camp-Block 19</v>
          </cell>
          <cell r="Y23">
            <v>1767369</v>
          </cell>
        </row>
        <row r="24">
          <cell r="A24" t="str">
            <v>EF0021</v>
          </cell>
          <cell r="B24" t="str">
            <v>Active</v>
          </cell>
          <cell r="C24" t="str">
            <v>Aisha BABIKIR SHUMO</v>
          </cell>
          <cell r="D24" t="str">
            <v>NUT</v>
          </cell>
          <cell r="E24" t="str">
            <v>Home Visitor</v>
          </cell>
          <cell r="F24" t="str">
            <v>B4</v>
          </cell>
          <cell r="H24" t="str">
            <v>EF0021</v>
          </cell>
          <cell r="I24">
            <v>31048</v>
          </cell>
          <cell r="J24" t="str">
            <v>22</v>
          </cell>
          <cell r="K24" t="str">
            <v>F</v>
          </cell>
          <cell r="L24" t="str">
            <v>Abushok Camp</v>
          </cell>
          <cell r="Y24">
            <v>1652463</v>
          </cell>
        </row>
        <row r="25">
          <cell r="A25" t="str">
            <v>EF0022</v>
          </cell>
          <cell r="B25" t="str">
            <v>Stopped</v>
          </cell>
          <cell r="C25" t="str">
            <v>Al Tom AHMED IDRISS ALI</v>
          </cell>
          <cell r="D25" t="str">
            <v>LOG</v>
          </cell>
          <cell r="E25" t="str">
            <v>Watchman</v>
          </cell>
          <cell r="F25" t="str">
            <v>A</v>
          </cell>
          <cell r="H25" t="str">
            <v>EF0022</v>
          </cell>
          <cell r="J25">
            <v>1652463</v>
          </cell>
          <cell r="K25" t="str">
            <v>M</v>
          </cell>
          <cell r="L25" t="str">
            <v>Elfasher</v>
          </cell>
          <cell r="Y25">
            <v>1658356</v>
          </cell>
        </row>
        <row r="26">
          <cell r="A26" t="str">
            <v>EF0023</v>
          </cell>
          <cell r="B26" t="str">
            <v>Active</v>
          </cell>
          <cell r="C26" t="str">
            <v>Al Tom ISMAIL MOHAMMED</v>
          </cell>
          <cell r="D26" t="str">
            <v>LOG</v>
          </cell>
          <cell r="E26" t="str">
            <v xml:space="preserve">Watchman </v>
          </cell>
          <cell r="F26" t="str">
            <v>A4</v>
          </cell>
          <cell r="H26" t="str">
            <v>EF0023</v>
          </cell>
          <cell r="I26">
            <v>20090</v>
          </cell>
          <cell r="J26" t="str">
            <v>52</v>
          </cell>
          <cell r="K26" t="str">
            <v>M</v>
          </cell>
          <cell r="L26" t="str">
            <v>Elfasher</v>
          </cell>
          <cell r="Y26">
            <v>1658467</v>
          </cell>
        </row>
        <row r="27">
          <cell r="A27" t="str">
            <v>EF0024</v>
          </cell>
          <cell r="B27" t="str">
            <v>Active</v>
          </cell>
          <cell r="C27" t="str">
            <v>Amir ABAKER ADAM</v>
          </cell>
          <cell r="D27" t="str">
            <v>NUT</v>
          </cell>
          <cell r="E27" t="str">
            <v>PM team leader</v>
          </cell>
          <cell r="F27" t="str">
            <v>C4</v>
          </cell>
          <cell r="H27" t="str">
            <v>EF0024</v>
          </cell>
          <cell r="I27">
            <v>27760</v>
          </cell>
          <cell r="J27" t="str">
            <v>31</v>
          </cell>
          <cell r="K27" t="str">
            <v>M</v>
          </cell>
          <cell r="L27" t="str">
            <v>Elfasher</v>
          </cell>
          <cell r="M27">
            <v>918023218</v>
          </cell>
          <cell r="Y27">
            <v>1692860</v>
          </cell>
        </row>
        <row r="28">
          <cell r="A28" t="str">
            <v>EF0025</v>
          </cell>
          <cell r="B28" t="str">
            <v>Stopped</v>
          </cell>
          <cell r="C28" t="str">
            <v>Amira ABDERAHIM</v>
          </cell>
          <cell r="D28" t="str">
            <v>NUT</v>
          </cell>
          <cell r="E28" t="str">
            <v xml:space="preserve">Phase Monitor </v>
          </cell>
          <cell r="F28" t="str">
            <v>B</v>
          </cell>
          <cell r="H28" t="str">
            <v>EF0025</v>
          </cell>
          <cell r="J28">
            <v>1692860</v>
          </cell>
          <cell r="K28" t="str">
            <v>F</v>
          </cell>
          <cell r="L28" t="str">
            <v>Elfasher</v>
          </cell>
        </row>
        <row r="29">
          <cell r="A29" t="str">
            <v>EF0026</v>
          </cell>
          <cell r="B29" t="str">
            <v>Active</v>
          </cell>
          <cell r="C29" t="str">
            <v>Amna AHMED ABDELLA</v>
          </cell>
          <cell r="D29" t="str">
            <v>ADMIN</v>
          </cell>
          <cell r="E29" t="str">
            <v>Cleaner</v>
          </cell>
          <cell r="F29" t="str">
            <v>A4</v>
          </cell>
          <cell r="H29" t="str">
            <v>EF0026</v>
          </cell>
          <cell r="I29">
            <v>27030</v>
          </cell>
          <cell r="J29" t="str">
            <v>33</v>
          </cell>
          <cell r="K29" t="str">
            <v>F</v>
          </cell>
          <cell r="L29" t="str">
            <v>Elfasher</v>
          </cell>
          <cell r="Y29">
            <v>1653261</v>
          </cell>
        </row>
        <row r="30">
          <cell r="A30" t="str">
            <v>EF0027</v>
          </cell>
          <cell r="B30" t="str">
            <v>Stopped</v>
          </cell>
          <cell r="C30" t="str">
            <v>Angelo WOLL</v>
          </cell>
          <cell r="D30" t="str">
            <v>NUT</v>
          </cell>
          <cell r="E30" t="str">
            <v>PM team leader</v>
          </cell>
          <cell r="F30" t="str">
            <v>C</v>
          </cell>
          <cell r="H30" t="str">
            <v>EF0027</v>
          </cell>
          <cell r="J30">
            <v>1653261</v>
          </cell>
          <cell r="K30" t="str">
            <v>M</v>
          </cell>
          <cell r="L30" t="str">
            <v>Juba</v>
          </cell>
          <cell r="Y30">
            <v>1593695</v>
          </cell>
        </row>
        <row r="31">
          <cell r="A31" t="str">
            <v>EF0028</v>
          </cell>
          <cell r="B31" t="str">
            <v>Stopped</v>
          </cell>
          <cell r="C31" t="str">
            <v>Asjad ABDALLA ADAM</v>
          </cell>
          <cell r="D31" t="str">
            <v>FS</v>
          </cell>
          <cell r="E31" t="str">
            <v xml:space="preserve">Food security monitor </v>
          </cell>
          <cell r="F31" t="str">
            <v>D</v>
          </cell>
          <cell r="H31" t="str">
            <v>EF0028</v>
          </cell>
          <cell r="J31">
            <v>1593695</v>
          </cell>
          <cell r="K31" t="str">
            <v>F</v>
          </cell>
          <cell r="L31" t="str">
            <v>Elfasher</v>
          </cell>
          <cell r="Y31">
            <v>1652497</v>
          </cell>
        </row>
        <row r="32">
          <cell r="A32" t="str">
            <v>EF0029</v>
          </cell>
          <cell r="B32" t="str">
            <v>Stopped</v>
          </cell>
          <cell r="C32" t="str">
            <v>Asma MOHAMED SALEH</v>
          </cell>
          <cell r="D32" t="str">
            <v>NUT</v>
          </cell>
          <cell r="E32" t="str">
            <v xml:space="preserve">Measurer </v>
          </cell>
          <cell r="F32" t="str">
            <v>B</v>
          </cell>
          <cell r="H32" t="str">
            <v>EF0029</v>
          </cell>
          <cell r="J32">
            <v>1652497</v>
          </cell>
          <cell r="K32" t="str">
            <v>F</v>
          </cell>
          <cell r="L32" t="str">
            <v>Elfasher</v>
          </cell>
        </row>
        <row r="33">
          <cell r="A33" t="str">
            <v>EF0030</v>
          </cell>
          <cell r="B33" t="str">
            <v>Stopped</v>
          </cell>
          <cell r="C33" t="str">
            <v>Awatif SALEH ABAKER</v>
          </cell>
          <cell r="D33" t="str">
            <v>NUT</v>
          </cell>
          <cell r="E33" t="str">
            <v xml:space="preserve">Phase Monitor </v>
          </cell>
          <cell r="F33" t="str">
            <v>B1</v>
          </cell>
          <cell r="H33" t="str">
            <v>EF0030</v>
          </cell>
          <cell r="I33">
            <v>28856</v>
          </cell>
          <cell r="J33" t="str">
            <v>28</v>
          </cell>
          <cell r="K33" t="str">
            <v>F</v>
          </cell>
          <cell r="L33" t="str">
            <v>Elfasher</v>
          </cell>
          <cell r="Y33">
            <v>1735619</v>
          </cell>
        </row>
        <row r="34">
          <cell r="A34" t="str">
            <v>EF0031</v>
          </cell>
          <cell r="B34" t="str">
            <v>Active</v>
          </cell>
          <cell r="C34" t="str">
            <v>Aziza ABDALLA ABAKER</v>
          </cell>
          <cell r="D34" t="str">
            <v>NUT</v>
          </cell>
          <cell r="E34" t="str">
            <v>Social animator</v>
          </cell>
          <cell r="F34" t="str">
            <v>C4</v>
          </cell>
          <cell r="H34" t="str">
            <v>EF0031</v>
          </cell>
          <cell r="I34">
            <v>27760</v>
          </cell>
          <cell r="J34" t="str">
            <v>31</v>
          </cell>
          <cell r="K34" t="str">
            <v>F</v>
          </cell>
          <cell r="L34" t="str">
            <v>Elfasher</v>
          </cell>
          <cell r="M34">
            <v>840339</v>
          </cell>
          <cell r="Y34">
            <v>1652459</v>
          </cell>
        </row>
        <row r="35">
          <cell r="A35" t="str">
            <v>EF0032</v>
          </cell>
          <cell r="B35" t="str">
            <v>Stopped</v>
          </cell>
          <cell r="C35" t="str">
            <v>Betty GRACE</v>
          </cell>
          <cell r="D35" t="str">
            <v>NUT</v>
          </cell>
          <cell r="E35" t="str">
            <v>Nurse</v>
          </cell>
          <cell r="F35" t="str">
            <v>D</v>
          </cell>
          <cell r="H35" t="str">
            <v>EF0032</v>
          </cell>
          <cell r="J35">
            <v>1652459</v>
          </cell>
          <cell r="K35" t="str">
            <v>F</v>
          </cell>
        </row>
        <row r="36">
          <cell r="A36" t="str">
            <v>EF0033</v>
          </cell>
          <cell r="B36" t="str">
            <v>Stopped</v>
          </cell>
          <cell r="C36" t="str">
            <v>Ehmad MAHJOUB MOHAMMED</v>
          </cell>
          <cell r="D36" t="str">
            <v>LOG</v>
          </cell>
          <cell r="E36" t="str">
            <v xml:space="preserve">Radio operator </v>
          </cell>
          <cell r="F36" t="str">
            <v>D</v>
          </cell>
          <cell r="H36" t="str">
            <v>EF0033</v>
          </cell>
          <cell r="J36">
            <v>1652459</v>
          </cell>
          <cell r="K36" t="str">
            <v>M</v>
          </cell>
        </row>
        <row r="37">
          <cell r="A37" t="str">
            <v>EF0034</v>
          </cell>
          <cell r="B37" t="str">
            <v>Stopped</v>
          </cell>
          <cell r="C37" t="str">
            <v>Elie THOMAS</v>
          </cell>
          <cell r="D37" t="str">
            <v>NUT</v>
          </cell>
          <cell r="E37" t="str">
            <v>Nurse</v>
          </cell>
          <cell r="F37" t="str">
            <v>D</v>
          </cell>
          <cell r="H37" t="str">
            <v>EF0034</v>
          </cell>
          <cell r="J37">
            <v>1652459</v>
          </cell>
          <cell r="K37" t="str">
            <v>M</v>
          </cell>
        </row>
        <row r="38">
          <cell r="A38" t="str">
            <v>EF0035</v>
          </cell>
          <cell r="B38" t="str">
            <v>Active</v>
          </cell>
          <cell r="C38" t="str">
            <v>Eltaieb ADAM AHMED</v>
          </cell>
          <cell r="D38" t="str">
            <v>NUT</v>
          </cell>
          <cell r="E38" t="str">
            <v xml:space="preserve">Phase Monitor </v>
          </cell>
          <cell r="F38" t="str">
            <v>B4</v>
          </cell>
          <cell r="H38" t="str">
            <v>EF0035</v>
          </cell>
          <cell r="I38">
            <v>29221</v>
          </cell>
          <cell r="J38" t="str">
            <v>27</v>
          </cell>
          <cell r="K38" t="str">
            <v>F</v>
          </cell>
          <cell r="L38" t="str">
            <v>Abushok Camp</v>
          </cell>
          <cell r="M38">
            <v>918263368</v>
          </cell>
          <cell r="Y38">
            <v>1692603</v>
          </cell>
        </row>
        <row r="39">
          <cell r="A39" t="str">
            <v>EF0036</v>
          </cell>
          <cell r="B39" t="str">
            <v>Stopped</v>
          </cell>
          <cell r="C39" t="str">
            <v>Fadhia ISMIEL</v>
          </cell>
          <cell r="D39" t="str">
            <v>NUT</v>
          </cell>
          <cell r="E39" t="str">
            <v xml:space="preserve">Cleaner </v>
          </cell>
          <cell r="F39" t="str">
            <v>A</v>
          </cell>
          <cell r="H39" t="str">
            <v>EF0036</v>
          </cell>
          <cell r="J39">
            <v>1692603</v>
          </cell>
          <cell r="K39" t="str">
            <v>F</v>
          </cell>
        </row>
        <row r="40">
          <cell r="A40" t="str">
            <v>EF0037</v>
          </cell>
          <cell r="B40" t="str">
            <v>Stopped</v>
          </cell>
          <cell r="C40" t="str">
            <v>Fadul MOHAMMED ABDALLA</v>
          </cell>
          <cell r="D40" t="str">
            <v>LOG</v>
          </cell>
          <cell r="E40" t="str">
            <v xml:space="preserve">Watchman </v>
          </cell>
          <cell r="F40" t="str">
            <v>A</v>
          </cell>
          <cell r="H40" t="str">
            <v>EF0037</v>
          </cell>
          <cell r="J40">
            <v>1692603</v>
          </cell>
          <cell r="K40" t="str">
            <v>M</v>
          </cell>
          <cell r="Y40">
            <v>1658346</v>
          </cell>
        </row>
        <row r="41">
          <cell r="A41" t="str">
            <v>EF0038</v>
          </cell>
          <cell r="B41" t="str">
            <v>Active</v>
          </cell>
          <cell r="C41" t="str">
            <v xml:space="preserve">Fathia ABDALLHA ABDULRHAMAN </v>
          </cell>
          <cell r="D41" t="str">
            <v>NUT</v>
          </cell>
          <cell r="E41" t="str">
            <v xml:space="preserve">Home Visitor </v>
          </cell>
          <cell r="F41" t="str">
            <v>B4</v>
          </cell>
          <cell r="H41" t="str">
            <v>EF0038</v>
          </cell>
          <cell r="I41">
            <v>29587</v>
          </cell>
          <cell r="J41" t="str">
            <v>26</v>
          </cell>
          <cell r="K41" t="str">
            <v>F</v>
          </cell>
          <cell r="L41" t="str">
            <v>Elfasher</v>
          </cell>
          <cell r="Y41">
            <v>1652500</v>
          </cell>
        </row>
        <row r="42">
          <cell r="A42" t="str">
            <v>EF0039</v>
          </cell>
          <cell r="B42" t="str">
            <v>Active</v>
          </cell>
          <cell r="C42" t="str">
            <v>Fatima ABDERAHMAN HASSAN</v>
          </cell>
          <cell r="D42" t="str">
            <v>NUT</v>
          </cell>
          <cell r="E42" t="str">
            <v xml:space="preserve">Cook </v>
          </cell>
          <cell r="F42" t="str">
            <v>A4</v>
          </cell>
          <cell r="H42" t="str">
            <v>EF0039</v>
          </cell>
          <cell r="I42">
            <v>23012</v>
          </cell>
          <cell r="J42" t="str">
            <v>44</v>
          </cell>
          <cell r="K42" t="str">
            <v>F</v>
          </cell>
          <cell r="L42" t="str">
            <v>Elfasher</v>
          </cell>
          <cell r="M42">
            <v>848681</v>
          </cell>
          <cell r="Y42">
            <v>1692597</v>
          </cell>
        </row>
        <row r="43">
          <cell r="A43" t="str">
            <v>EF0040</v>
          </cell>
          <cell r="B43" t="str">
            <v>Active</v>
          </cell>
          <cell r="C43" t="str">
            <v>Fatima ADAM IBRAHIM</v>
          </cell>
          <cell r="D43" t="str">
            <v>ADMIN</v>
          </cell>
          <cell r="E43" t="str">
            <v>Cleaner</v>
          </cell>
          <cell r="F43" t="str">
            <v>A4</v>
          </cell>
          <cell r="H43" t="str">
            <v>EF0040</v>
          </cell>
          <cell r="I43">
            <v>24838</v>
          </cell>
          <cell r="J43" t="str">
            <v>39</v>
          </cell>
          <cell r="K43" t="str">
            <v>F</v>
          </cell>
          <cell r="L43" t="str">
            <v>Elfasher</v>
          </cell>
          <cell r="Y43">
            <v>1658461</v>
          </cell>
        </row>
        <row r="44">
          <cell r="A44" t="str">
            <v>EF0041</v>
          </cell>
          <cell r="B44" t="str">
            <v>Active</v>
          </cell>
          <cell r="C44" t="str">
            <v>Fatima ADAM MOHAMED</v>
          </cell>
          <cell r="D44" t="str">
            <v>NUT</v>
          </cell>
          <cell r="E44" t="str">
            <v xml:space="preserve">Home Visitor </v>
          </cell>
          <cell r="F44" t="str">
            <v>B4</v>
          </cell>
          <cell r="H44" t="str">
            <v>EF0041</v>
          </cell>
          <cell r="I44">
            <v>26665</v>
          </cell>
          <cell r="J44" t="str">
            <v>34</v>
          </cell>
          <cell r="K44" t="str">
            <v>F</v>
          </cell>
          <cell r="L44" t="str">
            <v>Elfasher</v>
          </cell>
          <cell r="Y44">
            <v>1652512</v>
          </cell>
        </row>
        <row r="45">
          <cell r="A45" t="str">
            <v>EF0042</v>
          </cell>
          <cell r="B45" t="str">
            <v>Stopped</v>
          </cell>
          <cell r="C45" t="str">
            <v>Gafar HASSAN OMAR</v>
          </cell>
          <cell r="D45" t="str">
            <v>NUT</v>
          </cell>
          <cell r="E45" t="str">
            <v xml:space="preserve">Food Distributor </v>
          </cell>
          <cell r="F45" t="str">
            <v>B2</v>
          </cell>
          <cell r="H45" t="str">
            <v>EF0042</v>
          </cell>
          <cell r="I45">
            <v>28491</v>
          </cell>
          <cell r="J45" t="str">
            <v>29</v>
          </cell>
          <cell r="K45" t="str">
            <v>M</v>
          </cell>
          <cell r="L45" t="str">
            <v>Abushok Camp</v>
          </cell>
          <cell r="Y45">
            <v>1652505</v>
          </cell>
        </row>
        <row r="46">
          <cell r="A46" t="str">
            <v>EF0043</v>
          </cell>
          <cell r="B46" t="str">
            <v>Stopped</v>
          </cell>
          <cell r="C46" t="str">
            <v>Gezira ABAKER ADAM MOHAMED</v>
          </cell>
          <cell r="D46" t="str">
            <v>NUT</v>
          </cell>
          <cell r="E46" t="str">
            <v xml:space="preserve">Home Visitor </v>
          </cell>
          <cell r="F46" t="str">
            <v>B</v>
          </cell>
          <cell r="H46" t="str">
            <v>EF0043</v>
          </cell>
          <cell r="J46">
            <v>1652505</v>
          </cell>
          <cell r="K46" t="str">
            <v>F</v>
          </cell>
          <cell r="L46" t="str">
            <v>Abushok Camp</v>
          </cell>
          <cell r="Y46">
            <v>1692606</v>
          </cell>
        </row>
        <row r="47">
          <cell r="A47" t="str">
            <v>EF0044</v>
          </cell>
          <cell r="B47" t="str">
            <v>Active</v>
          </cell>
          <cell r="C47" t="str">
            <v>Halima IBRAHIM ABDLESSIS</v>
          </cell>
          <cell r="D47" t="str">
            <v>NUT</v>
          </cell>
          <cell r="E47" t="str">
            <v xml:space="preserve">Cleaner </v>
          </cell>
          <cell r="F47" t="str">
            <v>A4</v>
          </cell>
          <cell r="H47" t="str">
            <v>EF0044</v>
          </cell>
          <cell r="I47">
            <v>25569</v>
          </cell>
          <cell r="J47" t="str">
            <v>37</v>
          </cell>
          <cell r="K47" t="str">
            <v>F</v>
          </cell>
          <cell r="L47" t="str">
            <v>Abushok Camp</v>
          </cell>
          <cell r="Y47">
            <v>1652461</v>
          </cell>
        </row>
        <row r="48">
          <cell r="A48" t="str">
            <v>EF0045</v>
          </cell>
          <cell r="B48" t="str">
            <v>Active</v>
          </cell>
          <cell r="C48" t="str">
            <v>Hanan MOHAMAD ADAM</v>
          </cell>
          <cell r="D48" t="str">
            <v>NUT</v>
          </cell>
          <cell r="E48" t="str">
            <v xml:space="preserve">Psychosocial Worker </v>
          </cell>
          <cell r="F48" t="str">
            <v>D4</v>
          </cell>
          <cell r="H48" t="str">
            <v>EF0045</v>
          </cell>
          <cell r="I48">
            <v>29587</v>
          </cell>
          <cell r="J48" t="str">
            <v>26</v>
          </cell>
          <cell r="K48" t="str">
            <v>F</v>
          </cell>
          <cell r="L48" t="str">
            <v>Elfasher</v>
          </cell>
          <cell r="M48">
            <v>845192</v>
          </cell>
          <cell r="Y48">
            <v>1652483</v>
          </cell>
        </row>
        <row r="49">
          <cell r="A49" t="str">
            <v>EF0046</v>
          </cell>
          <cell r="B49" t="str">
            <v>Active</v>
          </cell>
          <cell r="C49" t="str">
            <v>Hassan AHMED ABDURAHMAN</v>
          </cell>
          <cell r="D49" t="str">
            <v>NUT</v>
          </cell>
          <cell r="E49" t="str">
            <v xml:space="preserve">TFC Supervisor </v>
          </cell>
          <cell r="F49" t="str">
            <v>F4</v>
          </cell>
          <cell r="H49" t="str">
            <v>EF0046</v>
          </cell>
          <cell r="I49">
            <v>26665</v>
          </cell>
          <cell r="J49" t="str">
            <v>34</v>
          </cell>
          <cell r="K49" t="str">
            <v>F</v>
          </cell>
          <cell r="L49" t="str">
            <v>Abushok Camp</v>
          </cell>
          <cell r="Y49">
            <v>1692629</v>
          </cell>
        </row>
        <row r="50">
          <cell r="A50" t="str">
            <v>EF0047</v>
          </cell>
          <cell r="B50" t="str">
            <v>Active</v>
          </cell>
          <cell r="C50" t="str">
            <v>Hassan HASHIM ALI</v>
          </cell>
          <cell r="D50" t="str">
            <v>LOG</v>
          </cell>
          <cell r="E50" t="str">
            <v>Watchman</v>
          </cell>
          <cell r="F50" t="str">
            <v>A4</v>
          </cell>
          <cell r="H50" t="str">
            <v>EF0047</v>
          </cell>
          <cell r="I50">
            <v>20090</v>
          </cell>
          <cell r="J50" t="str">
            <v>52</v>
          </cell>
          <cell r="K50" t="str">
            <v>M</v>
          </cell>
          <cell r="L50" t="str">
            <v>Elfasher</v>
          </cell>
          <cell r="Y50">
            <v>165856</v>
          </cell>
          <cell r="AB50" t="str">
            <v>18/09/2006</v>
          </cell>
        </row>
        <row r="51">
          <cell r="A51" t="str">
            <v>EF0048</v>
          </cell>
          <cell r="B51" t="str">
            <v>Active</v>
          </cell>
          <cell r="C51" t="str">
            <v>Hassina ADDOMA ABDULLA</v>
          </cell>
          <cell r="D51" t="str">
            <v>NUT</v>
          </cell>
          <cell r="E51" t="str">
            <v xml:space="preserve">Home Visitor </v>
          </cell>
          <cell r="F51" t="str">
            <v>B4</v>
          </cell>
          <cell r="H51" t="str">
            <v>EF0048</v>
          </cell>
          <cell r="I51">
            <v>27395</v>
          </cell>
          <cell r="J51" t="str">
            <v>32</v>
          </cell>
          <cell r="K51" t="str">
            <v>F</v>
          </cell>
          <cell r="L51" t="str">
            <v>Abushok Camp</v>
          </cell>
          <cell r="Y51">
            <v>1692502</v>
          </cell>
        </row>
        <row r="52">
          <cell r="A52" t="str">
            <v>EF0049</v>
          </cell>
          <cell r="B52" t="str">
            <v>Stopped</v>
          </cell>
          <cell r="C52" t="str">
            <v>Hawa ABDALLA MOHAMMED</v>
          </cell>
          <cell r="D52" t="str">
            <v>NUT</v>
          </cell>
          <cell r="E52" t="str">
            <v xml:space="preserve">Cook </v>
          </cell>
          <cell r="F52" t="str">
            <v>A</v>
          </cell>
          <cell r="H52" t="str">
            <v>EF0049</v>
          </cell>
          <cell r="J52">
            <v>1692502</v>
          </cell>
          <cell r="K52" t="str">
            <v>F</v>
          </cell>
          <cell r="L52" t="str">
            <v>Abushok Camp</v>
          </cell>
          <cell r="Y52">
            <v>1652495</v>
          </cell>
        </row>
        <row r="53">
          <cell r="A53" t="str">
            <v>EF0050</v>
          </cell>
          <cell r="B53" t="str">
            <v>Stopped</v>
          </cell>
          <cell r="C53" t="str">
            <v>Hawa ABDALLA MUKHTAR</v>
          </cell>
          <cell r="D53" t="str">
            <v>NUT</v>
          </cell>
          <cell r="E53" t="str">
            <v xml:space="preserve">Cook </v>
          </cell>
          <cell r="F53" t="str">
            <v>A1</v>
          </cell>
          <cell r="H53" t="str">
            <v>EF0050</v>
          </cell>
          <cell r="I53">
            <v>23743</v>
          </cell>
          <cell r="J53" t="str">
            <v>42</v>
          </cell>
          <cell r="K53" t="str">
            <v>F</v>
          </cell>
          <cell r="L53" t="str">
            <v>Abushok Camp</v>
          </cell>
          <cell r="Y53">
            <v>1692845</v>
          </cell>
        </row>
        <row r="54">
          <cell r="A54" t="str">
            <v>EF0051</v>
          </cell>
          <cell r="B54" t="str">
            <v>Stopped</v>
          </cell>
          <cell r="C54" t="str">
            <v>Houda HAMID</v>
          </cell>
          <cell r="D54" t="str">
            <v>NUT</v>
          </cell>
          <cell r="E54" t="str">
            <v xml:space="preserve">Phase Monitor </v>
          </cell>
          <cell r="F54" t="str">
            <v>B</v>
          </cell>
          <cell r="H54" t="str">
            <v>EF0051</v>
          </cell>
          <cell r="J54">
            <v>1692845</v>
          </cell>
          <cell r="K54" t="str">
            <v>F</v>
          </cell>
          <cell r="L54" t="str">
            <v>Abushok Camp</v>
          </cell>
          <cell r="Y54">
            <v>1652991</v>
          </cell>
        </row>
        <row r="55">
          <cell r="A55" t="str">
            <v>EF0052</v>
          </cell>
          <cell r="B55" t="str">
            <v>Stopped</v>
          </cell>
          <cell r="C55" t="str">
            <v>Houda TIRAB AMIR</v>
          </cell>
          <cell r="D55" t="str">
            <v>NUT</v>
          </cell>
          <cell r="E55" t="str">
            <v xml:space="preserve">Cook </v>
          </cell>
          <cell r="F55" t="str">
            <v>A</v>
          </cell>
          <cell r="H55" t="str">
            <v>EF0052</v>
          </cell>
          <cell r="J55">
            <v>1652991</v>
          </cell>
          <cell r="K55" t="str">
            <v>F</v>
          </cell>
          <cell r="L55" t="str">
            <v>Abushok Camp</v>
          </cell>
        </row>
        <row r="56">
          <cell r="A56" t="str">
            <v>EF0053</v>
          </cell>
          <cell r="B56" t="str">
            <v>Active</v>
          </cell>
          <cell r="C56" t="str">
            <v>Ibrahim ABDERAHMAN MAHMOUD</v>
          </cell>
          <cell r="D56" t="str">
            <v>NUT</v>
          </cell>
          <cell r="E56" t="str">
            <v xml:space="preserve">Phase Monitor </v>
          </cell>
          <cell r="F56" t="str">
            <v>B4</v>
          </cell>
          <cell r="H56" t="str">
            <v>EF0053</v>
          </cell>
          <cell r="I56">
            <v>26299</v>
          </cell>
          <cell r="J56" t="str">
            <v>35</v>
          </cell>
          <cell r="K56" t="str">
            <v>M</v>
          </cell>
          <cell r="L56" t="str">
            <v>Elfasher</v>
          </cell>
          <cell r="M56">
            <v>845053</v>
          </cell>
          <cell r="Y56">
            <v>1652591</v>
          </cell>
        </row>
        <row r="57">
          <cell r="A57" t="str">
            <v>EF0054</v>
          </cell>
          <cell r="B57" t="str">
            <v>Active</v>
          </cell>
          <cell r="C57" t="str">
            <v>Ibrahim MOHAMED Adam</v>
          </cell>
          <cell r="D57" t="str">
            <v>NUT</v>
          </cell>
          <cell r="E57" t="str">
            <v>Medical Assistant</v>
          </cell>
          <cell r="F57" t="str">
            <v>E4</v>
          </cell>
          <cell r="H57" t="str">
            <v>EF0054</v>
          </cell>
          <cell r="I57">
            <v>22647</v>
          </cell>
          <cell r="J57" t="str">
            <v>45</v>
          </cell>
          <cell r="K57" t="str">
            <v>M</v>
          </cell>
          <cell r="L57" t="str">
            <v>Elfasher</v>
          </cell>
          <cell r="M57">
            <v>918285968</v>
          </cell>
          <cell r="Y57">
            <v>1692850</v>
          </cell>
        </row>
        <row r="58">
          <cell r="A58" t="str">
            <v>EF0055</v>
          </cell>
          <cell r="B58" t="str">
            <v>Active</v>
          </cell>
          <cell r="C58" t="str">
            <v>Insaf IBRAHIM ADAM</v>
          </cell>
          <cell r="D58" t="str">
            <v>NUT</v>
          </cell>
          <cell r="E58" t="str">
            <v xml:space="preserve">Home Visitor </v>
          </cell>
          <cell r="F58" t="str">
            <v>B4</v>
          </cell>
          <cell r="H58" t="str">
            <v>EF0055</v>
          </cell>
          <cell r="I58">
            <v>27030</v>
          </cell>
          <cell r="J58" t="str">
            <v>33</v>
          </cell>
          <cell r="K58" t="str">
            <v>F</v>
          </cell>
          <cell r="L58" t="str">
            <v>Abushok Camp</v>
          </cell>
          <cell r="Y58">
            <v>1652431</v>
          </cell>
        </row>
        <row r="59">
          <cell r="A59" t="str">
            <v>EF0056</v>
          </cell>
          <cell r="B59" t="str">
            <v>Stopped</v>
          </cell>
          <cell r="C59" t="str">
            <v>Isak ADAM ABAKHAR</v>
          </cell>
          <cell r="D59" t="str">
            <v>NUT</v>
          </cell>
          <cell r="E59" t="str">
            <v xml:space="preserve">Measurer </v>
          </cell>
          <cell r="F59" t="str">
            <v>B2</v>
          </cell>
          <cell r="H59" t="str">
            <v>EF0056</v>
          </cell>
          <cell r="I59">
            <v>29952</v>
          </cell>
          <cell r="J59" t="str">
            <v>25</v>
          </cell>
          <cell r="K59" t="str">
            <v>M</v>
          </cell>
          <cell r="L59" t="str">
            <v>Abushok Camp-Block 18</v>
          </cell>
          <cell r="Y59">
            <v>1652492</v>
          </cell>
        </row>
        <row r="60">
          <cell r="A60" t="str">
            <v>EF0057</v>
          </cell>
          <cell r="B60" t="str">
            <v>Active</v>
          </cell>
          <cell r="C60" t="str">
            <v>Izeldeen ADAM YOUSSUF</v>
          </cell>
          <cell r="D60" t="str">
            <v>NUT</v>
          </cell>
          <cell r="E60" t="str">
            <v>Home Visitor Team Leader</v>
          </cell>
          <cell r="F60" t="str">
            <v>D4</v>
          </cell>
          <cell r="H60" t="str">
            <v>EF0057</v>
          </cell>
          <cell r="I60">
            <v>24473</v>
          </cell>
          <cell r="J60" t="str">
            <v>40</v>
          </cell>
          <cell r="K60" t="str">
            <v>M</v>
          </cell>
          <cell r="L60" t="str">
            <v>Abushok Camp-Block 2</v>
          </cell>
          <cell r="Y60">
            <v>1652510</v>
          </cell>
        </row>
        <row r="61">
          <cell r="A61" t="str">
            <v>EF0058</v>
          </cell>
          <cell r="B61" t="str">
            <v>Active</v>
          </cell>
          <cell r="C61" t="str">
            <v>Ishag HASSAN IDRISS ABDELLA</v>
          </cell>
          <cell r="D61" t="str">
            <v>NUT</v>
          </cell>
          <cell r="E61" t="str">
            <v>Watchman</v>
          </cell>
          <cell r="F61" t="str">
            <v>A4</v>
          </cell>
          <cell r="H61" t="str">
            <v>EF0058</v>
          </cell>
          <cell r="I61">
            <v>20455</v>
          </cell>
          <cell r="J61" t="str">
            <v>51</v>
          </cell>
          <cell r="K61" t="str">
            <v>M</v>
          </cell>
          <cell r="L61" t="str">
            <v>Abushok Camp</v>
          </cell>
          <cell r="Y61">
            <v>1692610</v>
          </cell>
        </row>
        <row r="62">
          <cell r="A62" t="str">
            <v>EF0059</v>
          </cell>
          <cell r="B62" t="str">
            <v>Active</v>
          </cell>
          <cell r="C62" t="str">
            <v>Ismail MOHAMED GUMAA</v>
          </cell>
          <cell r="D62" t="str">
            <v>LOG</v>
          </cell>
          <cell r="E62" t="str">
            <v xml:space="preserve">Watchman </v>
          </cell>
          <cell r="F62" t="str">
            <v>A4</v>
          </cell>
          <cell r="H62" t="str">
            <v>EF0059</v>
          </cell>
          <cell r="I62">
            <v>16072</v>
          </cell>
          <cell r="J62" t="str">
            <v>63</v>
          </cell>
          <cell r="K62" t="str">
            <v>M</v>
          </cell>
          <cell r="L62" t="str">
            <v>Elfasher</v>
          </cell>
          <cell r="Y62">
            <v>1818859</v>
          </cell>
          <cell r="AB62">
            <v>39110</v>
          </cell>
        </row>
        <row r="63">
          <cell r="A63" t="str">
            <v>EF0060</v>
          </cell>
          <cell r="B63" t="str">
            <v>Stopped</v>
          </cell>
          <cell r="C63" t="str">
            <v>James JOHN</v>
          </cell>
          <cell r="D63" t="str">
            <v>NUT</v>
          </cell>
          <cell r="E63" t="str">
            <v>Nurse</v>
          </cell>
          <cell r="F63" t="str">
            <v>D</v>
          </cell>
          <cell r="H63" t="str">
            <v>EF0060</v>
          </cell>
          <cell r="J63">
            <v>39110</v>
          </cell>
          <cell r="K63" t="str">
            <v>M</v>
          </cell>
          <cell r="L63" t="str">
            <v>Juba</v>
          </cell>
          <cell r="Y63">
            <v>1692613</v>
          </cell>
        </row>
        <row r="64">
          <cell r="A64" t="str">
            <v>EF0061</v>
          </cell>
          <cell r="B64" t="str">
            <v>Stopped</v>
          </cell>
          <cell r="C64" t="str">
            <v>Khadija YOUNIS</v>
          </cell>
          <cell r="D64" t="str">
            <v>NUT</v>
          </cell>
          <cell r="E64" t="str">
            <v xml:space="preserve">Cleaner </v>
          </cell>
          <cell r="F64" t="str">
            <v>A</v>
          </cell>
          <cell r="H64" t="str">
            <v>EF0061</v>
          </cell>
          <cell r="J64">
            <v>1692613</v>
          </cell>
          <cell r="K64" t="str">
            <v>F</v>
          </cell>
          <cell r="L64" t="str">
            <v>Abushok Camp</v>
          </cell>
          <cell r="Y64">
            <v>1692615</v>
          </cell>
        </row>
        <row r="65">
          <cell r="A65" t="str">
            <v>EF0062</v>
          </cell>
          <cell r="B65" t="str">
            <v>Stopped</v>
          </cell>
          <cell r="C65" t="str">
            <v>Khalid IBRAHIM HAMID</v>
          </cell>
          <cell r="D65" t="str">
            <v>LOG</v>
          </cell>
          <cell r="E65" t="str">
            <v xml:space="preserve">Log Assistant </v>
          </cell>
          <cell r="F65" t="str">
            <v>G1</v>
          </cell>
          <cell r="H65" t="str">
            <v>EF0062</v>
          </cell>
          <cell r="I65">
            <v>27030</v>
          </cell>
          <cell r="J65" t="str">
            <v>33</v>
          </cell>
          <cell r="K65" t="str">
            <v>M</v>
          </cell>
          <cell r="L65" t="str">
            <v>Elfasher</v>
          </cell>
          <cell r="Y65">
            <v>1652480</v>
          </cell>
        </row>
        <row r="66">
          <cell r="A66" t="str">
            <v>EF0063</v>
          </cell>
          <cell r="B66" t="str">
            <v>Active</v>
          </cell>
          <cell r="C66" t="str">
            <v>Kubra ISHAG ABDULKARIM</v>
          </cell>
          <cell r="D66" t="str">
            <v>NUT</v>
          </cell>
          <cell r="E66" t="str">
            <v>Nurse</v>
          </cell>
          <cell r="F66" t="str">
            <v>D4</v>
          </cell>
          <cell r="H66" t="str">
            <v>EF0063</v>
          </cell>
          <cell r="I66">
            <v>21186</v>
          </cell>
          <cell r="J66" t="str">
            <v>49</v>
          </cell>
          <cell r="K66" t="str">
            <v>F</v>
          </cell>
          <cell r="L66" t="str">
            <v>Abushok Camp</v>
          </cell>
          <cell r="Y66">
            <v>1652466</v>
          </cell>
        </row>
        <row r="67">
          <cell r="A67" t="str">
            <v>EF0064</v>
          </cell>
          <cell r="B67" t="str">
            <v>Stopped</v>
          </cell>
          <cell r="C67" t="str">
            <v>Mahmoud AHMED MOHAMMED ALDOMA</v>
          </cell>
          <cell r="D67" t="str">
            <v>LOG</v>
          </cell>
          <cell r="E67" t="str">
            <v>Purchaser</v>
          </cell>
          <cell r="F67" t="str">
            <v>E1</v>
          </cell>
          <cell r="H67" t="str">
            <v>EF0064</v>
          </cell>
          <cell r="I67">
            <v>27030</v>
          </cell>
          <cell r="J67" t="str">
            <v>33</v>
          </cell>
          <cell r="K67" t="str">
            <v>F</v>
          </cell>
          <cell r="L67" t="str">
            <v>Elfasher</v>
          </cell>
          <cell r="Y67">
            <v>1653265</v>
          </cell>
        </row>
        <row r="68">
          <cell r="A68" t="str">
            <v>EF0065</v>
          </cell>
          <cell r="B68" t="str">
            <v>Stopped</v>
          </cell>
          <cell r="C68" t="str">
            <v>Majda MOHAMED ADAM</v>
          </cell>
          <cell r="D68" t="str">
            <v>NUT</v>
          </cell>
          <cell r="E68" t="str">
            <v xml:space="preserve">Cleaner </v>
          </cell>
          <cell r="F68" t="str">
            <v>A1</v>
          </cell>
          <cell r="H68" t="str">
            <v>EF0065</v>
          </cell>
          <cell r="I68">
            <v>30317</v>
          </cell>
          <cell r="J68" t="str">
            <v>24</v>
          </cell>
          <cell r="K68" t="str">
            <v>F</v>
          </cell>
          <cell r="L68" t="str">
            <v>Abushok Camp</v>
          </cell>
          <cell r="Y68">
            <v>1652472</v>
          </cell>
        </row>
        <row r="69">
          <cell r="A69" t="str">
            <v>EF0066</v>
          </cell>
          <cell r="B69" t="str">
            <v>Stopped</v>
          </cell>
          <cell r="C69" t="str">
            <v>Mariam EL TAHEIR HAROUN</v>
          </cell>
          <cell r="D69" t="str">
            <v>NUT</v>
          </cell>
          <cell r="E69" t="str">
            <v>Social Worker</v>
          </cell>
          <cell r="F69" t="str">
            <v>C1</v>
          </cell>
          <cell r="H69" t="str">
            <v>EF0066</v>
          </cell>
          <cell r="I69">
            <v>27395</v>
          </cell>
          <cell r="J69" t="str">
            <v>32</v>
          </cell>
          <cell r="K69" t="str">
            <v>F</v>
          </cell>
          <cell r="L69" t="str">
            <v>Abushok Camp</v>
          </cell>
          <cell r="Y69">
            <v>1735581</v>
          </cell>
        </row>
        <row r="70">
          <cell r="A70" t="str">
            <v>EF0067</v>
          </cell>
          <cell r="B70" t="str">
            <v>Stopped</v>
          </cell>
          <cell r="C70" t="str">
            <v>Mekki IZA EL DEEN SIRAG</v>
          </cell>
          <cell r="D70" t="str">
            <v>FA</v>
          </cell>
          <cell r="E70" t="str">
            <v xml:space="preserve">Food aid supervisor  </v>
          </cell>
          <cell r="F70" t="str">
            <v>F1</v>
          </cell>
          <cell r="H70" t="str">
            <v>EF0067</v>
          </cell>
          <cell r="I70">
            <v>27030</v>
          </cell>
          <cell r="J70" t="str">
            <v>33</v>
          </cell>
          <cell r="K70" t="str">
            <v>M</v>
          </cell>
          <cell r="L70" t="str">
            <v>Elfasher</v>
          </cell>
          <cell r="Y70">
            <v>1652430</v>
          </cell>
        </row>
        <row r="71">
          <cell r="A71" t="str">
            <v>EF0068</v>
          </cell>
          <cell r="B71" t="str">
            <v>Active</v>
          </cell>
          <cell r="C71" t="str">
            <v>Mohamed ABDELRAHMAN ABDELMAWLA</v>
          </cell>
          <cell r="D71" t="str">
            <v>LOG</v>
          </cell>
          <cell r="E71" t="str">
            <v>Watchman</v>
          </cell>
          <cell r="F71" t="str">
            <v>A4</v>
          </cell>
          <cell r="H71" t="str">
            <v>EF0068</v>
          </cell>
          <cell r="I71">
            <v>20821</v>
          </cell>
          <cell r="J71" t="str">
            <v>50</v>
          </cell>
          <cell r="K71" t="str">
            <v>M</v>
          </cell>
          <cell r="L71" t="str">
            <v>Elfasher</v>
          </cell>
          <cell r="Y71">
            <v>1658358</v>
          </cell>
        </row>
        <row r="72">
          <cell r="A72" t="str">
            <v>EF0069</v>
          </cell>
          <cell r="B72" t="str">
            <v>Stopped</v>
          </cell>
          <cell r="C72" t="str">
            <v>Mohamed ADAM MOHAMED</v>
          </cell>
          <cell r="D72" t="str">
            <v>NUT</v>
          </cell>
          <cell r="E72" t="str">
            <v>Watchman</v>
          </cell>
          <cell r="F72" t="str">
            <v>A2</v>
          </cell>
          <cell r="H72" t="str">
            <v>EF0069</v>
          </cell>
          <cell r="I72">
            <v>18264</v>
          </cell>
          <cell r="J72" t="str">
            <v>57</v>
          </cell>
          <cell r="K72" t="str">
            <v>M</v>
          </cell>
          <cell r="L72" t="str">
            <v>Abushok Camp</v>
          </cell>
          <cell r="Y72">
            <v>1652476</v>
          </cell>
        </row>
        <row r="73">
          <cell r="A73" t="str">
            <v>EF0070</v>
          </cell>
          <cell r="B73" t="str">
            <v>Active</v>
          </cell>
          <cell r="C73" t="str">
            <v>Mohamed BEKHIT ABDURAHMAN</v>
          </cell>
          <cell r="D73" t="str">
            <v>NUT</v>
          </cell>
          <cell r="E73" t="str">
            <v xml:space="preserve">Phase Monitor </v>
          </cell>
          <cell r="F73" t="str">
            <v>B4</v>
          </cell>
          <cell r="H73" t="str">
            <v>EF0070</v>
          </cell>
          <cell r="I73">
            <v>27760</v>
          </cell>
          <cell r="J73" t="str">
            <v>31</v>
          </cell>
          <cell r="K73" t="str">
            <v>M</v>
          </cell>
          <cell r="L73" t="str">
            <v>Elfasher</v>
          </cell>
          <cell r="M73">
            <v>844979</v>
          </cell>
          <cell r="Y73">
            <v>1652460</v>
          </cell>
        </row>
        <row r="74">
          <cell r="A74" t="str">
            <v>EF0071</v>
          </cell>
          <cell r="B74" t="str">
            <v>Active</v>
          </cell>
          <cell r="C74" t="str">
            <v>Mohamed IBRAHIM ABDALLA</v>
          </cell>
          <cell r="D74" t="str">
            <v>LOG</v>
          </cell>
          <cell r="E74" t="str">
            <v>Watchman</v>
          </cell>
          <cell r="F74" t="str">
            <v>A4</v>
          </cell>
          <cell r="H74" t="str">
            <v>EF0071</v>
          </cell>
          <cell r="I74">
            <v>22647</v>
          </cell>
          <cell r="J74" t="str">
            <v>45</v>
          </cell>
          <cell r="K74" t="str">
            <v>M</v>
          </cell>
          <cell r="L74" t="str">
            <v>Elfasher</v>
          </cell>
          <cell r="Y74">
            <v>1658350</v>
          </cell>
        </row>
        <row r="75">
          <cell r="A75" t="str">
            <v>EF0072</v>
          </cell>
          <cell r="B75" t="str">
            <v>Stopped</v>
          </cell>
          <cell r="C75" t="str">
            <v>Mohamed IDRIS ADAM</v>
          </cell>
          <cell r="D75" t="str">
            <v>NUT</v>
          </cell>
          <cell r="E75" t="str">
            <v>Registrar</v>
          </cell>
          <cell r="F75" t="str">
            <v>C2</v>
          </cell>
          <cell r="H75" t="str">
            <v>EF0072</v>
          </cell>
          <cell r="I75">
            <v>23743</v>
          </cell>
          <cell r="J75" t="str">
            <v>42</v>
          </cell>
          <cell r="K75" t="str">
            <v>M</v>
          </cell>
          <cell r="L75" t="str">
            <v>Abushok Camp</v>
          </cell>
          <cell r="Y75">
            <v>1652585</v>
          </cell>
        </row>
        <row r="76">
          <cell r="A76" t="str">
            <v>EF0073</v>
          </cell>
          <cell r="B76" t="str">
            <v>Active</v>
          </cell>
          <cell r="C76" t="str">
            <v>Mohamed Saad EL NOUR EL HAY</v>
          </cell>
          <cell r="D76" t="str">
            <v>LOG</v>
          </cell>
          <cell r="E76" t="str">
            <v>Watchman</v>
          </cell>
          <cell r="F76" t="str">
            <v>A4</v>
          </cell>
          <cell r="H76" t="str">
            <v>EF0073</v>
          </cell>
          <cell r="I76">
            <v>20455</v>
          </cell>
          <cell r="J76" t="str">
            <v>51</v>
          </cell>
          <cell r="K76" t="str">
            <v>M</v>
          </cell>
          <cell r="L76" t="str">
            <v>Elfasher</v>
          </cell>
          <cell r="Y76">
            <v>1653271</v>
          </cell>
          <cell r="AB76" t="str">
            <v>18/09/2006</v>
          </cell>
        </row>
        <row r="77">
          <cell r="A77" t="str">
            <v>EF0074</v>
          </cell>
          <cell r="B77" t="str">
            <v>Stopped</v>
          </cell>
          <cell r="C77" t="str">
            <v>Mohamed YACOUB FADUL</v>
          </cell>
          <cell r="D77" t="str">
            <v>NUT</v>
          </cell>
          <cell r="E77" t="str">
            <v>PM team leader</v>
          </cell>
          <cell r="F77" t="str">
            <v>C</v>
          </cell>
          <cell r="H77" t="str">
            <v>EF0074</v>
          </cell>
          <cell r="J77">
            <v>1653271</v>
          </cell>
          <cell r="K77" t="str">
            <v>M</v>
          </cell>
          <cell r="L77" t="str">
            <v>Elfasher</v>
          </cell>
        </row>
        <row r="78">
          <cell r="A78" t="str">
            <v>EF0075</v>
          </cell>
          <cell r="B78" t="str">
            <v>Active</v>
          </cell>
          <cell r="C78" t="str">
            <v>Mohamed IBRAHIM AHMED</v>
          </cell>
          <cell r="D78" t="str">
            <v>FA</v>
          </cell>
          <cell r="E78" t="str">
            <v xml:space="preserve">Food aid supervisor  </v>
          </cell>
          <cell r="F78" t="str">
            <v>F4</v>
          </cell>
          <cell r="H78" t="str">
            <v>EF0075</v>
          </cell>
          <cell r="I78">
            <v>28491</v>
          </cell>
          <cell r="J78" t="str">
            <v>29</v>
          </cell>
          <cell r="K78" t="str">
            <v>M</v>
          </cell>
          <cell r="L78" t="str">
            <v>Elfasher</v>
          </cell>
          <cell r="Y78">
            <v>1652447</v>
          </cell>
        </row>
        <row r="79">
          <cell r="A79" t="str">
            <v>EF0076</v>
          </cell>
          <cell r="B79" t="str">
            <v>Stopped</v>
          </cell>
          <cell r="C79" t="str">
            <v>Mohammed</v>
          </cell>
          <cell r="D79" t="str">
            <v>NUT</v>
          </cell>
          <cell r="E79" t="str">
            <v xml:space="preserve">Medical Supervisor </v>
          </cell>
          <cell r="F79" t="str">
            <v>H</v>
          </cell>
          <cell r="H79" t="str">
            <v>EF0076</v>
          </cell>
          <cell r="J79">
            <v>1652447</v>
          </cell>
          <cell r="K79" t="str">
            <v>M</v>
          </cell>
          <cell r="L79" t="str">
            <v>Khartoum</v>
          </cell>
        </row>
        <row r="80">
          <cell r="A80" t="str">
            <v>EF0077</v>
          </cell>
          <cell r="B80" t="str">
            <v>Stopped</v>
          </cell>
          <cell r="C80" t="str">
            <v>Mohamoud IDRIS ALI</v>
          </cell>
          <cell r="D80" t="str">
            <v>NUT</v>
          </cell>
          <cell r="E80" t="str">
            <v>Counterpart</v>
          </cell>
          <cell r="F80" t="str">
            <v>F1</v>
          </cell>
          <cell r="H80" t="str">
            <v>EF0077</v>
          </cell>
          <cell r="J80">
            <v>1652447</v>
          </cell>
          <cell r="K80" t="str">
            <v>M</v>
          </cell>
          <cell r="L80" t="str">
            <v>Elfasher</v>
          </cell>
          <cell r="Y80">
            <v>1518707</v>
          </cell>
        </row>
        <row r="81">
          <cell r="A81" t="str">
            <v>EF0078</v>
          </cell>
          <cell r="B81" t="str">
            <v>Active</v>
          </cell>
          <cell r="C81" t="str">
            <v>Mora ABAKER AHMED</v>
          </cell>
          <cell r="D81" t="str">
            <v>NUT</v>
          </cell>
          <cell r="E81" t="str">
            <v xml:space="preserve">Home Visitor </v>
          </cell>
          <cell r="F81" t="str">
            <v>B4</v>
          </cell>
          <cell r="H81" t="str">
            <v>EF0078</v>
          </cell>
          <cell r="I81">
            <v>28856</v>
          </cell>
          <cell r="J81" t="str">
            <v>28</v>
          </cell>
          <cell r="K81" t="str">
            <v>F</v>
          </cell>
          <cell r="L81" t="str">
            <v>Abushok Camp</v>
          </cell>
          <cell r="Y81">
            <v>1652436</v>
          </cell>
        </row>
        <row r="82">
          <cell r="A82" t="str">
            <v>EF0079</v>
          </cell>
          <cell r="B82" t="str">
            <v>Stopped</v>
          </cell>
          <cell r="C82" t="str">
            <v>Moussa ISAG YAGUOB</v>
          </cell>
          <cell r="D82" t="str">
            <v>NUT</v>
          </cell>
          <cell r="E82" t="str">
            <v xml:space="preserve">Measurer </v>
          </cell>
          <cell r="F82" t="str">
            <v>B2</v>
          </cell>
          <cell r="H82" t="str">
            <v>EF0079</v>
          </cell>
          <cell r="I82">
            <v>24838</v>
          </cell>
          <cell r="J82" t="str">
            <v>39</v>
          </cell>
          <cell r="K82" t="str">
            <v>M</v>
          </cell>
          <cell r="L82" t="str">
            <v>Abushok Camp</v>
          </cell>
          <cell r="Y82">
            <v>1652516</v>
          </cell>
        </row>
        <row r="83">
          <cell r="A83" t="str">
            <v>EF0080</v>
          </cell>
          <cell r="B83" t="str">
            <v>Stopped</v>
          </cell>
          <cell r="C83" t="str">
            <v>Nagah ELTAIB BABEKER</v>
          </cell>
          <cell r="D83" t="str">
            <v>NUT</v>
          </cell>
          <cell r="E83" t="str">
            <v xml:space="preserve">Registrar </v>
          </cell>
          <cell r="F83" t="str">
            <v>B</v>
          </cell>
          <cell r="H83" t="str">
            <v>EF0080</v>
          </cell>
          <cell r="J83">
            <v>1652516</v>
          </cell>
          <cell r="K83" t="str">
            <v>F</v>
          </cell>
          <cell r="L83" t="str">
            <v>Elfasher</v>
          </cell>
        </row>
        <row r="84">
          <cell r="A84" t="str">
            <v>EF0081</v>
          </cell>
          <cell r="B84" t="str">
            <v>Stopped</v>
          </cell>
          <cell r="C84" t="str">
            <v>Rabih AHMED ADAM</v>
          </cell>
          <cell r="D84" t="str">
            <v>LOG</v>
          </cell>
          <cell r="E84" t="str">
            <v>Logistician Assistant</v>
          </cell>
          <cell r="F84" t="str">
            <v>F1</v>
          </cell>
          <cell r="H84" t="str">
            <v>EF0081</v>
          </cell>
          <cell r="J84">
            <v>1652516</v>
          </cell>
          <cell r="K84" t="str">
            <v>M</v>
          </cell>
          <cell r="L84" t="str">
            <v>Elfasher</v>
          </cell>
          <cell r="Y84">
            <v>1653269</v>
          </cell>
        </row>
        <row r="85">
          <cell r="A85" t="str">
            <v>EF0082</v>
          </cell>
          <cell r="B85" t="str">
            <v>Stopped</v>
          </cell>
          <cell r="C85" t="str">
            <v>Rasha HAMID</v>
          </cell>
          <cell r="D85" t="str">
            <v>NUT</v>
          </cell>
          <cell r="E85" t="str">
            <v xml:space="preserve">Register </v>
          </cell>
          <cell r="F85" t="str">
            <v>B1</v>
          </cell>
          <cell r="H85" t="str">
            <v>EF0082</v>
          </cell>
          <cell r="J85">
            <v>1653269</v>
          </cell>
          <cell r="K85" t="str">
            <v>F</v>
          </cell>
          <cell r="L85" t="str">
            <v>Elfasher</v>
          </cell>
          <cell r="Y85">
            <v>1652498</v>
          </cell>
        </row>
        <row r="86">
          <cell r="A86" t="str">
            <v>EF0083</v>
          </cell>
          <cell r="B86" t="str">
            <v>Stopped</v>
          </cell>
          <cell r="C86" t="str">
            <v>Salah MOHAMED AHMED</v>
          </cell>
          <cell r="D86" t="str">
            <v>NUT</v>
          </cell>
          <cell r="E86" t="str">
            <v>Supervisor Assistant</v>
          </cell>
          <cell r="F86" t="str">
            <v>D2</v>
          </cell>
          <cell r="H86" t="str">
            <v>EF0083</v>
          </cell>
          <cell r="I86">
            <v>25204</v>
          </cell>
          <cell r="J86" t="str">
            <v>38</v>
          </cell>
          <cell r="K86" t="str">
            <v>M</v>
          </cell>
          <cell r="L86" t="str">
            <v>Abushok Camp-Block 18</v>
          </cell>
          <cell r="Y86">
            <v>1652504</v>
          </cell>
        </row>
        <row r="87">
          <cell r="A87" t="str">
            <v>EF0084</v>
          </cell>
          <cell r="B87" t="str">
            <v>Active</v>
          </cell>
          <cell r="C87" t="str">
            <v>Salwa MOHAMMEDIN ABDALLA</v>
          </cell>
          <cell r="D87" t="str">
            <v>ADMIN</v>
          </cell>
          <cell r="E87" t="str">
            <v>Cook</v>
          </cell>
          <cell r="F87" t="str">
            <v>B4</v>
          </cell>
          <cell r="H87" t="str">
            <v>EF0084</v>
          </cell>
          <cell r="I87">
            <v>26299</v>
          </cell>
          <cell r="J87" t="str">
            <v>35</v>
          </cell>
          <cell r="K87" t="str">
            <v>F</v>
          </cell>
          <cell r="L87" t="str">
            <v>Elfasher</v>
          </cell>
          <cell r="Y87">
            <v>1653271</v>
          </cell>
        </row>
        <row r="88">
          <cell r="A88" t="str">
            <v>EF0085</v>
          </cell>
          <cell r="B88" t="str">
            <v>Active</v>
          </cell>
          <cell r="C88" t="str">
            <v>Sara ELNOUR OSMAN</v>
          </cell>
          <cell r="D88" t="str">
            <v>FA</v>
          </cell>
          <cell r="E88" t="str">
            <v>Commodity Tracking Officer</v>
          </cell>
          <cell r="F88" t="str">
            <v>E4</v>
          </cell>
          <cell r="H88" t="str">
            <v>EF0085</v>
          </cell>
          <cell r="I88">
            <v>28856</v>
          </cell>
          <cell r="J88" t="str">
            <v>28</v>
          </cell>
          <cell r="K88" t="str">
            <v>F</v>
          </cell>
          <cell r="L88" t="str">
            <v>Elfasher</v>
          </cell>
          <cell r="Y88">
            <v>1692593</v>
          </cell>
        </row>
        <row r="89">
          <cell r="A89" t="str">
            <v>EF0086</v>
          </cell>
          <cell r="B89" t="str">
            <v>Active</v>
          </cell>
          <cell r="C89" t="str">
            <v>Seedeg MUSSA MOHAMED</v>
          </cell>
          <cell r="D89" t="str">
            <v>NUT</v>
          </cell>
          <cell r="E89" t="str">
            <v>Home Visitor</v>
          </cell>
          <cell r="F89" t="str">
            <v>B4</v>
          </cell>
          <cell r="H89" t="str">
            <v>EF0086</v>
          </cell>
          <cell r="I89">
            <v>28126</v>
          </cell>
          <cell r="J89" t="str">
            <v>30</v>
          </cell>
          <cell r="K89" t="str">
            <v>M</v>
          </cell>
          <cell r="L89" t="str">
            <v>Abushok Camp</v>
          </cell>
          <cell r="Y89">
            <v>1692503</v>
          </cell>
        </row>
        <row r="90">
          <cell r="A90" t="str">
            <v>EF0087</v>
          </cell>
          <cell r="B90" t="str">
            <v>Active</v>
          </cell>
          <cell r="C90" t="str">
            <v>Semina ADAM Hussein</v>
          </cell>
          <cell r="D90" t="str">
            <v>NUT</v>
          </cell>
          <cell r="E90" t="str">
            <v>Nurse</v>
          </cell>
          <cell r="F90" t="str">
            <v>D4</v>
          </cell>
          <cell r="H90" t="str">
            <v>EF0087</v>
          </cell>
          <cell r="I90">
            <v>21186</v>
          </cell>
          <cell r="J90" t="str">
            <v>49</v>
          </cell>
          <cell r="K90" t="str">
            <v>F</v>
          </cell>
          <cell r="L90" t="str">
            <v>Elfasher</v>
          </cell>
          <cell r="Y90">
            <v>1652444</v>
          </cell>
        </row>
        <row r="91">
          <cell r="A91" t="str">
            <v>EF0088</v>
          </cell>
          <cell r="B91" t="str">
            <v>Stopped</v>
          </cell>
          <cell r="C91" t="str">
            <v>Somaia ABDALLAH YOUSSUF</v>
          </cell>
          <cell r="D91" t="str">
            <v>NUT</v>
          </cell>
          <cell r="E91" t="str">
            <v xml:space="preserve">Home Visitor </v>
          </cell>
          <cell r="F91" t="str">
            <v>B2</v>
          </cell>
          <cell r="H91" t="str">
            <v>EF0088</v>
          </cell>
          <cell r="I91">
            <v>29587</v>
          </cell>
          <cell r="J91" t="str">
            <v>26</v>
          </cell>
          <cell r="K91" t="str">
            <v>F</v>
          </cell>
          <cell r="L91" t="str">
            <v>Abushok Camp</v>
          </cell>
          <cell r="Y91">
            <v>1652432</v>
          </cell>
        </row>
        <row r="92">
          <cell r="A92" t="str">
            <v>EF0089</v>
          </cell>
          <cell r="B92" t="str">
            <v>Stopped</v>
          </cell>
          <cell r="C92" t="str">
            <v>Suleiman IDRIS SALIM</v>
          </cell>
          <cell r="D92" t="str">
            <v>LOG</v>
          </cell>
          <cell r="E92" t="str">
            <v xml:space="preserve">Watchman </v>
          </cell>
          <cell r="F92" t="str">
            <v>A1</v>
          </cell>
          <cell r="H92" t="str">
            <v>EF0089</v>
          </cell>
          <cell r="J92">
            <v>1652432</v>
          </cell>
          <cell r="K92" t="str">
            <v>M</v>
          </cell>
          <cell r="L92" t="str">
            <v>Elfasher</v>
          </cell>
          <cell r="Y92">
            <v>1653263</v>
          </cell>
        </row>
        <row r="93">
          <cell r="A93" t="str">
            <v>EF0090</v>
          </cell>
          <cell r="B93" t="str">
            <v>Stopped</v>
          </cell>
          <cell r="C93" t="str">
            <v>Suoad ADAM IBRAHIM MOHAMED</v>
          </cell>
          <cell r="D93" t="str">
            <v>ADMIN</v>
          </cell>
          <cell r="E93" t="str">
            <v xml:space="preserve">Administrator assistant/HR </v>
          </cell>
          <cell r="F93" t="str">
            <v>G1</v>
          </cell>
          <cell r="H93" t="str">
            <v>EF0090</v>
          </cell>
          <cell r="I93">
            <v>26676</v>
          </cell>
          <cell r="J93" t="str">
            <v>34</v>
          </cell>
          <cell r="K93" t="str">
            <v>F</v>
          </cell>
          <cell r="L93" t="str">
            <v>Elfasher</v>
          </cell>
        </row>
        <row r="94">
          <cell r="A94" t="str">
            <v>EF0091</v>
          </cell>
          <cell r="B94" t="str">
            <v>Stopped</v>
          </cell>
          <cell r="C94" t="str">
            <v>Susan YACOUB HUSSEIN</v>
          </cell>
          <cell r="D94" t="str">
            <v>NUT</v>
          </cell>
          <cell r="E94" t="str">
            <v xml:space="preserve">Home Visitor </v>
          </cell>
          <cell r="F94" t="str">
            <v>B</v>
          </cell>
          <cell r="H94" t="str">
            <v>EF0091</v>
          </cell>
          <cell r="J94">
            <v>26676</v>
          </cell>
          <cell r="K94" t="str">
            <v>F</v>
          </cell>
          <cell r="L94" t="str">
            <v>Abushok Camp</v>
          </cell>
          <cell r="Y94">
            <v>1699017</v>
          </cell>
        </row>
        <row r="95">
          <cell r="A95" t="str">
            <v>EF0092</v>
          </cell>
          <cell r="B95" t="str">
            <v>Stopped</v>
          </cell>
          <cell r="C95" t="str">
            <v>Teiba MOHAMED ADAM</v>
          </cell>
          <cell r="D95" t="str">
            <v>NUT</v>
          </cell>
          <cell r="E95" t="str">
            <v xml:space="preserve">Cook </v>
          </cell>
          <cell r="F95" t="str">
            <v>A1</v>
          </cell>
          <cell r="H95" t="str">
            <v>EF0092</v>
          </cell>
          <cell r="I95">
            <v>27760</v>
          </cell>
          <cell r="J95" t="str">
            <v>31</v>
          </cell>
          <cell r="K95" t="str">
            <v>F</v>
          </cell>
          <cell r="L95" t="str">
            <v>Abushok Camp</v>
          </cell>
          <cell r="Y95">
            <v>1652493</v>
          </cell>
        </row>
        <row r="96">
          <cell r="A96" t="str">
            <v>EF0093</v>
          </cell>
          <cell r="B96" t="str">
            <v>Stopped</v>
          </cell>
          <cell r="C96" t="str">
            <v>Thomas PIO BAYA</v>
          </cell>
          <cell r="D96" t="str">
            <v>NUT</v>
          </cell>
          <cell r="E96" t="str">
            <v xml:space="preserve">Nutrition Supervisor </v>
          </cell>
          <cell r="F96" t="str">
            <v>F</v>
          </cell>
          <cell r="H96" t="str">
            <v>EF0093</v>
          </cell>
          <cell r="J96">
            <v>1652493</v>
          </cell>
          <cell r="K96" t="str">
            <v>M</v>
          </cell>
          <cell r="L96" t="str">
            <v>Juba</v>
          </cell>
          <cell r="Y96">
            <v>1652475</v>
          </cell>
        </row>
        <row r="97">
          <cell r="A97" t="str">
            <v>EF0094</v>
          </cell>
          <cell r="B97" t="str">
            <v>Active</v>
          </cell>
          <cell r="C97" t="str">
            <v>Yahia ABDALLA MOHAMED ABAKER</v>
          </cell>
          <cell r="D97" t="str">
            <v>NUT</v>
          </cell>
          <cell r="E97" t="str">
            <v>Storekeeper</v>
          </cell>
          <cell r="F97" t="str">
            <v>D4</v>
          </cell>
          <cell r="H97" t="str">
            <v>EF0094</v>
          </cell>
          <cell r="I97">
            <v>22647</v>
          </cell>
          <cell r="J97" t="str">
            <v>45</v>
          </cell>
          <cell r="K97" t="str">
            <v>M</v>
          </cell>
          <cell r="L97" t="str">
            <v>Abushok Camp</v>
          </cell>
          <cell r="Y97">
            <v>1652477</v>
          </cell>
          <cell r="AB97">
            <v>39110</v>
          </cell>
        </row>
        <row r="98">
          <cell r="A98" t="str">
            <v>EF0095</v>
          </cell>
          <cell r="B98" t="str">
            <v>Active</v>
          </cell>
          <cell r="C98" t="str">
            <v>Younes ABUBAKER MANSUR</v>
          </cell>
          <cell r="D98" t="str">
            <v>LOG</v>
          </cell>
          <cell r="E98" t="str">
            <v>Watchman</v>
          </cell>
          <cell r="F98" t="str">
            <v>A4</v>
          </cell>
          <cell r="H98" t="str">
            <v>EF0095</v>
          </cell>
          <cell r="I98">
            <v>20090</v>
          </cell>
          <cell r="J98" t="str">
            <v>52</v>
          </cell>
          <cell r="K98" t="str">
            <v>M</v>
          </cell>
          <cell r="L98" t="str">
            <v>Elfasher</v>
          </cell>
          <cell r="Y98">
            <v>1653266</v>
          </cell>
        </row>
        <row r="99">
          <cell r="A99" t="str">
            <v>EF0096</v>
          </cell>
          <cell r="B99" t="str">
            <v>Stopped</v>
          </cell>
          <cell r="C99" t="str">
            <v>Yousif ADAM KHAMIS</v>
          </cell>
          <cell r="D99" t="str">
            <v>LOG</v>
          </cell>
          <cell r="E99" t="str">
            <v>Purchaser</v>
          </cell>
          <cell r="F99" t="str">
            <v>E2</v>
          </cell>
          <cell r="H99" t="str">
            <v>EF0096</v>
          </cell>
          <cell r="I99">
            <v>24108</v>
          </cell>
          <cell r="J99" t="str">
            <v>41</v>
          </cell>
          <cell r="K99" t="str">
            <v>M</v>
          </cell>
          <cell r="L99" t="str">
            <v>Elfasher</v>
          </cell>
          <cell r="Y99">
            <v>1692853</v>
          </cell>
        </row>
        <row r="100">
          <cell r="A100" t="str">
            <v>EF0097</v>
          </cell>
          <cell r="B100" t="str">
            <v>Stopped</v>
          </cell>
          <cell r="C100" t="str">
            <v>Youssuf ZAKARIA  MOHAMED ADAM</v>
          </cell>
          <cell r="D100" t="str">
            <v>NUT</v>
          </cell>
          <cell r="E100" t="str">
            <v>Watchman</v>
          </cell>
          <cell r="F100" t="str">
            <v>A2</v>
          </cell>
          <cell r="H100" t="str">
            <v>EF0097</v>
          </cell>
          <cell r="I100">
            <v>25569</v>
          </cell>
          <cell r="J100" t="str">
            <v>37</v>
          </cell>
          <cell r="K100" t="str">
            <v>M</v>
          </cell>
          <cell r="L100" t="str">
            <v>Elfasher</v>
          </cell>
          <cell r="Y100">
            <v>1652507</v>
          </cell>
        </row>
        <row r="101">
          <cell r="A101" t="str">
            <v>EF0098</v>
          </cell>
          <cell r="B101" t="str">
            <v>Active</v>
          </cell>
          <cell r="C101" t="str">
            <v>Zainab ADAM HASSAN</v>
          </cell>
          <cell r="D101" t="str">
            <v>NUT</v>
          </cell>
          <cell r="E101" t="str">
            <v xml:space="preserve">Cook </v>
          </cell>
          <cell r="F101" t="str">
            <v>A4</v>
          </cell>
          <cell r="H101" t="str">
            <v>EF0098</v>
          </cell>
          <cell r="I101">
            <v>22647</v>
          </cell>
          <cell r="J101" t="str">
            <v>45</v>
          </cell>
          <cell r="K101" t="str">
            <v>M</v>
          </cell>
          <cell r="L101" t="str">
            <v>Abushok Camp</v>
          </cell>
          <cell r="Y101">
            <v>1692601</v>
          </cell>
        </row>
        <row r="102">
          <cell r="A102" t="str">
            <v>EF0099</v>
          </cell>
          <cell r="B102" t="str">
            <v>Active</v>
          </cell>
          <cell r="C102" t="str">
            <v>Zainab MUSTAFA ABDALLA</v>
          </cell>
          <cell r="D102" t="str">
            <v>NUT</v>
          </cell>
          <cell r="E102" t="str">
            <v xml:space="preserve">Psychosocial Worker </v>
          </cell>
          <cell r="F102" t="str">
            <v>D4</v>
          </cell>
          <cell r="H102" t="str">
            <v>EF0099</v>
          </cell>
          <cell r="I102">
            <v>27030</v>
          </cell>
          <cell r="J102" t="str">
            <v>33</v>
          </cell>
          <cell r="K102" t="str">
            <v>F</v>
          </cell>
          <cell r="L102" t="str">
            <v>Elfasher</v>
          </cell>
          <cell r="Y102">
            <v>1652482</v>
          </cell>
          <cell r="AC102">
            <v>38733</v>
          </cell>
        </row>
        <row r="103">
          <cell r="A103" t="str">
            <v>EF0100</v>
          </cell>
          <cell r="B103" t="str">
            <v>Active</v>
          </cell>
          <cell r="C103" t="str">
            <v>Zakaria ADAM AHMID</v>
          </cell>
          <cell r="D103" t="str">
            <v>NUT</v>
          </cell>
          <cell r="E103" t="str">
            <v>Watchman</v>
          </cell>
          <cell r="F103" t="str">
            <v>A4</v>
          </cell>
          <cell r="H103" t="str">
            <v>EF0100</v>
          </cell>
          <cell r="I103">
            <v>20090</v>
          </cell>
          <cell r="J103" t="str">
            <v>52</v>
          </cell>
          <cell r="K103" t="str">
            <v>M</v>
          </cell>
          <cell r="L103" t="str">
            <v>Abushok Camp</v>
          </cell>
          <cell r="Y103">
            <v>1652471</v>
          </cell>
        </row>
        <row r="104">
          <cell r="A104" t="str">
            <v>EF0101</v>
          </cell>
          <cell r="B104" t="str">
            <v>Active</v>
          </cell>
          <cell r="C104" t="str">
            <v>Zakaria MOHAMED ADAM</v>
          </cell>
          <cell r="D104" t="str">
            <v>NUT</v>
          </cell>
          <cell r="E104" t="str">
            <v>Watchman</v>
          </cell>
          <cell r="F104" t="str">
            <v>A4</v>
          </cell>
          <cell r="H104" t="str">
            <v>EF0101</v>
          </cell>
          <cell r="I104">
            <v>25204</v>
          </cell>
          <cell r="J104" t="str">
            <v>38</v>
          </cell>
          <cell r="K104" t="str">
            <v>M</v>
          </cell>
          <cell r="L104" t="str">
            <v>Abushok Camp</v>
          </cell>
          <cell r="Y104">
            <v>1652471</v>
          </cell>
        </row>
        <row r="105">
          <cell r="A105" t="str">
            <v>EF0102</v>
          </cell>
          <cell r="B105" t="str">
            <v>Active</v>
          </cell>
          <cell r="C105" t="str">
            <v>Adam MOHAMED ABDALLAH</v>
          </cell>
          <cell r="D105" t="str">
            <v>LOG</v>
          </cell>
          <cell r="E105" t="str">
            <v>Mechanic</v>
          </cell>
          <cell r="F105" t="str">
            <v>D4</v>
          </cell>
          <cell r="H105" t="str">
            <v>EF0102</v>
          </cell>
          <cell r="I105">
            <v>25934</v>
          </cell>
          <cell r="J105" t="str">
            <v>36</v>
          </cell>
          <cell r="K105" t="str">
            <v>M</v>
          </cell>
          <cell r="L105" t="str">
            <v>Elfasher</v>
          </cell>
          <cell r="Y105">
            <v>1653272</v>
          </cell>
        </row>
        <row r="106">
          <cell r="A106" t="str">
            <v>EF0103</v>
          </cell>
          <cell r="B106" t="str">
            <v>Stopped</v>
          </cell>
          <cell r="C106" t="str">
            <v>Eldouma ABDALLAH YAGOUB</v>
          </cell>
          <cell r="D106" t="str">
            <v>ADMIN</v>
          </cell>
          <cell r="E106" t="str">
            <v xml:space="preserve">Admin assistant/HR </v>
          </cell>
          <cell r="F106" t="str">
            <v>G2</v>
          </cell>
          <cell r="H106" t="str">
            <v>EF0103</v>
          </cell>
          <cell r="I106">
            <v>27395</v>
          </cell>
          <cell r="J106" t="str">
            <v>32</v>
          </cell>
          <cell r="K106" t="str">
            <v>M</v>
          </cell>
          <cell r="L106" t="str">
            <v>Abushok Camp</v>
          </cell>
          <cell r="M106">
            <v>911376007</v>
          </cell>
          <cell r="U106">
            <v>3</v>
          </cell>
          <cell r="V106">
            <v>3</v>
          </cell>
          <cell r="Y106">
            <v>1653262</v>
          </cell>
        </row>
        <row r="107">
          <cell r="A107" t="str">
            <v>EF0104</v>
          </cell>
          <cell r="B107" t="str">
            <v>Stopped</v>
          </cell>
          <cell r="C107" t="str">
            <v>Said MIKHAIL</v>
          </cell>
          <cell r="D107" t="str">
            <v>LOG</v>
          </cell>
          <cell r="E107" t="str">
            <v xml:space="preserve">Radio operator </v>
          </cell>
          <cell r="F107" t="str">
            <v>D1</v>
          </cell>
          <cell r="H107" t="str">
            <v>EF0104</v>
          </cell>
          <cell r="I107">
            <v>26299</v>
          </cell>
          <cell r="J107" t="str">
            <v>35</v>
          </cell>
          <cell r="K107" t="str">
            <v>M</v>
          </cell>
          <cell r="L107" t="str">
            <v>Khartoum</v>
          </cell>
          <cell r="Y107">
            <v>1518597</v>
          </cell>
        </row>
        <row r="108">
          <cell r="A108" t="str">
            <v>EF0105</v>
          </cell>
          <cell r="B108" t="str">
            <v>Stopped</v>
          </cell>
          <cell r="C108" t="str">
            <v>Aziza SULEIMAN</v>
          </cell>
          <cell r="D108" t="str">
            <v>NUT</v>
          </cell>
          <cell r="E108" t="str">
            <v>Translator</v>
          </cell>
          <cell r="F108" t="str">
            <v>C</v>
          </cell>
          <cell r="H108" t="str">
            <v>EF0105</v>
          </cell>
          <cell r="J108">
            <v>1518597</v>
          </cell>
          <cell r="K108" t="str">
            <v>F</v>
          </cell>
          <cell r="L108" t="str">
            <v>Elfasher</v>
          </cell>
        </row>
        <row r="109">
          <cell r="A109" t="str">
            <v>EF0106</v>
          </cell>
          <cell r="B109" t="str">
            <v>Active</v>
          </cell>
          <cell r="C109" t="str">
            <v>Essaid ABU ELBASHER</v>
          </cell>
          <cell r="D109" t="str">
            <v>LOG</v>
          </cell>
          <cell r="E109" t="str">
            <v>Driver</v>
          </cell>
          <cell r="F109" t="str">
            <v>C4</v>
          </cell>
          <cell r="H109" t="str">
            <v>EF0106</v>
          </cell>
          <cell r="I109">
            <v>21551</v>
          </cell>
          <cell r="J109" t="str">
            <v>48</v>
          </cell>
          <cell r="K109" t="str">
            <v>M</v>
          </cell>
          <cell r="L109" t="str">
            <v>Elfasher</v>
          </cell>
          <cell r="Y109">
            <v>1653273</v>
          </cell>
        </row>
        <row r="110">
          <cell r="A110" t="str">
            <v>EF0107</v>
          </cell>
          <cell r="B110" t="str">
            <v>Stopped</v>
          </cell>
          <cell r="C110" t="str">
            <v>Elhadi OMER HAROUN</v>
          </cell>
          <cell r="D110" t="str">
            <v>NUT</v>
          </cell>
          <cell r="E110" t="str">
            <v xml:space="preserve">Food Mixer </v>
          </cell>
          <cell r="F110" t="str">
            <v>B1</v>
          </cell>
          <cell r="H110" t="str">
            <v>EF0107</v>
          </cell>
          <cell r="I110">
            <v>26299</v>
          </cell>
          <cell r="J110" t="str">
            <v>35</v>
          </cell>
          <cell r="K110" t="str">
            <v>M</v>
          </cell>
          <cell r="L110" t="str">
            <v>Abushok Camp-Block 19</v>
          </cell>
          <cell r="Y110">
            <v>1652804</v>
          </cell>
        </row>
        <row r="111">
          <cell r="A111" t="str">
            <v>EF0108</v>
          </cell>
          <cell r="B111" t="str">
            <v>Active</v>
          </cell>
          <cell r="C111" t="str">
            <v>Abubaker MUSSA ELBISHARI</v>
          </cell>
          <cell r="D111" t="str">
            <v>NUT</v>
          </cell>
          <cell r="E111" t="str">
            <v>Nurse</v>
          </cell>
          <cell r="F111" t="str">
            <v>D4</v>
          </cell>
          <cell r="H111" t="str">
            <v>EF0108</v>
          </cell>
          <cell r="I111">
            <v>26665</v>
          </cell>
          <cell r="J111" t="str">
            <v>34</v>
          </cell>
          <cell r="K111" t="str">
            <v>M</v>
          </cell>
          <cell r="L111" t="str">
            <v>Elfasher</v>
          </cell>
          <cell r="Y111">
            <v>1735583</v>
          </cell>
        </row>
        <row r="112">
          <cell r="A112" t="str">
            <v>EF0109</v>
          </cell>
          <cell r="B112" t="str">
            <v>Stopped</v>
          </cell>
          <cell r="C112" t="str">
            <v>Hassan HAROUN OSMAN</v>
          </cell>
          <cell r="D112" t="str">
            <v>NUT</v>
          </cell>
          <cell r="E112" t="str">
            <v>Nurse</v>
          </cell>
          <cell r="F112" t="str">
            <v>D1</v>
          </cell>
          <cell r="H112" t="str">
            <v>EF0109</v>
          </cell>
          <cell r="I112">
            <v>25204</v>
          </cell>
          <cell r="J112" t="str">
            <v>38</v>
          </cell>
          <cell r="K112" t="str">
            <v>M</v>
          </cell>
          <cell r="L112" t="str">
            <v>Elfasher</v>
          </cell>
          <cell r="Y112">
            <v>1692865</v>
          </cell>
          <cell r="AB112">
            <v>38908</v>
          </cell>
        </row>
        <row r="113">
          <cell r="A113" t="str">
            <v>EF0110</v>
          </cell>
          <cell r="B113" t="str">
            <v>Active</v>
          </cell>
          <cell r="C113" t="str">
            <v>Ibrahim MUSSA ADAM</v>
          </cell>
          <cell r="D113" t="str">
            <v>NUT</v>
          </cell>
          <cell r="E113" t="str">
            <v>Nurse</v>
          </cell>
          <cell r="F113" t="str">
            <v>D11</v>
          </cell>
          <cell r="H113" t="str">
            <v>EF0110</v>
          </cell>
          <cell r="I113">
            <v>28856</v>
          </cell>
          <cell r="J113" t="str">
            <v>28</v>
          </cell>
          <cell r="K113" t="str">
            <v>M</v>
          </cell>
          <cell r="L113" t="str">
            <v>Elfasher</v>
          </cell>
          <cell r="Y113">
            <v>1735581</v>
          </cell>
        </row>
        <row r="114">
          <cell r="A114" t="str">
            <v>EF0111</v>
          </cell>
          <cell r="B114" t="str">
            <v>Active</v>
          </cell>
          <cell r="C114" t="str">
            <v>Medina AHMED MOHAMED</v>
          </cell>
          <cell r="D114" t="str">
            <v>NUT</v>
          </cell>
          <cell r="E114" t="str">
            <v>Cleaner</v>
          </cell>
          <cell r="F114" t="str">
            <v>A4</v>
          </cell>
          <cell r="H114" t="str">
            <v>EF0111</v>
          </cell>
          <cell r="I114">
            <v>31413</v>
          </cell>
          <cell r="J114" t="str">
            <v>21</v>
          </cell>
          <cell r="K114" t="str">
            <v>F</v>
          </cell>
          <cell r="L114" t="str">
            <v>Abushok Camp</v>
          </cell>
          <cell r="Y114">
            <v>1735584</v>
          </cell>
        </row>
        <row r="115">
          <cell r="A115" t="str">
            <v>EF0112</v>
          </cell>
          <cell r="B115" t="str">
            <v>Stopped</v>
          </cell>
          <cell r="C115" t="str">
            <v>Hawa ABDALLA MAHMOUD</v>
          </cell>
          <cell r="D115" t="str">
            <v>NUT</v>
          </cell>
          <cell r="E115" t="str">
            <v>Cleaner</v>
          </cell>
          <cell r="F115" t="str">
            <v>A1</v>
          </cell>
          <cell r="H115" t="str">
            <v>EF0112</v>
          </cell>
          <cell r="I115">
            <v>28126</v>
          </cell>
          <cell r="J115" t="str">
            <v>30</v>
          </cell>
          <cell r="K115" t="str">
            <v>F</v>
          </cell>
          <cell r="L115" t="str">
            <v>Abushok Camp</v>
          </cell>
          <cell r="Y115">
            <v>1735576</v>
          </cell>
        </row>
        <row r="116">
          <cell r="A116" t="str">
            <v>EF0113</v>
          </cell>
          <cell r="B116" t="str">
            <v>Stopped</v>
          </cell>
          <cell r="C116" t="str">
            <v>Mohammed AHMED HAGGAR</v>
          </cell>
          <cell r="D116" t="str">
            <v>FA</v>
          </cell>
          <cell r="E116" t="str">
            <v>Food Aid Monitor</v>
          </cell>
          <cell r="F116" t="str">
            <v>D1</v>
          </cell>
          <cell r="H116" t="str">
            <v>EF0113</v>
          </cell>
          <cell r="I116">
            <v>27030</v>
          </cell>
          <cell r="J116" t="str">
            <v>33</v>
          </cell>
          <cell r="K116" t="str">
            <v>M</v>
          </cell>
          <cell r="L116" t="str">
            <v>Elfasher</v>
          </cell>
          <cell r="Y116">
            <v>1716904</v>
          </cell>
        </row>
        <row r="117">
          <cell r="A117" t="str">
            <v>EF0114</v>
          </cell>
          <cell r="B117" t="str">
            <v>Stopped</v>
          </cell>
          <cell r="C117" t="str">
            <v>Mustapha MOHAMMED SALEH</v>
          </cell>
          <cell r="D117" t="str">
            <v>FA</v>
          </cell>
          <cell r="E117" t="str">
            <v>Food Aid Monitor</v>
          </cell>
          <cell r="F117" t="str">
            <v>C</v>
          </cell>
          <cell r="H117" t="str">
            <v>EF0114</v>
          </cell>
          <cell r="J117">
            <v>1716904</v>
          </cell>
          <cell r="K117" t="str">
            <v>M</v>
          </cell>
          <cell r="L117" t="str">
            <v>Elfasher</v>
          </cell>
        </row>
        <row r="118">
          <cell r="A118" t="str">
            <v>EF0115</v>
          </cell>
          <cell r="B118" t="str">
            <v>Active</v>
          </cell>
          <cell r="C118" t="str">
            <v>Khadija ADAM AHMED TAHIR</v>
          </cell>
          <cell r="D118" t="str">
            <v>NUT</v>
          </cell>
          <cell r="E118" t="str">
            <v>Nurse</v>
          </cell>
          <cell r="F118" t="str">
            <v>D11</v>
          </cell>
          <cell r="H118" t="str">
            <v>EF0115</v>
          </cell>
          <cell r="I118">
            <v>24838</v>
          </cell>
          <cell r="J118" t="str">
            <v>39</v>
          </cell>
          <cell r="K118" t="str">
            <v>M</v>
          </cell>
          <cell r="L118" t="str">
            <v>Elfasher</v>
          </cell>
          <cell r="Y118">
            <v>1692857</v>
          </cell>
        </row>
        <row r="119">
          <cell r="A119" t="str">
            <v>EF0116</v>
          </cell>
          <cell r="B119" t="str">
            <v>Stopped</v>
          </cell>
          <cell r="C119" t="str">
            <v>Saad EISSA DWOELBAT</v>
          </cell>
          <cell r="D119" t="str">
            <v>LOG</v>
          </cell>
          <cell r="E119" t="str">
            <v>Storekeeper</v>
          </cell>
          <cell r="F119" t="str">
            <v>E1</v>
          </cell>
          <cell r="H119" t="str">
            <v>EF0116</v>
          </cell>
          <cell r="I119">
            <v>28126</v>
          </cell>
          <cell r="J119" t="str">
            <v>30</v>
          </cell>
          <cell r="K119" t="str">
            <v>M</v>
          </cell>
          <cell r="L119" t="str">
            <v>Elfasher</v>
          </cell>
          <cell r="Y119">
            <v>1692814</v>
          </cell>
        </row>
        <row r="120">
          <cell r="A120" t="str">
            <v>EF0117</v>
          </cell>
          <cell r="B120" t="str">
            <v>Stopped</v>
          </cell>
          <cell r="C120" t="str">
            <v>Adam ELTAHIR ADAM</v>
          </cell>
          <cell r="D120" t="str">
            <v>LOG</v>
          </cell>
          <cell r="E120" t="str">
            <v>Log/Rehab</v>
          </cell>
          <cell r="F120" t="str">
            <v>E</v>
          </cell>
          <cell r="H120" t="str">
            <v>EF0117</v>
          </cell>
          <cell r="J120">
            <v>1692814</v>
          </cell>
          <cell r="K120" t="str">
            <v>M</v>
          </cell>
          <cell r="L120" t="str">
            <v>Elfasher</v>
          </cell>
        </row>
        <row r="121">
          <cell r="A121" t="str">
            <v>EF0118</v>
          </cell>
          <cell r="B121" t="str">
            <v>Stopped</v>
          </cell>
          <cell r="C121" t="str">
            <v>Ibrahim ABEKER Adam</v>
          </cell>
          <cell r="D121" t="str">
            <v>LOG</v>
          </cell>
          <cell r="E121" t="str">
            <v>Rehabilitation Assitant</v>
          </cell>
          <cell r="F121" t="str">
            <v>C1</v>
          </cell>
          <cell r="H121" t="str">
            <v>EF0118</v>
          </cell>
          <cell r="I121">
            <v>25204</v>
          </cell>
          <cell r="J121" t="str">
            <v>38</v>
          </cell>
          <cell r="K121" t="str">
            <v>M</v>
          </cell>
          <cell r="L121" t="str">
            <v>Elfasher</v>
          </cell>
          <cell r="Y121">
            <v>1735696</v>
          </cell>
        </row>
        <row r="122">
          <cell r="A122" t="str">
            <v>EF0119</v>
          </cell>
          <cell r="B122" t="str">
            <v>Stopped</v>
          </cell>
          <cell r="C122" t="str">
            <v>Igbal HASSAN ADAM</v>
          </cell>
          <cell r="D122" t="str">
            <v>NUT</v>
          </cell>
          <cell r="E122" t="str">
            <v>Registrar</v>
          </cell>
          <cell r="F122" t="str">
            <v>C1</v>
          </cell>
          <cell r="H122" t="str">
            <v>EF0119</v>
          </cell>
          <cell r="I122">
            <v>28491</v>
          </cell>
          <cell r="J122" t="str">
            <v>29</v>
          </cell>
          <cell r="K122" t="str">
            <v>F</v>
          </cell>
          <cell r="L122" t="str">
            <v>Elfasher</v>
          </cell>
          <cell r="Y122">
            <v>1692866</v>
          </cell>
        </row>
        <row r="123">
          <cell r="A123" t="str">
            <v>EF0120</v>
          </cell>
          <cell r="B123" t="str">
            <v>Active</v>
          </cell>
          <cell r="C123" t="str">
            <v>Nasser Eldeen HASSAN IDRISS</v>
          </cell>
          <cell r="D123" t="str">
            <v>NUT</v>
          </cell>
          <cell r="E123" t="str">
            <v xml:space="preserve">Home Visitor </v>
          </cell>
          <cell r="F123" t="str">
            <v>B4</v>
          </cell>
          <cell r="H123" t="str">
            <v>EF0120</v>
          </cell>
          <cell r="I123">
            <v>26299</v>
          </cell>
          <cell r="J123" t="str">
            <v>35</v>
          </cell>
          <cell r="K123" t="str">
            <v>M</v>
          </cell>
          <cell r="L123" t="str">
            <v>Abushok Camp</v>
          </cell>
          <cell r="Y123">
            <v>1693206</v>
          </cell>
        </row>
        <row r="124">
          <cell r="A124" t="str">
            <v>EF0121</v>
          </cell>
          <cell r="B124" t="str">
            <v>Stopped</v>
          </cell>
          <cell r="C124" t="str">
            <v>Suleiman YAGOUB ABDALLA</v>
          </cell>
          <cell r="D124" t="str">
            <v>NUT</v>
          </cell>
          <cell r="E124" t="str">
            <v xml:space="preserve">Home Visitor </v>
          </cell>
          <cell r="F124" t="str">
            <v>B</v>
          </cell>
          <cell r="H124" t="str">
            <v>EF0121</v>
          </cell>
          <cell r="J124">
            <v>1693206</v>
          </cell>
          <cell r="K124" t="str">
            <v>M</v>
          </cell>
          <cell r="L124" t="str">
            <v>Abushok Camp</v>
          </cell>
          <cell r="Y124">
            <v>1701754</v>
          </cell>
        </row>
        <row r="125">
          <cell r="A125" t="str">
            <v>EF0122</v>
          </cell>
          <cell r="B125" t="str">
            <v>Stopped</v>
          </cell>
          <cell r="C125" t="str">
            <v>Ali ADAM TAJEDDEEN</v>
          </cell>
          <cell r="D125" t="str">
            <v>NUT</v>
          </cell>
          <cell r="E125" t="str">
            <v xml:space="preserve">Home Visitor </v>
          </cell>
          <cell r="F125" t="str">
            <v>B</v>
          </cell>
          <cell r="H125" t="str">
            <v>EF0122</v>
          </cell>
          <cell r="J125">
            <v>1701754</v>
          </cell>
          <cell r="K125" t="str">
            <v>M</v>
          </cell>
          <cell r="L125" t="str">
            <v>Abushok Camp</v>
          </cell>
          <cell r="Y125">
            <v>1693202</v>
          </cell>
        </row>
        <row r="126">
          <cell r="A126" t="str">
            <v>EF0123</v>
          </cell>
          <cell r="B126" t="str">
            <v>Stopped</v>
          </cell>
          <cell r="C126" t="str">
            <v>Suleiman MOHAMED AHMED</v>
          </cell>
          <cell r="D126" t="str">
            <v>NUT</v>
          </cell>
          <cell r="E126" t="str">
            <v>Counterpart</v>
          </cell>
          <cell r="F126" t="str">
            <v>G1</v>
          </cell>
          <cell r="H126" t="str">
            <v>EF0123</v>
          </cell>
          <cell r="I126">
            <v>24473</v>
          </cell>
          <cell r="J126" t="str">
            <v>40</v>
          </cell>
          <cell r="K126" t="str">
            <v>M</v>
          </cell>
          <cell r="L126" t="str">
            <v>Abushok Camp</v>
          </cell>
          <cell r="Y126">
            <v>1693204</v>
          </cell>
        </row>
        <row r="127">
          <cell r="A127" t="str">
            <v>EF0124</v>
          </cell>
          <cell r="B127" t="str">
            <v>Active</v>
          </cell>
          <cell r="C127" t="str">
            <v>Namat IBRAHIM HAROUN</v>
          </cell>
          <cell r="D127" t="str">
            <v>ADMIN</v>
          </cell>
          <cell r="E127" t="str">
            <v>Cleaner</v>
          </cell>
          <cell r="F127" t="str">
            <v>A4</v>
          </cell>
          <cell r="H127" t="str">
            <v>EF0124</v>
          </cell>
          <cell r="I127">
            <v>25204</v>
          </cell>
          <cell r="J127" t="str">
            <v>38</v>
          </cell>
          <cell r="K127" t="str">
            <v>F</v>
          </cell>
          <cell r="L127" t="str">
            <v>Elfasher</v>
          </cell>
          <cell r="Y127">
            <v>1692810</v>
          </cell>
        </row>
        <row r="128">
          <cell r="A128" t="str">
            <v>EF0125</v>
          </cell>
          <cell r="B128" t="str">
            <v>Active</v>
          </cell>
          <cell r="C128" t="str">
            <v>Abdalla SULEIMAN ABDELRAHMAN</v>
          </cell>
          <cell r="D128" t="str">
            <v>FS</v>
          </cell>
          <cell r="E128" t="str">
            <v>Food security Surveillance officer</v>
          </cell>
          <cell r="F128" t="str">
            <v>D4</v>
          </cell>
          <cell r="H128" t="str">
            <v>EF0125</v>
          </cell>
          <cell r="I128">
            <v>25569</v>
          </cell>
          <cell r="J128" t="str">
            <v>37</v>
          </cell>
          <cell r="K128" t="str">
            <v>M</v>
          </cell>
          <cell r="L128" t="str">
            <v>Elfasher</v>
          </cell>
          <cell r="Y128">
            <v>1692840</v>
          </cell>
        </row>
        <row r="129">
          <cell r="A129" t="str">
            <v>EF0126</v>
          </cell>
          <cell r="B129" t="str">
            <v>Stopped</v>
          </cell>
          <cell r="C129" t="str">
            <v>Abass ADAM MOHAMED</v>
          </cell>
          <cell r="D129" t="str">
            <v>LOG</v>
          </cell>
          <cell r="E129" t="str">
            <v>Worker</v>
          </cell>
          <cell r="F129" t="str">
            <v>A1</v>
          </cell>
          <cell r="H129" t="str">
            <v>EF0126</v>
          </cell>
          <cell r="I129">
            <v>28491</v>
          </cell>
          <cell r="J129" t="str">
            <v>29</v>
          </cell>
          <cell r="K129" t="str">
            <v>M</v>
          </cell>
          <cell r="L129" t="str">
            <v>Elfasher</v>
          </cell>
          <cell r="Y129">
            <v>1692572</v>
          </cell>
        </row>
        <row r="130">
          <cell r="A130" t="str">
            <v>EF0127</v>
          </cell>
          <cell r="B130" t="str">
            <v>Stopped</v>
          </cell>
          <cell r="C130" t="str">
            <v xml:space="preserve">Abdul MAJEED YAGOUB </v>
          </cell>
          <cell r="D130" t="str">
            <v>LOG</v>
          </cell>
          <cell r="E130" t="str">
            <v>Worker</v>
          </cell>
          <cell r="F130" t="str">
            <v>A1</v>
          </cell>
          <cell r="H130" t="str">
            <v>EF0127</v>
          </cell>
          <cell r="I130">
            <v>26299</v>
          </cell>
          <cell r="J130" t="str">
            <v>35</v>
          </cell>
          <cell r="K130" t="str">
            <v>M</v>
          </cell>
          <cell r="L130" t="str">
            <v>Elfasher</v>
          </cell>
          <cell r="Y130">
            <v>1692805</v>
          </cell>
        </row>
        <row r="131">
          <cell r="A131" t="str">
            <v>EF0128</v>
          </cell>
          <cell r="B131" t="str">
            <v>Active</v>
          </cell>
          <cell r="C131" t="str">
            <v>Ahmed IDRISS ADAM</v>
          </cell>
          <cell r="D131" t="str">
            <v>NUT</v>
          </cell>
          <cell r="E131" t="str">
            <v xml:space="preserve">Phase Monitor </v>
          </cell>
          <cell r="F131" t="str">
            <v>B4</v>
          </cell>
          <cell r="H131" t="str">
            <v>EF0128</v>
          </cell>
          <cell r="I131">
            <v>26299</v>
          </cell>
          <cell r="J131" t="str">
            <v>35</v>
          </cell>
          <cell r="K131" t="str">
            <v>M</v>
          </cell>
          <cell r="L131" t="str">
            <v>Elfasher</v>
          </cell>
          <cell r="Y131">
            <v>1735496</v>
          </cell>
        </row>
        <row r="132">
          <cell r="A132" t="str">
            <v>EF0129</v>
          </cell>
          <cell r="B132" t="str">
            <v>Stopped</v>
          </cell>
          <cell r="C132" t="str">
            <v>Mohamed NADIM</v>
          </cell>
          <cell r="D132" t="str">
            <v>NUT</v>
          </cell>
          <cell r="E132" t="str">
            <v xml:space="preserve">Medical Supervisor </v>
          </cell>
          <cell r="F132" t="str">
            <v>H1</v>
          </cell>
          <cell r="H132" t="str">
            <v>EF0129</v>
          </cell>
          <cell r="I132">
            <v>25934</v>
          </cell>
          <cell r="J132" t="str">
            <v>36</v>
          </cell>
          <cell r="K132" t="str">
            <v>M</v>
          </cell>
          <cell r="L132" t="str">
            <v>Elfasher</v>
          </cell>
          <cell r="Y132">
            <v>1735571</v>
          </cell>
        </row>
        <row r="133">
          <cell r="A133" t="str">
            <v>EF0130</v>
          </cell>
          <cell r="B133" t="str">
            <v>Stopped</v>
          </cell>
          <cell r="C133" t="str">
            <v>Elsadig ABAKER HASSABALLA</v>
          </cell>
          <cell r="D133" t="str">
            <v>FS</v>
          </cell>
          <cell r="E133" t="str">
            <v>Data Entry Manager</v>
          </cell>
          <cell r="F133" t="str">
            <v>C1</v>
          </cell>
          <cell r="H133" t="str">
            <v>EF0130</v>
          </cell>
          <cell r="I133">
            <v>26299</v>
          </cell>
          <cell r="J133" t="str">
            <v>35</v>
          </cell>
          <cell r="K133" t="str">
            <v>M</v>
          </cell>
          <cell r="L133" t="str">
            <v>Elfasher</v>
          </cell>
          <cell r="Y133">
            <v>1735598</v>
          </cell>
        </row>
        <row r="134">
          <cell r="A134" t="str">
            <v>EF0131</v>
          </cell>
          <cell r="B134" t="str">
            <v>Stopped</v>
          </cell>
          <cell r="C134" t="str">
            <v xml:space="preserve">Ibrahim Adam  Fadul </v>
          </cell>
          <cell r="D134" t="str">
            <v>FS</v>
          </cell>
          <cell r="E134" t="str">
            <v xml:space="preserve">Food security monitor </v>
          </cell>
          <cell r="F134" t="str">
            <v>C</v>
          </cell>
          <cell r="H134" t="str">
            <v>EF0131</v>
          </cell>
          <cell r="I134">
            <v>22647</v>
          </cell>
          <cell r="J134" t="str">
            <v>45</v>
          </cell>
          <cell r="K134" t="str">
            <v>M</v>
          </cell>
          <cell r="L134" t="str">
            <v>Elfasher</v>
          </cell>
          <cell r="Y134">
            <v>1731514</v>
          </cell>
        </row>
        <row r="135">
          <cell r="A135" t="str">
            <v>EF0132</v>
          </cell>
          <cell r="B135" t="str">
            <v>Stopped</v>
          </cell>
          <cell r="C135" t="str">
            <v xml:space="preserve">Mohamed IBRAHIM HUSSEIN </v>
          </cell>
          <cell r="D135" t="str">
            <v>FA</v>
          </cell>
          <cell r="E135" t="str">
            <v>Food Aid Monitor</v>
          </cell>
          <cell r="F135" t="str">
            <v>C</v>
          </cell>
          <cell r="H135" t="str">
            <v>EF0132</v>
          </cell>
          <cell r="J135">
            <v>1731514</v>
          </cell>
          <cell r="K135" t="str">
            <v>M</v>
          </cell>
          <cell r="L135" t="str">
            <v>Elfasher</v>
          </cell>
          <cell r="Y135">
            <v>1696250</v>
          </cell>
        </row>
        <row r="136">
          <cell r="A136" t="str">
            <v>EF0133</v>
          </cell>
          <cell r="B136" t="str">
            <v>Stopped</v>
          </cell>
          <cell r="C136" t="str">
            <v xml:space="preserve">Mohamed OSMAN ELBAGIR </v>
          </cell>
          <cell r="D136" t="str">
            <v>FA</v>
          </cell>
          <cell r="E136" t="str">
            <v>Food Aid Monitor</v>
          </cell>
          <cell r="F136" t="str">
            <v>C</v>
          </cell>
          <cell r="H136" t="str">
            <v>EF0133</v>
          </cell>
          <cell r="J136">
            <v>1696250</v>
          </cell>
          <cell r="K136" t="str">
            <v>M</v>
          </cell>
          <cell r="L136" t="str">
            <v>Khartoum</v>
          </cell>
          <cell r="Y136">
            <v>1692835</v>
          </cell>
        </row>
        <row r="137">
          <cell r="A137" t="str">
            <v>EF0134</v>
          </cell>
          <cell r="B137" t="str">
            <v>Stopped</v>
          </cell>
          <cell r="C137" t="str">
            <v>Abaker ABDELRAHMAN AZARG</v>
          </cell>
          <cell r="D137" t="str">
            <v>FA</v>
          </cell>
          <cell r="E137" t="str">
            <v>Food Aid Monitor</v>
          </cell>
          <cell r="F137" t="str">
            <v>C</v>
          </cell>
          <cell r="H137" t="str">
            <v>EF0134</v>
          </cell>
          <cell r="J137">
            <v>1692835</v>
          </cell>
          <cell r="K137" t="str">
            <v>M</v>
          </cell>
          <cell r="L137" t="str">
            <v>Elfasher</v>
          </cell>
          <cell r="Y137">
            <v>1692843</v>
          </cell>
        </row>
        <row r="138">
          <cell r="A138" t="str">
            <v>EF0135</v>
          </cell>
          <cell r="B138" t="str">
            <v>Active</v>
          </cell>
          <cell r="C138" t="str">
            <v xml:space="preserve">Abdalla AHMED MOHAMED </v>
          </cell>
          <cell r="D138" t="str">
            <v>NUTSURVEY</v>
          </cell>
          <cell r="E138" t="str">
            <v xml:space="preserve"> Team Leader</v>
          </cell>
          <cell r="F138" t="str">
            <v>D4</v>
          </cell>
          <cell r="H138" t="str">
            <v>EF0135</v>
          </cell>
          <cell r="I138">
            <v>28126</v>
          </cell>
          <cell r="J138" t="str">
            <v>30</v>
          </cell>
          <cell r="K138" t="str">
            <v>M</v>
          </cell>
          <cell r="L138" t="str">
            <v>Abushok Camp</v>
          </cell>
          <cell r="Y138">
            <v>1692874</v>
          </cell>
        </row>
        <row r="139">
          <cell r="A139" t="str">
            <v>EF0136</v>
          </cell>
          <cell r="B139" t="str">
            <v>Active</v>
          </cell>
          <cell r="C139" t="str">
            <v>Thuraya ADAM ABDALLA</v>
          </cell>
          <cell r="D139" t="str">
            <v>NUT</v>
          </cell>
          <cell r="E139" t="str">
            <v>Home Visitor</v>
          </cell>
          <cell r="F139" t="str">
            <v>B4</v>
          </cell>
          <cell r="H139" t="str">
            <v>EF0136</v>
          </cell>
          <cell r="I139">
            <v>29221</v>
          </cell>
          <cell r="J139" t="str">
            <v>27</v>
          </cell>
          <cell r="K139" t="str">
            <v>M</v>
          </cell>
          <cell r="L139" t="str">
            <v>Elfasher</v>
          </cell>
          <cell r="Y139">
            <v>1692882</v>
          </cell>
        </row>
        <row r="140">
          <cell r="A140" t="str">
            <v>EF0137</v>
          </cell>
          <cell r="B140" t="str">
            <v>Active</v>
          </cell>
          <cell r="C140" t="str">
            <v>Nafissa MOHAMED ISMAIL</v>
          </cell>
          <cell r="D140" t="str">
            <v>NUTSURVEY</v>
          </cell>
          <cell r="E140" t="str">
            <v xml:space="preserve"> Team Leader</v>
          </cell>
          <cell r="F140" t="str">
            <v>D4</v>
          </cell>
          <cell r="H140" t="str">
            <v>EF0137</v>
          </cell>
          <cell r="I140">
            <v>27395</v>
          </cell>
          <cell r="J140" t="str">
            <v>32</v>
          </cell>
          <cell r="K140" t="str">
            <v>F</v>
          </cell>
          <cell r="L140" t="str">
            <v>Abushok Camp</v>
          </cell>
          <cell r="Y140">
            <v>1693193</v>
          </cell>
        </row>
        <row r="141">
          <cell r="A141" t="str">
            <v>EF0138</v>
          </cell>
          <cell r="B141" t="str">
            <v>Active</v>
          </cell>
          <cell r="C141" t="str">
            <v>Fawzi AHMED MAHMOUD</v>
          </cell>
          <cell r="D141" t="str">
            <v>NUT</v>
          </cell>
          <cell r="E141" t="str">
            <v xml:space="preserve">Home Visitor </v>
          </cell>
          <cell r="F141" t="str">
            <v>B4</v>
          </cell>
          <cell r="H141" t="str">
            <v>EF0138</v>
          </cell>
          <cell r="I141">
            <v>24838</v>
          </cell>
          <cell r="J141" t="str">
            <v>39</v>
          </cell>
          <cell r="K141" t="str">
            <v>M</v>
          </cell>
          <cell r="L141" t="str">
            <v>Abushok Camp</v>
          </cell>
          <cell r="Y141">
            <v>1692872</v>
          </cell>
        </row>
        <row r="142">
          <cell r="A142" t="str">
            <v>EF0139</v>
          </cell>
          <cell r="B142" t="str">
            <v>Stopped</v>
          </cell>
          <cell r="C142" t="str">
            <v>Mobarak MOHAMED MATAR</v>
          </cell>
          <cell r="D142" t="str">
            <v>NUTSURVEY</v>
          </cell>
          <cell r="E142" t="str">
            <v>Assesment Measurer</v>
          </cell>
          <cell r="F142" t="str">
            <v>B</v>
          </cell>
          <cell r="H142" t="str">
            <v>EF0139</v>
          </cell>
          <cell r="J142">
            <v>1692872</v>
          </cell>
          <cell r="K142" t="str">
            <v>M</v>
          </cell>
          <cell r="L142" t="str">
            <v>Elfasher</v>
          </cell>
          <cell r="Y142">
            <v>1692878</v>
          </cell>
        </row>
        <row r="143">
          <cell r="A143" t="str">
            <v>EF0140</v>
          </cell>
          <cell r="B143" t="str">
            <v>Active</v>
          </cell>
          <cell r="C143" t="str">
            <v>Mariam ABDULGADIR YAGOUB</v>
          </cell>
          <cell r="D143" t="str">
            <v>NUT</v>
          </cell>
          <cell r="E143" t="str">
            <v xml:space="preserve">Home Visitor </v>
          </cell>
          <cell r="F143" t="str">
            <v>B4</v>
          </cell>
          <cell r="H143" t="str">
            <v>EF0140</v>
          </cell>
          <cell r="I143">
            <v>28856</v>
          </cell>
          <cell r="J143" t="str">
            <v>28</v>
          </cell>
          <cell r="K143" t="str">
            <v>F</v>
          </cell>
          <cell r="L143" t="str">
            <v>Abushok Camp</v>
          </cell>
          <cell r="Y143">
            <v>1693191</v>
          </cell>
        </row>
        <row r="144">
          <cell r="A144" t="str">
            <v>EF0141</v>
          </cell>
          <cell r="B144" t="str">
            <v>Stopped</v>
          </cell>
          <cell r="C144" t="str">
            <v>Tijani ISMAIL ABDULELWHAB</v>
          </cell>
          <cell r="D144" t="str">
            <v>LOG</v>
          </cell>
          <cell r="E144" t="str">
            <v>Driver</v>
          </cell>
          <cell r="F144" t="str">
            <v>C1</v>
          </cell>
          <cell r="H144" t="str">
            <v>EF0141</v>
          </cell>
          <cell r="I144">
            <v>29952</v>
          </cell>
          <cell r="J144" t="str">
            <v>25</v>
          </cell>
          <cell r="K144" t="str">
            <v>M</v>
          </cell>
          <cell r="L144" t="str">
            <v>Elfasher</v>
          </cell>
          <cell r="Y144">
            <v>1647770</v>
          </cell>
          <cell r="AB144" t="str">
            <v>20/07/2006</v>
          </cell>
        </row>
        <row r="145">
          <cell r="A145" t="str">
            <v>EF0142</v>
          </cell>
          <cell r="B145" t="str">
            <v>Stopped</v>
          </cell>
          <cell r="C145" t="str">
            <v>Haitham MOHAMED ABDALLAH</v>
          </cell>
          <cell r="D145" t="str">
            <v>LOG</v>
          </cell>
          <cell r="E145" t="str">
            <v>Driver</v>
          </cell>
          <cell r="F145" t="str">
            <v>C1</v>
          </cell>
          <cell r="H145" t="str">
            <v>EF0142</v>
          </cell>
          <cell r="I145">
            <v>27760</v>
          </cell>
          <cell r="J145" t="str">
            <v>31</v>
          </cell>
          <cell r="K145" t="str">
            <v>M</v>
          </cell>
          <cell r="L145" t="str">
            <v>Elfasher</v>
          </cell>
          <cell r="Y145">
            <v>1692808</v>
          </cell>
        </row>
        <row r="146">
          <cell r="A146" t="str">
            <v>EF0143</v>
          </cell>
          <cell r="B146" t="str">
            <v>Stopped</v>
          </cell>
          <cell r="C146" t="str">
            <v>Hussein HAROUN MUSSA</v>
          </cell>
          <cell r="D146" t="str">
            <v>LOG</v>
          </cell>
          <cell r="E146" t="str">
            <v>Driver</v>
          </cell>
          <cell r="F146" t="str">
            <v>C1</v>
          </cell>
          <cell r="H146" t="str">
            <v>EF0143</v>
          </cell>
          <cell r="I146">
            <v>23743</v>
          </cell>
          <cell r="J146" t="str">
            <v>42</v>
          </cell>
          <cell r="K146" t="str">
            <v>M</v>
          </cell>
          <cell r="L146" t="str">
            <v>Elsalam Camp</v>
          </cell>
          <cell r="Y146">
            <v>1692831</v>
          </cell>
        </row>
        <row r="147">
          <cell r="A147" t="str">
            <v>EF0144</v>
          </cell>
          <cell r="B147" t="str">
            <v>Stopped</v>
          </cell>
          <cell r="C147" t="str">
            <v>Mohamed SULIAMAN MOHAMED</v>
          </cell>
          <cell r="D147" t="str">
            <v>NUT</v>
          </cell>
          <cell r="E147" t="str">
            <v>Registrar</v>
          </cell>
          <cell r="F147" t="str">
            <v>C1</v>
          </cell>
          <cell r="H147" t="str">
            <v>EF0144</v>
          </cell>
          <cell r="I147">
            <v>27030</v>
          </cell>
          <cell r="J147" t="str">
            <v>33</v>
          </cell>
          <cell r="K147" t="str">
            <v>M</v>
          </cell>
          <cell r="L147" t="str">
            <v>Elfasher</v>
          </cell>
          <cell r="Y147">
            <v>1693197</v>
          </cell>
        </row>
        <row r="148">
          <cell r="A148" t="str">
            <v>EF0145</v>
          </cell>
          <cell r="B148" t="str">
            <v>Stopped</v>
          </cell>
          <cell r="C148" t="str">
            <v>Mohamed ADAM HAMID</v>
          </cell>
          <cell r="D148" t="str">
            <v>NUT</v>
          </cell>
          <cell r="E148" t="str">
            <v xml:space="preserve">Measurer </v>
          </cell>
          <cell r="F148" t="str">
            <v>B</v>
          </cell>
          <cell r="H148" t="str">
            <v>EF0145</v>
          </cell>
          <cell r="J148">
            <v>1693197</v>
          </cell>
          <cell r="K148" t="str">
            <v>M</v>
          </cell>
          <cell r="L148" t="str">
            <v>Abushok Camp</v>
          </cell>
          <cell r="Y148">
            <v>1693200</v>
          </cell>
        </row>
        <row r="149">
          <cell r="A149" t="str">
            <v>EF0146</v>
          </cell>
          <cell r="B149" t="str">
            <v>Stopped</v>
          </cell>
          <cell r="C149" t="str">
            <v>Amal ADAM IBRAHIM</v>
          </cell>
          <cell r="D149" t="str">
            <v>NUT</v>
          </cell>
          <cell r="E149" t="str">
            <v xml:space="preserve">Measurer </v>
          </cell>
          <cell r="F149" t="str">
            <v>B1</v>
          </cell>
          <cell r="H149" t="str">
            <v>EF0146</v>
          </cell>
          <cell r="I149">
            <v>28126</v>
          </cell>
          <cell r="J149" t="str">
            <v>30</v>
          </cell>
          <cell r="K149" t="str">
            <v>F</v>
          </cell>
          <cell r="L149" t="str">
            <v>Elfasher</v>
          </cell>
          <cell r="Y149">
            <v>1728612</v>
          </cell>
        </row>
        <row r="150">
          <cell r="A150" t="str">
            <v>EF0147</v>
          </cell>
          <cell r="B150" t="str">
            <v>Stopped</v>
          </cell>
          <cell r="C150" t="str">
            <v xml:space="preserve">Haroun HIMIADA MOHAMED </v>
          </cell>
          <cell r="D150" t="str">
            <v>LOG</v>
          </cell>
          <cell r="E150" t="str">
            <v xml:space="preserve">Radio operator </v>
          </cell>
          <cell r="F150" t="str">
            <v>D1</v>
          </cell>
          <cell r="H150" t="str">
            <v>EF0147</v>
          </cell>
          <cell r="I150">
            <v>22282</v>
          </cell>
          <cell r="J150" t="str">
            <v>46</v>
          </cell>
          <cell r="K150" t="str">
            <v>M</v>
          </cell>
          <cell r="L150" t="str">
            <v>Elfasher</v>
          </cell>
          <cell r="Y150">
            <v>1735662</v>
          </cell>
        </row>
        <row r="151">
          <cell r="A151" t="str">
            <v>EF0148</v>
          </cell>
          <cell r="B151" t="str">
            <v>Stopped</v>
          </cell>
          <cell r="C151" t="str">
            <v>Zahra KHIDIR AHMED</v>
          </cell>
          <cell r="D151" t="str">
            <v>NUT</v>
          </cell>
          <cell r="E151" t="str">
            <v>Nurse</v>
          </cell>
          <cell r="F151" t="str">
            <v>D1</v>
          </cell>
          <cell r="H151" t="str">
            <v>EF0148</v>
          </cell>
          <cell r="I151">
            <v>24108</v>
          </cell>
          <cell r="J151" t="str">
            <v>41</v>
          </cell>
          <cell r="K151" t="str">
            <v>F</v>
          </cell>
          <cell r="L151" t="str">
            <v>Elfasher</v>
          </cell>
          <cell r="Y151">
            <v>1692881</v>
          </cell>
        </row>
        <row r="152">
          <cell r="A152" t="str">
            <v>EF0149</v>
          </cell>
          <cell r="B152" t="str">
            <v>Active</v>
          </cell>
          <cell r="C152" t="str">
            <v>Hamdi ADAM MOHAMED</v>
          </cell>
          <cell r="D152" t="str">
            <v>LOG</v>
          </cell>
          <cell r="E152" t="str">
            <v xml:space="preserve">Radio operator </v>
          </cell>
          <cell r="F152" t="str">
            <v>D4</v>
          </cell>
          <cell r="H152" t="str">
            <v>EF0149</v>
          </cell>
          <cell r="I152">
            <v>26665</v>
          </cell>
          <cell r="J152" t="str">
            <v>34</v>
          </cell>
          <cell r="K152" t="str">
            <v>M</v>
          </cell>
          <cell r="L152" t="str">
            <v>Elfasher</v>
          </cell>
          <cell r="Y152">
            <v>1693198</v>
          </cell>
        </row>
        <row r="153">
          <cell r="A153" t="str">
            <v>EF0150</v>
          </cell>
          <cell r="B153" t="str">
            <v>Active</v>
          </cell>
          <cell r="C153" t="str">
            <v>Latifa ADAM RIZIG</v>
          </cell>
          <cell r="D153" t="str">
            <v>NUT</v>
          </cell>
          <cell r="E153" t="str">
            <v>Home Visitor</v>
          </cell>
          <cell r="F153" t="str">
            <v>B4</v>
          </cell>
          <cell r="H153" t="str">
            <v>EF0150</v>
          </cell>
          <cell r="I153">
            <v>25569</v>
          </cell>
          <cell r="J153" t="str">
            <v>37</v>
          </cell>
          <cell r="K153" t="str">
            <v>F</v>
          </cell>
          <cell r="L153" t="str">
            <v>Elfasher</v>
          </cell>
          <cell r="Y153">
            <v>1692268</v>
          </cell>
        </row>
        <row r="154">
          <cell r="A154" t="str">
            <v>EF0151</v>
          </cell>
          <cell r="B154" t="str">
            <v>Active</v>
          </cell>
          <cell r="C154" t="str">
            <v>Khalid ABDULMOTI ALI</v>
          </cell>
          <cell r="D154" t="str">
            <v>NUT</v>
          </cell>
          <cell r="E154" t="str">
            <v>Home Visitor</v>
          </cell>
          <cell r="F154" t="str">
            <v>B4</v>
          </cell>
          <cell r="H154" t="str">
            <v>EF0151</v>
          </cell>
          <cell r="I154">
            <v>29221</v>
          </cell>
          <cell r="J154" t="str">
            <v>27</v>
          </cell>
          <cell r="K154" t="str">
            <v>M</v>
          </cell>
          <cell r="L154" t="str">
            <v>Abushok Camp</v>
          </cell>
          <cell r="Y154">
            <v>1693207</v>
          </cell>
        </row>
        <row r="155">
          <cell r="A155" t="str">
            <v>EF0152</v>
          </cell>
          <cell r="B155" t="str">
            <v>Active</v>
          </cell>
          <cell r="C155" t="str">
            <v>Aziza MOHAMED ADAM</v>
          </cell>
          <cell r="D155" t="str">
            <v>NUT</v>
          </cell>
          <cell r="E155" t="str">
            <v>Home Visitor</v>
          </cell>
          <cell r="F155" t="str">
            <v>B4</v>
          </cell>
          <cell r="H155" t="str">
            <v>EF0152</v>
          </cell>
          <cell r="I155">
            <v>24473</v>
          </cell>
          <cell r="J155" t="str">
            <v>40</v>
          </cell>
          <cell r="K155" t="str">
            <v>M</v>
          </cell>
          <cell r="L155" t="str">
            <v>Abushok Camp</v>
          </cell>
          <cell r="Y155">
            <v>1692884</v>
          </cell>
        </row>
        <row r="156">
          <cell r="A156" t="str">
            <v>EF0153</v>
          </cell>
          <cell r="B156" t="str">
            <v>Stopped</v>
          </cell>
          <cell r="C156" t="str">
            <v>Zahra SALIH ADAM</v>
          </cell>
          <cell r="D156" t="str">
            <v>NUT</v>
          </cell>
          <cell r="E156" t="str">
            <v>Home Visitor</v>
          </cell>
          <cell r="F156" t="str">
            <v>B1</v>
          </cell>
          <cell r="H156" t="str">
            <v>EF0153</v>
          </cell>
          <cell r="I156">
            <v>28491</v>
          </cell>
          <cell r="J156" t="str">
            <v>29</v>
          </cell>
          <cell r="K156" t="str">
            <v>F</v>
          </cell>
          <cell r="L156" t="str">
            <v>Elfasher</v>
          </cell>
          <cell r="Y156">
            <v>1693195</v>
          </cell>
        </row>
        <row r="157">
          <cell r="A157" t="str">
            <v>EF0154</v>
          </cell>
          <cell r="B157" t="str">
            <v>Active</v>
          </cell>
          <cell r="C157" t="str">
            <v>Nafisa ABDUJABAR ABDUHAMEED</v>
          </cell>
          <cell r="D157" t="str">
            <v>NUT</v>
          </cell>
          <cell r="E157" t="str">
            <v>Home Visitor</v>
          </cell>
          <cell r="F157" t="str">
            <v>B4</v>
          </cell>
          <cell r="H157" t="str">
            <v>EF0154</v>
          </cell>
          <cell r="I157">
            <v>27760</v>
          </cell>
          <cell r="J157" t="str">
            <v>31</v>
          </cell>
          <cell r="K157" t="str">
            <v>F</v>
          </cell>
          <cell r="L157" t="str">
            <v>Abushok Camp</v>
          </cell>
          <cell r="Y157">
            <v>1735593</v>
          </cell>
        </row>
        <row r="158">
          <cell r="A158" t="str">
            <v>EF0155</v>
          </cell>
          <cell r="B158" t="str">
            <v>Stopped</v>
          </cell>
          <cell r="C158" t="str">
            <v>Rehab KARAMADEEN MOHAMED</v>
          </cell>
          <cell r="D158" t="str">
            <v>NUT</v>
          </cell>
          <cell r="E158" t="str">
            <v>Home Visitor</v>
          </cell>
          <cell r="F158" t="str">
            <v>B1</v>
          </cell>
          <cell r="H158" t="str">
            <v>EF0155</v>
          </cell>
          <cell r="I158">
            <v>28126</v>
          </cell>
          <cell r="J158" t="str">
            <v>30</v>
          </cell>
          <cell r="K158" t="str">
            <v>F</v>
          </cell>
          <cell r="L158" t="str">
            <v>Elfasher</v>
          </cell>
          <cell r="Y158">
            <v>1692883</v>
          </cell>
        </row>
        <row r="159">
          <cell r="A159" t="str">
            <v>EF0156</v>
          </cell>
          <cell r="B159" t="str">
            <v>Active</v>
          </cell>
          <cell r="C159" t="str">
            <v>Nafisa MOHAMED ADAM</v>
          </cell>
          <cell r="D159" t="str">
            <v>NUT</v>
          </cell>
          <cell r="E159" t="str">
            <v>Home Visitor</v>
          </cell>
          <cell r="F159" t="str">
            <v>B4</v>
          </cell>
          <cell r="H159" t="str">
            <v>EF0156</v>
          </cell>
          <cell r="I159">
            <v>28856</v>
          </cell>
          <cell r="J159" t="str">
            <v>28</v>
          </cell>
          <cell r="K159" t="str">
            <v>F</v>
          </cell>
          <cell r="L159" t="str">
            <v>Abushok Camp</v>
          </cell>
          <cell r="Y159">
            <v>1693190</v>
          </cell>
        </row>
        <row r="160">
          <cell r="A160" t="str">
            <v xml:space="preserve">EF0157 </v>
          </cell>
          <cell r="B160" t="str">
            <v>Stopped</v>
          </cell>
          <cell r="C160" t="str">
            <v>Adam ABAKER AHMED</v>
          </cell>
          <cell r="D160" t="str">
            <v>LOG</v>
          </cell>
          <cell r="E160" t="str">
            <v>Watchman</v>
          </cell>
          <cell r="F160" t="str">
            <v>A1</v>
          </cell>
          <cell r="H160" t="str">
            <v xml:space="preserve">EF0157 </v>
          </cell>
          <cell r="J160">
            <v>1693190</v>
          </cell>
          <cell r="L160" t="str">
            <v>Abushok Camp</v>
          </cell>
          <cell r="Y160">
            <v>1652440</v>
          </cell>
        </row>
        <row r="161">
          <cell r="A161" t="str">
            <v>EF0158</v>
          </cell>
          <cell r="B161" t="str">
            <v>Active</v>
          </cell>
          <cell r="C161" t="str">
            <v>Mohamed ELHAFEZ IBRAHIM</v>
          </cell>
          <cell r="D161" t="str">
            <v>LOG</v>
          </cell>
          <cell r="E161" t="str">
            <v>Watchman</v>
          </cell>
          <cell r="F161" t="str">
            <v>A4</v>
          </cell>
          <cell r="H161" t="str">
            <v>EF0158</v>
          </cell>
          <cell r="I161">
            <v>25204</v>
          </cell>
          <cell r="J161" t="str">
            <v>38</v>
          </cell>
          <cell r="K161" t="str">
            <v>M</v>
          </cell>
          <cell r="L161" t="str">
            <v>Elfasher</v>
          </cell>
        </row>
        <row r="162">
          <cell r="A162" t="str">
            <v>EF0159</v>
          </cell>
          <cell r="B162" t="str">
            <v>Stopped</v>
          </cell>
          <cell r="C162" t="str">
            <v>Ismail MOHAMED ABDU ELRAHIM AHMED</v>
          </cell>
          <cell r="D162" t="str">
            <v>NUT</v>
          </cell>
          <cell r="E162" t="str">
            <v>Watchman</v>
          </cell>
          <cell r="F162" t="str">
            <v>A1</v>
          </cell>
          <cell r="H162" t="str">
            <v>EF0159</v>
          </cell>
          <cell r="I162">
            <v>26299</v>
          </cell>
          <cell r="J162" t="str">
            <v>35</v>
          </cell>
          <cell r="K162" t="str">
            <v>M</v>
          </cell>
          <cell r="L162" t="str">
            <v>Abushok Camp</v>
          </cell>
          <cell r="Y162">
            <v>1735535</v>
          </cell>
        </row>
        <row r="163">
          <cell r="A163" t="str">
            <v>EF0160</v>
          </cell>
          <cell r="B163" t="str">
            <v>Active</v>
          </cell>
          <cell r="C163" t="str">
            <v>Ali IBRAHIM ELHAJ</v>
          </cell>
          <cell r="D163" t="str">
            <v>LOG</v>
          </cell>
          <cell r="E163" t="str">
            <v>Watchman</v>
          </cell>
          <cell r="F163" t="str">
            <v>A4</v>
          </cell>
          <cell r="H163" t="str">
            <v>EF0160</v>
          </cell>
          <cell r="I163">
            <v>18264</v>
          </cell>
          <cell r="J163" t="str">
            <v>57</v>
          </cell>
          <cell r="K163" t="str">
            <v>M</v>
          </cell>
          <cell r="L163" t="str">
            <v>Abushok Camp</v>
          </cell>
        </row>
        <row r="164">
          <cell r="A164" t="str">
            <v>EF0161</v>
          </cell>
          <cell r="B164" t="str">
            <v>Stopped</v>
          </cell>
          <cell r="C164" t="str">
            <v>Ibrahim ADAM ABDALLAH YAGOUB</v>
          </cell>
          <cell r="D164" t="str">
            <v>NUT</v>
          </cell>
          <cell r="E164" t="str">
            <v>Registrar</v>
          </cell>
          <cell r="F164" t="str">
            <v>C1</v>
          </cell>
          <cell r="H164" t="str">
            <v>EF0161</v>
          </cell>
          <cell r="I164">
            <v>27395</v>
          </cell>
          <cell r="J164" t="str">
            <v>32</v>
          </cell>
          <cell r="K164" t="str">
            <v>M</v>
          </cell>
          <cell r="L164" t="str">
            <v>Elfasher</v>
          </cell>
          <cell r="Y164">
            <v>1735481</v>
          </cell>
        </row>
        <row r="165">
          <cell r="A165" t="str">
            <v>EF0162</v>
          </cell>
          <cell r="B165" t="str">
            <v>Active</v>
          </cell>
          <cell r="C165" t="str">
            <v>Abdulrahman MOHAMED ADAM</v>
          </cell>
          <cell r="D165" t="str">
            <v>LOG</v>
          </cell>
          <cell r="E165" t="str">
            <v>Watchman</v>
          </cell>
          <cell r="F165" t="str">
            <v>A4</v>
          </cell>
          <cell r="H165" t="str">
            <v>EF0162</v>
          </cell>
          <cell r="I165">
            <v>24838</v>
          </cell>
          <cell r="J165" t="str">
            <v>39</v>
          </cell>
          <cell r="K165" t="str">
            <v>M</v>
          </cell>
          <cell r="L165" t="str">
            <v>Elfasher</v>
          </cell>
          <cell r="Y165">
            <v>1692577</v>
          </cell>
        </row>
        <row r="166">
          <cell r="A166" t="str">
            <v>EF0163</v>
          </cell>
          <cell r="B166" t="str">
            <v>Active</v>
          </cell>
          <cell r="C166" t="str">
            <v>Mohamed ABOH MOHAMED</v>
          </cell>
          <cell r="D166" t="str">
            <v>FA</v>
          </cell>
          <cell r="E166" t="str">
            <v>Local Food Aid Monitor</v>
          </cell>
          <cell r="F166" t="str">
            <v>C4</v>
          </cell>
          <cell r="H166" t="str">
            <v>EF0163</v>
          </cell>
          <cell r="I166">
            <v>28126</v>
          </cell>
          <cell r="J166" t="str">
            <v>30</v>
          </cell>
          <cell r="K166" t="str">
            <v>M</v>
          </cell>
          <cell r="L166" t="str">
            <v>Shangiltoby Area</v>
          </cell>
          <cell r="Y166">
            <v>1766666</v>
          </cell>
        </row>
        <row r="167">
          <cell r="A167" t="str">
            <v>EF0164</v>
          </cell>
          <cell r="B167" t="str">
            <v>Stopped</v>
          </cell>
          <cell r="C167" t="str">
            <v>Thuraya ABDULKARIM SHOGAR</v>
          </cell>
          <cell r="D167" t="str">
            <v>FA</v>
          </cell>
          <cell r="E167" t="str">
            <v>Cook</v>
          </cell>
          <cell r="F167" t="str">
            <v>A1</v>
          </cell>
          <cell r="H167" t="str">
            <v>EF0164</v>
          </cell>
          <cell r="J167">
            <v>1766666</v>
          </cell>
          <cell r="K167" t="str">
            <v>F</v>
          </cell>
          <cell r="L167" t="str">
            <v>Shangiltoby Area</v>
          </cell>
        </row>
        <row r="168">
          <cell r="A168" t="str">
            <v>EF0165</v>
          </cell>
          <cell r="B168" t="str">
            <v>Active</v>
          </cell>
          <cell r="C168" t="str">
            <v>Abdulaziz ABAKAR MEDANI</v>
          </cell>
          <cell r="D168" t="str">
            <v>FA</v>
          </cell>
          <cell r="E168" t="str">
            <v>Local Food Aid Team Leader</v>
          </cell>
          <cell r="F168" t="str">
            <v>E4</v>
          </cell>
          <cell r="H168" t="str">
            <v>EF0165</v>
          </cell>
          <cell r="I168">
            <v>21916</v>
          </cell>
          <cell r="J168" t="str">
            <v>47</v>
          </cell>
          <cell r="K168" t="str">
            <v>F</v>
          </cell>
          <cell r="L168" t="str">
            <v>Shangiltoby Area</v>
          </cell>
          <cell r="Y168">
            <v>1764312</v>
          </cell>
        </row>
        <row r="169">
          <cell r="A169" t="str">
            <v>EF0166</v>
          </cell>
          <cell r="B169" t="str">
            <v>Active</v>
          </cell>
          <cell r="C169" t="str">
            <v>Haviz MUSA ABAKER</v>
          </cell>
          <cell r="D169" t="str">
            <v>LOG</v>
          </cell>
          <cell r="E169" t="str">
            <v>Rehabilitation Assitant</v>
          </cell>
          <cell r="F169" t="str">
            <v>C4</v>
          </cell>
          <cell r="H169" t="str">
            <v>EF0166</v>
          </cell>
          <cell r="I169">
            <v>29587</v>
          </cell>
          <cell r="J169" t="str">
            <v>26</v>
          </cell>
          <cell r="K169" t="str">
            <v>M</v>
          </cell>
          <cell r="L169" t="str">
            <v>Shangiltoby Area</v>
          </cell>
          <cell r="Y169">
            <v>1732619</v>
          </cell>
        </row>
        <row r="170">
          <cell r="A170" t="str">
            <v>EF0167</v>
          </cell>
          <cell r="B170" t="str">
            <v>Stopped</v>
          </cell>
          <cell r="C170" t="str">
            <v>Khalid AHMED ABDELMOUMI</v>
          </cell>
          <cell r="D170" t="str">
            <v>FA</v>
          </cell>
          <cell r="E170" t="str">
            <v>Watchman</v>
          </cell>
          <cell r="F170" t="str">
            <v>A1</v>
          </cell>
          <cell r="H170" t="str">
            <v>EF0167</v>
          </cell>
          <cell r="J170">
            <v>1732619</v>
          </cell>
          <cell r="K170" t="str">
            <v>M</v>
          </cell>
          <cell r="L170" t="str">
            <v>Shangiltoby Area</v>
          </cell>
        </row>
        <row r="171">
          <cell r="A171" t="str">
            <v>EF0168</v>
          </cell>
          <cell r="B171" t="str">
            <v>Stopped</v>
          </cell>
          <cell r="C171" t="str">
            <v>Fatma AHMED MOHAMED</v>
          </cell>
          <cell r="D171" t="str">
            <v>FA</v>
          </cell>
          <cell r="E171" t="str">
            <v>Cleaner</v>
          </cell>
          <cell r="F171" t="str">
            <v>A1</v>
          </cell>
          <cell r="H171" t="str">
            <v>EF0168</v>
          </cell>
          <cell r="I171">
            <v>30682</v>
          </cell>
          <cell r="J171" t="str">
            <v>23</v>
          </cell>
          <cell r="K171" t="str">
            <v>F</v>
          </cell>
          <cell r="L171" t="str">
            <v>Shangiltoby Area</v>
          </cell>
          <cell r="Y171">
            <v>1735586</v>
          </cell>
        </row>
        <row r="172">
          <cell r="A172" t="str">
            <v>EF0169</v>
          </cell>
          <cell r="B172" t="str">
            <v>Stopped</v>
          </cell>
          <cell r="C172" t="str">
            <v>Ahmed YOUSSIF ABDELMAJEED 2</v>
          </cell>
          <cell r="D172" t="str">
            <v>NUT</v>
          </cell>
          <cell r="E172" t="str">
            <v xml:space="preserve">TFC Supervisor </v>
          </cell>
          <cell r="F172" t="str">
            <v>F1</v>
          </cell>
          <cell r="H172" t="str">
            <v>EF0169</v>
          </cell>
          <cell r="I172">
            <v>28856</v>
          </cell>
          <cell r="J172" t="str">
            <v>28</v>
          </cell>
          <cell r="K172" t="str">
            <v>M</v>
          </cell>
          <cell r="L172" t="str">
            <v>Abushok Camp</v>
          </cell>
          <cell r="Y172">
            <v>1735587</v>
          </cell>
        </row>
        <row r="173">
          <cell r="A173" t="str">
            <v>EF0170</v>
          </cell>
          <cell r="B173" t="str">
            <v>Active</v>
          </cell>
          <cell r="C173" t="str">
            <v>Omer AHMED MOHAMED</v>
          </cell>
          <cell r="D173" t="str">
            <v>LOG</v>
          </cell>
          <cell r="E173" t="str">
            <v>Watchman</v>
          </cell>
          <cell r="F173" t="str">
            <v>A4</v>
          </cell>
          <cell r="H173" t="str">
            <v>EF0170</v>
          </cell>
          <cell r="I173">
            <v>17899</v>
          </cell>
          <cell r="J173" t="str">
            <v>58</v>
          </cell>
          <cell r="K173" t="str">
            <v>M</v>
          </cell>
          <cell r="L173" t="str">
            <v>Abushok Camp</v>
          </cell>
        </row>
        <row r="174">
          <cell r="A174" t="str">
            <v>EF0171</v>
          </cell>
          <cell r="B174" t="str">
            <v>Stopped</v>
          </cell>
          <cell r="C174" t="str">
            <v>Eltaieb OMER ADAM</v>
          </cell>
          <cell r="D174" t="str">
            <v>LOG</v>
          </cell>
          <cell r="E174" t="str">
            <v>Watchman</v>
          </cell>
          <cell r="F174" t="str">
            <v>A1</v>
          </cell>
          <cell r="H174" t="str">
            <v>EF0171</v>
          </cell>
          <cell r="J174">
            <v>17899</v>
          </cell>
          <cell r="K174" t="str">
            <v>M</v>
          </cell>
          <cell r="L174" t="str">
            <v>Abushok Camp</v>
          </cell>
          <cell r="Y174">
            <v>1693187</v>
          </cell>
        </row>
        <row r="175">
          <cell r="A175" t="str">
            <v>EF0172</v>
          </cell>
          <cell r="B175" t="str">
            <v>Active</v>
          </cell>
          <cell r="C175" t="str">
            <v>Seedeg ISHAG ZAKARIA</v>
          </cell>
          <cell r="D175" t="str">
            <v>NUTSURVEY</v>
          </cell>
          <cell r="E175" t="str">
            <v xml:space="preserve"> Team Leader</v>
          </cell>
          <cell r="F175" t="str">
            <v>D4</v>
          </cell>
          <cell r="H175" t="str">
            <v>EF0172</v>
          </cell>
          <cell r="I175">
            <v>24473</v>
          </cell>
          <cell r="J175" t="str">
            <v>40</v>
          </cell>
          <cell r="K175" t="str">
            <v>M</v>
          </cell>
          <cell r="L175" t="str">
            <v>Elfasher</v>
          </cell>
          <cell r="Y175">
            <v>1775834</v>
          </cell>
        </row>
        <row r="176">
          <cell r="A176" t="str">
            <v>EF0173</v>
          </cell>
          <cell r="B176" t="str">
            <v>Stopped</v>
          </cell>
          <cell r="C176" t="str">
            <v>Saleh ABDELKASIM AHMED</v>
          </cell>
          <cell r="D176" t="str">
            <v>NUT</v>
          </cell>
          <cell r="E176" t="str">
            <v xml:space="preserve"> Team Leader</v>
          </cell>
          <cell r="F176" t="str">
            <v>C</v>
          </cell>
          <cell r="H176" t="str">
            <v>EF0173</v>
          </cell>
          <cell r="J176">
            <v>1775834</v>
          </cell>
          <cell r="K176" t="str">
            <v>M</v>
          </cell>
          <cell r="L176" t="str">
            <v>Elfasher</v>
          </cell>
        </row>
        <row r="177">
          <cell r="A177" t="str">
            <v>EF0174</v>
          </cell>
          <cell r="B177" t="str">
            <v>Stopped</v>
          </cell>
          <cell r="C177" t="str">
            <v>Ali IBRAHIM DODAY</v>
          </cell>
          <cell r="D177" t="str">
            <v>NUT</v>
          </cell>
          <cell r="E177" t="str">
            <v>Nurse</v>
          </cell>
          <cell r="F177" t="str">
            <v>D1</v>
          </cell>
          <cell r="H177" t="str">
            <v>EF0174</v>
          </cell>
          <cell r="I177">
            <v>24108</v>
          </cell>
          <cell r="J177" t="str">
            <v>41</v>
          </cell>
          <cell r="K177" t="str">
            <v>M</v>
          </cell>
          <cell r="L177" t="str">
            <v>Elfasher</v>
          </cell>
          <cell r="Y177">
            <v>1735518</v>
          </cell>
        </row>
        <row r="178">
          <cell r="A178" t="str">
            <v>EF0175</v>
          </cell>
          <cell r="B178" t="str">
            <v>Stopped</v>
          </cell>
          <cell r="C178" t="str">
            <v>Souleiman AZIN AHMED</v>
          </cell>
          <cell r="D178" t="str">
            <v>LOG</v>
          </cell>
          <cell r="E178" t="str">
            <v>Rehabilitation Assitant</v>
          </cell>
          <cell r="F178" t="str">
            <v>C1</v>
          </cell>
          <cell r="H178" t="str">
            <v>EF0175</v>
          </cell>
          <cell r="I178">
            <v>23377</v>
          </cell>
          <cell r="J178" t="str">
            <v>43</v>
          </cell>
          <cell r="K178" t="str">
            <v>M</v>
          </cell>
          <cell r="L178" t="str">
            <v>Elfasher</v>
          </cell>
          <cell r="Y178">
            <v>1692652</v>
          </cell>
        </row>
        <row r="179">
          <cell r="A179" t="str">
            <v>EF0176</v>
          </cell>
          <cell r="B179" t="str">
            <v>Active</v>
          </cell>
          <cell r="C179" t="str">
            <v>Raja AHMED IBRAHIM</v>
          </cell>
          <cell r="D179" t="str">
            <v>ADMIN</v>
          </cell>
          <cell r="E179" t="str">
            <v>Accountant</v>
          </cell>
          <cell r="F179" t="str">
            <v>E11</v>
          </cell>
          <cell r="H179" t="str">
            <v>EF0176</v>
          </cell>
          <cell r="I179">
            <v>26878</v>
          </cell>
          <cell r="J179" t="str">
            <v>33</v>
          </cell>
          <cell r="K179" t="str">
            <v>F</v>
          </cell>
          <cell r="L179" t="str">
            <v>Elfasher</v>
          </cell>
          <cell r="Y179">
            <v>1508835</v>
          </cell>
        </row>
        <row r="180">
          <cell r="A180" t="str">
            <v>EF0177</v>
          </cell>
          <cell r="B180" t="str">
            <v>Stopped</v>
          </cell>
          <cell r="C180" t="str">
            <v>Mohamed EL MAHFOUZ</v>
          </cell>
          <cell r="D180" t="str">
            <v>LOG</v>
          </cell>
          <cell r="E180" t="str">
            <v>Storekeeper Assistant</v>
          </cell>
          <cell r="F180" t="str">
            <v>C</v>
          </cell>
          <cell r="H180" t="str">
            <v>EF0177</v>
          </cell>
          <cell r="I180">
            <v>28491</v>
          </cell>
          <cell r="J180" t="str">
            <v>29</v>
          </cell>
          <cell r="K180" t="str">
            <v>M</v>
          </cell>
          <cell r="L180" t="str">
            <v>Elfasher</v>
          </cell>
          <cell r="Y180">
            <v>1693189</v>
          </cell>
        </row>
        <row r="181">
          <cell r="A181" t="str">
            <v>EF0178</v>
          </cell>
          <cell r="B181" t="str">
            <v>Active</v>
          </cell>
          <cell r="C181" t="str">
            <v>Faisal ZAKARIA HUSSEIN</v>
          </cell>
          <cell r="D181" t="str">
            <v>ADMIN</v>
          </cell>
          <cell r="E181" t="str">
            <v>Deputy Administrator</v>
          </cell>
          <cell r="F181" t="str">
            <v>G11</v>
          </cell>
          <cell r="H181" t="str">
            <v>EF0178</v>
          </cell>
          <cell r="I181">
            <v>25934</v>
          </cell>
          <cell r="J181" t="str">
            <v>36</v>
          </cell>
          <cell r="K181" t="str">
            <v>M</v>
          </cell>
          <cell r="L181" t="str">
            <v>Elfasher</v>
          </cell>
          <cell r="Y181">
            <v>1693188</v>
          </cell>
        </row>
        <row r="182">
          <cell r="A182" t="str">
            <v>EF0179</v>
          </cell>
          <cell r="B182" t="str">
            <v>Stopped</v>
          </cell>
          <cell r="C182" t="str">
            <v>Ismail AHMED ABDALLAH</v>
          </cell>
          <cell r="D182" t="str">
            <v>NUT</v>
          </cell>
          <cell r="E182" t="str">
            <v xml:space="preserve">Registrar </v>
          </cell>
          <cell r="F182" t="str">
            <v>B</v>
          </cell>
          <cell r="H182" t="str">
            <v>EF0179</v>
          </cell>
          <cell r="I182">
            <v>22282</v>
          </cell>
          <cell r="J182" t="str">
            <v>46</v>
          </cell>
          <cell r="K182" t="str">
            <v>M</v>
          </cell>
          <cell r="L182" t="str">
            <v>Elfasher</v>
          </cell>
        </row>
        <row r="183">
          <cell r="A183" t="str">
            <v>EF0180</v>
          </cell>
          <cell r="B183" t="str">
            <v>Stopped</v>
          </cell>
          <cell r="C183" t="str">
            <v>Eldouma OSMAN SONY</v>
          </cell>
          <cell r="D183" t="str">
            <v>NUT</v>
          </cell>
          <cell r="E183" t="str">
            <v>Watchman</v>
          </cell>
          <cell r="F183" t="str">
            <v>A1</v>
          </cell>
          <cell r="H183" t="str">
            <v>EF0180</v>
          </cell>
          <cell r="I183">
            <v>21186</v>
          </cell>
          <cell r="J183" t="str">
            <v>49</v>
          </cell>
          <cell r="K183" t="str">
            <v>M</v>
          </cell>
          <cell r="L183" t="str">
            <v>Elsalam Camp</v>
          </cell>
          <cell r="Y183">
            <v>1735525</v>
          </cell>
        </row>
        <row r="184">
          <cell r="A184" t="str">
            <v>EF0181</v>
          </cell>
          <cell r="B184" t="str">
            <v>Stopped</v>
          </cell>
          <cell r="C184" t="str">
            <v>Senian ABDELKARIM MOHAMED</v>
          </cell>
          <cell r="D184" t="str">
            <v>NUT</v>
          </cell>
          <cell r="E184" t="str">
            <v>Watchman</v>
          </cell>
          <cell r="F184" t="str">
            <v>A1</v>
          </cell>
          <cell r="H184" t="str">
            <v>EF0181</v>
          </cell>
          <cell r="I184">
            <v>20821</v>
          </cell>
          <cell r="J184" t="str">
            <v>50</v>
          </cell>
          <cell r="K184" t="str">
            <v>M</v>
          </cell>
          <cell r="L184" t="str">
            <v>Elsalam Camp</v>
          </cell>
          <cell r="Y184">
            <v>1735669</v>
          </cell>
        </row>
        <row r="185">
          <cell r="A185" t="str">
            <v>EF0182</v>
          </cell>
          <cell r="B185" t="str">
            <v>Stopped</v>
          </cell>
          <cell r="C185" t="str">
            <v>Adam BASHER Mustafa</v>
          </cell>
          <cell r="D185" t="str">
            <v>NUT</v>
          </cell>
          <cell r="E185" t="str">
            <v>Watchman</v>
          </cell>
          <cell r="F185" t="str">
            <v>A1</v>
          </cell>
          <cell r="H185" t="str">
            <v>EF0182</v>
          </cell>
          <cell r="I185">
            <v>21916</v>
          </cell>
          <cell r="J185" t="str">
            <v>47</v>
          </cell>
          <cell r="K185" t="str">
            <v>M</v>
          </cell>
          <cell r="L185" t="str">
            <v>Elsalam Camp</v>
          </cell>
          <cell r="Y185">
            <v>1735585</v>
          </cell>
        </row>
        <row r="186">
          <cell r="A186" t="str">
            <v>EF0183</v>
          </cell>
          <cell r="B186" t="str">
            <v>Active</v>
          </cell>
          <cell r="C186" t="str">
            <v>Zainab YOUSSIF ABAKER</v>
          </cell>
          <cell r="D186" t="str">
            <v>NUT</v>
          </cell>
          <cell r="E186" t="str">
            <v xml:space="preserve">Phase Monitor </v>
          </cell>
          <cell r="F186" t="str">
            <v>B4</v>
          </cell>
          <cell r="H186" t="str">
            <v>EF0183</v>
          </cell>
          <cell r="I186">
            <v>27395</v>
          </cell>
          <cell r="J186" t="str">
            <v>32</v>
          </cell>
          <cell r="K186" t="str">
            <v>M</v>
          </cell>
          <cell r="L186" t="str">
            <v>Elfasher</v>
          </cell>
          <cell r="Y186">
            <v>1716511</v>
          </cell>
        </row>
        <row r="187">
          <cell r="A187" t="str">
            <v>EF0184</v>
          </cell>
          <cell r="B187" t="str">
            <v>Active</v>
          </cell>
          <cell r="C187" t="str">
            <v>Khaled OSMAN ELTAHIR</v>
          </cell>
          <cell r="D187" t="str">
            <v>LOG</v>
          </cell>
          <cell r="E187" t="str">
            <v>Chiefwatchman</v>
          </cell>
          <cell r="F187" t="str">
            <v>B11</v>
          </cell>
          <cell r="H187" t="str">
            <v>EF0184</v>
          </cell>
          <cell r="I187">
            <v>29587</v>
          </cell>
          <cell r="J187" t="str">
            <v>26</v>
          </cell>
          <cell r="K187" t="str">
            <v>M</v>
          </cell>
          <cell r="L187" t="str">
            <v>Elfasher</v>
          </cell>
        </row>
        <row r="188">
          <cell r="A188" t="str">
            <v>EF0185</v>
          </cell>
          <cell r="B188" t="str">
            <v>Stopped</v>
          </cell>
          <cell r="C188" t="str">
            <v>Souleiman ADAM MOHAMED</v>
          </cell>
          <cell r="D188" t="str">
            <v>NUT</v>
          </cell>
          <cell r="E188" t="str">
            <v>Watchman</v>
          </cell>
          <cell r="F188" t="str">
            <v>A1</v>
          </cell>
          <cell r="H188" t="str">
            <v>EF0185</v>
          </cell>
          <cell r="I188">
            <v>23743</v>
          </cell>
          <cell r="J188" t="str">
            <v>42</v>
          </cell>
          <cell r="K188" t="str">
            <v>M</v>
          </cell>
          <cell r="L188" t="str">
            <v>Abushok Camp</v>
          </cell>
          <cell r="Y188">
            <v>1692520</v>
          </cell>
        </row>
        <row r="189">
          <cell r="A189" t="str">
            <v>EF0186</v>
          </cell>
          <cell r="B189" t="str">
            <v>Active</v>
          </cell>
          <cell r="C189" t="str">
            <v>Haroun ABDALLA ADAM</v>
          </cell>
          <cell r="D189" t="str">
            <v>LOG</v>
          </cell>
          <cell r="E189" t="str">
            <v>Watchman</v>
          </cell>
          <cell r="F189" t="str">
            <v>A11</v>
          </cell>
          <cell r="H189" t="str">
            <v>EF0186</v>
          </cell>
          <cell r="I189">
            <v>31048</v>
          </cell>
          <cell r="J189" t="str">
            <v>22</v>
          </cell>
          <cell r="K189" t="str">
            <v>M</v>
          </cell>
          <cell r="L189" t="str">
            <v>Elfasher</v>
          </cell>
        </row>
        <row r="190">
          <cell r="A190" t="str">
            <v>EF0187</v>
          </cell>
          <cell r="B190" t="str">
            <v>Active</v>
          </cell>
          <cell r="C190" t="str">
            <v>Mokhtar MOHAMED MOKHTAR</v>
          </cell>
          <cell r="D190" t="str">
            <v>LOG</v>
          </cell>
          <cell r="E190" t="str">
            <v>Watchman</v>
          </cell>
          <cell r="F190" t="str">
            <v>A11</v>
          </cell>
          <cell r="H190" t="str">
            <v>EF0187</v>
          </cell>
          <cell r="I190">
            <v>18264</v>
          </cell>
          <cell r="J190" t="str">
            <v>57</v>
          </cell>
          <cell r="K190" t="str">
            <v>M</v>
          </cell>
          <cell r="L190" t="str">
            <v>Elfasher</v>
          </cell>
          <cell r="Y190">
            <v>1692579</v>
          </cell>
          <cell r="AB190">
            <v>39103</v>
          </cell>
        </row>
        <row r="191">
          <cell r="A191" t="str">
            <v>EF0188</v>
          </cell>
          <cell r="B191" t="str">
            <v>Active</v>
          </cell>
          <cell r="C191" t="str">
            <v>Souleiman SALEH ALI</v>
          </cell>
          <cell r="D191" t="str">
            <v>LOG</v>
          </cell>
          <cell r="E191" t="str">
            <v>Watchman</v>
          </cell>
          <cell r="F191" t="str">
            <v>A11</v>
          </cell>
          <cell r="H191" t="str">
            <v>EF0188</v>
          </cell>
          <cell r="I191">
            <v>18994</v>
          </cell>
          <cell r="J191" t="str">
            <v>55</v>
          </cell>
          <cell r="K191" t="str">
            <v>M</v>
          </cell>
          <cell r="L191" t="str">
            <v>Elfasher</v>
          </cell>
          <cell r="AB191">
            <v>39110</v>
          </cell>
        </row>
        <row r="192">
          <cell r="A192" t="str">
            <v>EF0189</v>
          </cell>
          <cell r="B192" t="str">
            <v>Active</v>
          </cell>
          <cell r="C192" t="str">
            <v>Hatim EL NAIM AHMED</v>
          </cell>
          <cell r="D192" t="str">
            <v>LOG</v>
          </cell>
          <cell r="E192" t="str">
            <v>Watchman</v>
          </cell>
          <cell r="F192" t="str">
            <v>A11</v>
          </cell>
          <cell r="H192" t="str">
            <v>EF0189</v>
          </cell>
          <cell r="I192">
            <v>29587</v>
          </cell>
          <cell r="J192" t="str">
            <v>26</v>
          </cell>
          <cell r="K192" t="str">
            <v>M</v>
          </cell>
          <cell r="L192" t="str">
            <v>Elfasher</v>
          </cell>
          <cell r="Y192">
            <v>1778198</v>
          </cell>
        </row>
        <row r="193">
          <cell r="A193" t="str">
            <v>EF0190</v>
          </cell>
          <cell r="B193" t="str">
            <v>Active</v>
          </cell>
          <cell r="C193" t="str">
            <v>Ibrahim ABUBAKER HAHMED</v>
          </cell>
          <cell r="D193" t="str">
            <v>LOG</v>
          </cell>
          <cell r="E193" t="str">
            <v>Watchman</v>
          </cell>
          <cell r="F193" t="str">
            <v>A11</v>
          </cell>
          <cell r="H193" t="str">
            <v>EF0190</v>
          </cell>
          <cell r="I193">
            <v>29587</v>
          </cell>
          <cell r="J193" t="str">
            <v>26</v>
          </cell>
          <cell r="K193" t="str">
            <v>M</v>
          </cell>
          <cell r="L193" t="str">
            <v>Elfasher</v>
          </cell>
          <cell r="AB193">
            <v>39110</v>
          </cell>
        </row>
        <row r="194">
          <cell r="A194" t="str">
            <v>EF0191</v>
          </cell>
          <cell r="B194" t="str">
            <v>Active</v>
          </cell>
          <cell r="C194" t="str">
            <v>Abo obeida ABUBEKER HAMID IBRAHIM</v>
          </cell>
          <cell r="D194" t="str">
            <v>LOG</v>
          </cell>
          <cell r="E194" t="str">
            <v>Watchman</v>
          </cell>
          <cell r="F194" t="str">
            <v>A11</v>
          </cell>
          <cell r="H194" t="str">
            <v>EF0191</v>
          </cell>
          <cell r="I194">
            <v>26665</v>
          </cell>
          <cell r="J194" t="str">
            <v>34</v>
          </cell>
          <cell r="K194" t="str">
            <v>M</v>
          </cell>
          <cell r="L194" t="str">
            <v>Elfasher</v>
          </cell>
        </row>
        <row r="195">
          <cell r="A195" t="str">
            <v>EF0192</v>
          </cell>
          <cell r="B195" t="str">
            <v>Active</v>
          </cell>
          <cell r="C195" t="str">
            <v>Elhadi ABDALLA MOHAMED</v>
          </cell>
          <cell r="D195" t="str">
            <v>NUT</v>
          </cell>
          <cell r="E195" t="str">
            <v>home Visitor</v>
          </cell>
          <cell r="F195" t="str">
            <v>B11</v>
          </cell>
          <cell r="H195" t="str">
            <v>EF0192</v>
          </cell>
          <cell r="I195">
            <v>28491</v>
          </cell>
          <cell r="J195" t="str">
            <v>29</v>
          </cell>
          <cell r="K195" t="str">
            <v>M</v>
          </cell>
          <cell r="L195" t="str">
            <v>Elfasher</v>
          </cell>
          <cell r="Y195">
            <v>1735513</v>
          </cell>
        </row>
        <row r="196">
          <cell r="A196" t="str">
            <v>EF0193</v>
          </cell>
          <cell r="B196" t="str">
            <v>Stopped</v>
          </cell>
          <cell r="C196" t="str">
            <v>Ali OSMAN ALI</v>
          </cell>
          <cell r="D196" t="str">
            <v>LOG</v>
          </cell>
          <cell r="E196" t="str">
            <v>Driver</v>
          </cell>
          <cell r="F196" t="str">
            <v>C1</v>
          </cell>
          <cell r="H196" t="str">
            <v>EF0193</v>
          </cell>
          <cell r="I196">
            <v>30317</v>
          </cell>
          <cell r="J196" t="str">
            <v>24</v>
          </cell>
          <cell r="K196" t="str">
            <v>M</v>
          </cell>
          <cell r="L196" t="str">
            <v>Elfasher</v>
          </cell>
          <cell r="Y196">
            <v>1732617</v>
          </cell>
        </row>
        <row r="197">
          <cell r="A197" t="str">
            <v>EF0194</v>
          </cell>
          <cell r="B197" t="str">
            <v>Active</v>
          </cell>
          <cell r="C197" t="str">
            <v>Abbas MOHAMED AHMED</v>
          </cell>
          <cell r="D197" t="str">
            <v>LOG</v>
          </cell>
          <cell r="E197" t="str">
            <v>Stock Manager</v>
          </cell>
          <cell r="F197" t="str">
            <v>E11</v>
          </cell>
          <cell r="H197" t="str">
            <v>EF0194</v>
          </cell>
          <cell r="I197">
            <v>25569</v>
          </cell>
          <cell r="J197" t="str">
            <v>37</v>
          </cell>
          <cell r="K197" t="str">
            <v>M</v>
          </cell>
          <cell r="L197" t="str">
            <v>Elfasher</v>
          </cell>
          <cell r="Y197">
            <v>1768655</v>
          </cell>
        </row>
        <row r="198">
          <cell r="A198" t="str">
            <v>EF0195</v>
          </cell>
          <cell r="B198" t="str">
            <v>Active</v>
          </cell>
          <cell r="C198" t="str">
            <v>Abdallah YAGOUB ADAM</v>
          </cell>
          <cell r="D198" t="str">
            <v>FS</v>
          </cell>
          <cell r="E198" t="str">
            <v>Food security Surveillance officer</v>
          </cell>
          <cell r="F198" t="str">
            <v>D11</v>
          </cell>
          <cell r="H198" t="str">
            <v>EF0195</v>
          </cell>
          <cell r="I198">
            <v>27760</v>
          </cell>
          <cell r="J198" t="str">
            <v>31</v>
          </cell>
          <cell r="K198" t="str">
            <v>M</v>
          </cell>
          <cell r="L198" t="str">
            <v>Elfasher</v>
          </cell>
          <cell r="Y198">
            <v>1692575</v>
          </cell>
        </row>
        <row r="199">
          <cell r="A199" t="str">
            <v>EF0196</v>
          </cell>
          <cell r="B199" t="str">
            <v>Stopped</v>
          </cell>
          <cell r="C199" t="str">
            <v>Bakheit MOHAMED RABEH</v>
          </cell>
          <cell r="D199" t="str">
            <v>FS</v>
          </cell>
          <cell r="E199" t="str">
            <v xml:space="preserve">Food security monitor </v>
          </cell>
          <cell r="F199" t="str">
            <v>C</v>
          </cell>
          <cell r="H199" t="str">
            <v>EF0196</v>
          </cell>
          <cell r="I199">
            <v>26299</v>
          </cell>
          <cell r="J199" t="str">
            <v>35</v>
          </cell>
          <cell r="K199" t="str">
            <v>M</v>
          </cell>
          <cell r="L199" t="str">
            <v>Elfasher</v>
          </cell>
        </row>
        <row r="200">
          <cell r="A200" t="str">
            <v>EF0197</v>
          </cell>
          <cell r="B200" t="str">
            <v>Stopped</v>
          </cell>
          <cell r="C200" t="str">
            <v>Noura Omer  MOHAMED</v>
          </cell>
          <cell r="D200" t="str">
            <v>NUT</v>
          </cell>
          <cell r="E200" t="str">
            <v>Home Visitor</v>
          </cell>
          <cell r="F200" t="str">
            <v>B1</v>
          </cell>
          <cell r="H200" t="str">
            <v>EF0197</v>
          </cell>
          <cell r="I200">
            <v>29587</v>
          </cell>
          <cell r="J200" t="str">
            <v>26</v>
          </cell>
          <cell r="K200" t="str">
            <v>F</v>
          </cell>
          <cell r="L200" t="str">
            <v>Abushok Camp</v>
          </cell>
          <cell r="Y200">
            <v>1735505</v>
          </cell>
        </row>
        <row r="201">
          <cell r="A201" t="str">
            <v>EF0198</v>
          </cell>
          <cell r="B201" t="str">
            <v>Stopped</v>
          </cell>
          <cell r="C201" t="str">
            <v>Sawakin ADAM YOUSSUF BAHAR</v>
          </cell>
          <cell r="D201" t="str">
            <v>NUT</v>
          </cell>
          <cell r="E201" t="str">
            <v>Home Visitor</v>
          </cell>
          <cell r="F201" t="str">
            <v>B1</v>
          </cell>
          <cell r="H201" t="str">
            <v>EF0198</v>
          </cell>
          <cell r="I201">
            <v>27760</v>
          </cell>
          <cell r="J201" t="str">
            <v>31</v>
          </cell>
          <cell r="K201" t="str">
            <v>F</v>
          </cell>
          <cell r="L201" t="str">
            <v>Abushok Camp</v>
          </cell>
          <cell r="Y201">
            <v>1735596</v>
          </cell>
        </row>
        <row r="202">
          <cell r="A202" t="str">
            <v>EF0199</v>
          </cell>
          <cell r="B202" t="str">
            <v>Stopped</v>
          </cell>
          <cell r="C202" t="str">
            <v>Haroun MUSSA IBRAHIM</v>
          </cell>
          <cell r="D202" t="str">
            <v>NUT</v>
          </cell>
          <cell r="E202" t="str">
            <v>Home Visitor</v>
          </cell>
          <cell r="F202" t="str">
            <v>B1</v>
          </cell>
          <cell r="H202" t="str">
            <v>EF0199</v>
          </cell>
          <cell r="I202">
            <v>25204</v>
          </cell>
          <cell r="J202" t="str">
            <v>38</v>
          </cell>
          <cell r="K202" t="str">
            <v>M</v>
          </cell>
          <cell r="L202" t="str">
            <v>Abushok Camp</v>
          </cell>
          <cell r="Y202">
            <v>1735534</v>
          </cell>
        </row>
        <row r="203">
          <cell r="A203" t="str">
            <v>EF0200</v>
          </cell>
          <cell r="B203" t="str">
            <v>Stopped</v>
          </cell>
          <cell r="C203" t="str">
            <v>Eissa ADAM SULIMAN MOHAMED</v>
          </cell>
          <cell r="D203" t="str">
            <v>NUT</v>
          </cell>
          <cell r="E203" t="str">
            <v>Home Visitor</v>
          </cell>
          <cell r="F203" t="str">
            <v>B1</v>
          </cell>
          <cell r="H203" t="str">
            <v>EF0200</v>
          </cell>
          <cell r="I203">
            <v>24108</v>
          </cell>
          <cell r="J203" t="str">
            <v>41</v>
          </cell>
          <cell r="K203" t="str">
            <v>M</v>
          </cell>
          <cell r="L203" t="str">
            <v>Abushok Camp</v>
          </cell>
          <cell r="Y203">
            <v>1735522</v>
          </cell>
        </row>
        <row r="204">
          <cell r="A204" t="str">
            <v>EF0201</v>
          </cell>
          <cell r="B204" t="str">
            <v>Stopped</v>
          </cell>
          <cell r="C204" t="str">
            <v>Halima MOHAMED ABDELLA</v>
          </cell>
          <cell r="D204" t="str">
            <v>NUT</v>
          </cell>
          <cell r="E204" t="str">
            <v>Home Visitor</v>
          </cell>
          <cell r="F204" t="str">
            <v>B1</v>
          </cell>
          <cell r="H204" t="str">
            <v>EF0201</v>
          </cell>
          <cell r="I204">
            <v>29952</v>
          </cell>
          <cell r="J204" t="str">
            <v>25</v>
          </cell>
          <cell r="K204" t="str">
            <v>F</v>
          </cell>
          <cell r="L204" t="str">
            <v>Abushok Camp</v>
          </cell>
          <cell r="Y204">
            <v>1735528</v>
          </cell>
        </row>
        <row r="205">
          <cell r="A205" t="str">
            <v>EF0202</v>
          </cell>
          <cell r="B205" t="str">
            <v>Stopped</v>
          </cell>
          <cell r="C205" t="str">
            <v>Elsadig SABIT ELNOUR</v>
          </cell>
          <cell r="D205" t="str">
            <v>NUT</v>
          </cell>
          <cell r="E205" t="str">
            <v>Home Visitor</v>
          </cell>
          <cell r="F205" t="str">
            <v>B</v>
          </cell>
          <cell r="H205" t="str">
            <v>EF0202</v>
          </cell>
          <cell r="J205">
            <v>1735528</v>
          </cell>
          <cell r="K205" t="str">
            <v>M</v>
          </cell>
          <cell r="L205" t="str">
            <v>Elfasher</v>
          </cell>
        </row>
        <row r="206">
          <cell r="A206" t="str">
            <v>EF0203</v>
          </cell>
          <cell r="B206" t="str">
            <v>Stopped</v>
          </cell>
          <cell r="C206" t="str">
            <v>Asha Ali ABDELRAHMAN MOHAMED</v>
          </cell>
          <cell r="D206" t="str">
            <v>NUT</v>
          </cell>
          <cell r="E206" t="str">
            <v>Home Visitor</v>
          </cell>
          <cell r="F206" t="str">
            <v>B1</v>
          </cell>
          <cell r="H206" t="str">
            <v>EF0203</v>
          </cell>
          <cell r="I206">
            <v>25204</v>
          </cell>
          <cell r="J206" t="str">
            <v>38</v>
          </cell>
          <cell r="K206" t="str">
            <v>F</v>
          </cell>
          <cell r="L206" t="str">
            <v>Abushok Camp</v>
          </cell>
          <cell r="Y206">
            <v>1735693</v>
          </cell>
        </row>
        <row r="207">
          <cell r="A207" t="str">
            <v>EF0204</v>
          </cell>
          <cell r="B207" t="str">
            <v>Stopped</v>
          </cell>
          <cell r="C207" t="str">
            <v xml:space="preserve">Kholoud ABDERAHMAN ABDALLA </v>
          </cell>
          <cell r="D207" t="str">
            <v>NUT</v>
          </cell>
          <cell r="E207" t="str">
            <v>Home Visitor</v>
          </cell>
          <cell r="F207" t="str">
            <v>B1</v>
          </cell>
          <cell r="H207" t="str">
            <v>EF0204</v>
          </cell>
          <cell r="I207">
            <v>29596</v>
          </cell>
          <cell r="J207" t="str">
            <v>26</v>
          </cell>
          <cell r="K207" t="str">
            <v>F</v>
          </cell>
          <cell r="L207" t="str">
            <v>Elfasher</v>
          </cell>
          <cell r="Y207">
            <v>1735527</v>
          </cell>
        </row>
        <row r="208">
          <cell r="A208" t="str">
            <v>EF0205</v>
          </cell>
          <cell r="B208" t="str">
            <v>Active</v>
          </cell>
          <cell r="C208" t="str">
            <v>Motasim ARABI MOHAMEDO</v>
          </cell>
          <cell r="D208" t="str">
            <v>LOG</v>
          </cell>
          <cell r="E208" t="str">
            <v>Storekeeper Assistant</v>
          </cell>
          <cell r="F208" t="str">
            <v>D11</v>
          </cell>
          <cell r="H208" t="str">
            <v>EF0205</v>
          </cell>
          <cell r="I208">
            <v>29221</v>
          </cell>
          <cell r="J208" t="str">
            <v>27</v>
          </cell>
          <cell r="K208" t="str">
            <v>M</v>
          </cell>
          <cell r="L208" t="str">
            <v>Elfasher</v>
          </cell>
          <cell r="Y208">
            <v>1692576</v>
          </cell>
        </row>
        <row r="209">
          <cell r="A209" t="str">
            <v>EF0206</v>
          </cell>
          <cell r="B209" t="str">
            <v>Active</v>
          </cell>
          <cell r="C209" t="str">
            <v>Mohamed ADAM MOHAMED</v>
          </cell>
          <cell r="D209" t="str">
            <v>FA</v>
          </cell>
          <cell r="E209" t="str">
            <v>Food Aid Monitor</v>
          </cell>
          <cell r="F209" t="str">
            <v>C11</v>
          </cell>
          <cell r="H209" t="str">
            <v>EF0206</v>
          </cell>
          <cell r="I209">
            <v>25569</v>
          </cell>
          <cell r="J209" t="str">
            <v>37</v>
          </cell>
          <cell r="K209" t="str">
            <v>M</v>
          </cell>
          <cell r="L209" t="str">
            <v>Elfasher</v>
          </cell>
          <cell r="Y209">
            <v>1692580</v>
          </cell>
        </row>
        <row r="210">
          <cell r="A210" t="str">
            <v>EF0207</v>
          </cell>
          <cell r="B210" t="str">
            <v>Stopped</v>
          </cell>
          <cell r="C210" t="str">
            <v xml:space="preserve">Osman HUSSEIN ADAM </v>
          </cell>
          <cell r="D210" t="str">
            <v>FA</v>
          </cell>
          <cell r="E210" t="str">
            <v>Food Aid Monitor</v>
          </cell>
          <cell r="F210" t="str">
            <v>C</v>
          </cell>
          <cell r="H210" t="str">
            <v>EF0207</v>
          </cell>
          <cell r="J210">
            <v>1692580</v>
          </cell>
          <cell r="K210" t="str">
            <v>M</v>
          </cell>
          <cell r="L210" t="str">
            <v>Elfasher</v>
          </cell>
          <cell r="Y210">
            <v>1692581</v>
          </cell>
        </row>
        <row r="211">
          <cell r="A211" t="str">
            <v>EF0208</v>
          </cell>
          <cell r="B211" t="str">
            <v>Stopped</v>
          </cell>
          <cell r="C211" t="str">
            <v xml:space="preserve">Adam ABAKER MOHAMED </v>
          </cell>
          <cell r="D211" t="str">
            <v>FA</v>
          </cell>
          <cell r="E211" t="str">
            <v>Food Aid Monitor</v>
          </cell>
          <cell r="F211" t="str">
            <v>C</v>
          </cell>
          <cell r="H211" t="str">
            <v>EF0208</v>
          </cell>
          <cell r="J211">
            <v>1692581</v>
          </cell>
          <cell r="K211" t="str">
            <v>M</v>
          </cell>
          <cell r="L211" t="str">
            <v>Elfasher</v>
          </cell>
        </row>
        <row r="212">
          <cell r="A212" t="str">
            <v>EF0209</v>
          </cell>
          <cell r="B212" t="str">
            <v>Stopped</v>
          </cell>
          <cell r="C212" t="str">
            <v>Jamal ABDALLA ABAKER</v>
          </cell>
          <cell r="D212" t="str">
            <v>LOG</v>
          </cell>
          <cell r="E212" t="str">
            <v>Driver</v>
          </cell>
          <cell r="F212" t="str">
            <v>C1</v>
          </cell>
          <cell r="H212" t="str">
            <v>EF0209</v>
          </cell>
          <cell r="I212">
            <v>26338</v>
          </cell>
          <cell r="J212" t="str">
            <v>35</v>
          </cell>
          <cell r="K212" t="str">
            <v>M</v>
          </cell>
          <cell r="L212" t="str">
            <v>Elfasher</v>
          </cell>
          <cell r="Y212">
            <v>1735699</v>
          </cell>
        </row>
        <row r="213">
          <cell r="A213" t="str">
            <v>EF0210</v>
          </cell>
          <cell r="B213" t="str">
            <v>Active</v>
          </cell>
          <cell r="C213" t="str">
            <v>Mohamed ELTAIB MOHAMED ADAM</v>
          </cell>
          <cell r="D213" t="str">
            <v>FA</v>
          </cell>
          <cell r="E213" t="str">
            <v>Food Aid team Leader</v>
          </cell>
          <cell r="F213" t="str">
            <v>D11</v>
          </cell>
          <cell r="H213" t="str">
            <v>EF0210</v>
          </cell>
          <cell r="I213">
            <v>27395</v>
          </cell>
          <cell r="J213" t="str">
            <v>32</v>
          </cell>
          <cell r="K213" t="str">
            <v>M</v>
          </cell>
          <cell r="L213" t="str">
            <v>Elfasher</v>
          </cell>
          <cell r="Y213">
            <v>1735623</v>
          </cell>
        </row>
        <row r="214">
          <cell r="A214" t="str">
            <v>EF0211</v>
          </cell>
          <cell r="B214" t="str">
            <v>Stopped</v>
          </cell>
          <cell r="C214" t="str">
            <v>Seedeg YAHIA MOHAMED</v>
          </cell>
          <cell r="D214" t="str">
            <v>FA</v>
          </cell>
          <cell r="E214" t="str">
            <v>Food Aid Monitor</v>
          </cell>
          <cell r="F214" t="str">
            <v>C1</v>
          </cell>
          <cell r="H214" t="str">
            <v>EF0211</v>
          </cell>
          <cell r="I214">
            <v>25934</v>
          </cell>
          <cell r="J214" t="str">
            <v>36</v>
          </cell>
          <cell r="K214" t="str">
            <v>M</v>
          </cell>
          <cell r="L214" t="str">
            <v>Elfasher</v>
          </cell>
          <cell r="Y214">
            <v>1728734</v>
          </cell>
        </row>
        <row r="215">
          <cell r="A215" t="str">
            <v>EF0212</v>
          </cell>
          <cell r="B215" t="str">
            <v>Active</v>
          </cell>
          <cell r="C215" t="str">
            <v>Ibrahim ADAM ABAKER</v>
          </cell>
          <cell r="D215" t="str">
            <v>FS</v>
          </cell>
          <cell r="E215" t="str">
            <v>Agricultural Technician</v>
          </cell>
          <cell r="F215" t="str">
            <v>D11</v>
          </cell>
          <cell r="H215" t="str">
            <v>EF0212</v>
          </cell>
          <cell r="I215">
            <v>24473</v>
          </cell>
          <cell r="J215" t="str">
            <v>40</v>
          </cell>
          <cell r="K215" t="str">
            <v>M</v>
          </cell>
          <cell r="L215" t="str">
            <v>Elfasher</v>
          </cell>
          <cell r="Y215">
            <v>1735590</v>
          </cell>
          <cell r="AB215">
            <v>38727</v>
          </cell>
        </row>
        <row r="216">
          <cell r="A216" t="str">
            <v>EF0213</v>
          </cell>
          <cell r="B216" t="str">
            <v>Stopped</v>
          </cell>
          <cell r="C216" t="str">
            <v>Ahmed ELBAWI ADAM</v>
          </cell>
          <cell r="D216" t="str">
            <v>LOG</v>
          </cell>
          <cell r="E216" t="str">
            <v>Driver</v>
          </cell>
          <cell r="F216" t="str">
            <v>C</v>
          </cell>
          <cell r="H216" t="str">
            <v>EF0213</v>
          </cell>
          <cell r="J216">
            <v>38727</v>
          </cell>
          <cell r="K216" t="str">
            <v>M</v>
          </cell>
          <cell r="L216" t="str">
            <v>Elfasher</v>
          </cell>
        </row>
        <row r="217">
          <cell r="A217" t="str">
            <v>EF0214</v>
          </cell>
          <cell r="B217" t="str">
            <v>Active</v>
          </cell>
          <cell r="C217" t="str">
            <v>Abdelbasher OMER ALI</v>
          </cell>
          <cell r="D217" t="str">
            <v>NUT</v>
          </cell>
          <cell r="E217" t="str">
            <v>Watchman</v>
          </cell>
          <cell r="F217" t="str">
            <v>A4</v>
          </cell>
          <cell r="H217" t="str">
            <v>EF0214</v>
          </cell>
          <cell r="I217">
            <v>27760</v>
          </cell>
          <cell r="J217" t="str">
            <v>31</v>
          </cell>
          <cell r="K217" t="str">
            <v>M</v>
          </cell>
          <cell r="L217" t="str">
            <v>Abushok Camp</v>
          </cell>
          <cell r="Y217">
            <v>16524175</v>
          </cell>
        </row>
        <row r="218">
          <cell r="A218" t="str">
            <v>EF0215</v>
          </cell>
          <cell r="B218" t="str">
            <v>Active</v>
          </cell>
          <cell r="C218" t="str">
            <v>Fawzia KHALIL ISHAG</v>
          </cell>
          <cell r="D218" t="str">
            <v>NUT</v>
          </cell>
          <cell r="E218" t="str">
            <v>Home Visitor</v>
          </cell>
          <cell r="F218" t="str">
            <v>B4</v>
          </cell>
          <cell r="H218" t="str">
            <v>EF0215</v>
          </cell>
          <cell r="I218">
            <v>30317</v>
          </cell>
          <cell r="J218" t="str">
            <v>24</v>
          </cell>
          <cell r="K218" t="str">
            <v>F</v>
          </cell>
          <cell r="L218" t="str">
            <v>Elfasher</v>
          </cell>
          <cell r="Y218">
            <v>1692790</v>
          </cell>
        </row>
        <row r="219">
          <cell r="A219" t="str">
            <v>EF0216</v>
          </cell>
          <cell r="B219" t="str">
            <v>Active</v>
          </cell>
          <cell r="C219" t="str">
            <v xml:space="preserve">Sulieman NOGARA ABDALLA </v>
          </cell>
          <cell r="D219" t="str">
            <v>LOG</v>
          </cell>
          <cell r="E219" t="str">
            <v>Storekeeper Assistant</v>
          </cell>
          <cell r="F219" t="str">
            <v>D11</v>
          </cell>
          <cell r="H219" t="str">
            <v>EF0216</v>
          </cell>
          <cell r="I219">
            <v>25569</v>
          </cell>
          <cell r="J219" t="str">
            <v>37</v>
          </cell>
          <cell r="K219" t="str">
            <v>M</v>
          </cell>
          <cell r="L219" t="str">
            <v>Elfasher</v>
          </cell>
          <cell r="Y219">
            <v>1735667</v>
          </cell>
        </row>
        <row r="220">
          <cell r="A220" t="str">
            <v>EF0217</v>
          </cell>
          <cell r="B220" t="str">
            <v>Stopped</v>
          </cell>
          <cell r="C220" t="str">
            <v xml:space="preserve">Ahmed MUSSA BAKHAIT </v>
          </cell>
          <cell r="D220" t="str">
            <v>LOG</v>
          </cell>
          <cell r="E220" t="str">
            <v>Driver</v>
          </cell>
          <cell r="F220" t="str">
            <v>C1</v>
          </cell>
          <cell r="H220" t="str">
            <v>EF0217</v>
          </cell>
          <cell r="I220">
            <v>21916</v>
          </cell>
          <cell r="J220" t="str">
            <v>47</v>
          </cell>
          <cell r="K220" t="str">
            <v>M</v>
          </cell>
          <cell r="L220" t="str">
            <v>Elfasher</v>
          </cell>
          <cell r="Y220">
            <v>1735646</v>
          </cell>
        </row>
        <row r="221">
          <cell r="A221" t="str">
            <v>EF0218</v>
          </cell>
          <cell r="B221" t="str">
            <v>Stopped</v>
          </cell>
          <cell r="C221" t="str">
            <v xml:space="preserve">Abubker IBRAHIM Hamad </v>
          </cell>
          <cell r="D221" t="str">
            <v>LOG</v>
          </cell>
          <cell r="E221" t="str">
            <v xml:space="preserve">Driver </v>
          </cell>
          <cell r="F221" t="str">
            <v>C</v>
          </cell>
          <cell r="H221" t="str">
            <v>EF0218</v>
          </cell>
          <cell r="I221">
            <v>24473</v>
          </cell>
          <cell r="J221" t="str">
            <v>40</v>
          </cell>
          <cell r="K221" t="str">
            <v>M</v>
          </cell>
          <cell r="L221" t="str">
            <v>Elfasher</v>
          </cell>
          <cell r="Y221">
            <v>1735717</v>
          </cell>
        </row>
        <row r="222">
          <cell r="A222" t="str">
            <v>EF0219</v>
          </cell>
          <cell r="B222" t="str">
            <v>Stopped</v>
          </cell>
          <cell r="C222" t="str">
            <v xml:space="preserve">Seedig ABDURHMAN </v>
          </cell>
          <cell r="D222" t="str">
            <v>LOG</v>
          </cell>
          <cell r="E222" t="str">
            <v xml:space="preserve">Driver </v>
          </cell>
          <cell r="F222" t="str">
            <v>C</v>
          </cell>
          <cell r="H222" t="str">
            <v>EF0219</v>
          </cell>
          <cell r="I222">
            <v>22647</v>
          </cell>
          <cell r="J222" t="str">
            <v>45</v>
          </cell>
          <cell r="K222" t="str">
            <v>M</v>
          </cell>
          <cell r="L222" t="str">
            <v>Elfasher</v>
          </cell>
        </row>
        <row r="223">
          <cell r="A223" t="str">
            <v>EF0220</v>
          </cell>
          <cell r="B223" t="str">
            <v>Stopped</v>
          </cell>
          <cell r="C223" t="str">
            <v xml:space="preserve">Amna SALIH ADAM </v>
          </cell>
          <cell r="D223" t="str">
            <v>NUT</v>
          </cell>
          <cell r="E223" t="str">
            <v xml:space="preserve">Phase Monitor </v>
          </cell>
          <cell r="F223" t="str">
            <v>B</v>
          </cell>
          <cell r="H223" t="str">
            <v>EF0220</v>
          </cell>
          <cell r="I223">
            <v>26665</v>
          </cell>
          <cell r="J223" t="str">
            <v>34</v>
          </cell>
          <cell r="K223" t="str">
            <v>F</v>
          </cell>
          <cell r="L223" t="str">
            <v>Elfasher</v>
          </cell>
          <cell r="Y223">
            <v>1737024</v>
          </cell>
        </row>
        <row r="224">
          <cell r="A224" t="str">
            <v>EF0223</v>
          </cell>
          <cell r="B224" t="str">
            <v>Stopped</v>
          </cell>
          <cell r="C224" t="str">
            <v xml:space="preserve">Nizar HAMDAN AL MAHDI </v>
          </cell>
          <cell r="D224" t="str">
            <v>FS</v>
          </cell>
          <cell r="E224" t="str">
            <v>Data Entry Manager</v>
          </cell>
          <cell r="F224" t="str">
            <v>C</v>
          </cell>
          <cell r="H224" t="str">
            <v>EF0223</v>
          </cell>
          <cell r="J224">
            <v>1737024</v>
          </cell>
          <cell r="K224" t="str">
            <v>M</v>
          </cell>
          <cell r="L224" t="str">
            <v>Elfasher</v>
          </cell>
        </row>
        <row r="225">
          <cell r="A225" t="str">
            <v>EF0224</v>
          </cell>
          <cell r="B225" t="str">
            <v>Stopped</v>
          </cell>
          <cell r="C225" t="str">
            <v xml:space="preserve">Adam AHMED IBRAHIM </v>
          </cell>
          <cell r="D225" t="str">
            <v>FS</v>
          </cell>
          <cell r="E225" t="str">
            <v xml:space="preserve">Food security monitor </v>
          </cell>
          <cell r="F225" t="str">
            <v>C</v>
          </cell>
          <cell r="H225" t="str">
            <v>EF0224</v>
          </cell>
          <cell r="I225">
            <v>28856</v>
          </cell>
          <cell r="J225" t="str">
            <v>28</v>
          </cell>
          <cell r="K225" t="str">
            <v>M</v>
          </cell>
          <cell r="L225" t="str">
            <v>Elfasher</v>
          </cell>
        </row>
        <row r="226">
          <cell r="A226" t="str">
            <v>EF0225</v>
          </cell>
          <cell r="B226" t="str">
            <v>Stopped</v>
          </cell>
          <cell r="C226" t="str">
            <v>Eltajani FUDEL MUSTAFA</v>
          </cell>
          <cell r="D226" t="str">
            <v>FS</v>
          </cell>
          <cell r="E226" t="str">
            <v>Data Entry Manager</v>
          </cell>
          <cell r="F226" t="str">
            <v>C</v>
          </cell>
          <cell r="H226" t="str">
            <v>EF0225</v>
          </cell>
          <cell r="J226">
            <v>28856</v>
          </cell>
          <cell r="K226" t="str">
            <v>M</v>
          </cell>
          <cell r="L226" t="str">
            <v>Elfasher</v>
          </cell>
        </row>
        <row r="227">
          <cell r="A227" t="str">
            <v>EF0226</v>
          </cell>
          <cell r="B227" t="str">
            <v>Active</v>
          </cell>
          <cell r="C227" t="str">
            <v xml:space="preserve">Ibrahim SULIEMAN </v>
          </cell>
          <cell r="D227" t="str">
            <v>LOG</v>
          </cell>
          <cell r="E227" t="str">
            <v>Watchman</v>
          </cell>
          <cell r="F227" t="str">
            <v>A11</v>
          </cell>
          <cell r="H227" t="str">
            <v>EF0226</v>
          </cell>
          <cell r="I227">
            <v>24108</v>
          </cell>
          <cell r="J227" t="str">
            <v>41</v>
          </cell>
          <cell r="K227" t="str">
            <v>M</v>
          </cell>
          <cell r="L227" t="str">
            <v>Elfasher</v>
          </cell>
        </row>
        <row r="228">
          <cell r="A228" t="str">
            <v>EF0227</v>
          </cell>
          <cell r="B228" t="str">
            <v>Active</v>
          </cell>
          <cell r="C228" t="str">
            <v xml:space="preserve">Hassan ABDUHADI ALI </v>
          </cell>
          <cell r="D228" t="str">
            <v>LOG</v>
          </cell>
          <cell r="E228" t="str">
            <v>Watchman</v>
          </cell>
          <cell r="F228" t="str">
            <v>A11</v>
          </cell>
          <cell r="H228" t="str">
            <v>EF0227</v>
          </cell>
          <cell r="I228">
            <v>25750</v>
          </cell>
          <cell r="J228" t="str">
            <v>36</v>
          </cell>
          <cell r="K228" t="str">
            <v>M</v>
          </cell>
          <cell r="L228" t="str">
            <v>Elfasher</v>
          </cell>
          <cell r="AB228" t="str">
            <v>18/09/2006</v>
          </cell>
        </row>
        <row r="229">
          <cell r="A229" t="str">
            <v>EF0228</v>
          </cell>
          <cell r="B229" t="str">
            <v>Active</v>
          </cell>
          <cell r="C229" t="str">
            <v>Hassan ABDALLAH Arja</v>
          </cell>
          <cell r="D229" t="str">
            <v>LOG</v>
          </cell>
          <cell r="E229" t="str">
            <v>Watchman</v>
          </cell>
          <cell r="F229" t="str">
            <v>A11</v>
          </cell>
          <cell r="H229" t="str">
            <v>EF0228</v>
          </cell>
          <cell r="I229">
            <v>20124</v>
          </cell>
          <cell r="J229" t="str">
            <v>52</v>
          </cell>
          <cell r="K229" t="str">
            <v>M</v>
          </cell>
          <cell r="L229" t="str">
            <v>Elfasher</v>
          </cell>
        </row>
        <row r="230">
          <cell r="A230" t="str">
            <v>EF0229</v>
          </cell>
          <cell r="B230" t="str">
            <v>Active</v>
          </cell>
          <cell r="C230" t="str">
            <v>Sameer Hamed SHOGAR</v>
          </cell>
          <cell r="D230" t="str">
            <v>LOG</v>
          </cell>
          <cell r="E230" t="str">
            <v>Watchman</v>
          </cell>
          <cell r="F230" t="str">
            <v>A11</v>
          </cell>
          <cell r="H230" t="str">
            <v>EF0229</v>
          </cell>
          <cell r="I230">
            <v>27044</v>
          </cell>
          <cell r="J230" t="str">
            <v>33</v>
          </cell>
          <cell r="K230" t="str">
            <v>M</v>
          </cell>
          <cell r="L230" t="str">
            <v>Elfasher</v>
          </cell>
        </row>
        <row r="231">
          <cell r="A231" t="str">
            <v>EF0230</v>
          </cell>
          <cell r="B231" t="str">
            <v>Active</v>
          </cell>
          <cell r="C231" t="str">
            <v xml:space="preserve">Elnizeer SAAD ELNOUR </v>
          </cell>
          <cell r="D231" t="str">
            <v>LOG</v>
          </cell>
          <cell r="E231" t="str">
            <v>Watchman</v>
          </cell>
          <cell r="F231" t="str">
            <v>A11</v>
          </cell>
          <cell r="H231" t="str">
            <v>EF0230</v>
          </cell>
          <cell r="I231">
            <v>28856</v>
          </cell>
          <cell r="J231" t="str">
            <v>28</v>
          </cell>
          <cell r="K231" t="str">
            <v>M</v>
          </cell>
          <cell r="L231" t="str">
            <v>Elfasher</v>
          </cell>
        </row>
        <row r="232">
          <cell r="A232" t="str">
            <v>EF0231</v>
          </cell>
          <cell r="B232" t="str">
            <v>Active</v>
          </cell>
          <cell r="C232" t="str">
            <v>Ibrahim Yousif Mohamed</v>
          </cell>
          <cell r="D232" t="str">
            <v>LOG</v>
          </cell>
          <cell r="E232" t="str">
            <v>Watchman</v>
          </cell>
          <cell r="F232" t="str">
            <v>A11</v>
          </cell>
          <cell r="H232" t="str">
            <v>EF0231</v>
          </cell>
          <cell r="I232">
            <v>24610</v>
          </cell>
          <cell r="J232" t="str">
            <v>40</v>
          </cell>
          <cell r="K232" t="str">
            <v>M</v>
          </cell>
          <cell r="L232" t="str">
            <v>Elfasher</v>
          </cell>
        </row>
        <row r="233">
          <cell r="A233" t="str">
            <v>EF0232</v>
          </cell>
          <cell r="B233" t="str">
            <v>Active</v>
          </cell>
          <cell r="C233" t="str">
            <v xml:space="preserve">Abdalla SALEH ABAKER </v>
          </cell>
          <cell r="D233" t="str">
            <v>LOG</v>
          </cell>
          <cell r="E233" t="str">
            <v>Watchman</v>
          </cell>
          <cell r="F233" t="str">
            <v>A11</v>
          </cell>
          <cell r="H233" t="str">
            <v>EF0232</v>
          </cell>
          <cell r="I233">
            <v>31027</v>
          </cell>
          <cell r="J233" t="str">
            <v>22</v>
          </cell>
          <cell r="K233" t="str">
            <v>M</v>
          </cell>
          <cell r="L233" t="str">
            <v>Elfasher</v>
          </cell>
        </row>
        <row r="234">
          <cell r="A234" t="str">
            <v>EF0233</v>
          </cell>
          <cell r="B234" t="str">
            <v>Stopped</v>
          </cell>
          <cell r="C234" t="str">
            <v xml:space="preserve">Nur Eldeein Kasham </v>
          </cell>
          <cell r="D234" t="str">
            <v>LOG</v>
          </cell>
          <cell r="E234" t="str">
            <v>Purchaser Assistant</v>
          </cell>
          <cell r="F234" t="str">
            <v>D</v>
          </cell>
          <cell r="H234" t="str">
            <v>EF0233</v>
          </cell>
          <cell r="I234">
            <v>27030</v>
          </cell>
          <cell r="J234" t="str">
            <v>33</v>
          </cell>
          <cell r="K234" t="str">
            <v>M</v>
          </cell>
          <cell r="L234" t="str">
            <v>Elfasher</v>
          </cell>
          <cell r="Y234">
            <v>1767373</v>
          </cell>
        </row>
        <row r="235">
          <cell r="A235" t="str">
            <v>EF0234</v>
          </cell>
          <cell r="B235" t="str">
            <v xml:space="preserve">Active </v>
          </cell>
          <cell r="C235" t="str">
            <v xml:space="preserve">Yousif ABDULLMULA  AHMED </v>
          </cell>
          <cell r="D235" t="str">
            <v>WS</v>
          </cell>
          <cell r="E235" t="str">
            <v>Watsan Assitant Manager</v>
          </cell>
          <cell r="F235" t="str">
            <v>G11</v>
          </cell>
          <cell r="H235" t="str">
            <v>EF0234</v>
          </cell>
          <cell r="I235">
            <v>28129</v>
          </cell>
          <cell r="J235" t="str">
            <v>30</v>
          </cell>
          <cell r="K235" t="str">
            <v>M</v>
          </cell>
          <cell r="L235" t="str">
            <v>Elfasher</v>
          </cell>
          <cell r="Y235">
            <v>1735577</v>
          </cell>
        </row>
        <row r="236">
          <cell r="A236" t="str">
            <v>EF0235</v>
          </cell>
          <cell r="B236" t="str">
            <v>Stopped</v>
          </cell>
          <cell r="C236" t="str">
            <v xml:space="preserve">Sakeena ADAM IBRAHIM </v>
          </cell>
          <cell r="D236" t="str">
            <v>WS</v>
          </cell>
          <cell r="E236" t="str">
            <v>Community Animator</v>
          </cell>
          <cell r="F236" t="str">
            <v>D1</v>
          </cell>
          <cell r="H236" t="str">
            <v>EF0235</v>
          </cell>
          <cell r="I236">
            <v>28126</v>
          </cell>
          <cell r="J236" t="str">
            <v>30</v>
          </cell>
          <cell r="K236" t="str">
            <v>F</v>
          </cell>
          <cell r="L236" t="str">
            <v>Elfasher</v>
          </cell>
          <cell r="Y236">
            <v>1735638</v>
          </cell>
        </row>
        <row r="237">
          <cell r="A237" t="str">
            <v>EF0236</v>
          </cell>
          <cell r="B237" t="str">
            <v>Stopped</v>
          </cell>
          <cell r="C237" t="str">
            <v xml:space="preserve">Abubaker ABDULSHAFI </v>
          </cell>
          <cell r="D237" t="str">
            <v>WS</v>
          </cell>
          <cell r="E237" t="str">
            <v>Community Approach Supervisor</v>
          </cell>
          <cell r="F237" t="str">
            <v>E1</v>
          </cell>
          <cell r="H237" t="str">
            <v>EF0236</v>
          </cell>
          <cell r="I237">
            <v>24838</v>
          </cell>
          <cell r="J237" t="str">
            <v>39</v>
          </cell>
          <cell r="K237" t="str">
            <v>M</v>
          </cell>
          <cell r="L237" t="str">
            <v>Elfasher</v>
          </cell>
          <cell r="Y237">
            <v>1735625</v>
          </cell>
        </row>
        <row r="238">
          <cell r="A238" t="str">
            <v>EF0237</v>
          </cell>
          <cell r="B238" t="str">
            <v>Stopped</v>
          </cell>
          <cell r="C238" t="str">
            <v xml:space="preserve">Murshid OSMAN MOHAMED </v>
          </cell>
          <cell r="D238" t="str">
            <v>WS</v>
          </cell>
          <cell r="E238" t="str">
            <v>Community Animator</v>
          </cell>
          <cell r="F238" t="str">
            <v>D1</v>
          </cell>
          <cell r="H238" t="str">
            <v>EF0237</v>
          </cell>
          <cell r="I238">
            <v>29587</v>
          </cell>
          <cell r="J238" t="str">
            <v>26</v>
          </cell>
          <cell r="K238" t="str">
            <v>M</v>
          </cell>
          <cell r="L238" t="str">
            <v>Elfasher</v>
          </cell>
          <cell r="Y238">
            <v>1735580</v>
          </cell>
        </row>
        <row r="239">
          <cell r="A239" t="str">
            <v>EF0238</v>
          </cell>
          <cell r="B239" t="str">
            <v>Stopped</v>
          </cell>
          <cell r="C239" t="str">
            <v xml:space="preserve">Ahmed ISMAIL ABDULRHMAN </v>
          </cell>
          <cell r="D239" t="str">
            <v>WS</v>
          </cell>
          <cell r="E239" t="str">
            <v>Community Animator</v>
          </cell>
          <cell r="F239" t="str">
            <v>D1</v>
          </cell>
          <cell r="H239" t="str">
            <v>EF0238</v>
          </cell>
          <cell r="I239">
            <v>28495</v>
          </cell>
          <cell r="J239" t="str">
            <v>29</v>
          </cell>
          <cell r="K239" t="str">
            <v>M</v>
          </cell>
          <cell r="L239" t="str">
            <v>Elfasher</v>
          </cell>
          <cell r="Y239">
            <v>1735919</v>
          </cell>
        </row>
        <row r="240">
          <cell r="A240" t="str">
            <v>EF0239</v>
          </cell>
          <cell r="B240" t="str">
            <v xml:space="preserve">Active </v>
          </cell>
          <cell r="C240" t="str">
            <v xml:space="preserve">Elys ADAM AHMED </v>
          </cell>
          <cell r="D240" t="str">
            <v>LOG</v>
          </cell>
          <cell r="E240" t="str">
            <v>Watchman</v>
          </cell>
          <cell r="F240" t="str">
            <v>A11</v>
          </cell>
          <cell r="H240" t="str">
            <v>EF0239</v>
          </cell>
          <cell r="I240">
            <v>24838</v>
          </cell>
          <cell r="J240" t="str">
            <v>39</v>
          </cell>
          <cell r="K240" t="str">
            <v>M</v>
          </cell>
          <cell r="L240" t="str">
            <v>Korma</v>
          </cell>
          <cell r="Y240">
            <v>1767281</v>
          </cell>
        </row>
        <row r="241">
          <cell r="A241" t="str">
            <v>EF0240</v>
          </cell>
          <cell r="B241" t="str">
            <v xml:space="preserve">Active </v>
          </cell>
          <cell r="C241" t="str">
            <v>Mohamed ABAKER Ahmed</v>
          </cell>
          <cell r="D241" t="str">
            <v>LOG</v>
          </cell>
          <cell r="E241" t="str">
            <v>Watchman</v>
          </cell>
          <cell r="F241" t="str">
            <v>A11</v>
          </cell>
          <cell r="H241" t="str">
            <v>EF0240</v>
          </cell>
          <cell r="I241">
            <v>25569</v>
          </cell>
          <cell r="J241" t="str">
            <v>37</v>
          </cell>
          <cell r="K241" t="str">
            <v>M</v>
          </cell>
          <cell r="L241" t="str">
            <v>Korma</v>
          </cell>
          <cell r="Y241">
            <v>1767280</v>
          </cell>
        </row>
        <row r="242">
          <cell r="A242" t="str">
            <v>EF0241</v>
          </cell>
          <cell r="B242" t="str">
            <v>Active</v>
          </cell>
          <cell r="C242" t="str">
            <v>Eldouma EISSA Abdelmountaleb</v>
          </cell>
          <cell r="D242" t="str">
            <v>LOG</v>
          </cell>
          <cell r="E242" t="str">
            <v>Watchman</v>
          </cell>
          <cell r="F242" t="str">
            <v>A11</v>
          </cell>
          <cell r="H242" t="str">
            <v>EF0241</v>
          </cell>
          <cell r="I242">
            <v>20455</v>
          </cell>
          <cell r="J242" t="str">
            <v>51</v>
          </cell>
          <cell r="K242" t="str">
            <v>M</v>
          </cell>
          <cell r="L242" t="str">
            <v>Korma</v>
          </cell>
          <cell r="Y242">
            <v>1766651</v>
          </cell>
        </row>
        <row r="243">
          <cell r="A243" t="str">
            <v>EF0242</v>
          </cell>
          <cell r="B243" t="str">
            <v>Stopped</v>
          </cell>
          <cell r="C243" t="str">
            <v xml:space="preserve">Mohmed ABAKER MOHAMED </v>
          </cell>
          <cell r="D243" t="str">
            <v>FA</v>
          </cell>
          <cell r="E243" t="str">
            <v xml:space="preserve">Food Distributor </v>
          </cell>
          <cell r="F243" t="str">
            <v>B1</v>
          </cell>
          <cell r="H243" t="str">
            <v>EF0242</v>
          </cell>
          <cell r="I243">
            <v>27030</v>
          </cell>
          <cell r="J243" t="str">
            <v>33</v>
          </cell>
          <cell r="K243" t="str">
            <v>M</v>
          </cell>
          <cell r="L243" t="str">
            <v>Korma</v>
          </cell>
          <cell r="Y243">
            <v>1773910</v>
          </cell>
        </row>
        <row r="244">
          <cell r="A244" t="str">
            <v>EF0243</v>
          </cell>
          <cell r="B244" t="str">
            <v>Stopped</v>
          </cell>
          <cell r="C244" t="str">
            <v>Fatima ZAKARIA HASSAN</v>
          </cell>
          <cell r="D244" t="str">
            <v>LOG</v>
          </cell>
          <cell r="E244" t="str">
            <v>Cook</v>
          </cell>
          <cell r="F244" t="str">
            <v>A1</v>
          </cell>
          <cell r="H244" t="str">
            <v>EF0243</v>
          </cell>
          <cell r="I244">
            <v>28491</v>
          </cell>
          <cell r="J244" t="str">
            <v>29</v>
          </cell>
          <cell r="K244" t="str">
            <v>F</v>
          </cell>
          <cell r="L244" t="str">
            <v>Abushok Camp</v>
          </cell>
        </row>
        <row r="245">
          <cell r="A245" t="str">
            <v>EF0244</v>
          </cell>
          <cell r="B245" t="str">
            <v>Stopped</v>
          </cell>
          <cell r="C245" t="str">
            <v xml:space="preserve">Asha IBRAHIM MOHAMED </v>
          </cell>
          <cell r="D245" t="str">
            <v>LOG</v>
          </cell>
          <cell r="E245" t="str">
            <v>Cleaner</v>
          </cell>
          <cell r="F245" t="str">
            <v>A1</v>
          </cell>
          <cell r="H245" t="str">
            <v>EF0244</v>
          </cell>
          <cell r="I245">
            <v>29221</v>
          </cell>
          <cell r="J245" t="str">
            <v>27</v>
          </cell>
          <cell r="K245" t="str">
            <v>F</v>
          </cell>
          <cell r="L245" t="str">
            <v>Korma</v>
          </cell>
        </row>
        <row r="246">
          <cell r="A246" t="str">
            <v>EF0245</v>
          </cell>
          <cell r="B246" t="str">
            <v>Stopped</v>
          </cell>
          <cell r="C246" t="str">
            <v>Ali ABGOUP ABDEL</v>
          </cell>
          <cell r="D246" t="str">
            <v>LOG</v>
          </cell>
          <cell r="E246" t="str">
            <v>Watchman</v>
          </cell>
          <cell r="F246" t="str">
            <v>A1</v>
          </cell>
          <cell r="H246" t="str">
            <v>EF0245</v>
          </cell>
          <cell r="I246">
            <v>18264</v>
          </cell>
          <cell r="J246" t="str">
            <v>57</v>
          </cell>
          <cell r="K246" t="str">
            <v>M</v>
          </cell>
          <cell r="L246" t="str">
            <v>Korma</v>
          </cell>
        </row>
        <row r="247">
          <cell r="A247" t="str">
            <v>EF0246</v>
          </cell>
          <cell r="B247" t="str">
            <v>Stopped</v>
          </cell>
          <cell r="C247" t="str">
            <v xml:space="preserve">Abud ALTOM ALI </v>
          </cell>
          <cell r="D247" t="str">
            <v>LOG</v>
          </cell>
          <cell r="E247" t="str">
            <v>Watchman</v>
          </cell>
          <cell r="F247" t="str">
            <v>A1</v>
          </cell>
          <cell r="H247" t="str">
            <v>EF0246</v>
          </cell>
          <cell r="I247">
            <v>24108</v>
          </cell>
          <cell r="J247" t="str">
            <v>41</v>
          </cell>
          <cell r="K247" t="str">
            <v>M</v>
          </cell>
          <cell r="L247" t="str">
            <v>Korma</v>
          </cell>
        </row>
        <row r="248">
          <cell r="A248" t="str">
            <v>EF0247</v>
          </cell>
          <cell r="B248" t="str">
            <v>Stopped</v>
          </cell>
          <cell r="C248" t="str">
            <v xml:space="preserve">Mohamed OSMAN ADAM </v>
          </cell>
          <cell r="D248" t="str">
            <v>LOG</v>
          </cell>
          <cell r="E248" t="str">
            <v>Watchman</v>
          </cell>
          <cell r="F248" t="str">
            <v>A1</v>
          </cell>
          <cell r="H248" t="str">
            <v>EF0247</v>
          </cell>
          <cell r="I248">
            <v>23012</v>
          </cell>
          <cell r="J248" t="str">
            <v>44</v>
          </cell>
          <cell r="K248" t="str">
            <v>M</v>
          </cell>
          <cell r="L248" t="str">
            <v>Korma</v>
          </cell>
        </row>
        <row r="249">
          <cell r="A249" t="str">
            <v>EF0248</v>
          </cell>
          <cell r="B249" t="str">
            <v>Stopped</v>
          </cell>
          <cell r="C249" t="str">
            <v xml:space="preserve">Abdalla ABDULJABER MOHAMED </v>
          </cell>
          <cell r="D249" t="str">
            <v>WS</v>
          </cell>
          <cell r="E249" t="str">
            <v>Mechanic</v>
          </cell>
          <cell r="F249" t="str">
            <v>D</v>
          </cell>
          <cell r="H249" t="str">
            <v>EF0248</v>
          </cell>
          <cell r="I249">
            <v>24108</v>
          </cell>
          <cell r="J249" t="str">
            <v>41</v>
          </cell>
          <cell r="K249" t="str">
            <v>M</v>
          </cell>
          <cell r="L249" t="str">
            <v>Elfasher</v>
          </cell>
          <cell r="Y249">
            <v>1657691</v>
          </cell>
        </row>
        <row r="250">
          <cell r="A250" t="str">
            <v>EF0249</v>
          </cell>
          <cell r="B250" t="str">
            <v>Stopped</v>
          </cell>
          <cell r="C250" t="str">
            <v xml:space="preserve">Mubark  ABDULTIF ALSANOSY </v>
          </cell>
          <cell r="D250" t="str">
            <v>WS</v>
          </cell>
          <cell r="E250" t="str">
            <v xml:space="preserve">Driller Technican </v>
          </cell>
          <cell r="F250" t="str">
            <v>D</v>
          </cell>
          <cell r="H250" t="str">
            <v>EF0249</v>
          </cell>
          <cell r="I250">
            <v>28383</v>
          </cell>
          <cell r="J250" t="str">
            <v>29</v>
          </cell>
          <cell r="K250" t="str">
            <v>M</v>
          </cell>
          <cell r="L250" t="str">
            <v>Elfasher</v>
          </cell>
          <cell r="Y250">
            <v>1735672</v>
          </cell>
        </row>
        <row r="251">
          <cell r="A251" t="str">
            <v>EF0250</v>
          </cell>
          <cell r="B251" t="str">
            <v>Stopped</v>
          </cell>
          <cell r="C251" t="str">
            <v xml:space="preserve">Mohamed ABEID ADAM </v>
          </cell>
          <cell r="D251" t="str">
            <v>WS</v>
          </cell>
          <cell r="E251" t="str">
            <v>Drilling Supervisor</v>
          </cell>
          <cell r="F251" t="str">
            <v>E</v>
          </cell>
          <cell r="H251" t="str">
            <v>EF0250</v>
          </cell>
          <cell r="I251">
            <v>27760</v>
          </cell>
          <cell r="J251" t="str">
            <v>31</v>
          </cell>
          <cell r="K251" t="str">
            <v>M</v>
          </cell>
          <cell r="L251" t="str">
            <v>Elfasher</v>
          </cell>
          <cell r="Y251">
            <v>1657691</v>
          </cell>
        </row>
        <row r="252">
          <cell r="A252" t="str">
            <v>EF0251</v>
          </cell>
          <cell r="B252" t="str">
            <v>Stopped</v>
          </cell>
          <cell r="C252" t="str">
            <v xml:space="preserve">Osam  MOHMED MANSOUR </v>
          </cell>
          <cell r="D252" t="str">
            <v>WS</v>
          </cell>
          <cell r="E252" t="str">
            <v xml:space="preserve">TECH Supervisor </v>
          </cell>
          <cell r="F252" t="str">
            <v>E</v>
          </cell>
          <cell r="H252" t="str">
            <v>EF0251</v>
          </cell>
          <cell r="J252">
            <v>1657691</v>
          </cell>
          <cell r="K252" t="str">
            <v>M</v>
          </cell>
          <cell r="L252" t="str">
            <v>Elfasher</v>
          </cell>
        </row>
        <row r="253">
          <cell r="A253" t="str">
            <v>EF0252</v>
          </cell>
          <cell r="B253" t="str">
            <v>Stopped</v>
          </cell>
          <cell r="C253" t="str">
            <v xml:space="preserve">Bababker ABDALLA ADAM </v>
          </cell>
          <cell r="D253" t="str">
            <v>WS</v>
          </cell>
          <cell r="E253" t="str">
            <v xml:space="preserve">Driller Technican </v>
          </cell>
          <cell r="F253" t="str">
            <v>D</v>
          </cell>
          <cell r="H253" t="str">
            <v>EF0252</v>
          </cell>
          <cell r="J253">
            <v>1657691</v>
          </cell>
          <cell r="K253" t="str">
            <v>M</v>
          </cell>
          <cell r="L253" t="str">
            <v>Elfasher</v>
          </cell>
          <cell r="Y253">
            <v>1735503</v>
          </cell>
        </row>
        <row r="254">
          <cell r="A254" t="str">
            <v>EF0253</v>
          </cell>
          <cell r="B254" t="str">
            <v>Stopped</v>
          </cell>
          <cell r="C254" t="str">
            <v xml:space="preserve">Bashair Omer R ALI </v>
          </cell>
          <cell r="D254" t="str">
            <v>WS</v>
          </cell>
          <cell r="E254" t="str">
            <v xml:space="preserve">Master Driller </v>
          </cell>
          <cell r="F254" t="str">
            <v>E</v>
          </cell>
          <cell r="H254" t="str">
            <v>EF0253</v>
          </cell>
          <cell r="J254">
            <v>1735503</v>
          </cell>
          <cell r="K254" t="str">
            <v>M</v>
          </cell>
          <cell r="L254" t="str">
            <v>Elfasher</v>
          </cell>
        </row>
        <row r="255">
          <cell r="A255" t="str">
            <v>EF0254</v>
          </cell>
          <cell r="B255" t="str">
            <v>Stopped</v>
          </cell>
          <cell r="C255" t="str">
            <v xml:space="preserve">Al bnan ALI TAG ALASFIA </v>
          </cell>
          <cell r="D255" t="str">
            <v>WS</v>
          </cell>
          <cell r="E255" t="str">
            <v xml:space="preserve">Social Approach </v>
          </cell>
          <cell r="F255" t="str">
            <v>E</v>
          </cell>
          <cell r="H255" t="str">
            <v>EF0254</v>
          </cell>
          <cell r="J255">
            <v>1735503</v>
          </cell>
          <cell r="K255" t="str">
            <v>M</v>
          </cell>
          <cell r="L255" t="str">
            <v>Elfasher</v>
          </cell>
        </row>
        <row r="256">
          <cell r="A256" t="str">
            <v>EF0255</v>
          </cell>
          <cell r="B256" t="str">
            <v>Stopped</v>
          </cell>
          <cell r="C256" t="str">
            <v xml:space="preserve">Khadija ADAM MOHAMED </v>
          </cell>
          <cell r="D256" t="str">
            <v>ADMIN</v>
          </cell>
          <cell r="E256" t="str">
            <v xml:space="preserve">Cleaner </v>
          </cell>
          <cell r="F256" t="str">
            <v>A</v>
          </cell>
          <cell r="H256" t="str">
            <v>EF0255</v>
          </cell>
          <cell r="I256">
            <v>21916</v>
          </cell>
          <cell r="J256" t="str">
            <v>47</v>
          </cell>
          <cell r="K256" t="str">
            <v>F</v>
          </cell>
          <cell r="L256" t="str">
            <v>Elfasher</v>
          </cell>
          <cell r="Y256">
            <v>1783875</v>
          </cell>
        </row>
        <row r="257">
          <cell r="A257" t="str">
            <v>EF0256</v>
          </cell>
          <cell r="B257" t="str">
            <v>Active</v>
          </cell>
          <cell r="C257" t="str">
            <v xml:space="preserve">Bahja ABDALLA BASHEIR </v>
          </cell>
          <cell r="D257" t="str">
            <v>ADMIN</v>
          </cell>
          <cell r="E257" t="str">
            <v xml:space="preserve">Cleaner </v>
          </cell>
          <cell r="F257" t="str">
            <v>A</v>
          </cell>
          <cell r="H257" t="str">
            <v>EF0256</v>
          </cell>
          <cell r="I257">
            <v>27030</v>
          </cell>
          <cell r="J257" t="str">
            <v>33</v>
          </cell>
          <cell r="K257" t="str">
            <v>F</v>
          </cell>
          <cell r="L257" t="str">
            <v>Elfasher</v>
          </cell>
        </row>
        <row r="258">
          <cell r="A258" t="str">
            <v>EF0257</v>
          </cell>
          <cell r="B258" t="str">
            <v>Stopped</v>
          </cell>
          <cell r="C258" t="str">
            <v xml:space="preserve">Bilal ELNOUR ELHAJ </v>
          </cell>
          <cell r="D258" t="str">
            <v>LOG</v>
          </cell>
          <cell r="E258" t="str">
            <v>Watchman</v>
          </cell>
          <cell r="F258" t="str">
            <v>A</v>
          </cell>
          <cell r="H258" t="str">
            <v>EF0257</v>
          </cell>
          <cell r="J258">
            <v>27030</v>
          </cell>
          <cell r="K258" t="str">
            <v>M</v>
          </cell>
          <cell r="L258" t="str">
            <v>Elfasher</v>
          </cell>
        </row>
        <row r="259">
          <cell r="A259" t="str">
            <v>EF0258</v>
          </cell>
          <cell r="B259" t="str">
            <v>Stopped</v>
          </cell>
          <cell r="C259" t="str">
            <v>Yanis BESHIR MAHMOUD</v>
          </cell>
          <cell r="D259" t="str">
            <v>FA</v>
          </cell>
          <cell r="E259" t="str">
            <v>Local Food Aid Monitor</v>
          </cell>
          <cell r="F259" t="str">
            <v>B</v>
          </cell>
          <cell r="H259" t="str">
            <v>EF0258</v>
          </cell>
          <cell r="I259">
            <v>15707</v>
          </cell>
          <cell r="J259" t="str">
            <v>64</v>
          </cell>
          <cell r="K259" t="str">
            <v>M</v>
          </cell>
          <cell r="Y259">
            <v>1767368</v>
          </cell>
        </row>
        <row r="260">
          <cell r="A260" t="str">
            <v>EF0259</v>
          </cell>
          <cell r="B260" t="str">
            <v>Stopped</v>
          </cell>
          <cell r="C260" t="str">
            <v>Al Nur ABDELRAHMAN SHERIF</v>
          </cell>
          <cell r="D260" t="str">
            <v>FA</v>
          </cell>
          <cell r="E260" t="str">
            <v>Local Food Aid Monitor</v>
          </cell>
          <cell r="F260" t="str">
            <v>B</v>
          </cell>
          <cell r="H260" t="str">
            <v>EF0259</v>
          </cell>
          <cell r="I260">
            <v>25204</v>
          </cell>
          <cell r="J260" t="str">
            <v>38</v>
          </cell>
          <cell r="K260" t="str">
            <v>M</v>
          </cell>
          <cell r="Y260">
            <v>1766654</v>
          </cell>
        </row>
        <row r="261">
          <cell r="A261" t="str">
            <v>EF0260</v>
          </cell>
          <cell r="B261" t="str">
            <v>Stopped</v>
          </cell>
          <cell r="C261" t="str">
            <v>Abdelaziz MOHAMED AHMED</v>
          </cell>
          <cell r="D261" t="str">
            <v>FA</v>
          </cell>
          <cell r="E261" t="str">
            <v>Local Food Aid Monitor</v>
          </cell>
          <cell r="F261" t="str">
            <v>B</v>
          </cell>
          <cell r="H261" t="str">
            <v>EF0260</v>
          </cell>
          <cell r="I261">
            <v>27395</v>
          </cell>
          <cell r="J261" t="str">
            <v>32</v>
          </cell>
          <cell r="K261" t="str">
            <v>M</v>
          </cell>
          <cell r="Y261">
            <v>176</v>
          </cell>
        </row>
        <row r="262">
          <cell r="A262" t="str">
            <v>EF0261</v>
          </cell>
          <cell r="B262" t="str">
            <v>Active</v>
          </cell>
          <cell r="C262" t="str">
            <v>Abdelkader YagouP</v>
          </cell>
          <cell r="D262" t="str">
            <v>FA</v>
          </cell>
          <cell r="E262" t="str">
            <v>Local Food Aid Monitor</v>
          </cell>
          <cell r="F262" t="str">
            <v>B11</v>
          </cell>
          <cell r="H262" t="str">
            <v>EF0261</v>
          </cell>
          <cell r="I262">
            <v>27395</v>
          </cell>
          <cell r="J262" t="str">
            <v>32</v>
          </cell>
          <cell r="K262" t="str">
            <v>M</v>
          </cell>
          <cell r="L262" t="str">
            <v>Shangiltoby Area</v>
          </cell>
          <cell r="Y262">
            <v>1767282</v>
          </cell>
        </row>
        <row r="263">
          <cell r="A263" t="str">
            <v>EF0262</v>
          </cell>
          <cell r="B263" t="str">
            <v>Stopped</v>
          </cell>
          <cell r="C263" t="str">
            <v>Faisal IBRAHIM ABDULAZIZ</v>
          </cell>
          <cell r="D263" t="str">
            <v>WS</v>
          </cell>
          <cell r="E263" t="str">
            <v>Watsan Tecnician</v>
          </cell>
          <cell r="F263" t="str">
            <v>C</v>
          </cell>
          <cell r="H263" t="str">
            <v>EF0262</v>
          </cell>
          <cell r="I263">
            <v>25569</v>
          </cell>
          <cell r="J263" t="str">
            <v>37</v>
          </cell>
          <cell r="K263" t="str">
            <v>M</v>
          </cell>
          <cell r="L263" t="str">
            <v>Elfasher</v>
          </cell>
          <cell r="Y263">
            <v>1767362</v>
          </cell>
        </row>
        <row r="264">
          <cell r="A264" t="str">
            <v>EF0263</v>
          </cell>
          <cell r="B264" t="str">
            <v>Active</v>
          </cell>
          <cell r="C264" t="str">
            <v>Faisal MOHAMED EISSA</v>
          </cell>
          <cell r="D264" t="str">
            <v>FS</v>
          </cell>
          <cell r="E264" t="str">
            <v>Food security survey</v>
          </cell>
          <cell r="F264" t="str">
            <v>C11</v>
          </cell>
          <cell r="H264" t="str">
            <v>EF0263</v>
          </cell>
          <cell r="I264">
            <v>26857</v>
          </cell>
          <cell r="J264" t="str">
            <v>33</v>
          </cell>
          <cell r="K264" t="str">
            <v>M</v>
          </cell>
          <cell r="L264" t="str">
            <v>Elfasher</v>
          </cell>
        </row>
        <row r="265">
          <cell r="A265" t="str">
            <v>EF0264</v>
          </cell>
          <cell r="B265" t="str">
            <v>Stopped</v>
          </cell>
          <cell r="C265" t="str">
            <v>KhaterAdam Jally</v>
          </cell>
          <cell r="D265" t="str">
            <v>FA</v>
          </cell>
          <cell r="E265" t="str">
            <v>Local Food Aid Monitor</v>
          </cell>
          <cell r="F265" t="str">
            <v>B</v>
          </cell>
          <cell r="H265" t="str">
            <v>EF0264</v>
          </cell>
          <cell r="I265">
            <v>21551</v>
          </cell>
          <cell r="J265" t="str">
            <v>48</v>
          </cell>
          <cell r="K265" t="str">
            <v>M</v>
          </cell>
          <cell r="Y265">
            <v>1767367</v>
          </cell>
        </row>
        <row r="266">
          <cell r="A266" t="str">
            <v>EF0265</v>
          </cell>
          <cell r="B266" t="str">
            <v>Stopped</v>
          </cell>
          <cell r="C266" t="str">
            <v>Abdelgassim Mahmoud Abdallah</v>
          </cell>
          <cell r="D266" t="str">
            <v>LOG</v>
          </cell>
          <cell r="E266" t="str">
            <v>Watchman</v>
          </cell>
          <cell r="F266" t="str">
            <v>A</v>
          </cell>
          <cell r="H266" t="str">
            <v>EF0265</v>
          </cell>
          <cell r="I266">
            <v>18264</v>
          </cell>
          <cell r="J266" t="str">
            <v>57</v>
          </cell>
          <cell r="K266" t="str">
            <v>M</v>
          </cell>
          <cell r="L266" t="str">
            <v>Korma</v>
          </cell>
          <cell r="V266">
            <v>2</v>
          </cell>
        </row>
        <row r="267">
          <cell r="A267" t="str">
            <v>EF0266</v>
          </cell>
          <cell r="B267" t="str">
            <v>Stopped</v>
          </cell>
          <cell r="C267" t="str">
            <v>Yousif Adam Zakaria</v>
          </cell>
          <cell r="D267" t="str">
            <v>LOG</v>
          </cell>
          <cell r="E267" t="str">
            <v>Driver</v>
          </cell>
          <cell r="F267" t="str">
            <v>C</v>
          </cell>
          <cell r="H267" t="str">
            <v>EF0266</v>
          </cell>
          <cell r="I267">
            <v>23377</v>
          </cell>
          <cell r="J267" t="str">
            <v>43</v>
          </cell>
          <cell r="K267" t="str">
            <v>M</v>
          </cell>
          <cell r="L267" t="str">
            <v>Elfasher</v>
          </cell>
          <cell r="V267">
            <v>1</v>
          </cell>
        </row>
        <row r="268">
          <cell r="A268" t="str">
            <v>EF0267</v>
          </cell>
          <cell r="B268" t="str">
            <v>Active</v>
          </cell>
          <cell r="C268" t="str">
            <v>Modather Mohamed Abdalla</v>
          </cell>
          <cell r="D268" t="str">
            <v>LOG</v>
          </cell>
          <cell r="E268" t="str">
            <v>Mechanic Assistan</v>
          </cell>
          <cell r="F268" t="str">
            <v>C1</v>
          </cell>
          <cell r="H268" t="str">
            <v>EF0267</v>
          </cell>
          <cell r="I268">
            <v>31010</v>
          </cell>
          <cell r="J268" t="str">
            <v>22</v>
          </cell>
          <cell r="K268" t="str">
            <v>M</v>
          </cell>
          <cell r="L268" t="str">
            <v>Elfasher</v>
          </cell>
          <cell r="V268">
            <v>1</v>
          </cell>
          <cell r="Y268">
            <v>1735654</v>
          </cell>
        </row>
        <row r="269">
          <cell r="A269" t="str">
            <v>EF0268</v>
          </cell>
          <cell r="B269" t="str">
            <v>Stopped</v>
          </cell>
          <cell r="C269" t="str">
            <v>Adam Abdulkarim Abdulshafi</v>
          </cell>
          <cell r="D269" t="str">
            <v>NUT</v>
          </cell>
          <cell r="E269" t="str">
            <v>Watchman</v>
          </cell>
          <cell r="F269" t="str">
            <v>A</v>
          </cell>
          <cell r="H269" t="str">
            <v>EF0268</v>
          </cell>
          <cell r="I269">
            <v>22282</v>
          </cell>
          <cell r="J269" t="str">
            <v>46</v>
          </cell>
          <cell r="K269" t="str">
            <v>M</v>
          </cell>
          <cell r="L269" t="str">
            <v>Abushok Camp</v>
          </cell>
          <cell r="V269">
            <v>1</v>
          </cell>
          <cell r="Y269">
            <v>1769685</v>
          </cell>
        </row>
        <row r="270">
          <cell r="A270" t="str">
            <v>EF0269</v>
          </cell>
          <cell r="B270" t="str">
            <v>Stopped</v>
          </cell>
          <cell r="C270" t="str">
            <v>Adam Mohamed Yahya</v>
          </cell>
          <cell r="D270" t="str">
            <v>NUT</v>
          </cell>
          <cell r="E270" t="str">
            <v>Watchman</v>
          </cell>
          <cell r="F270" t="str">
            <v>A</v>
          </cell>
          <cell r="H270" t="str">
            <v>EF0269</v>
          </cell>
          <cell r="I270">
            <v>21186</v>
          </cell>
          <cell r="J270" t="str">
            <v>49</v>
          </cell>
          <cell r="K270" t="str">
            <v>M</v>
          </cell>
          <cell r="L270" t="str">
            <v>Abushok Camp</v>
          </cell>
          <cell r="V270">
            <v>1</v>
          </cell>
          <cell r="Y270">
            <v>176</v>
          </cell>
        </row>
        <row r="271">
          <cell r="A271" t="str">
            <v>EF0270</v>
          </cell>
          <cell r="B271" t="str">
            <v>Active</v>
          </cell>
          <cell r="C271" t="str">
            <v>Ahmed Suleiman Ahmed</v>
          </cell>
          <cell r="D271" t="str">
            <v>LOG</v>
          </cell>
          <cell r="E271" t="str">
            <v>Watchman</v>
          </cell>
          <cell r="F271" t="str">
            <v>A11</v>
          </cell>
          <cell r="H271" t="str">
            <v>EF0270</v>
          </cell>
          <cell r="I271">
            <v>30317</v>
          </cell>
          <cell r="J271" t="str">
            <v>24</v>
          </cell>
          <cell r="K271" t="str">
            <v>M</v>
          </cell>
          <cell r="L271" t="str">
            <v>Elfasher</v>
          </cell>
          <cell r="V271">
            <v>1</v>
          </cell>
        </row>
        <row r="272">
          <cell r="A272" t="str">
            <v>EF0271</v>
          </cell>
          <cell r="B272" t="str">
            <v>Active</v>
          </cell>
          <cell r="C272" t="str">
            <v>Babiker Ibrahim Mohamed</v>
          </cell>
          <cell r="D272" t="str">
            <v>LOG</v>
          </cell>
          <cell r="E272" t="str">
            <v>Watchman</v>
          </cell>
          <cell r="F272" t="str">
            <v>A11</v>
          </cell>
          <cell r="H272" t="str">
            <v>EF0271</v>
          </cell>
          <cell r="I272">
            <v>28491</v>
          </cell>
          <cell r="J272" t="str">
            <v>29</v>
          </cell>
          <cell r="K272" t="str">
            <v>M</v>
          </cell>
          <cell r="L272" t="str">
            <v>Elfasher</v>
          </cell>
          <cell r="V272">
            <v>1</v>
          </cell>
        </row>
        <row r="273">
          <cell r="A273" t="str">
            <v>EF0272</v>
          </cell>
          <cell r="B273" t="str">
            <v>Active</v>
          </cell>
          <cell r="C273" t="str">
            <v>Mohamed Ahmed Dawalbeit</v>
          </cell>
          <cell r="D273" t="str">
            <v>LOG</v>
          </cell>
          <cell r="E273" t="str">
            <v>Watchman</v>
          </cell>
          <cell r="F273" t="str">
            <v>A11</v>
          </cell>
          <cell r="H273" t="str">
            <v>EF0272</v>
          </cell>
          <cell r="I273">
            <v>27760</v>
          </cell>
          <cell r="J273" t="str">
            <v>31</v>
          </cell>
          <cell r="K273" t="str">
            <v>M</v>
          </cell>
          <cell r="L273" t="str">
            <v>Elfasher</v>
          </cell>
          <cell r="V273">
            <v>1</v>
          </cell>
        </row>
        <row r="274">
          <cell r="A274" t="str">
            <v>EF0273</v>
          </cell>
          <cell r="B274" t="str">
            <v>Stopped</v>
          </cell>
          <cell r="C274" t="str">
            <v>Alameldeen Ahmed Yousif Adam</v>
          </cell>
          <cell r="D274" t="str">
            <v>WS</v>
          </cell>
          <cell r="E274" t="str">
            <v>Geophisical operator</v>
          </cell>
          <cell r="F274" t="str">
            <v>C</v>
          </cell>
          <cell r="H274" t="str">
            <v>EF0273</v>
          </cell>
          <cell r="I274">
            <v>28491</v>
          </cell>
          <cell r="J274" t="str">
            <v>29</v>
          </cell>
          <cell r="K274" t="str">
            <v>M</v>
          </cell>
          <cell r="L274" t="str">
            <v>Nyala</v>
          </cell>
          <cell r="V274">
            <v>1</v>
          </cell>
        </row>
        <row r="275">
          <cell r="A275" t="str">
            <v>EF0274</v>
          </cell>
          <cell r="B275" t="str">
            <v>Stopped</v>
          </cell>
          <cell r="C275" t="str">
            <v>Hamid Mussa Suleiman</v>
          </cell>
          <cell r="D275" t="str">
            <v>WS</v>
          </cell>
          <cell r="E275" t="str">
            <v>Geophisical operator</v>
          </cell>
          <cell r="F275" t="str">
            <v>C</v>
          </cell>
          <cell r="H275" t="str">
            <v>EF0274</v>
          </cell>
          <cell r="I275">
            <v>28491</v>
          </cell>
          <cell r="J275" t="str">
            <v>29</v>
          </cell>
          <cell r="K275" t="str">
            <v>M</v>
          </cell>
          <cell r="L275" t="str">
            <v>Nyala</v>
          </cell>
          <cell r="V275">
            <v>1</v>
          </cell>
        </row>
        <row r="276">
          <cell r="A276" t="str">
            <v>EF0275</v>
          </cell>
          <cell r="B276" t="str">
            <v>Stopped</v>
          </cell>
          <cell r="C276" t="str">
            <v>Jaafer Mohamed Ahmed</v>
          </cell>
          <cell r="D276" t="str">
            <v>WS</v>
          </cell>
          <cell r="E276" t="str">
            <v>Geophisical supervisor</v>
          </cell>
          <cell r="F276" t="str">
            <v>E</v>
          </cell>
          <cell r="H276" t="str">
            <v>EF0275</v>
          </cell>
          <cell r="I276">
            <v>28856</v>
          </cell>
          <cell r="J276" t="str">
            <v>28</v>
          </cell>
          <cell r="K276" t="str">
            <v>M</v>
          </cell>
          <cell r="L276" t="str">
            <v>Nyala</v>
          </cell>
          <cell r="V276">
            <v>1</v>
          </cell>
        </row>
        <row r="277">
          <cell r="A277" t="str">
            <v>EF0276</v>
          </cell>
          <cell r="B277" t="str">
            <v>Stopped</v>
          </cell>
          <cell r="C277" t="str">
            <v>Ossam eldien Abdalla Ismail</v>
          </cell>
          <cell r="D277" t="str">
            <v>WS</v>
          </cell>
          <cell r="E277" t="str">
            <v>Drilling assistant</v>
          </cell>
          <cell r="F277" t="str">
            <v>D</v>
          </cell>
          <cell r="H277" t="str">
            <v>EF0276</v>
          </cell>
          <cell r="I277">
            <v>29317</v>
          </cell>
          <cell r="J277" t="str">
            <v>27</v>
          </cell>
          <cell r="K277" t="str">
            <v>M</v>
          </cell>
          <cell r="L277" t="str">
            <v>Elfasher</v>
          </cell>
          <cell r="V277">
            <v>1</v>
          </cell>
        </row>
        <row r="278">
          <cell r="A278" t="str">
            <v>EF0277</v>
          </cell>
          <cell r="B278" t="str">
            <v>Stopped</v>
          </cell>
          <cell r="C278" t="str">
            <v>Nagat Adam Mohamed</v>
          </cell>
          <cell r="D278" t="str">
            <v>FS</v>
          </cell>
          <cell r="E278" t="str">
            <v xml:space="preserve">Food security monitor </v>
          </cell>
          <cell r="F278" t="str">
            <v>C</v>
          </cell>
          <cell r="H278" t="str">
            <v>EF0277</v>
          </cell>
          <cell r="I278">
            <v>28581</v>
          </cell>
          <cell r="J278" t="str">
            <v>29</v>
          </cell>
          <cell r="K278" t="str">
            <v>F</v>
          </cell>
          <cell r="L278" t="str">
            <v>Khartoum North</v>
          </cell>
          <cell r="V278">
            <v>1</v>
          </cell>
          <cell r="Y278">
            <v>1789340</v>
          </cell>
        </row>
        <row r="279">
          <cell r="A279" t="str">
            <v>EF0278</v>
          </cell>
          <cell r="B279" t="str">
            <v>Stopped</v>
          </cell>
          <cell r="C279" t="str">
            <v>Azarg Dawood Hamid</v>
          </cell>
          <cell r="D279" t="str">
            <v>LOG</v>
          </cell>
          <cell r="E279" t="str">
            <v xml:space="preserve">Radio operator </v>
          </cell>
          <cell r="F279" t="str">
            <v>D</v>
          </cell>
          <cell r="H279" t="str">
            <v>EF0278</v>
          </cell>
          <cell r="J279">
            <v>1789340</v>
          </cell>
          <cell r="K279" t="str">
            <v>M</v>
          </cell>
          <cell r="L279" t="str">
            <v>Khartoum</v>
          </cell>
          <cell r="V279">
            <v>1</v>
          </cell>
        </row>
        <row r="280">
          <cell r="A280" t="str">
            <v>EF0279</v>
          </cell>
          <cell r="B280" t="str">
            <v>Stopped</v>
          </cell>
          <cell r="C280" t="str">
            <v>Anwar Elamin Ahmed</v>
          </cell>
          <cell r="D280" t="str">
            <v>LOG</v>
          </cell>
          <cell r="E280" t="str">
            <v xml:space="preserve">Radio operator </v>
          </cell>
          <cell r="F280" t="str">
            <v>D</v>
          </cell>
          <cell r="H280" t="str">
            <v>EF0279</v>
          </cell>
          <cell r="I280">
            <v>29587</v>
          </cell>
          <cell r="J280" t="str">
            <v>26</v>
          </cell>
          <cell r="K280" t="str">
            <v>M</v>
          </cell>
          <cell r="L280" t="str">
            <v>Khartoum</v>
          </cell>
          <cell r="V280">
            <v>1</v>
          </cell>
        </row>
        <row r="281">
          <cell r="A281" t="str">
            <v>EF0280</v>
          </cell>
          <cell r="B281" t="str">
            <v>Active</v>
          </cell>
          <cell r="C281" t="str">
            <v>Aisha Adam Ahmed Mohamed</v>
          </cell>
          <cell r="D281" t="str">
            <v>LOG</v>
          </cell>
          <cell r="E281" t="str">
            <v>Cook/Cleaner</v>
          </cell>
          <cell r="F281" t="str">
            <v>B</v>
          </cell>
          <cell r="H281" t="str">
            <v>EF0280</v>
          </cell>
          <cell r="I281">
            <v>27395</v>
          </cell>
          <cell r="J281" t="str">
            <v>32</v>
          </cell>
          <cell r="K281" t="str">
            <v>F</v>
          </cell>
          <cell r="L281" t="str">
            <v>Shangiltoby Area</v>
          </cell>
          <cell r="V281">
            <v>1</v>
          </cell>
        </row>
        <row r="282">
          <cell r="A282" t="str">
            <v>EF0281</v>
          </cell>
          <cell r="B282" t="str">
            <v>Active</v>
          </cell>
          <cell r="C282" t="str">
            <v>Hamed Mohamed Hamed</v>
          </cell>
          <cell r="D282" t="str">
            <v>LOG</v>
          </cell>
          <cell r="E282" t="str">
            <v>LOG/Assistant -Daraslaam</v>
          </cell>
          <cell r="F282" t="str">
            <v>E</v>
          </cell>
          <cell r="H282" t="str">
            <v>EF0281</v>
          </cell>
          <cell r="I282">
            <v>27760</v>
          </cell>
          <cell r="J282" t="str">
            <v>31</v>
          </cell>
          <cell r="K282" t="str">
            <v>M</v>
          </cell>
          <cell r="L282" t="str">
            <v>Elfasher</v>
          </cell>
          <cell r="V282">
            <v>1</v>
          </cell>
          <cell r="Y282">
            <v>1766655</v>
          </cell>
        </row>
        <row r="283">
          <cell r="A283" t="str">
            <v>EF0282</v>
          </cell>
          <cell r="B283" t="str">
            <v>Stopped</v>
          </cell>
          <cell r="C283" t="str">
            <v>Habadeen Sidig Basher</v>
          </cell>
          <cell r="D283" t="str">
            <v>WS</v>
          </cell>
          <cell r="E283" t="str">
            <v xml:space="preserve">Technical Supervisor </v>
          </cell>
          <cell r="F283" t="str">
            <v>E</v>
          </cell>
          <cell r="H283" t="str">
            <v>EF0282</v>
          </cell>
          <cell r="I283">
            <v>28491</v>
          </cell>
          <cell r="J283" t="str">
            <v>29</v>
          </cell>
          <cell r="K283" t="str">
            <v>M</v>
          </cell>
          <cell r="L283" t="str">
            <v>Elfasher</v>
          </cell>
          <cell r="V283">
            <v>1</v>
          </cell>
        </row>
        <row r="284">
          <cell r="A284" t="str">
            <v>EF0283</v>
          </cell>
          <cell r="B284" t="str">
            <v>Stopped</v>
          </cell>
          <cell r="C284" t="str">
            <v>Taha Osman Nasor</v>
          </cell>
          <cell r="D284" t="str">
            <v>WS</v>
          </cell>
          <cell r="E284" t="str">
            <v>Drilling Assistant</v>
          </cell>
          <cell r="F284" t="str">
            <v>D</v>
          </cell>
          <cell r="H284" t="str">
            <v>EF0283</v>
          </cell>
          <cell r="I284">
            <v>28126</v>
          </cell>
          <cell r="J284" t="str">
            <v>30</v>
          </cell>
          <cell r="K284" t="str">
            <v>M</v>
          </cell>
          <cell r="L284" t="str">
            <v>Gezira</v>
          </cell>
          <cell r="Y284">
            <v>1706482</v>
          </cell>
        </row>
        <row r="285">
          <cell r="A285" t="str">
            <v>EF0284</v>
          </cell>
          <cell r="B285" t="str">
            <v>Stopped</v>
          </cell>
          <cell r="C285" t="str">
            <v>Elsadig Arja Abdurahman</v>
          </cell>
          <cell r="D285" t="str">
            <v>WS</v>
          </cell>
          <cell r="E285" t="str">
            <v>Drilling Assistant</v>
          </cell>
          <cell r="F285" t="str">
            <v>D</v>
          </cell>
          <cell r="H285" t="str">
            <v>EF0284</v>
          </cell>
          <cell r="I285">
            <v>27395</v>
          </cell>
          <cell r="J285" t="str">
            <v>32</v>
          </cell>
          <cell r="K285" t="str">
            <v>M</v>
          </cell>
          <cell r="L285" t="str">
            <v>Elfasher</v>
          </cell>
          <cell r="V285">
            <v>1</v>
          </cell>
        </row>
        <row r="286">
          <cell r="A286" t="str">
            <v>EF0285</v>
          </cell>
          <cell r="B286" t="str">
            <v>Stopped</v>
          </cell>
          <cell r="C286" t="str">
            <v>Hamed Zakaria Basi</v>
          </cell>
          <cell r="D286" t="str">
            <v>FA</v>
          </cell>
          <cell r="E286" t="str">
            <v>Food Aid Monitor</v>
          </cell>
          <cell r="F286" t="str">
            <v>C</v>
          </cell>
          <cell r="H286" t="str">
            <v>EF0285</v>
          </cell>
          <cell r="I286">
            <v>23377</v>
          </cell>
          <cell r="J286" t="str">
            <v>43</v>
          </cell>
          <cell r="K286" t="str">
            <v>M</v>
          </cell>
          <cell r="L286" t="str">
            <v>Elfasher</v>
          </cell>
          <cell r="V286">
            <v>1</v>
          </cell>
          <cell r="Y286">
            <v>1767355</v>
          </cell>
        </row>
        <row r="287">
          <cell r="A287" t="str">
            <v>EF0286</v>
          </cell>
          <cell r="B287" t="str">
            <v>Active</v>
          </cell>
          <cell r="C287" t="str">
            <v>Mahadia Adam Ibrahim</v>
          </cell>
          <cell r="D287" t="str">
            <v>NUT</v>
          </cell>
          <cell r="E287" t="str">
            <v>OTP Team Leader</v>
          </cell>
          <cell r="F287" t="str">
            <v>D</v>
          </cell>
          <cell r="H287" t="str">
            <v>EF0286</v>
          </cell>
          <cell r="I287">
            <v>30439</v>
          </cell>
          <cell r="J287" t="str">
            <v>24</v>
          </cell>
          <cell r="K287" t="str">
            <v>F</v>
          </cell>
          <cell r="L287" t="str">
            <v>Elfasher</v>
          </cell>
          <cell r="V287">
            <v>2</v>
          </cell>
        </row>
        <row r="288">
          <cell r="A288" t="str">
            <v>EF0287</v>
          </cell>
          <cell r="B288" t="str">
            <v>Active</v>
          </cell>
          <cell r="C288" t="str">
            <v>Eltigani Fadul Mustafa</v>
          </cell>
          <cell r="D288" t="str">
            <v>ADMIN</v>
          </cell>
          <cell r="E288" t="str">
            <v>Accountant</v>
          </cell>
          <cell r="F288" t="str">
            <v>F</v>
          </cell>
          <cell r="H288" t="str">
            <v>EF0287</v>
          </cell>
          <cell r="I288">
            <v>30175</v>
          </cell>
          <cell r="J288" t="str">
            <v>24</v>
          </cell>
          <cell r="K288" t="str">
            <v>M</v>
          </cell>
          <cell r="L288" t="str">
            <v>Elfasher</v>
          </cell>
          <cell r="V288">
            <v>1</v>
          </cell>
        </row>
        <row r="289">
          <cell r="A289" t="str">
            <v>EF0288</v>
          </cell>
          <cell r="B289" t="str">
            <v>Active</v>
          </cell>
          <cell r="C289" t="str">
            <v>Abdelhameed Eltigani Suliman</v>
          </cell>
          <cell r="D289" t="str">
            <v>NUT</v>
          </cell>
          <cell r="E289" t="str">
            <v xml:space="preserve">Medical Supervisor </v>
          </cell>
          <cell r="F289" t="str">
            <v>H</v>
          </cell>
          <cell r="H289" t="str">
            <v>EF0288</v>
          </cell>
          <cell r="I289">
            <v>27679</v>
          </cell>
          <cell r="J289" t="str">
            <v>31</v>
          </cell>
          <cell r="K289" t="str">
            <v>M</v>
          </cell>
          <cell r="L289" t="str">
            <v>Toti Island</v>
          </cell>
          <cell r="V289">
            <v>1</v>
          </cell>
        </row>
        <row r="290">
          <cell r="A290" t="str">
            <v>EF0289</v>
          </cell>
          <cell r="B290" t="str">
            <v>Stopped</v>
          </cell>
          <cell r="C290" t="str">
            <v>Hisham Eldeen Abdol Malik Babikir</v>
          </cell>
          <cell r="D290" t="str">
            <v>LOG</v>
          </cell>
          <cell r="E290" t="str">
            <v>Driver</v>
          </cell>
          <cell r="F290" t="str">
            <v>C</v>
          </cell>
          <cell r="H290" t="str">
            <v>EF0289</v>
          </cell>
          <cell r="I290">
            <v>29221</v>
          </cell>
          <cell r="J290" t="str">
            <v>27</v>
          </cell>
          <cell r="K290" t="str">
            <v>M</v>
          </cell>
          <cell r="L290" t="str">
            <v>Elfasher</v>
          </cell>
          <cell r="V290">
            <v>1</v>
          </cell>
          <cell r="Y290">
            <v>1781001</v>
          </cell>
        </row>
        <row r="291">
          <cell r="A291" t="str">
            <v>EF0290</v>
          </cell>
          <cell r="B291" t="str">
            <v>Active</v>
          </cell>
          <cell r="C291" t="str">
            <v>Mariam Abaker Yahya</v>
          </cell>
          <cell r="D291" t="str">
            <v>NUT</v>
          </cell>
          <cell r="E291" t="str">
            <v>Cleaner</v>
          </cell>
          <cell r="F291" t="str">
            <v>A</v>
          </cell>
          <cell r="H291" t="str">
            <v>EF0290</v>
          </cell>
          <cell r="I291">
            <v>24838</v>
          </cell>
          <cell r="J291" t="str">
            <v>39</v>
          </cell>
          <cell r="K291" t="str">
            <v>F</v>
          </cell>
          <cell r="L291" t="str">
            <v>Abushok Camp</v>
          </cell>
          <cell r="V291">
            <v>1</v>
          </cell>
          <cell r="Y291">
            <v>1775835</v>
          </cell>
        </row>
        <row r="292">
          <cell r="A292" t="str">
            <v>EF0291</v>
          </cell>
          <cell r="B292" t="str">
            <v>Active</v>
          </cell>
          <cell r="C292" t="str">
            <v>Anwar Elamin Ahmed</v>
          </cell>
          <cell r="D292" t="str">
            <v>LOG</v>
          </cell>
          <cell r="E292" t="str">
            <v xml:space="preserve">Radio operator </v>
          </cell>
          <cell r="F292" t="str">
            <v>D</v>
          </cell>
          <cell r="H292" t="str">
            <v>EF0291</v>
          </cell>
          <cell r="I292">
            <v>29587</v>
          </cell>
          <cell r="J292" t="str">
            <v>26</v>
          </cell>
          <cell r="K292" t="str">
            <v>M</v>
          </cell>
          <cell r="L292" t="str">
            <v>Omdurman</v>
          </cell>
          <cell r="V292">
            <v>1</v>
          </cell>
        </row>
        <row r="293">
          <cell r="A293" t="str">
            <v>EF0292</v>
          </cell>
          <cell r="B293" t="str">
            <v>Stopped</v>
          </cell>
          <cell r="C293" t="str">
            <v>James Gordon Bulli</v>
          </cell>
          <cell r="D293" t="str">
            <v>LOG</v>
          </cell>
          <cell r="E293" t="str">
            <v>Logistician Assistant</v>
          </cell>
          <cell r="F293" t="str">
            <v>G</v>
          </cell>
          <cell r="H293" t="str">
            <v>EF0292</v>
          </cell>
          <cell r="I293">
            <v>18629</v>
          </cell>
          <cell r="J293" t="str">
            <v>56</v>
          </cell>
          <cell r="K293" t="str">
            <v>M</v>
          </cell>
          <cell r="L293" t="str">
            <v>Juba</v>
          </cell>
          <cell r="V293">
            <v>1</v>
          </cell>
          <cell r="AB293">
            <v>39117</v>
          </cell>
        </row>
        <row r="294">
          <cell r="A294" t="str">
            <v>EF0293</v>
          </cell>
          <cell r="B294" t="str">
            <v>Active</v>
          </cell>
          <cell r="C294" t="str">
            <v>Adam Younis Ishag</v>
          </cell>
          <cell r="D294" t="str">
            <v>NUT</v>
          </cell>
          <cell r="E294" t="str">
            <v xml:space="preserve">Measurer </v>
          </cell>
          <cell r="F294" t="str">
            <v>B</v>
          </cell>
          <cell r="H294" t="str">
            <v>EF0293</v>
          </cell>
          <cell r="I294">
            <v>27395</v>
          </cell>
          <cell r="J294" t="str">
            <v>32</v>
          </cell>
          <cell r="K294" t="str">
            <v>M</v>
          </cell>
          <cell r="L294" t="str">
            <v>Elfasher-Elthawra</v>
          </cell>
          <cell r="M294">
            <v>912469881</v>
          </cell>
          <cell r="V294">
            <v>1</v>
          </cell>
          <cell r="Y294">
            <v>1718255</v>
          </cell>
        </row>
        <row r="295">
          <cell r="A295" t="str">
            <v>EF0294</v>
          </cell>
          <cell r="B295" t="str">
            <v>Stopped</v>
          </cell>
          <cell r="C295" t="str">
            <v>Rehab Ibrahim Saleh</v>
          </cell>
          <cell r="D295" t="str">
            <v>FS</v>
          </cell>
          <cell r="E295" t="str">
            <v>Data Entry Manager</v>
          </cell>
          <cell r="F295" t="str">
            <v>C</v>
          </cell>
          <cell r="H295" t="str">
            <v>EF0294</v>
          </cell>
          <cell r="I295" t="str">
            <v>-</v>
          </cell>
          <cell r="J295">
            <v>1718255</v>
          </cell>
          <cell r="K295" t="str">
            <v>F</v>
          </cell>
          <cell r="L295" t="str">
            <v>Elfasher</v>
          </cell>
          <cell r="V295">
            <v>1</v>
          </cell>
        </row>
        <row r="296">
          <cell r="A296" t="str">
            <v>EF0295</v>
          </cell>
          <cell r="B296" t="str">
            <v>Active</v>
          </cell>
          <cell r="C296" t="str">
            <v>Abdalla Mohamed Gumma</v>
          </cell>
          <cell r="D296" t="str">
            <v>LOG</v>
          </cell>
          <cell r="E296" t="str">
            <v>Watchman</v>
          </cell>
          <cell r="F296" t="str">
            <v>A</v>
          </cell>
          <cell r="H296" t="str">
            <v>EF0295</v>
          </cell>
          <cell r="I296">
            <v>23012</v>
          </cell>
          <cell r="J296" t="str">
            <v>44</v>
          </cell>
          <cell r="K296" t="str">
            <v>M</v>
          </cell>
          <cell r="L296" t="str">
            <v>Elfasher</v>
          </cell>
          <cell r="V296">
            <v>1</v>
          </cell>
        </row>
        <row r="297">
          <cell r="A297" t="str">
            <v>EF0296</v>
          </cell>
          <cell r="B297" t="str">
            <v>Active</v>
          </cell>
          <cell r="C297" t="str">
            <v>Abubaker Adam Ahmed</v>
          </cell>
          <cell r="D297" t="str">
            <v>LOG</v>
          </cell>
          <cell r="E297" t="str">
            <v>Watchman</v>
          </cell>
          <cell r="F297" t="str">
            <v>A</v>
          </cell>
          <cell r="H297" t="str">
            <v>EF0296</v>
          </cell>
          <cell r="I297">
            <v>28126</v>
          </cell>
          <cell r="J297" t="str">
            <v>30</v>
          </cell>
          <cell r="K297" t="str">
            <v>M</v>
          </cell>
          <cell r="L297" t="str">
            <v>Elfasher</v>
          </cell>
          <cell r="V297">
            <v>1</v>
          </cell>
        </row>
        <row r="298">
          <cell r="A298" t="str">
            <v>EF0297</v>
          </cell>
          <cell r="B298" t="str">
            <v>Stopped</v>
          </cell>
          <cell r="C298" t="str">
            <v xml:space="preserve">Haviz Ahmed Elbalowla </v>
          </cell>
          <cell r="D298" t="str">
            <v>LOG</v>
          </cell>
          <cell r="E298" t="str">
            <v>Watchman</v>
          </cell>
          <cell r="F298" t="str">
            <v>A</v>
          </cell>
          <cell r="H298" t="str">
            <v>EF0297</v>
          </cell>
          <cell r="I298">
            <v>27760</v>
          </cell>
          <cell r="J298" t="str">
            <v>31</v>
          </cell>
          <cell r="K298" t="str">
            <v>M</v>
          </cell>
          <cell r="L298" t="str">
            <v>Elfasher</v>
          </cell>
          <cell r="V298">
            <v>1</v>
          </cell>
        </row>
        <row r="299">
          <cell r="A299" t="str">
            <v>EF0298</v>
          </cell>
          <cell r="B299" t="str">
            <v>Stopped</v>
          </cell>
          <cell r="C299" t="str">
            <v xml:space="preserve">Ismail Ahmed Osman </v>
          </cell>
          <cell r="D299" t="str">
            <v>LOG</v>
          </cell>
          <cell r="E299" t="str">
            <v>Watchman</v>
          </cell>
          <cell r="F299" t="str">
            <v>A</v>
          </cell>
          <cell r="H299" t="str">
            <v>EF0298</v>
          </cell>
          <cell r="I299">
            <v>24838</v>
          </cell>
          <cell r="J299" t="str">
            <v>39</v>
          </cell>
          <cell r="K299" t="str">
            <v>M</v>
          </cell>
          <cell r="L299" t="str">
            <v>Elfasher</v>
          </cell>
          <cell r="V299">
            <v>1</v>
          </cell>
        </row>
        <row r="300">
          <cell r="A300" t="str">
            <v>EF0299</v>
          </cell>
          <cell r="B300" t="str">
            <v>Active</v>
          </cell>
          <cell r="C300" t="str">
            <v>Yassir Eissa Elsamani</v>
          </cell>
          <cell r="D300" t="str">
            <v>LOG</v>
          </cell>
          <cell r="E300" t="str">
            <v>Watchman</v>
          </cell>
          <cell r="F300" t="str">
            <v>A</v>
          </cell>
          <cell r="H300" t="str">
            <v>EF0299</v>
          </cell>
          <cell r="I300">
            <v>29221</v>
          </cell>
          <cell r="J300" t="str">
            <v>27</v>
          </cell>
          <cell r="K300" t="str">
            <v>M</v>
          </cell>
          <cell r="L300" t="str">
            <v>Elfasher</v>
          </cell>
          <cell r="V300">
            <v>1</v>
          </cell>
        </row>
        <row r="301">
          <cell r="A301" t="str">
            <v>EF0300</v>
          </cell>
          <cell r="B301" t="str">
            <v>Active</v>
          </cell>
          <cell r="C301" t="str">
            <v>Abdulgadir Yagoub Kheir Alla</v>
          </cell>
          <cell r="D301" t="str">
            <v>NUT</v>
          </cell>
          <cell r="E301" t="str">
            <v>Watchman</v>
          </cell>
          <cell r="F301" t="str">
            <v>A</v>
          </cell>
          <cell r="H301" t="str">
            <v>EF0300</v>
          </cell>
          <cell r="I301">
            <v>18264</v>
          </cell>
          <cell r="J301" t="str">
            <v>57</v>
          </cell>
          <cell r="K301" t="str">
            <v>M</v>
          </cell>
          <cell r="L301" t="str">
            <v>Abushok Camp</v>
          </cell>
          <cell r="V301">
            <v>1</v>
          </cell>
        </row>
        <row r="302">
          <cell r="A302" t="str">
            <v>EF0301</v>
          </cell>
          <cell r="B302" t="str">
            <v>Stopped</v>
          </cell>
          <cell r="C302" t="str">
            <v>Ishag  Gamar eldeen Abdalla</v>
          </cell>
          <cell r="D302" t="str">
            <v>LOG</v>
          </cell>
          <cell r="E302" t="str">
            <v>Watchman</v>
          </cell>
          <cell r="F302" t="str">
            <v>A</v>
          </cell>
          <cell r="H302" t="str">
            <v>EF0301</v>
          </cell>
          <cell r="I302">
            <v>28126</v>
          </cell>
          <cell r="J302" t="str">
            <v>30</v>
          </cell>
          <cell r="K302" t="str">
            <v>M</v>
          </cell>
          <cell r="L302" t="str">
            <v>Elfasher</v>
          </cell>
          <cell r="V302">
            <v>1</v>
          </cell>
          <cell r="Y302">
            <v>1783577</v>
          </cell>
        </row>
        <row r="303">
          <cell r="A303" t="str">
            <v>EF0302</v>
          </cell>
          <cell r="B303" t="str">
            <v>Stopped</v>
          </cell>
          <cell r="C303" t="str">
            <v>Ahmed Ibrahim Ahmed</v>
          </cell>
          <cell r="D303" t="str">
            <v>LOG</v>
          </cell>
          <cell r="E303" t="str">
            <v>Watchman</v>
          </cell>
          <cell r="F303" t="str">
            <v>A</v>
          </cell>
          <cell r="H303" t="str">
            <v>EF0302</v>
          </cell>
          <cell r="I303">
            <v>26299</v>
          </cell>
          <cell r="J303" t="str">
            <v>35</v>
          </cell>
          <cell r="K303" t="str">
            <v>M</v>
          </cell>
          <cell r="L303" t="str">
            <v>Elfasher</v>
          </cell>
          <cell r="V303">
            <v>1</v>
          </cell>
        </row>
        <row r="304">
          <cell r="A304" t="str">
            <v>EF0303</v>
          </cell>
          <cell r="B304" t="str">
            <v>Stopped</v>
          </cell>
          <cell r="C304" t="str">
            <v>Yahya Abdalla Yagoub</v>
          </cell>
          <cell r="D304" t="str">
            <v>LOG</v>
          </cell>
          <cell r="E304" t="str">
            <v>Watchman</v>
          </cell>
          <cell r="F304" t="str">
            <v>A</v>
          </cell>
          <cell r="H304" t="str">
            <v>EF0303</v>
          </cell>
          <cell r="I304">
            <v>25204</v>
          </cell>
          <cell r="J304" t="str">
            <v>38</v>
          </cell>
          <cell r="K304" t="str">
            <v>M</v>
          </cell>
          <cell r="L304" t="str">
            <v>Abushok Camp</v>
          </cell>
          <cell r="V304">
            <v>1</v>
          </cell>
        </row>
        <row r="305">
          <cell r="A305" t="str">
            <v>EF0304</v>
          </cell>
          <cell r="B305" t="str">
            <v>Active</v>
          </cell>
          <cell r="C305" t="str">
            <v>Hassan Adam Ibrahim</v>
          </cell>
          <cell r="D305" t="str">
            <v>LOG</v>
          </cell>
          <cell r="E305" t="str">
            <v>Watchman</v>
          </cell>
          <cell r="F305" t="str">
            <v>A</v>
          </cell>
          <cell r="H305" t="str">
            <v>EF0304</v>
          </cell>
          <cell r="I305">
            <v>28856</v>
          </cell>
          <cell r="J305" t="str">
            <v>28</v>
          </cell>
          <cell r="K305" t="str">
            <v>M</v>
          </cell>
          <cell r="L305" t="str">
            <v>Elfasher</v>
          </cell>
          <cell r="V305">
            <v>1</v>
          </cell>
        </row>
        <row r="306">
          <cell r="A306" t="str">
            <v>EF0305</v>
          </cell>
          <cell r="B306" t="str">
            <v>Active</v>
          </cell>
          <cell r="C306" t="str">
            <v>Abdalla Mohamed Ahmed Elsafi</v>
          </cell>
          <cell r="D306" t="str">
            <v>LOG</v>
          </cell>
          <cell r="E306" t="str">
            <v>Watchman</v>
          </cell>
          <cell r="F306" t="str">
            <v>A</v>
          </cell>
          <cell r="H306" t="str">
            <v>EF0305</v>
          </cell>
          <cell r="I306">
            <v>26299</v>
          </cell>
          <cell r="J306" t="str">
            <v>35</v>
          </cell>
          <cell r="K306" t="str">
            <v>M</v>
          </cell>
          <cell r="L306" t="str">
            <v>Elfasher</v>
          </cell>
          <cell r="V306">
            <v>1</v>
          </cell>
          <cell r="AB306">
            <v>39106</v>
          </cell>
        </row>
        <row r="307">
          <cell r="A307" t="str">
            <v>EF0306</v>
          </cell>
          <cell r="B307" t="str">
            <v>Stopped</v>
          </cell>
          <cell r="C307" t="str">
            <v>Samah Mansour Elyas</v>
          </cell>
          <cell r="D307" t="str">
            <v>WS</v>
          </cell>
          <cell r="E307" t="str">
            <v>Community Animator</v>
          </cell>
          <cell r="F307" t="str">
            <v>D</v>
          </cell>
          <cell r="H307" t="str">
            <v>EF0306</v>
          </cell>
          <cell r="I307">
            <v>30934</v>
          </cell>
          <cell r="J307" t="str">
            <v>22</v>
          </cell>
          <cell r="K307" t="str">
            <v>F</v>
          </cell>
          <cell r="L307" t="str">
            <v xml:space="preserve">Khartoum </v>
          </cell>
          <cell r="V307">
            <v>1</v>
          </cell>
        </row>
        <row r="308">
          <cell r="A308" t="str">
            <v>EF0307</v>
          </cell>
          <cell r="B308" t="str">
            <v>Active</v>
          </cell>
          <cell r="C308" t="str">
            <v>Ahmed Mohamed Abaker</v>
          </cell>
          <cell r="D308" t="str">
            <v>NUT</v>
          </cell>
          <cell r="E308" t="str">
            <v>Nurse</v>
          </cell>
          <cell r="F308" t="str">
            <v>D</v>
          </cell>
          <cell r="H308" t="str">
            <v>EF0307</v>
          </cell>
          <cell r="I308">
            <v>22647</v>
          </cell>
          <cell r="J308" t="str">
            <v>45</v>
          </cell>
          <cell r="K308" t="str">
            <v>M</v>
          </cell>
          <cell r="L308" t="str">
            <v>Abushok Camp-B14</v>
          </cell>
          <cell r="V308">
            <v>1</v>
          </cell>
        </row>
        <row r="309">
          <cell r="A309" t="str">
            <v>EF0308</v>
          </cell>
          <cell r="B309" t="str">
            <v>Active</v>
          </cell>
          <cell r="C309" t="str">
            <v>Ahmed Abdulkarim Hassan</v>
          </cell>
          <cell r="D309" t="str">
            <v>LOG</v>
          </cell>
          <cell r="E309" t="str">
            <v>Driver</v>
          </cell>
          <cell r="F309" t="str">
            <v>C</v>
          </cell>
          <cell r="H309" t="str">
            <v>EF0308</v>
          </cell>
          <cell r="I309">
            <v>28126</v>
          </cell>
          <cell r="J309" t="str">
            <v>30</v>
          </cell>
          <cell r="K309" t="str">
            <v>M</v>
          </cell>
          <cell r="L309" t="str">
            <v>Elfasher</v>
          </cell>
          <cell r="V309">
            <v>1</v>
          </cell>
        </row>
        <row r="310">
          <cell r="A310" t="str">
            <v>EF0309</v>
          </cell>
          <cell r="B310" t="str">
            <v>Active</v>
          </cell>
          <cell r="C310" t="str">
            <v>Elnour Mussa Abdalla</v>
          </cell>
          <cell r="D310" t="str">
            <v>LOG</v>
          </cell>
          <cell r="E310" t="str">
            <v>Driver</v>
          </cell>
          <cell r="F310" t="str">
            <v>C</v>
          </cell>
          <cell r="H310" t="str">
            <v>EF0309</v>
          </cell>
          <cell r="I310">
            <v>28126</v>
          </cell>
          <cell r="J310" t="str">
            <v>30</v>
          </cell>
          <cell r="K310" t="str">
            <v>M</v>
          </cell>
          <cell r="L310" t="str">
            <v>Elfasher</v>
          </cell>
          <cell r="V310">
            <v>1</v>
          </cell>
          <cell r="Y310">
            <v>1790058</v>
          </cell>
          <cell r="AB310">
            <v>39098</v>
          </cell>
        </row>
        <row r="311">
          <cell r="A311" t="str">
            <v>EF0310</v>
          </cell>
          <cell r="B311" t="str">
            <v>Active</v>
          </cell>
          <cell r="C311" t="str">
            <v>Mohamed Idris Adam</v>
          </cell>
          <cell r="D311" t="str">
            <v>NUT</v>
          </cell>
          <cell r="E311" t="str">
            <v>Registrar</v>
          </cell>
          <cell r="F311" t="str">
            <v>C4</v>
          </cell>
          <cell r="H311" t="str">
            <v>EF0310</v>
          </cell>
          <cell r="I311">
            <v>23743</v>
          </cell>
          <cell r="J311" t="str">
            <v>42</v>
          </cell>
          <cell r="K311" t="str">
            <v>M</v>
          </cell>
          <cell r="L311" t="str">
            <v>Abushok Camp-B14</v>
          </cell>
          <cell r="V311">
            <v>1</v>
          </cell>
        </row>
        <row r="312">
          <cell r="A312" t="str">
            <v>EF0311</v>
          </cell>
          <cell r="B312" t="str">
            <v>Stopped</v>
          </cell>
          <cell r="C312" t="str">
            <v>Mohamed Badr Abdalmajid</v>
          </cell>
          <cell r="D312" t="str">
            <v>FS</v>
          </cell>
          <cell r="E312" t="str">
            <v>Data Entry Clerk</v>
          </cell>
          <cell r="F312" t="str">
            <v>C</v>
          </cell>
          <cell r="H312" t="str">
            <v>EF0311</v>
          </cell>
          <cell r="I312">
            <v>29531</v>
          </cell>
          <cell r="J312" t="str">
            <v>26</v>
          </cell>
          <cell r="K312" t="str">
            <v>M</v>
          </cell>
          <cell r="L312" t="str">
            <v>Elfasher</v>
          </cell>
          <cell r="V312">
            <v>1</v>
          </cell>
          <cell r="Y312">
            <v>1766275</v>
          </cell>
        </row>
        <row r="313">
          <cell r="A313" t="str">
            <v>EF0312</v>
          </cell>
          <cell r="B313" t="str">
            <v>Active</v>
          </cell>
          <cell r="C313" t="str">
            <v>Zakaria Mohamed Khamees</v>
          </cell>
          <cell r="D313" t="str">
            <v>LOG</v>
          </cell>
          <cell r="E313" t="str">
            <v>Driver</v>
          </cell>
          <cell r="F313" t="str">
            <v>C</v>
          </cell>
          <cell r="H313" t="str">
            <v>EF0312</v>
          </cell>
          <cell r="I313">
            <v>20090</v>
          </cell>
          <cell r="J313" t="str">
            <v>52</v>
          </cell>
          <cell r="K313" t="str">
            <v>M</v>
          </cell>
          <cell r="L313" t="str">
            <v>Elfasher</v>
          </cell>
          <cell r="V313">
            <v>1</v>
          </cell>
          <cell r="Y313">
            <v>38071</v>
          </cell>
        </row>
        <row r="314">
          <cell r="A314" t="str">
            <v>EF0313</v>
          </cell>
          <cell r="B314" t="str">
            <v>Active</v>
          </cell>
          <cell r="C314" t="str">
            <v>Adam Osman Mukhtar</v>
          </cell>
          <cell r="D314" t="str">
            <v>LOG</v>
          </cell>
          <cell r="E314" t="str">
            <v>Driver</v>
          </cell>
          <cell r="F314" t="str">
            <v>C</v>
          </cell>
          <cell r="H314" t="str">
            <v>EF0313</v>
          </cell>
          <cell r="I314">
            <v>23012</v>
          </cell>
          <cell r="J314" t="str">
            <v>44</v>
          </cell>
          <cell r="K314" t="str">
            <v>M</v>
          </cell>
          <cell r="L314" t="str">
            <v>Elfasher</v>
          </cell>
          <cell r="V314">
            <v>1</v>
          </cell>
        </row>
        <row r="315">
          <cell r="A315" t="str">
            <v>EF0314</v>
          </cell>
          <cell r="B315" t="str">
            <v>Active</v>
          </cell>
          <cell r="C315" t="str">
            <v>Mohamed Adam Mohamed Abdalla</v>
          </cell>
          <cell r="D315" t="str">
            <v>LOG</v>
          </cell>
          <cell r="E315" t="str">
            <v>Driver</v>
          </cell>
          <cell r="F315" t="str">
            <v>C</v>
          </cell>
          <cell r="H315" t="str">
            <v>EF0314</v>
          </cell>
          <cell r="I315">
            <v>28491</v>
          </cell>
          <cell r="J315" t="str">
            <v>29</v>
          </cell>
          <cell r="K315" t="str">
            <v>M</v>
          </cell>
          <cell r="L315" t="str">
            <v>Elfasher</v>
          </cell>
          <cell r="V315">
            <v>1</v>
          </cell>
        </row>
        <row r="316">
          <cell r="A316" t="str">
            <v>EF0315</v>
          </cell>
          <cell r="B316" t="str">
            <v>Stopped</v>
          </cell>
          <cell r="C316" t="str">
            <v>Elsadig Eissa Samani</v>
          </cell>
          <cell r="D316" t="str">
            <v>LOG</v>
          </cell>
          <cell r="E316" t="str">
            <v>Driver</v>
          </cell>
          <cell r="F316" t="str">
            <v>C</v>
          </cell>
          <cell r="H316" t="str">
            <v>EF0315</v>
          </cell>
          <cell r="I316">
            <v>24473</v>
          </cell>
          <cell r="J316" t="str">
            <v>40</v>
          </cell>
          <cell r="K316" t="str">
            <v>M</v>
          </cell>
          <cell r="L316" t="str">
            <v>Elfasher</v>
          </cell>
          <cell r="V316">
            <v>1</v>
          </cell>
        </row>
        <row r="317">
          <cell r="A317" t="str">
            <v>EF0316</v>
          </cell>
          <cell r="B317" t="str">
            <v>Stopped</v>
          </cell>
          <cell r="C317" t="str">
            <v>Adam Omer Abaker</v>
          </cell>
          <cell r="D317" t="str">
            <v>LOG</v>
          </cell>
          <cell r="E317" t="str">
            <v>Watchman</v>
          </cell>
          <cell r="F317" t="str">
            <v>A</v>
          </cell>
          <cell r="H317" t="str">
            <v>EF0316</v>
          </cell>
          <cell r="I317">
            <v>23012</v>
          </cell>
          <cell r="J317" t="str">
            <v>44</v>
          </cell>
          <cell r="K317" t="str">
            <v>M</v>
          </cell>
          <cell r="L317" t="str">
            <v>Dar El Salem</v>
          </cell>
          <cell r="V317">
            <v>1</v>
          </cell>
          <cell r="Y317">
            <v>1716964</v>
          </cell>
        </row>
        <row r="318">
          <cell r="A318" t="str">
            <v>EF0317</v>
          </cell>
          <cell r="B318" t="str">
            <v>Stopped</v>
          </cell>
          <cell r="C318" t="str">
            <v>Mahmoud Ahmed Adam</v>
          </cell>
          <cell r="D318" t="str">
            <v>LOG</v>
          </cell>
          <cell r="E318" t="str">
            <v>Watchman</v>
          </cell>
          <cell r="F318" t="str">
            <v>A</v>
          </cell>
          <cell r="H318" t="str">
            <v>EF0317</v>
          </cell>
          <cell r="I318">
            <v>30317</v>
          </cell>
          <cell r="J318" t="str">
            <v>24</v>
          </cell>
          <cell r="K318" t="str">
            <v>M</v>
          </cell>
          <cell r="L318" t="str">
            <v>Dar El Salem</v>
          </cell>
          <cell r="V318">
            <v>1</v>
          </cell>
          <cell r="Y318">
            <v>1718063</v>
          </cell>
        </row>
        <row r="319">
          <cell r="A319" t="str">
            <v>EF0318</v>
          </cell>
          <cell r="B319" t="str">
            <v>Stopped</v>
          </cell>
          <cell r="C319" t="str">
            <v>Sanossi Mohamed Ibrahim</v>
          </cell>
          <cell r="D319" t="str">
            <v>LOG</v>
          </cell>
          <cell r="E319" t="str">
            <v>Watchman</v>
          </cell>
          <cell r="F319" t="str">
            <v>A</v>
          </cell>
          <cell r="H319" t="str">
            <v>EF0318</v>
          </cell>
          <cell r="I319">
            <v>17899</v>
          </cell>
          <cell r="J319" t="str">
            <v>58</v>
          </cell>
          <cell r="K319" t="str">
            <v>M</v>
          </cell>
          <cell r="L319" t="str">
            <v>Dar El Salem</v>
          </cell>
          <cell r="V319">
            <v>1</v>
          </cell>
          <cell r="Y319">
            <v>1783405</v>
          </cell>
        </row>
        <row r="320">
          <cell r="A320" t="str">
            <v>EF0319</v>
          </cell>
          <cell r="B320" t="str">
            <v>Stopped</v>
          </cell>
          <cell r="C320" t="str">
            <v>Adam Yaya MOHAMED</v>
          </cell>
          <cell r="D320" t="str">
            <v>LOG</v>
          </cell>
          <cell r="E320" t="str">
            <v>Watchman</v>
          </cell>
          <cell r="F320" t="str">
            <v>A</v>
          </cell>
          <cell r="H320" t="str">
            <v>EF0319</v>
          </cell>
          <cell r="I320">
            <v>20090</v>
          </cell>
          <cell r="J320" t="str">
            <v>52</v>
          </cell>
          <cell r="K320" t="str">
            <v>M</v>
          </cell>
          <cell r="L320" t="str">
            <v>Dar El Salem</v>
          </cell>
          <cell r="V320">
            <v>1</v>
          </cell>
        </row>
        <row r="321">
          <cell r="A321" t="str">
            <v>EF0320</v>
          </cell>
          <cell r="B321" t="str">
            <v>Stopped</v>
          </cell>
          <cell r="C321" t="str">
            <v>Elsadig Arja Abdurahman</v>
          </cell>
          <cell r="D321" t="str">
            <v>WS</v>
          </cell>
          <cell r="E321" t="str">
            <v>Drilling Assistant</v>
          </cell>
          <cell r="F321" t="str">
            <v>D</v>
          </cell>
          <cell r="H321" t="str">
            <v>EF0320</v>
          </cell>
          <cell r="I321">
            <v>27395</v>
          </cell>
          <cell r="J321" t="str">
            <v>32</v>
          </cell>
          <cell r="K321" t="str">
            <v>M</v>
          </cell>
          <cell r="L321" t="str">
            <v>Elfasher</v>
          </cell>
          <cell r="V321">
            <v>1</v>
          </cell>
          <cell r="Y321">
            <v>1783400</v>
          </cell>
        </row>
        <row r="322">
          <cell r="A322" t="str">
            <v>EF0321</v>
          </cell>
          <cell r="B322" t="str">
            <v>Active</v>
          </cell>
          <cell r="C322" t="str">
            <v>Haider  Hamid Sharif</v>
          </cell>
          <cell r="D322" t="str">
            <v>LOG</v>
          </cell>
          <cell r="E322" t="str">
            <v>Stock manager assistant</v>
          </cell>
          <cell r="F322" t="str">
            <v>D</v>
          </cell>
          <cell r="H322" t="str">
            <v>EF0321</v>
          </cell>
          <cell r="I322">
            <v>25477</v>
          </cell>
          <cell r="J322" t="str">
            <v>37</v>
          </cell>
          <cell r="K322" t="str">
            <v>M</v>
          </cell>
          <cell r="L322" t="str">
            <v>Elfasher</v>
          </cell>
        </row>
        <row r="323">
          <cell r="A323" t="str">
            <v>EF0322</v>
          </cell>
          <cell r="B323" t="str">
            <v>Active</v>
          </cell>
          <cell r="C323" t="str">
            <v>Khalid Hassan El Ahnef Ahmed</v>
          </cell>
          <cell r="D323" t="str">
            <v>LOG</v>
          </cell>
          <cell r="E323" t="str">
            <v>Driver</v>
          </cell>
          <cell r="F323" t="str">
            <v>C</v>
          </cell>
          <cell r="H323" t="str">
            <v>EF0322</v>
          </cell>
          <cell r="I323">
            <v>25569</v>
          </cell>
          <cell r="J323" t="str">
            <v>37</v>
          </cell>
          <cell r="K323" t="str">
            <v>M</v>
          </cell>
          <cell r="L323" t="str">
            <v>Elfasher</v>
          </cell>
          <cell r="V323">
            <v>1</v>
          </cell>
        </row>
        <row r="324">
          <cell r="A324" t="str">
            <v>EF0323</v>
          </cell>
          <cell r="B324" t="str">
            <v>Active</v>
          </cell>
          <cell r="C324" t="str">
            <v>Hamid Gamer El Deen Abaker</v>
          </cell>
          <cell r="D324" t="str">
            <v>NUT</v>
          </cell>
          <cell r="E324" t="str">
            <v>Medical Assistant</v>
          </cell>
          <cell r="F324" t="str">
            <v>E</v>
          </cell>
          <cell r="H324" t="str">
            <v>EF0323</v>
          </cell>
          <cell r="I324">
            <v>19725</v>
          </cell>
          <cell r="J324" t="str">
            <v>53</v>
          </cell>
          <cell r="K324" t="str">
            <v>M</v>
          </cell>
          <cell r="L324" t="str">
            <v>Elfasher</v>
          </cell>
        </row>
        <row r="325">
          <cell r="A325" t="str">
            <v>EF0324</v>
          </cell>
          <cell r="B325" t="str">
            <v>Active</v>
          </cell>
          <cell r="C325" t="str">
            <v>Abdelrahim ABDALLAH ADAM</v>
          </cell>
          <cell r="D325" t="str">
            <v>FS</v>
          </cell>
          <cell r="E325" t="str">
            <v>Veterinary Officer</v>
          </cell>
          <cell r="F325" t="str">
            <v>E</v>
          </cell>
          <cell r="H325" t="str">
            <v>EF0324</v>
          </cell>
          <cell r="I325">
            <v>29593</v>
          </cell>
          <cell r="J325" t="str">
            <v>26</v>
          </cell>
          <cell r="K325" t="str">
            <v>M</v>
          </cell>
          <cell r="L325" t="str">
            <v>Elfasher</v>
          </cell>
          <cell r="V325">
            <v>1</v>
          </cell>
          <cell r="Y325">
            <v>1790059</v>
          </cell>
        </row>
        <row r="326">
          <cell r="A326" t="str">
            <v>EF0325</v>
          </cell>
          <cell r="B326" t="str">
            <v>Active</v>
          </cell>
          <cell r="C326" t="str">
            <v>Yahya Abdalla Yagoub</v>
          </cell>
          <cell r="D326" t="str">
            <v>NUT</v>
          </cell>
          <cell r="E326" t="str">
            <v>watchman</v>
          </cell>
          <cell r="F326" t="str">
            <v>A</v>
          </cell>
          <cell r="H326" t="str">
            <v>EF0325</v>
          </cell>
          <cell r="I326">
            <v>25204</v>
          </cell>
          <cell r="J326" t="str">
            <v>38</v>
          </cell>
          <cell r="K326" t="str">
            <v>M</v>
          </cell>
          <cell r="L326" t="str">
            <v>Abushok Camp</v>
          </cell>
          <cell r="V326">
            <v>1</v>
          </cell>
          <cell r="Y326">
            <v>1783404</v>
          </cell>
        </row>
        <row r="327">
          <cell r="A327" t="str">
            <v>EF0326</v>
          </cell>
          <cell r="B327" t="str">
            <v>Active</v>
          </cell>
          <cell r="C327" t="str">
            <v xml:space="preserve">Haviz Ahmed Elbalowla </v>
          </cell>
          <cell r="D327" t="str">
            <v>NUT</v>
          </cell>
          <cell r="E327" t="str">
            <v>watchman</v>
          </cell>
          <cell r="F327" t="str">
            <v>A</v>
          </cell>
          <cell r="H327" t="str">
            <v>EF0326</v>
          </cell>
          <cell r="I327">
            <v>27760</v>
          </cell>
          <cell r="J327" t="str">
            <v>31</v>
          </cell>
          <cell r="K327" t="str">
            <v>M</v>
          </cell>
          <cell r="L327" t="str">
            <v>Elfasher</v>
          </cell>
          <cell r="V327">
            <v>1</v>
          </cell>
          <cell r="Y327">
            <v>1683403</v>
          </cell>
        </row>
        <row r="328">
          <cell r="A328" t="str">
            <v>EF0327</v>
          </cell>
          <cell r="B328" t="str">
            <v>Active</v>
          </cell>
          <cell r="C328" t="str">
            <v>Ismael Ahmed Osman</v>
          </cell>
          <cell r="D328" t="str">
            <v>NUT</v>
          </cell>
          <cell r="E328" t="str">
            <v>watchman</v>
          </cell>
          <cell r="F328" t="str">
            <v>A</v>
          </cell>
          <cell r="H328" t="str">
            <v>EF0327</v>
          </cell>
          <cell r="I328">
            <v>24838</v>
          </cell>
          <cell r="J328" t="str">
            <v>39</v>
          </cell>
          <cell r="K328" t="str">
            <v>M</v>
          </cell>
          <cell r="L328" t="str">
            <v>Elfasher</v>
          </cell>
          <cell r="V328">
            <v>1</v>
          </cell>
        </row>
        <row r="329">
          <cell r="A329" t="str">
            <v>EF0328</v>
          </cell>
          <cell r="B329" t="str">
            <v>Active</v>
          </cell>
          <cell r="C329" t="str">
            <v>Ahmed Ibrahim Ahmed</v>
          </cell>
          <cell r="D329" t="str">
            <v>NUT</v>
          </cell>
          <cell r="E329" t="str">
            <v>watchman</v>
          </cell>
          <cell r="F329" t="str">
            <v>A</v>
          </cell>
          <cell r="H329" t="str">
            <v>EF0328</v>
          </cell>
          <cell r="I329">
            <v>26299</v>
          </cell>
          <cell r="J329" t="str">
            <v>35</v>
          </cell>
          <cell r="K329" t="str">
            <v>M</v>
          </cell>
          <cell r="L329" t="str">
            <v>Elfasher</v>
          </cell>
          <cell r="V329">
            <v>1</v>
          </cell>
          <cell r="Y329">
            <v>1783406</v>
          </cell>
        </row>
        <row r="330">
          <cell r="A330" t="str">
            <v>EF0329</v>
          </cell>
          <cell r="B330" t="str">
            <v>Active</v>
          </cell>
          <cell r="C330" t="str">
            <v>Ishag Gamar Eldeen Abdalla</v>
          </cell>
          <cell r="D330" t="str">
            <v>NUT</v>
          </cell>
          <cell r="E330" t="str">
            <v>watchman</v>
          </cell>
          <cell r="F330" t="str">
            <v>A</v>
          </cell>
          <cell r="H330" t="str">
            <v>EF0329</v>
          </cell>
          <cell r="I330">
            <v>28126</v>
          </cell>
          <cell r="J330" t="str">
            <v>30</v>
          </cell>
          <cell r="K330" t="str">
            <v>M</v>
          </cell>
          <cell r="L330" t="str">
            <v>Elfasher</v>
          </cell>
          <cell r="V330">
            <v>1</v>
          </cell>
        </row>
        <row r="331">
          <cell r="A331" t="str">
            <v>EF0330</v>
          </cell>
          <cell r="B331" t="str">
            <v>Active</v>
          </cell>
          <cell r="C331" t="str">
            <v>Mubarak Abdulatif Al Sanosy</v>
          </cell>
          <cell r="D331" t="str">
            <v>WS</v>
          </cell>
          <cell r="E331" t="str">
            <v>Building Team Leader</v>
          </cell>
          <cell r="F331" t="str">
            <v>E</v>
          </cell>
          <cell r="H331" t="str">
            <v>EF0330</v>
          </cell>
          <cell r="I331">
            <v>28383</v>
          </cell>
          <cell r="J331" t="str">
            <v>29</v>
          </cell>
          <cell r="K331" t="str">
            <v>M</v>
          </cell>
          <cell r="L331" t="str">
            <v>Elfasher</v>
          </cell>
          <cell r="V331">
            <v>1</v>
          </cell>
          <cell r="Y331">
            <v>1735672</v>
          </cell>
        </row>
        <row r="332">
          <cell r="A332" t="str">
            <v>EF0331</v>
          </cell>
          <cell r="B332" t="str">
            <v>Active</v>
          </cell>
          <cell r="C332" t="str">
            <v xml:space="preserve">Haroun Musa Ibrahim </v>
          </cell>
          <cell r="D332" t="str">
            <v>NUT</v>
          </cell>
          <cell r="E332" t="str">
            <v>Home visitor</v>
          </cell>
          <cell r="F332" t="str">
            <v>B</v>
          </cell>
          <cell r="H332" t="str">
            <v>EF0331</v>
          </cell>
          <cell r="I332">
            <v>25204</v>
          </cell>
          <cell r="J332" t="str">
            <v>38</v>
          </cell>
          <cell r="K332" t="str">
            <v>M</v>
          </cell>
          <cell r="L332" t="str">
            <v>Abushok Camp</v>
          </cell>
          <cell r="M332" t="str">
            <v>0915 17 59 73</v>
          </cell>
          <cell r="V332">
            <v>1</v>
          </cell>
        </row>
        <row r="333">
          <cell r="A333">
            <v>1</v>
          </cell>
          <cell r="B333">
            <v>1</v>
          </cell>
          <cell r="C333">
            <v>1</v>
          </cell>
          <cell r="D333">
            <v>1</v>
          </cell>
          <cell r="E333">
            <v>1</v>
          </cell>
          <cell r="F333">
            <v>1</v>
          </cell>
          <cell r="J333">
            <v>1</v>
          </cell>
        </row>
        <row r="334">
          <cell r="A334">
            <v>1</v>
          </cell>
          <cell r="B334">
            <v>1</v>
          </cell>
          <cell r="C334">
            <v>1</v>
          </cell>
          <cell r="D334">
            <v>1</v>
          </cell>
          <cell r="E334">
            <v>1</v>
          </cell>
          <cell r="F334">
            <v>1</v>
          </cell>
          <cell r="J334">
            <v>1</v>
          </cell>
        </row>
        <row r="335">
          <cell r="A335">
            <v>1</v>
          </cell>
          <cell r="B335">
            <v>1</v>
          </cell>
          <cell r="C335">
            <v>1</v>
          </cell>
          <cell r="D335">
            <v>1</v>
          </cell>
          <cell r="E335">
            <v>1</v>
          </cell>
          <cell r="F335">
            <v>1</v>
          </cell>
          <cell r="J335">
            <v>1</v>
          </cell>
        </row>
        <row r="336">
          <cell r="A336">
            <v>1</v>
          </cell>
          <cell r="B336">
            <v>1</v>
          </cell>
          <cell r="C336">
            <v>1</v>
          </cell>
          <cell r="D336">
            <v>1</v>
          </cell>
          <cell r="E336">
            <v>1</v>
          </cell>
          <cell r="F336">
            <v>1</v>
          </cell>
          <cell r="J336">
            <v>1</v>
          </cell>
        </row>
        <row r="337">
          <cell r="A337">
            <v>1</v>
          </cell>
          <cell r="B337">
            <v>1</v>
          </cell>
          <cell r="C337">
            <v>1</v>
          </cell>
          <cell r="D337">
            <v>1</v>
          </cell>
          <cell r="E337">
            <v>1</v>
          </cell>
          <cell r="F337">
            <v>1</v>
          </cell>
          <cell r="J337">
            <v>1</v>
          </cell>
        </row>
        <row r="338">
          <cell r="A338">
            <v>1</v>
          </cell>
          <cell r="B338">
            <v>1</v>
          </cell>
          <cell r="C338">
            <v>1</v>
          </cell>
          <cell r="D338">
            <v>1</v>
          </cell>
          <cell r="E338">
            <v>1</v>
          </cell>
          <cell r="F338">
            <v>1</v>
          </cell>
          <cell r="J338">
            <v>1</v>
          </cell>
        </row>
        <row r="339">
          <cell r="A339">
            <v>1</v>
          </cell>
          <cell r="B339">
            <v>1</v>
          </cell>
          <cell r="C339">
            <v>1</v>
          </cell>
          <cell r="D339">
            <v>1</v>
          </cell>
          <cell r="E339">
            <v>1</v>
          </cell>
          <cell r="F339">
            <v>1</v>
          </cell>
          <cell r="J339">
            <v>1</v>
          </cell>
        </row>
        <row r="340">
          <cell r="A340">
            <v>1</v>
          </cell>
          <cell r="B340">
            <v>1</v>
          </cell>
          <cell r="C340">
            <v>1</v>
          </cell>
          <cell r="D340">
            <v>1</v>
          </cell>
          <cell r="E340">
            <v>1</v>
          </cell>
          <cell r="F340">
            <v>1</v>
          </cell>
          <cell r="J340">
            <v>1</v>
          </cell>
        </row>
        <row r="341">
          <cell r="A341">
            <v>1</v>
          </cell>
          <cell r="B341">
            <v>1</v>
          </cell>
          <cell r="C341">
            <v>1</v>
          </cell>
          <cell r="D341">
            <v>1</v>
          </cell>
          <cell r="E341">
            <v>1</v>
          </cell>
          <cell r="F341">
            <v>1</v>
          </cell>
          <cell r="J341">
            <v>1</v>
          </cell>
        </row>
        <row r="342">
          <cell r="A342">
            <v>1</v>
          </cell>
          <cell r="B342">
            <v>1</v>
          </cell>
          <cell r="C342">
            <v>1</v>
          </cell>
          <cell r="D342">
            <v>1</v>
          </cell>
          <cell r="E342">
            <v>1</v>
          </cell>
          <cell r="F342">
            <v>1</v>
          </cell>
          <cell r="J342">
            <v>1</v>
          </cell>
        </row>
        <row r="343">
          <cell r="A343">
            <v>1</v>
          </cell>
          <cell r="B343">
            <v>1</v>
          </cell>
          <cell r="C343">
            <v>1</v>
          </cell>
          <cell r="D343">
            <v>1</v>
          </cell>
          <cell r="E343">
            <v>1</v>
          </cell>
          <cell r="F343">
            <v>1</v>
          </cell>
          <cell r="J343">
            <v>1</v>
          </cell>
        </row>
        <row r="344">
          <cell r="A344">
            <v>1</v>
          </cell>
          <cell r="B344">
            <v>1</v>
          </cell>
          <cell r="C344">
            <v>1</v>
          </cell>
          <cell r="D344">
            <v>1</v>
          </cell>
          <cell r="E344">
            <v>1</v>
          </cell>
          <cell r="F344">
            <v>1</v>
          </cell>
          <cell r="J344">
            <v>1</v>
          </cell>
        </row>
        <row r="345">
          <cell r="A345">
            <v>1</v>
          </cell>
          <cell r="B345">
            <v>1</v>
          </cell>
          <cell r="C345">
            <v>1</v>
          </cell>
          <cell r="D345">
            <v>1</v>
          </cell>
          <cell r="E345">
            <v>1</v>
          </cell>
          <cell r="F345">
            <v>1</v>
          </cell>
          <cell r="J345">
            <v>1</v>
          </cell>
        </row>
        <row r="346">
          <cell r="A346">
            <v>1</v>
          </cell>
          <cell r="B346">
            <v>1</v>
          </cell>
          <cell r="C346">
            <v>1</v>
          </cell>
          <cell r="D346">
            <v>1</v>
          </cell>
          <cell r="E346">
            <v>1</v>
          </cell>
          <cell r="F346">
            <v>1</v>
          </cell>
          <cell r="J346">
            <v>1</v>
          </cell>
        </row>
        <row r="347">
          <cell r="A347">
            <v>1</v>
          </cell>
          <cell r="B347">
            <v>1</v>
          </cell>
          <cell r="C347">
            <v>1</v>
          </cell>
          <cell r="D347">
            <v>1</v>
          </cell>
          <cell r="E347">
            <v>1</v>
          </cell>
          <cell r="F347">
            <v>1</v>
          </cell>
          <cell r="J347">
            <v>1</v>
          </cell>
        </row>
        <row r="348">
          <cell r="A348">
            <v>1</v>
          </cell>
          <cell r="B348">
            <v>1</v>
          </cell>
          <cell r="C348">
            <v>1</v>
          </cell>
          <cell r="D348">
            <v>1</v>
          </cell>
          <cell r="E348">
            <v>1</v>
          </cell>
          <cell r="F348">
            <v>1</v>
          </cell>
          <cell r="J348">
            <v>1</v>
          </cell>
        </row>
        <row r="349">
          <cell r="A349">
            <v>1</v>
          </cell>
          <cell r="B349">
            <v>1</v>
          </cell>
          <cell r="C349">
            <v>1</v>
          </cell>
          <cell r="D349">
            <v>1</v>
          </cell>
          <cell r="E349">
            <v>1</v>
          </cell>
          <cell r="F349">
            <v>1</v>
          </cell>
          <cell r="J349">
            <v>1</v>
          </cell>
        </row>
        <row r="350">
          <cell r="A350">
            <v>1</v>
          </cell>
          <cell r="B350">
            <v>1</v>
          </cell>
          <cell r="C350">
            <v>1</v>
          </cell>
          <cell r="D350">
            <v>1</v>
          </cell>
          <cell r="E350">
            <v>1</v>
          </cell>
          <cell r="F350">
            <v>1</v>
          </cell>
          <cell r="J350">
            <v>1</v>
          </cell>
        </row>
        <row r="351">
          <cell r="A351">
            <v>1</v>
          </cell>
          <cell r="B351">
            <v>1</v>
          </cell>
          <cell r="C351">
            <v>1</v>
          </cell>
          <cell r="D351">
            <v>1</v>
          </cell>
          <cell r="E351">
            <v>1</v>
          </cell>
          <cell r="F351">
            <v>1</v>
          </cell>
          <cell r="J351">
            <v>1</v>
          </cell>
        </row>
        <row r="352">
          <cell r="A352">
            <v>1</v>
          </cell>
          <cell r="B352">
            <v>1</v>
          </cell>
          <cell r="C352">
            <v>1</v>
          </cell>
          <cell r="D352">
            <v>1</v>
          </cell>
          <cell r="E352">
            <v>1</v>
          </cell>
          <cell r="F352">
            <v>1</v>
          </cell>
          <cell r="J352">
            <v>1</v>
          </cell>
        </row>
        <row r="353">
          <cell r="A353">
            <v>1</v>
          </cell>
          <cell r="B353">
            <v>1</v>
          </cell>
          <cell r="C353">
            <v>1</v>
          </cell>
          <cell r="D353">
            <v>1</v>
          </cell>
          <cell r="E353">
            <v>1</v>
          </cell>
          <cell r="F353">
            <v>1</v>
          </cell>
          <cell r="J353">
            <v>1</v>
          </cell>
        </row>
        <row r="354">
          <cell r="A354">
            <v>1</v>
          </cell>
          <cell r="B354">
            <v>1</v>
          </cell>
          <cell r="C354">
            <v>1</v>
          </cell>
          <cell r="D354">
            <v>1</v>
          </cell>
          <cell r="E354">
            <v>1</v>
          </cell>
          <cell r="F354">
            <v>1</v>
          </cell>
          <cell r="J354">
            <v>1</v>
          </cell>
        </row>
        <row r="355">
          <cell r="A355">
            <v>1</v>
          </cell>
          <cell r="B355">
            <v>1</v>
          </cell>
          <cell r="C355">
            <v>1</v>
          </cell>
          <cell r="D355">
            <v>1</v>
          </cell>
          <cell r="E355">
            <v>1</v>
          </cell>
          <cell r="F355">
            <v>1</v>
          </cell>
          <cell r="J355">
            <v>1</v>
          </cell>
        </row>
        <row r="356">
          <cell r="A356">
            <v>1</v>
          </cell>
          <cell r="B356">
            <v>1</v>
          </cell>
          <cell r="C356">
            <v>1</v>
          </cell>
          <cell r="D356">
            <v>1</v>
          </cell>
          <cell r="E356">
            <v>1</v>
          </cell>
          <cell r="F356">
            <v>1</v>
          </cell>
          <cell r="J356">
            <v>1</v>
          </cell>
        </row>
        <row r="357">
          <cell r="A357">
            <v>1</v>
          </cell>
          <cell r="B357">
            <v>1</v>
          </cell>
          <cell r="C357">
            <v>1</v>
          </cell>
          <cell r="D357">
            <v>1</v>
          </cell>
          <cell r="E357">
            <v>1</v>
          </cell>
          <cell r="F357">
            <v>1</v>
          </cell>
          <cell r="J357">
            <v>1</v>
          </cell>
        </row>
        <row r="358">
          <cell r="A358">
            <v>1</v>
          </cell>
          <cell r="B358">
            <v>1</v>
          </cell>
          <cell r="C358">
            <v>1</v>
          </cell>
          <cell r="D358">
            <v>1</v>
          </cell>
          <cell r="E358">
            <v>1</v>
          </cell>
          <cell r="F358">
            <v>1</v>
          </cell>
          <cell r="J358">
            <v>1</v>
          </cell>
        </row>
        <row r="359">
          <cell r="A359">
            <v>1</v>
          </cell>
          <cell r="B359">
            <v>1</v>
          </cell>
          <cell r="C359">
            <v>1</v>
          </cell>
          <cell r="D359">
            <v>1</v>
          </cell>
          <cell r="E359">
            <v>1</v>
          </cell>
          <cell r="F359">
            <v>1</v>
          </cell>
          <cell r="J359">
            <v>1</v>
          </cell>
        </row>
        <row r="360">
          <cell r="A360">
            <v>1</v>
          </cell>
          <cell r="B360">
            <v>1</v>
          </cell>
          <cell r="C360">
            <v>1</v>
          </cell>
          <cell r="D360">
            <v>1</v>
          </cell>
          <cell r="E360">
            <v>1</v>
          </cell>
          <cell r="F360">
            <v>1</v>
          </cell>
          <cell r="J360">
            <v>1</v>
          </cell>
        </row>
        <row r="361">
          <cell r="A361">
            <v>1</v>
          </cell>
          <cell r="B361">
            <v>1</v>
          </cell>
          <cell r="C361">
            <v>1</v>
          </cell>
          <cell r="D361">
            <v>1</v>
          </cell>
          <cell r="E361">
            <v>1</v>
          </cell>
          <cell r="F361">
            <v>1</v>
          </cell>
          <cell r="J361">
            <v>1</v>
          </cell>
        </row>
        <row r="362">
          <cell r="A362">
            <v>1</v>
          </cell>
          <cell r="B362">
            <v>1</v>
          </cell>
          <cell r="C362">
            <v>1</v>
          </cell>
          <cell r="D362">
            <v>1</v>
          </cell>
          <cell r="E362">
            <v>1</v>
          </cell>
          <cell r="F362">
            <v>1</v>
          </cell>
          <cell r="J362">
            <v>1</v>
          </cell>
        </row>
        <row r="363">
          <cell r="A363">
            <v>1</v>
          </cell>
          <cell r="B363">
            <v>1</v>
          </cell>
          <cell r="C363">
            <v>1</v>
          </cell>
          <cell r="D363">
            <v>1</v>
          </cell>
          <cell r="E363">
            <v>1</v>
          </cell>
          <cell r="F363">
            <v>1</v>
          </cell>
          <cell r="J363">
            <v>1</v>
          </cell>
        </row>
        <row r="364">
          <cell r="A364">
            <v>1</v>
          </cell>
          <cell r="B364">
            <v>1</v>
          </cell>
          <cell r="C364">
            <v>1</v>
          </cell>
          <cell r="D364">
            <v>1</v>
          </cell>
          <cell r="E364">
            <v>1</v>
          </cell>
          <cell r="F364">
            <v>1</v>
          </cell>
          <cell r="J364">
            <v>1</v>
          </cell>
        </row>
        <row r="365">
          <cell r="A365">
            <v>1</v>
          </cell>
          <cell r="B365">
            <v>1</v>
          </cell>
          <cell r="C365">
            <v>1</v>
          </cell>
          <cell r="D365">
            <v>1</v>
          </cell>
          <cell r="E365">
            <v>1</v>
          </cell>
          <cell r="F365">
            <v>1</v>
          </cell>
          <cell r="J365">
            <v>1</v>
          </cell>
        </row>
        <row r="366">
          <cell r="A366">
            <v>1</v>
          </cell>
          <cell r="B366">
            <v>1</v>
          </cell>
          <cell r="C366">
            <v>1</v>
          </cell>
          <cell r="D366">
            <v>1</v>
          </cell>
          <cell r="E366">
            <v>1</v>
          </cell>
          <cell r="F366">
            <v>1</v>
          </cell>
          <cell r="J366">
            <v>1</v>
          </cell>
        </row>
        <row r="367">
          <cell r="A367">
            <v>1</v>
          </cell>
          <cell r="B367">
            <v>1</v>
          </cell>
          <cell r="C367">
            <v>1</v>
          </cell>
          <cell r="D367">
            <v>1</v>
          </cell>
          <cell r="E367">
            <v>1</v>
          </cell>
          <cell r="F367">
            <v>1</v>
          </cell>
          <cell r="J367">
            <v>1</v>
          </cell>
        </row>
        <row r="368">
          <cell r="A368">
            <v>1</v>
          </cell>
          <cell r="B368">
            <v>1</v>
          </cell>
          <cell r="C368">
            <v>1</v>
          </cell>
          <cell r="D368">
            <v>1</v>
          </cell>
          <cell r="E368">
            <v>1</v>
          </cell>
          <cell r="F368">
            <v>1</v>
          </cell>
          <cell r="J368">
            <v>1</v>
          </cell>
        </row>
        <row r="369">
          <cell r="A369">
            <v>1</v>
          </cell>
          <cell r="B369">
            <v>1</v>
          </cell>
          <cell r="C369">
            <v>1</v>
          </cell>
          <cell r="D369">
            <v>1</v>
          </cell>
          <cell r="E369">
            <v>1</v>
          </cell>
          <cell r="F369">
            <v>1</v>
          </cell>
          <cell r="J369">
            <v>1</v>
          </cell>
        </row>
        <row r="370">
          <cell r="A370">
            <v>1</v>
          </cell>
          <cell r="B370">
            <v>1</v>
          </cell>
          <cell r="C370">
            <v>1</v>
          </cell>
          <cell r="D370">
            <v>1</v>
          </cell>
          <cell r="E370">
            <v>1</v>
          </cell>
          <cell r="F370">
            <v>1</v>
          </cell>
          <cell r="J370">
            <v>1</v>
          </cell>
        </row>
        <row r="371">
          <cell r="A371">
            <v>1</v>
          </cell>
          <cell r="B371">
            <v>1</v>
          </cell>
          <cell r="C371">
            <v>1</v>
          </cell>
          <cell r="D371">
            <v>1</v>
          </cell>
          <cell r="E371">
            <v>1</v>
          </cell>
          <cell r="F371">
            <v>1</v>
          </cell>
          <cell r="J371">
            <v>1</v>
          </cell>
        </row>
        <row r="372">
          <cell r="A372">
            <v>1</v>
          </cell>
          <cell r="B372">
            <v>1</v>
          </cell>
          <cell r="C372">
            <v>1</v>
          </cell>
          <cell r="D372">
            <v>1</v>
          </cell>
          <cell r="E372">
            <v>1</v>
          </cell>
          <cell r="F372">
            <v>1</v>
          </cell>
          <cell r="J372">
            <v>1</v>
          </cell>
        </row>
        <row r="373">
          <cell r="A373">
            <v>1</v>
          </cell>
          <cell r="B373">
            <v>1</v>
          </cell>
          <cell r="C373">
            <v>1</v>
          </cell>
          <cell r="D373">
            <v>1</v>
          </cell>
          <cell r="E373">
            <v>1</v>
          </cell>
          <cell r="F373">
            <v>1</v>
          </cell>
          <cell r="J373">
            <v>1</v>
          </cell>
        </row>
        <row r="374">
          <cell r="A374">
            <v>1</v>
          </cell>
          <cell r="B374">
            <v>1</v>
          </cell>
          <cell r="C374">
            <v>1</v>
          </cell>
          <cell r="D374">
            <v>1</v>
          </cell>
          <cell r="E374">
            <v>1</v>
          </cell>
          <cell r="F374">
            <v>1</v>
          </cell>
          <cell r="J374">
            <v>1</v>
          </cell>
        </row>
        <row r="375">
          <cell r="A375">
            <v>1</v>
          </cell>
          <cell r="B375">
            <v>1</v>
          </cell>
          <cell r="C375">
            <v>1</v>
          </cell>
          <cell r="D375">
            <v>1</v>
          </cell>
          <cell r="E375">
            <v>1</v>
          </cell>
          <cell r="F375">
            <v>1</v>
          </cell>
          <cell r="J375">
            <v>1</v>
          </cell>
        </row>
        <row r="376">
          <cell r="A376">
            <v>1</v>
          </cell>
          <cell r="B376">
            <v>1</v>
          </cell>
          <cell r="C376">
            <v>1</v>
          </cell>
          <cell r="D376">
            <v>1</v>
          </cell>
          <cell r="E376">
            <v>1</v>
          </cell>
          <cell r="F376">
            <v>1</v>
          </cell>
          <cell r="J376">
            <v>1</v>
          </cell>
        </row>
        <row r="377">
          <cell r="A377">
            <v>1</v>
          </cell>
          <cell r="B377">
            <v>1</v>
          </cell>
          <cell r="C377">
            <v>1</v>
          </cell>
          <cell r="D377">
            <v>1</v>
          </cell>
          <cell r="E377">
            <v>1</v>
          </cell>
          <cell r="F377">
            <v>1</v>
          </cell>
          <cell r="J377">
            <v>1</v>
          </cell>
        </row>
        <row r="378">
          <cell r="A378">
            <v>1</v>
          </cell>
          <cell r="B378">
            <v>1</v>
          </cell>
          <cell r="C378">
            <v>1</v>
          </cell>
          <cell r="D378">
            <v>1</v>
          </cell>
          <cell r="E378">
            <v>1</v>
          </cell>
          <cell r="F378">
            <v>1</v>
          </cell>
          <cell r="J378">
            <v>1</v>
          </cell>
        </row>
        <row r="379">
          <cell r="A379">
            <v>1</v>
          </cell>
          <cell r="B379">
            <v>1</v>
          </cell>
          <cell r="C379">
            <v>1</v>
          </cell>
          <cell r="D379">
            <v>1</v>
          </cell>
          <cell r="E379">
            <v>1</v>
          </cell>
          <cell r="F379">
            <v>1</v>
          </cell>
          <cell r="J379">
            <v>1</v>
          </cell>
        </row>
        <row r="380">
          <cell r="A380">
            <v>1</v>
          </cell>
          <cell r="B380">
            <v>1</v>
          </cell>
          <cell r="C380">
            <v>1</v>
          </cell>
          <cell r="D380">
            <v>1</v>
          </cell>
          <cell r="E380">
            <v>1</v>
          </cell>
          <cell r="F380">
            <v>1</v>
          </cell>
          <cell r="J380">
            <v>1</v>
          </cell>
        </row>
        <row r="381">
          <cell r="A381">
            <v>1</v>
          </cell>
          <cell r="B381">
            <v>1</v>
          </cell>
          <cell r="C381">
            <v>1</v>
          </cell>
          <cell r="D381">
            <v>1</v>
          </cell>
          <cell r="E381">
            <v>1</v>
          </cell>
          <cell r="F381">
            <v>1</v>
          </cell>
          <cell r="J381">
            <v>1</v>
          </cell>
        </row>
        <row r="382">
          <cell r="A382">
            <v>1</v>
          </cell>
          <cell r="B382">
            <v>1</v>
          </cell>
          <cell r="C382">
            <v>1</v>
          </cell>
          <cell r="D382">
            <v>1</v>
          </cell>
          <cell r="E382">
            <v>1</v>
          </cell>
          <cell r="F382">
            <v>1</v>
          </cell>
          <cell r="J382">
            <v>1</v>
          </cell>
        </row>
        <row r="383">
          <cell r="A383">
            <v>1</v>
          </cell>
          <cell r="B383">
            <v>1</v>
          </cell>
          <cell r="C383">
            <v>1</v>
          </cell>
          <cell r="D383">
            <v>1</v>
          </cell>
          <cell r="E383">
            <v>1</v>
          </cell>
          <cell r="F383">
            <v>1</v>
          </cell>
          <cell r="J383">
            <v>1</v>
          </cell>
        </row>
        <row r="384">
          <cell r="A384">
            <v>1</v>
          </cell>
          <cell r="B384">
            <v>1</v>
          </cell>
          <cell r="C384">
            <v>1</v>
          </cell>
          <cell r="D384">
            <v>1</v>
          </cell>
          <cell r="E384">
            <v>1</v>
          </cell>
          <cell r="F384">
            <v>1</v>
          </cell>
          <cell r="J384">
            <v>1</v>
          </cell>
        </row>
        <row r="385">
          <cell r="A385">
            <v>1</v>
          </cell>
          <cell r="B385">
            <v>1</v>
          </cell>
          <cell r="C385">
            <v>1</v>
          </cell>
          <cell r="D385">
            <v>1</v>
          </cell>
          <cell r="E385">
            <v>1</v>
          </cell>
          <cell r="F385">
            <v>1</v>
          </cell>
          <cell r="J385">
            <v>1</v>
          </cell>
        </row>
        <row r="386">
          <cell r="A386">
            <v>1</v>
          </cell>
          <cell r="B386">
            <v>1</v>
          </cell>
          <cell r="C386">
            <v>1</v>
          </cell>
          <cell r="D386">
            <v>1</v>
          </cell>
          <cell r="E386">
            <v>1</v>
          </cell>
          <cell r="F386">
            <v>1</v>
          </cell>
          <cell r="J386">
            <v>1</v>
          </cell>
        </row>
        <row r="387">
          <cell r="A387">
            <v>1</v>
          </cell>
          <cell r="B387">
            <v>1</v>
          </cell>
          <cell r="C387">
            <v>1</v>
          </cell>
          <cell r="D387">
            <v>1</v>
          </cell>
          <cell r="E387">
            <v>1</v>
          </cell>
          <cell r="F387">
            <v>1</v>
          </cell>
          <cell r="J387">
            <v>1</v>
          </cell>
        </row>
        <row r="388">
          <cell r="A388">
            <v>1</v>
          </cell>
          <cell r="B388">
            <v>1</v>
          </cell>
          <cell r="C388">
            <v>1</v>
          </cell>
          <cell r="D388">
            <v>1</v>
          </cell>
          <cell r="E388">
            <v>1</v>
          </cell>
          <cell r="F388">
            <v>1</v>
          </cell>
          <cell r="J388">
            <v>1</v>
          </cell>
        </row>
        <row r="389">
          <cell r="A389">
            <v>1</v>
          </cell>
          <cell r="B389">
            <v>1</v>
          </cell>
          <cell r="C389">
            <v>1</v>
          </cell>
          <cell r="D389">
            <v>1</v>
          </cell>
          <cell r="E389">
            <v>1</v>
          </cell>
          <cell r="F389">
            <v>1</v>
          </cell>
          <cell r="J389">
            <v>1</v>
          </cell>
        </row>
        <row r="390">
          <cell r="A390">
            <v>1</v>
          </cell>
          <cell r="B390">
            <v>1</v>
          </cell>
          <cell r="C390">
            <v>1</v>
          </cell>
          <cell r="D390">
            <v>1</v>
          </cell>
          <cell r="E390">
            <v>1</v>
          </cell>
          <cell r="F390">
            <v>1</v>
          </cell>
          <cell r="J390">
            <v>1</v>
          </cell>
        </row>
        <row r="391">
          <cell r="A391">
            <v>1</v>
          </cell>
          <cell r="B391">
            <v>1</v>
          </cell>
          <cell r="C391">
            <v>1</v>
          </cell>
          <cell r="D391">
            <v>1</v>
          </cell>
          <cell r="E391">
            <v>1</v>
          </cell>
          <cell r="F391">
            <v>1</v>
          </cell>
          <cell r="J391">
            <v>1</v>
          </cell>
        </row>
        <row r="392">
          <cell r="A392">
            <v>1</v>
          </cell>
          <cell r="B392">
            <v>1</v>
          </cell>
          <cell r="C392">
            <v>1</v>
          </cell>
          <cell r="D392">
            <v>1</v>
          </cell>
          <cell r="E392">
            <v>1</v>
          </cell>
          <cell r="F392">
            <v>1</v>
          </cell>
          <cell r="J392">
            <v>1</v>
          </cell>
        </row>
        <row r="393">
          <cell r="A393">
            <v>1</v>
          </cell>
          <cell r="B393">
            <v>1</v>
          </cell>
          <cell r="C393">
            <v>1</v>
          </cell>
          <cell r="D393">
            <v>1</v>
          </cell>
          <cell r="E393">
            <v>1</v>
          </cell>
          <cell r="F393">
            <v>1</v>
          </cell>
          <cell r="J393">
            <v>1</v>
          </cell>
        </row>
        <row r="394">
          <cell r="A394">
            <v>1</v>
          </cell>
          <cell r="B394">
            <v>1</v>
          </cell>
          <cell r="C394">
            <v>1</v>
          </cell>
          <cell r="D394">
            <v>1</v>
          </cell>
          <cell r="E394">
            <v>1</v>
          </cell>
          <cell r="F394">
            <v>1</v>
          </cell>
          <cell r="J394">
            <v>1</v>
          </cell>
        </row>
        <row r="395">
          <cell r="A395">
            <v>1</v>
          </cell>
          <cell r="B395">
            <v>1</v>
          </cell>
          <cell r="C395">
            <v>1</v>
          </cell>
          <cell r="D395">
            <v>1</v>
          </cell>
          <cell r="E395">
            <v>1</v>
          </cell>
          <cell r="F395">
            <v>1</v>
          </cell>
          <cell r="J395">
            <v>1</v>
          </cell>
        </row>
        <row r="396">
          <cell r="A396">
            <v>1</v>
          </cell>
          <cell r="B396">
            <v>1</v>
          </cell>
          <cell r="C396">
            <v>1</v>
          </cell>
          <cell r="D396">
            <v>1</v>
          </cell>
          <cell r="E396">
            <v>1</v>
          </cell>
          <cell r="F396">
            <v>1</v>
          </cell>
          <cell r="J396">
            <v>1</v>
          </cell>
        </row>
        <row r="397">
          <cell r="A397">
            <v>1</v>
          </cell>
          <cell r="B397">
            <v>1</v>
          </cell>
          <cell r="C397">
            <v>1</v>
          </cell>
          <cell r="D397">
            <v>1</v>
          </cell>
          <cell r="E397">
            <v>1</v>
          </cell>
          <cell r="F397">
            <v>1</v>
          </cell>
          <cell r="J397">
            <v>1</v>
          </cell>
        </row>
        <row r="398">
          <cell r="A398">
            <v>1</v>
          </cell>
          <cell r="B398">
            <v>1</v>
          </cell>
          <cell r="C398">
            <v>1</v>
          </cell>
          <cell r="D398">
            <v>1</v>
          </cell>
          <cell r="E398">
            <v>1</v>
          </cell>
          <cell r="F398">
            <v>1</v>
          </cell>
          <cell r="J398">
            <v>1</v>
          </cell>
        </row>
        <row r="399">
          <cell r="A399">
            <v>1</v>
          </cell>
          <cell r="B399">
            <v>1</v>
          </cell>
          <cell r="C399">
            <v>1</v>
          </cell>
          <cell r="D399">
            <v>1</v>
          </cell>
          <cell r="E399">
            <v>1</v>
          </cell>
          <cell r="F399">
            <v>1</v>
          </cell>
          <cell r="J399">
            <v>1</v>
          </cell>
        </row>
        <row r="400">
          <cell r="A400">
            <v>1</v>
          </cell>
          <cell r="B400">
            <v>1</v>
          </cell>
          <cell r="C400">
            <v>1</v>
          </cell>
          <cell r="D400">
            <v>1</v>
          </cell>
          <cell r="E400">
            <v>1</v>
          </cell>
          <cell r="F400">
            <v>1</v>
          </cell>
          <cell r="J400">
            <v>1</v>
          </cell>
        </row>
      </sheetData>
      <sheetData sheetId="3"/>
      <sheetData sheetId="4" refreshError="1">
        <row r="6">
          <cell r="A6" t="str">
            <v>STAFF CODE</v>
          </cell>
          <cell r="B6" t="str">
            <v>STATUS</v>
          </cell>
          <cell r="C6" t="str">
            <v>NAME</v>
          </cell>
          <cell r="D6" t="str">
            <v>DEPT</v>
          </cell>
          <cell r="E6" t="str">
            <v>LOCATION</v>
          </cell>
          <cell r="F6" t="str">
            <v>POSITION</v>
          </cell>
          <cell r="G6" t="str">
            <v>GRADE</v>
          </cell>
          <cell r="H6" t="str">
            <v>NORMAL HOURS</v>
          </cell>
          <cell r="I6" t="str">
            <v>EXTRA HOURS</v>
          </cell>
          <cell r="J6" t="str">
            <v>OVERTIME NORMAL DAY</v>
          </cell>
          <cell r="K6" t="str">
            <v>OVERTIME WEEKLY HOLIDAY</v>
          </cell>
          <cell r="L6" t="str">
            <v>OVERTIME PUBLIC HOLIDAY</v>
          </cell>
          <cell r="M6" t="str">
            <v>OVERTIME WARNING</v>
          </cell>
        </row>
        <row r="7">
          <cell r="A7" t="str">
            <v>EF0001</v>
          </cell>
          <cell r="B7" t="str">
            <v>Active</v>
          </cell>
          <cell r="C7" t="str">
            <v xml:space="preserve">Abdalla EL NOUR MOHAMMED YAHIA </v>
          </cell>
          <cell r="D7" t="str">
            <v>NUT</v>
          </cell>
          <cell r="E7" t="str">
            <v>TFC</v>
          </cell>
          <cell r="F7" t="str">
            <v>Watchman</v>
          </cell>
          <cell r="G7" t="str">
            <v>A4</v>
          </cell>
          <cell r="H7">
            <v>208</v>
          </cell>
          <cell r="M7">
            <v>208</v>
          </cell>
        </row>
        <row r="8">
          <cell r="A8" t="str">
            <v>EF0002</v>
          </cell>
          <cell r="B8" t="str">
            <v>Stopped</v>
          </cell>
          <cell r="C8" t="str">
            <v xml:space="preserve">Abdalla IDRISS DEILA MANSUR </v>
          </cell>
          <cell r="D8" t="str">
            <v>LOG</v>
          </cell>
          <cell r="E8" t="str">
            <v>Office</v>
          </cell>
          <cell r="F8" t="str">
            <v>Driver</v>
          </cell>
          <cell r="G8" t="str">
            <v>C</v>
          </cell>
          <cell r="H8">
            <v>207</v>
          </cell>
          <cell r="M8">
            <v>207</v>
          </cell>
        </row>
        <row r="9">
          <cell r="A9" t="str">
            <v>EF0003</v>
          </cell>
          <cell r="B9" t="str">
            <v>Stopped</v>
          </cell>
          <cell r="C9" t="str">
            <v xml:space="preserve">Abdallah AHMED ISSA  </v>
          </cell>
          <cell r="D9" t="str">
            <v>NUT</v>
          </cell>
          <cell r="E9" t="str">
            <v>SFC</v>
          </cell>
          <cell r="F9" t="str">
            <v>Watchman</v>
          </cell>
          <cell r="G9" t="str">
            <v>A2</v>
          </cell>
          <cell r="H9">
            <v>208</v>
          </cell>
          <cell r="M9">
            <v>208</v>
          </cell>
        </row>
        <row r="10">
          <cell r="A10" t="str">
            <v>EF0004</v>
          </cell>
          <cell r="B10" t="str">
            <v>Stopped</v>
          </cell>
          <cell r="C10" t="str">
            <v xml:space="preserve">Abdallah EISSA ADAM </v>
          </cell>
          <cell r="D10" t="str">
            <v>NUT</v>
          </cell>
          <cell r="E10" t="str">
            <v>SFC</v>
          </cell>
          <cell r="F10" t="str">
            <v>Watchman</v>
          </cell>
          <cell r="G10" t="str">
            <v>A2</v>
          </cell>
          <cell r="H10">
            <v>208</v>
          </cell>
          <cell r="M10">
            <v>208</v>
          </cell>
        </row>
        <row r="11">
          <cell r="A11" t="str">
            <v>EF0005</v>
          </cell>
          <cell r="B11" t="str">
            <v>Stopped</v>
          </cell>
          <cell r="C11" t="str">
            <v xml:space="preserve">Abdulaziz ADAM ISHAG </v>
          </cell>
          <cell r="D11" t="str">
            <v>NUT</v>
          </cell>
          <cell r="E11" t="str">
            <v>SFC</v>
          </cell>
          <cell r="F11" t="str">
            <v xml:space="preserve">Food Mixer </v>
          </cell>
          <cell r="G11" t="str">
            <v>B2</v>
          </cell>
          <cell r="H11">
            <v>207</v>
          </cell>
          <cell r="M11">
            <v>207</v>
          </cell>
        </row>
        <row r="12">
          <cell r="A12" t="str">
            <v>EF0007</v>
          </cell>
          <cell r="B12" t="str">
            <v>Active</v>
          </cell>
          <cell r="C12" t="str">
            <v xml:space="preserve">Abderahman OMER MOHAMED </v>
          </cell>
          <cell r="D12" t="str">
            <v>NUT</v>
          </cell>
          <cell r="E12" t="str">
            <v>TFC</v>
          </cell>
          <cell r="F12" t="str">
            <v xml:space="preserve">Phase Monitor </v>
          </cell>
          <cell r="G12" t="str">
            <v>B4</v>
          </cell>
          <cell r="H12">
            <v>208</v>
          </cell>
          <cell r="M12">
            <v>208</v>
          </cell>
        </row>
        <row r="13">
          <cell r="A13" t="str">
            <v>EF0008</v>
          </cell>
          <cell r="B13" t="str">
            <v>Stopped</v>
          </cell>
          <cell r="C13" t="str">
            <v xml:space="preserve">Abdulkazim YOUSSUF MOHAMED </v>
          </cell>
          <cell r="D13" t="str">
            <v>NUT</v>
          </cell>
          <cell r="E13" t="str">
            <v>SFC</v>
          </cell>
          <cell r="F13" t="str">
            <v>Watchman</v>
          </cell>
          <cell r="G13" t="str">
            <v>A1</v>
          </cell>
          <cell r="H13">
            <v>208</v>
          </cell>
          <cell r="M13">
            <v>208</v>
          </cell>
        </row>
        <row r="14">
          <cell r="A14" t="str">
            <v>EF0009</v>
          </cell>
          <cell r="B14" t="str">
            <v>Stopped</v>
          </cell>
          <cell r="C14" t="str">
            <v xml:space="preserve">Abdulkrim ADAM IZAK </v>
          </cell>
          <cell r="D14" t="str">
            <v>NUT</v>
          </cell>
          <cell r="E14" t="str">
            <v>SFC</v>
          </cell>
          <cell r="F14" t="str">
            <v xml:space="preserve">Food Mixer </v>
          </cell>
          <cell r="G14" t="str">
            <v>B2</v>
          </cell>
          <cell r="H14">
            <v>207</v>
          </cell>
          <cell r="M14">
            <v>207</v>
          </cell>
        </row>
        <row r="15">
          <cell r="A15" t="str">
            <v>EF0010</v>
          </cell>
          <cell r="B15" t="str">
            <v>Stopped</v>
          </cell>
          <cell r="C15" t="str">
            <v xml:space="preserve">Abaker ARBAB ADAM  </v>
          </cell>
          <cell r="D15" t="str">
            <v>NUT</v>
          </cell>
          <cell r="E15" t="str">
            <v>SFC</v>
          </cell>
          <cell r="F15" t="str">
            <v>Watchman</v>
          </cell>
          <cell r="G15" t="str">
            <v>A2</v>
          </cell>
          <cell r="H15">
            <v>208</v>
          </cell>
          <cell r="M15">
            <v>208</v>
          </cell>
        </row>
        <row r="16">
          <cell r="A16" t="str">
            <v>EF0011</v>
          </cell>
          <cell r="B16" t="str">
            <v>Active</v>
          </cell>
          <cell r="C16" t="str">
            <v xml:space="preserve">Abu Zaid MOHAMMED ABDALLAH </v>
          </cell>
          <cell r="D16" t="str">
            <v>LOG</v>
          </cell>
          <cell r="E16" t="str">
            <v>Office</v>
          </cell>
          <cell r="F16" t="str">
            <v>Transport/Secu Manager</v>
          </cell>
          <cell r="G16" t="str">
            <v>F4</v>
          </cell>
          <cell r="H16">
            <v>207</v>
          </cell>
          <cell r="M16">
            <v>207</v>
          </cell>
        </row>
        <row r="17">
          <cell r="A17" t="str">
            <v>EF0012</v>
          </cell>
          <cell r="B17" t="str">
            <v>Stopped</v>
          </cell>
          <cell r="C17" t="str">
            <v xml:space="preserve">Adam ABAKHER AHMED </v>
          </cell>
          <cell r="D17" t="str">
            <v>NUT</v>
          </cell>
          <cell r="E17" t="str">
            <v>SFC</v>
          </cell>
          <cell r="F17" t="str">
            <v xml:space="preserve">Supervisor </v>
          </cell>
          <cell r="G17" t="str">
            <v>F2</v>
          </cell>
          <cell r="H17">
            <v>207</v>
          </cell>
          <cell r="M17">
            <v>207</v>
          </cell>
        </row>
        <row r="18">
          <cell r="A18" t="str">
            <v>EF0013</v>
          </cell>
          <cell r="B18" t="str">
            <v>Active</v>
          </cell>
          <cell r="C18" t="str">
            <v xml:space="preserve">Adam IBRAHIM ABDALLA </v>
          </cell>
          <cell r="D18" t="str">
            <v>NUT</v>
          </cell>
          <cell r="E18" t="str">
            <v>OTP</v>
          </cell>
          <cell r="F18" t="str">
            <v>Registrar</v>
          </cell>
          <cell r="G18" t="str">
            <v>C4</v>
          </cell>
          <cell r="H18">
            <v>208</v>
          </cell>
          <cell r="M18">
            <v>208</v>
          </cell>
        </row>
        <row r="19">
          <cell r="A19" t="str">
            <v>EF0014</v>
          </cell>
          <cell r="B19" t="str">
            <v>Active</v>
          </cell>
          <cell r="C19" t="str">
            <v xml:space="preserve">Adam MOHAMEDIN ADAM  </v>
          </cell>
          <cell r="D19" t="str">
            <v>LOG</v>
          </cell>
          <cell r="E19" t="str">
            <v>Office</v>
          </cell>
          <cell r="F19" t="str">
            <v xml:space="preserve">Storekeeper </v>
          </cell>
          <cell r="G19" t="str">
            <v>E4</v>
          </cell>
          <cell r="H19">
            <v>207</v>
          </cell>
          <cell r="M19">
            <v>207</v>
          </cell>
        </row>
        <row r="20">
          <cell r="A20" t="str">
            <v>EF0015</v>
          </cell>
          <cell r="B20" t="str">
            <v>Stopped</v>
          </cell>
          <cell r="C20" t="str">
            <v xml:space="preserve">Adam MOHAMED ADAM SFC </v>
          </cell>
          <cell r="D20" t="str">
            <v>NUT</v>
          </cell>
          <cell r="E20" t="str">
            <v>SFC</v>
          </cell>
          <cell r="F20" t="str">
            <v>Health Educator</v>
          </cell>
          <cell r="G20" t="str">
            <v>C2</v>
          </cell>
          <cell r="H20">
            <v>207</v>
          </cell>
          <cell r="M20">
            <v>207</v>
          </cell>
        </row>
        <row r="21">
          <cell r="A21" t="str">
            <v>EF0016</v>
          </cell>
          <cell r="B21" t="str">
            <v>Active</v>
          </cell>
          <cell r="C21" t="str">
            <v xml:space="preserve">Adam OSMAN AHMED </v>
          </cell>
          <cell r="D21" t="str">
            <v>NUT</v>
          </cell>
          <cell r="E21" t="str">
            <v>TFC</v>
          </cell>
          <cell r="F21" t="str">
            <v>PM team leader</v>
          </cell>
          <cell r="G21" t="str">
            <v>C4</v>
          </cell>
          <cell r="H21">
            <v>208</v>
          </cell>
          <cell r="M21">
            <v>208</v>
          </cell>
        </row>
        <row r="22">
          <cell r="A22" t="str">
            <v>EF0017</v>
          </cell>
          <cell r="B22" t="str">
            <v>Active</v>
          </cell>
          <cell r="C22" t="str">
            <v xml:space="preserve">Eldouma ABDELBASHER AHMED </v>
          </cell>
          <cell r="D22" t="str">
            <v>NUT</v>
          </cell>
          <cell r="E22" t="str">
            <v>TFC</v>
          </cell>
          <cell r="F22" t="str">
            <v>Watchman</v>
          </cell>
          <cell r="G22" t="str">
            <v>A4</v>
          </cell>
          <cell r="H22">
            <v>208</v>
          </cell>
          <cell r="M22">
            <v>208</v>
          </cell>
        </row>
        <row r="23">
          <cell r="A23" t="str">
            <v>EF0018</v>
          </cell>
          <cell r="B23" t="str">
            <v>Active</v>
          </cell>
          <cell r="C23" t="str">
            <v xml:space="preserve">Ahmed el Tijani MANSUR MAHMUD </v>
          </cell>
          <cell r="D23" t="str">
            <v>LOG</v>
          </cell>
          <cell r="E23" t="str">
            <v>Office</v>
          </cell>
          <cell r="F23" t="str">
            <v>Watchman</v>
          </cell>
          <cell r="G23" t="str">
            <v>A4</v>
          </cell>
          <cell r="H23">
            <v>208</v>
          </cell>
          <cell r="M23">
            <v>208</v>
          </cell>
        </row>
        <row r="24">
          <cell r="A24" t="str">
            <v>EF0019</v>
          </cell>
          <cell r="B24" t="str">
            <v>Stopped</v>
          </cell>
          <cell r="C24" t="str">
            <v xml:space="preserve">Ahmed MEKKI AHMED </v>
          </cell>
          <cell r="D24" t="str">
            <v>NUT</v>
          </cell>
          <cell r="E24" t="str">
            <v>SFC</v>
          </cell>
          <cell r="F24" t="str">
            <v>Health Educator</v>
          </cell>
          <cell r="G24" t="str">
            <v>C2</v>
          </cell>
          <cell r="H24">
            <v>207</v>
          </cell>
          <cell r="M24">
            <v>207</v>
          </cell>
        </row>
        <row r="25">
          <cell r="A25" t="str">
            <v>EF0020</v>
          </cell>
          <cell r="B25" t="str">
            <v>Active</v>
          </cell>
          <cell r="C25" t="str">
            <v xml:space="preserve">Ahmed YOUSSUF Mohamed  </v>
          </cell>
          <cell r="D25" t="str">
            <v>FS</v>
          </cell>
          <cell r="E25" t="str">
            <v>Field</v>
          </cell>
          <cell r="F25" t="str">
            <v>Food security Supervisor</v>
          </cell>
          <cell r="G25" t="str">
            <v>F4</v>
          </cell>
          <cell r="H25">
            <v>207</v>
          </cell>
          <cell r="M25">
            <v>207</v>
          </cell>
        </row>
        <row r="26">
          <cell r="A26" t="str">
            <v>EF0021</v>
          </cell>
          <cell r="B26" t="str">
            <v>Active</v>
          </cell>
          <cell r="C26" t="str">
            <v xml:space="preserve">Aisha BABIKIR SHUMO </v>
          </cell>
          <cell r="D26" t="str">
            <v>NUT</v>
          </cell>
          <cell r="E26" t="str">
            <v>TFC</v>
          </cell>
          <cell r="F26" t="str">
            <v>Home Visitor</v>
          </cell>
          <cell r="G26" t="str">
            <v>B4</v>
          </cell>
          <cell r="H26">
            <v>207</v>
          </cell>
          <cell r="M26">
            <v>207</v>
          </cell>
        </row>
        <row r="27">
          <cell r="A27" t="str">
            <v>EF0022</v>
          </cell>
          <cell r="B27" t="str">
            <v>Stopped</v>
          </cell>
          <cell r="C27" t="str">
            <v xml:space="preserve">Al Tom AHMED IDRISS ALI </v>
          </cell>
          <cell r="D27" t="str">
            <v>LOG</v>
          </cell>
          <cell r="E27" t="str">
            <v>Guest House</v>
          </cell>
          <cell r="F27" t="str">
            <v>Watchman</v>
          </cell>
          <cell r="G27" t="str">
            <v>A</v>
          </cell>
          <cell r="H27">
            <v>208</v>
          </cell>
          <cell r="M27">
            <v>208</v>
          </cell>
        </row>
        <row r="28">
          <cell r="A28" t="str">
            <v>EF0023</v>
          </cell>
          <cell r="B28" t="str">
            <v>Active</v>
          </cell>
          <cell r="C28" t="str">
            <v xml:space="preserve">Al Tom ISMAIL MOHAMMED </v>
          </cell>
          <cell r="D28" t="str">
            <v>LOG</v>
          </cell>
          <cell r="E28" t="str">
            <v>WHouse</v>
          </cell>
          <cell r="F28" t="str">
            <v xml:space="preserve">Watchman </v>
          </cell>
          <cell r="G28" t="str">
            <v>A4</v>
          </cell>
          <cell r="H28">
            <v>208</v>
          </cell>
          <cell r="M28">
            <v>208</v>
          </cell>
        </row>
        <row r="29">
          <cell r="A29" t="str">
            <v>EF0024</v>
          </cell>
          <cell r="B29" t="str">
            <v>Active</v>
          </cell>
          <cell r="C29" t="str">
            <v xml:space="preserve">Amir ABAKER ADAM </v>
          </cell>
          <cell r="D29" t="str">
            <v>NUT</v>
          </cell>
          <cell r="E29" t="str">
            <v>TFC</v>
          </cell>
          <cell r="F29" t="str">
            <v>PM team leader</v>
          </cell>
          <cell r="G29" t="str">
            <v>C4</v>
          </cell>
          <cell r="H29">
            <v>208</v>
          </cell>
          <cell r="M29">
            <v>208</v>
          </cell>
        </row>
        <row r="30">
          <cell r="A30" t="str">
            <v>EF0025</v>
          </cell>
          <cell r="B30" t="str">
            <v>Stopped</v>
          </cell>
          <cell r="C30" t="str">
            <v xml:space="preserve">Amira ABDERAHIM </v>
          </cell>
          <cell r="D30" t="str">
            <v>NUT</v>
          </cell>
          <cell r="E30" t="str">
            <v>TFC</v>
          </cell>
          <cell r="F30" t="str">
            <v xml:space="preserve">Phase Monitor </v>
          </cell>
          <cell r="G30" t="str">
            <v>B</v>
          </cell>
          <cell r="H30">
            <v>208</v>
          </cell>
          <cell r="M30">
            <v>208</v>
          </cell>
        </row>
        <row r="31">
          <cell r="A31" t="str">
            <v>EF0026</v>
          </cell>
          <cell r="B31" t="str">
            <v>Active</v>
          </cell>
          <cell r="C31" t="str">
            <v xml:space="preserve">Amna AHMED ABDELLA </v>
          </cell>
          <cell r="D31" t="str">
            <v>ADMIN</v>
          </cell>
          <cell r="E31" t="str">
            <v>Guest House</v>
          </cell>
          <cell r="F31" t="str">
            <v>Cleaner</v>
          </cell>
          <cell r="G31" t="str">
            <v>A4</v>
          </cell>
          <cell r="H31">
            <v>207</v>
          </cell>
          <cell r="M31">
            <v>207</v>
          </cell>
        </row>
        <row r="32">
          <cell r="A32" t="str">
            <v>EF0027</v>
          </cell>
          <cell r="B32" t="str">
            <v>Stopped</v>
          </cell>
          <cell r="C32" t="str">
            <v xml:space="preserve">Angelo WOLL </v>
          </cell>
          <cell r="D32" t="str">
            <v>NUT</v>
          </cell>
          <cell r="E32" t="str">
            <v>TFC</v>
          </cell>
          <cell r="F32" t="str">
            <v>PM team leader</v>
          </cell>
          <cell r="G32" t="str">
            <v>C</v>
          </cell>
          <cell r="H32">
            <v>208</v>
          </cell>
          <cell r="M32">
            <v>208</v>
          </cell>
        </row>
        <row r="33">
          <cell r="A33" t="str">
            <v>EF0028</v>
          </cell>
          <cell r="B33" t="str">
            <v>Stopped</v>
          </cell>
          <cell r="C33" t="str">
            <v xml:space="preserve">Asjad ABDALLA ADAM </v>
          </cell>
          <cell r="D33" t="str">
            <v>FS</v>
          </cell>
          <cell r="E33" t="str">
            <v>Field</v>
          </cell>
          <cell r="F33" t="str">
            <v xml:space="preserve">Food security monitor </v>
          </cell>
          <cell r="G33" t="str">
            <v>D</v>
          </cell>
          <cell r="H33">
            <v>207</v>
          </cell>
          <cell r="M33">
            <v>207</v>
          </cell>
        </row>
        <row r="34">
          <cell r="A34" t="str">
            <v>EF0029</v>
          </cell>
          <cell r="B34" t="str">
            <v>Stopped</v>
          </cell>
          <cell r="C34" t="str">
            <v xml:space="preserve">Asma MOHAMED SALEH </v>
          </cell>
          <cell r="D34" t="str">
            <v>NUT</v>
          </cell>
          <cell r="E34" t="str">
            <v>TFC</v>
          </cell>
          <cell r="F34" t="str">
            <v xml:space="preserve">Measurer </v>
          </cell>
          <cell r="G34" t="str">
            <v>B</v>
          </cell>
          <cell r="H34">
            <v>207</v>
          </cell>
          <cell r="M34">
            <v>207</v>
          </cell>
        </row>
        <row r="35">
          <cell r="A35" t="str">
            <v>EF0030</v>
          </cell>
          <cell r="B35" t="str">
            <v>Stopped</v>
          </cell>
          <cell r="C35" t="str">
            <v xml:space="preserve">Awatif SALEH ABAKER </v>
          </cell>
          <cell r="D35" t="str">
            <v>NUT</v>
          </cell>
          <cell r="E35" t="str">
            <v>TFC</v>
          </cell>
          <cell r="F35" t="str">
            <v xml:space="preserve">Phase Monitor </v>
          </cell>
          <cell r="G35" t="str">
            <v>B1</v>
          </cell>
          <cell r="H35">
            <v>208</v>
          </cell>
          <cell r="M35">
            <v>208</v>
          </cell>
        </row>
        <row r="36">
          <cell r="A36" t="str">
            <v>EF0031</v>
          </cell>
          <cell r="B36" t="str">
            <v>Active</v>
          </cell>
          <cell r="C36" t="str">
            <v xml:space="preserve">Aziza ABDALLA ABAKER </v>
          </cell>
          <cell r="D36" t="str">
            <v>NUT</v>
          </cell>
          <cell r="E36" t="str">
            <v>OTP</v>
          </cell>
          <cell r="F36" t="str">
            <v>Social animator</v>
          </cell>
          <cell r="G36" t="str">
            <v>C4</v>
          </cell>
          <cell r="H36">
            <v>207</v>
          </cell>
          <cell r="M36">
            <v>207</v>
          </cell>
        </row>
        <row r="37">
          <cell r="A37" t="str">
            <v>EF0032</v>
          </cell>
          <cell r="B37" t="str">
            <v>Stopped</v>
          </cell>
          <cell r="C37" t="str">
            <v xml:space="preserve">Betty GRACE </v>
          </cell>
          <cell r="D37" t="str">
            <v>NUT</v>
          </cell>
          <cell r="E37" t="str">
            <v>TFC</v>
          </cell>
          <cell r="F37" t="str">
            <v>Nurse</v>
          </cell>
          <cell r="G37" t="str">
            <v>D</v>
          </cell>
          <cell r="H37">
            <v>208</v>
          </cell>
          <cell r="M37">
            <v>208</v>
          </cell>
        </row>
        <row r="38">
          <cell r="A38" t="str">
            <v>EF0033</v>
          </cell>
          <cell r="B38" t="str">
            <v>Stopped</v>
          </cell>
          <cell r="C38" t="str">
            <v xml:space="preserve">Ehmad MAHJOUB MOHAMMED </v>
          </cell>
          <cell r="D38" t="str">
            <v>LOG</v>
          </cell>
          <cell r="E38" t="str">
            <v>Office</v>
          </cell>
          <cell r="F38" t="str">
            <v xml:space="preserve">Radio operator </v>
          </cell>
          <cell r="G38" t="str">
            <v>D</v>
          </cell>
          <cell r="H38">
            <v>207</v>
          </cell>
          <cell r="M38">
            <v>207</v>
          </cell>
        </row>
        <row r="39">
          <cell r="A39" t="str">
            <v>EF0034</v>
          </cell>
          <cell r="B39" t="str">
            <v>Stopped</v>
          </cell>
          <cell r="C39" t="str">
            <v xml:space="preserve">Elie THOMAS </v>
          </cell>
          <cell r="D39" t="str">
            <v>NUT</v>
          </cell>
          <cell r="E39" t="str">
            <v>TFC</v>
          </cell>
          <cell r="F39" t="str">
            <v>Nurse</v>
          </cell>
          <cell r="G39" t="str">
            <v>D</v>
          </cell>
          <cell r="H39">
            <v>208</v>
          </cell>
          <cell r="M39">
            <v>208</v>
          </cell>
        </row>
        <row r="40">
          <cell r="A40" t="str">
            <v>EF0035</v>
          </cell>
          <cell r="B40" t="str">
            <v>Active</v>
          </cell>
          <cell r="C40" t="str">
            <v xml:space="preserve">Eltaieb ADAM AHMED </v>
          </cell>
          <cell r="D40" t="str">
            <v>NUT</v>
          </cell>
          <cell r="E40" t="str">
            <v>TFC</v>
          </cell>
          <cell r="F40" t="str">
            <v xml:space="preserve">Phase Monitor </v>
          </cell>
          <cell r="G40" t="str">
            <v>B4</v>
          </cell>
          <cell r="H40">
            <v>208</v>
          </cell>
          <cell r="M40">
            <v>208</v>
          </cell>
        </row>
        <row r="41">
          <cell r="A41" t="str">
            <v>EF0036</v>
          </cell>
          <cell r="B41" t="str">
            <v>Stopped</v>
          </cell>
          <cell r="C41" t="str">
            <v xml:space="preserve">Fadhia ISMIEL </v>
          </cell>
          <cell r="D41" t="str">
            <v>NUT</v>
          </cell>
          <cell r="E41" t="str">
            <v>TFC</v>
          </cell>
          <cell r="F41" t="str">
            <v xml:space="preserve">Cleaner </v>
          </cell>
          <cell r="G41" t="str">
            <v>A</v>
          </cell>
          <cell r="H41">
            <v>207</v>
          </cell>
          <cell r="M41">
            <v>207</v>
          </cell>
        </row>
        <row r="42">
          <cell r="A42" t="str">
            <v>EF0037</v>
          </cell>
          <cell r="B42" t="str">
            <v>Stopped</v>
          </cell>
          <cell r="C42" t="str">
            <v xml:space="preserve">Fadul MOHAMMED ABDALLA </v>
          </cell>
          <cell r="D42" t="str">
            <v>LOG</v>
          </cell>
          <cell r="E42" t="str">
            <v>Guest House</v>
          </cell>
          <cell r="F42" t="str">
            <v xml:space="preserve">Watchman </v>
          </cell>
          <cell r="G42" t="str">
            <v>A</v>
          </cell>
          <cell r="H42">
            <v>208</v>
          </cell>
          <cell r="M42">
            <v>208</v>
          </cell>
        </row>
        <row r="43">
          <cell r="A43" t="str">
            <v>EF0038</v>
          </cell>
          <cell r="B43" t="str">
            <v>Active</v>
          </cell>
          <cell r="C43" t="str">
            <v xml:space="preserve">Fathia ABDALLHA ABDULRHAMAN  </v>
          </cell>
          <cell r="D43" t="str">
            <v>NUT</v>
          </cell>
          <cell r="E43" t="str">
            <v>TFC</v>
          </cell>
          <cell r="F43" t="str">
            <v xml:space="preserve">Home Visitor </v>
          </cell>
          <cell r="G43" t="str">
            <v>B4</v>
          </cell>
          <cell r="H43">
            <v>207</v>
          </cell>
          <cell r="M43">
            <v>207</v>
          </cell>
        </row>
        <row r="44">
          <cell r="A44" t="str">
            <v>EF0039</v>
          </cell>
          <cell r="B44" t="str">
            <v>Active</v>
          </cell>
          <cell r="C44" t="str">
            <v xml:space="preserve">Fatima ABDERAHMAN HASSAN </v>
          </cell>
          <cell r="D44" t="str">
            <v>NUT</v>
          </cell>
          <cell r="E44" t="str">
            <v>TFC</v>
          </cell>
          <cell r="F44" t="str">
            <v xml:space="preserve">Cook </v>
          </cell>
          <cell r="G44" t="str">
            <v>A4</v>
          </cell>
          <cell r="H44">
            <v>207</v>
          </cell>
          <cell r="M44">
            <v>207</v>
          </cell>
        </row>
        <row r="45">
          <cell r="A45" t="str">
            <v>EF0040</v>
          </cell>
          <cell r="B45" t="str">
            <v>Active</v>
          </cell>
          <cell r="C45" t="str">
            <v xml:space="preserve">Fatima ADAM IBRAHIM </v>
          </cell>
          <cell r="D45" t="str">
            <v>ADMIN</v>
          </cell>
          <cell r="E45" t="str">
            <v>Office</v>
          </cell>
          <cell r="F45" t="str">
            <v>Cleaner</v>
          </cell>
          <cell r="G45" t="str">
            <v>A4</v>
          </cell>
          <cell r="H45">
            <v>207</v>
          </cell>
          <cell r="M45">
            <v>207</v>
          </cell>
        </row>
        <row r="46">
          <cell r="A46" t="str">
            <v>EF0041</v>
          </cell>
          <cell r="B46" t="str">
            <v>Active</v>
          </cell>
          <cell r="C46" t="str">
            <v xml:space="preserve">Fatima ADAM MOHAMED </v>
          </cell>
          <cell r="D46" t="str">
            <v>NUT</v>
          </cell>
          <cell r="E46" t="str">
            <v>TFC</v>
          </cell>
          <cell r="F46" t="str">
            <v xml:space="preserve">Home Visitor </v>
          </cell>
          <cell r="G46" t="str">
            <v>B4</v>
          </cell>
          <cell r="H46">
            <v>207</v>
          </cell>
          <cell r="M46">
            <v>207</v>
          </cell>
        </row>
        <row r="47">
          <cell r="A47" t="str">
            <v>EF0042</v>
          </cell>
          <cell r="B47" t="str">
            <v>Stopped</v>
          </cell>
          <cell r="C47" t="str">
            <v xml:space="preserve">Gafar HASSAN OMAR </v>
          </cell>
          <cell r="D47" t="str">
            <v>NUT</v>
          </cell>
          <cell r="E47" t="str">
            <v>SFC</v>
          </cell>
          <cell r="F47" t="str">
            <v xml:space="preserve">Food Distributor </v>
          </cell>
          <cell r="G47" t="str">
            <v>B2</v>
          </cell>
          <cell r="H47">
            <v>207</v>
          </cell>
          <cell r="M47">
            <v>207</v>
          </cell>
        </row>
        <row r="48">
          <cell r="A48" t="str">
            <v>EF0043</v>
          </cell>
          <cell r="B48" t="str">
            <v>Stopped</v>
          </cell>
          <cell r="C48" t="str">
            <v xml:space="preserve">Gezira ABAKER ADAM MOHAMED </v>
          </cell>
          <cell r="D48" t="str">
            <v>NUT</v>
          </cell>
          <cell r="E48" t="str">
            <v>TFC</v>
          </cell>
          <cell r="F48" t="str">
            <v xml:space="preserve">Home Visitor </v>
          </cell>
          <cell r="G48" t="str">
            <v>B</v>
          </cell>
          <cell r="H48">
            <v>207</v>
          </cell>
          <cell r="M48">
            <v>207</v>
          </cell>
        </row>
        <row r="49">
          <cell r="A49" t="str">
            <v>EF0044</v>
          </cell>
          <cell r="B49" t="str">
            <v>Active</v>
          </cell>
          <cell r="C49" t="str">
            <v xml:space="preserve">Halima IBRAHIM ABDLESSIS </v>
          </cell>
          <cell r="D49" t="str">
            <v>NUT</v>
          </cell>
          <cell r="E49" t="str">
            <v>TFC</v>
          </cell>
          <cell r="F49" t="str">
            <v xml:space="preserve">Cleaner </v>
          </cell>
          <cell r="G49" t="str">
            <v>A4</v>
          </cell>
          <cell r="H49">
            <v>207</v>
          </cell>
          <cell r="K49">
            <v>18</v>
          </cell>
          <cell r="M49">
            <v>18</v>
          </cell>
        </row>
        <row r="50">
          <cell r="A50" t="str">
            <v>EF0045</v>
          </cell>
          <cell r="B50" t="str">
            <v>Active</v>
          </cell>
          <cell r="C50" t="str">
            <v xml:space="preserve">Hanan MOHAMAD ADAM </v>
          </cell>
          <cell r="D50" t="str">
            <v>NUT</v>
          </cell>
          <cell r="E50" t="str">
            <v>OTP</v>
          </cell>
          <cell r="F50" t="str">
            <v xml:space="preserve">Psychosocial Worker </v>
          </cell>
          <cell r="G50" t="str">
            <v>D4</v>
          </cell>
          <cell r="H50">
            <v>207</v>
          </cell>
          <cell r="M50">
            <v>207</v>
          </cell>
        </row>
        <row r="51">
          <cell r="A51" t="str">
            <v>EF0046</v>
          </cell>
          <cell r="B51" t="str">
            <v>Active</v>
          </cell>
          <cell r="C51" t="str">
            <v xml:space="preserve">Hassan AHMED ABDURAHMAN </v>
          </cell>
          <cell r="D51" t="str">
            <v>NUT</v>
          </cell>
          <cell r="E51" t="str">
            <v>TFC</v>
          </cell>
          <cell r="F51" t="str">
            <v xml:space="preserve">TFC Supervisor </v>
          </cell>
          <cell r="G51" t="str">
            <v>F4</v>
          </cell>
          <cell r="H51">
            <v>207</v>
          </cell>
          <cell r="M51">
            <v>207</v>
          </cell>
        </row>
        <row r="52">
          <cell r="A52" t="str">
            <v>EF0047</v>
          </cell>
          <cell r="B52" t="str">
            <v>Active</v>
          </cell>
          <cell r="C52" t="str">
            <v xml:space="preserve">Hassan HASHIM ALI </v>
          </cell>
          <cell r="D52" t="str">
            <v>LOG</v>
          </cell>
          <cell r="E52" t="str">
            <v>Office</v>
          </cell>
          <cell r="F52" t="str">
            <v>Watchman</v>
          </cell>
          <cell r="G52" t="str">
            <v>A4</v>
          </cell>
          <cell r="H52">
            <v>208</v>
          </cell>
          <cell r="M52">
            <v>208</v>
          </cell>
        </row>
        <row r="53">
          <cell r="A53" t="str">
            <v>EF0048</v>
          </cell>
          <cell r="B53" t="str">
            <v>Active</v>
          </cell>
          <cell r="C53" t="str">
            <v xml:space="preserve">Hassina ADDOMA ABDULLA </v>
          </cell>
          <cell r="D53" t="str">
            <v>NUT</v>
          </cell>
          <cell r="E53" t="str">
            <v>TFC</v>
          </cell>
          <cell r="F53" t="str">
            <v xml:space="preserve">Home Visitor </v>
          </cell>
          <cell r="G53" t="str">
            <v>B4</v>
          </cell>
          <cell r="H53">
            <v>207</v>
          </cell>
          <cell r="M53">
            <v>207</v>
          </cell>
        </row>
        <row r="54">
          <cell r="A54" t="str">
            <v>EF0049</v>
          </cell>
          <cell r="B54" t="str">
            <v>Stopped</v>
          </cell>
          <cell r="C54" t="str">
            <v xml:space="preserve">Hawa ABDALLA MOHAMMED </v>
          </cell>
          <cell r="D54" t="str">
            <v>NUT</v>
          </cell>
          <cell r="E54" t="str">
            <v>TFC</v>
          </cell>
          <cell r="F54" t="str">
            <v xml:space="preserve">Cook </v>
          </cell>
          <cell r="G54" t="str">
            <v>A</v>
          </cell>
          <cell r="H54">
            <v>207</v>
          </cell>
          <cell r="M54">
            <v>207</v>
          </cell>
        </row>
        <row r="55">
          <cell r="A55" t="str">
            <v>EF0050</v>
          </cell>
          <cell r="B55" t="str">
            <v>Stopped</v>
          </cell>
          <cell r="C55" t="str">
            <v xml:space="preserve">Hawa ABDALLA MUKHTAR </v>
          </cell>
          <cell r="D55" t="str">
            <v>NUT</v>
          </cell>
          <cell r="E55" t="str">
            <v>TFC</v>
          </cell>
          <cell r="F55" t="str">
            <v xml:space="preserve">Cook </v>
          </cell>
          <cell r="G55" t="str">
            <v>A1</v>
          </cell>
          <cell r="H55">
            <v>207</v>
          </cell>
          <cell r="M55">
            <v>207</v>
          </cell>
        </row>
        <row r="56">
          <cell r="A56" t="str">
            <v>EF0051</v>
          </cell>
          <cell r="B56" t="str">
            <v>Stopped</v>
          </cell>
          <cell r="C56" t="str">
            <v xml:space="preserve">Houda HAMID </v>
          </cell>
          <cell r="D56" t="str">
            <v>NUT</v>
          </cell>
          <cell r="E56" t="str">
            <v>TFC</v>
          </cell>
          <cell r="F56" t="str">
            <v xml:space="preserve">Phase Monitor </v>
          </cell>
          <cell r="G56" t="str">
            <v>B</v>
          </cell>
          <cell r="H56">
            <v>208</v>
          </cell>
          <cell r="M56">
            <v>208</v>
          </cell>
        </row>
        <row r="57">
          <cell r="A57" t="str">
            <v>EF0052</v>
          </cell>
          <cell r="B57" t="str">
            <v>Stopped</v>
          </cell>
          <cell r="C57" t="str">
            <v xml:space="preserve">Houda TIRAB AMIR </v>
          </cell>
          <cell r="D57" t="str">
            <v>NUT</v>
          </cell>
          <cell r="E57" t="str">
            <v>TFC</v>
          </cell>
          <cell r="F57" t="str">
            <v xml:space="preserve">Cook </v>
          </cell>
          <cell r="G57" t="str">
            <v>A</v>
          </cell>
          <cell r="H57">
            <v>207</v>
          </cell>
          <cell r="M57">
            <v>207</v>
          </cell>
        </row>
        <row r="58">
          <cell r="A58" t="str">
            <v>EF0053</v>
          </cell>
          <cell r="B58" t="str">
            <v>Active</v>
          </cell>
          <cell r="C58" t="str">
            <v xml:space="preserve">Ibrahim ABDERAHMAN MAHMOUD </v>
          </cell>
          <cell r="D58" t="str">
            <v>NUT</v>
          </cell>
          <cell r="E58" t="str">
            <v>TFC</v>
          </cell>
          <cell r="F58" t="str">
            <v xml:space="preserve">Phase Monitor </v>
          </cell>
          <cell r="G58" t="str">
            <v>B4</v>
          </cell>
          <cell r="H58">
            <v>208</v>
          </cell>
          <cell r="M58">
            <v>208</v>
          </cell>
        </row>
        <row r="59">
          <cell r="A59" t="str">
            <v>EF0054</v>
          </cell>
          <cell r="B59" t="str">
            <v>Active</v>
          </cell>
          <cell r="C59" t="str">
            <v xml:space="preserve">Ibrahim MOHAMED Adam </v>
          </cell>
          <cell r="D59" t="str">
            <v>NUT</v>
          </cell>
          <cell r="E59" t="str">
            <v>OTP</v>
          </cell>
          <cell r="F59" t="str">
            <v>Medical Assistant</v>
          </cell>
          <cell r="G59" t="str">
            <v>E4</v>
          </cell>
          <cell r="H59">
            <v>208</v>
          </cell>
          <cell r="M59">
            <v>208</v>
          </cell>
        </row>
        <row r="60">
          <cell r="A60" t="str">
            <v>EF0055</v>
          </cell>
          <cell r="B60" t="str">
            <v>Active</v>
          </cell>
          <cell r="C60" t="str">
            <v xml:space="preserve">Insaf IBRAHIM ADAM </v>
          </cell>
          <cell r="D60" t="str">
            <v>NUT</v>
          </cell>
          <cell r="E60" t="str">
            <v>TFC</v>
          </cell>
          <cell r="F60" t="str">
            <v xml:space="preserve">Home Visitor </v>
          </cell>
          <cell r="G60" t="str">
            <v>B4</v>
          </cell>
          <cell r="H60">
            <v>207</v>
          </cell>
          <cell r="M60">
            <v>207</v>
          </cell>
        </row>
        <row r="61">
          <cell r="A61" t="str">
            <v>EF0056</v>
          </cell>
          <cell r="B61" t="str">
            <v>Stopped</v>
          </cell>
          <cell r="C61" t="str">
            <v xml:space="preserve">Isak ADAM ABAKHAR </v>
          </cell>
          <cell r="D61" t="str">
            <v>NUT</v>
          </cell>
          <cell r="E61" t="str">
            <v>SFC</v>
          </cell>
          <cell r="F61" t="str">
            <v xml:space="preserve">Measurer </v>
          </cell>
          <cell r="G61" t="str">
            <v>B2</v>
          </cell>
          <cell r="H61">
            <v>207</v>
          </cell>
          <cell r="M61">
            <v>207</v>
          </cell>
        </row>
        <row r="62">
          <cell r="A62" t="str">
            <v>EF0057</v>
          </cell>
          <cell r="B62" t="str">
            <v>Active</v>
          </cell>
          <cell r="C62" t="str">
            <v xml:space="preserve">Izeldeen ADAM YOUSSUF </v>
          </cell>
          <cell r="D62" t="str">
            <v>NUT</v>
          </cell>
          <cell r="E62" t="str">
            <v>TFC</v>
          </cell>
          <cell r="F62" t="str">
            <v>Home Visitor Team Leader</v>
          </cell>
          <cell r="G62" t="str">
            <v>D4</v>
          </cell>
          <cell r="H62">
            <v>207</v>
          </cell>
          <cell r="M62">
            <v>207</v>
          </cell>
        </row>
        <row r="63">
          <cell r="A63" t="str">
            <v>EF0058</v>
          </cell>
          <cell r="B63" t="str">
            <v>Active</v>
          </cell>
          <cell r="C63" t="str">
            <v xml:space="preserve">Ishag HASSAN IDRISS ABDELLA </v>
          </cell>
          <cell r="D63" t="str">
            <v>NUT</v>
          </cell>
          <cell r="E63" t="str">
            <v>TFC</v>
          </cell>
          <cell r="F63" t="str">
            <v>Watchman</v>
          </cell>
          <cell r="G63" t="str">
            <v>A4</v>
          </cell>
          <cell r="H63">
            <v>208</v>
          </cell>
          <cell r="M63">
            <v>208</v>
          </cell>
        </row>
        <row r="64">
          <cell r="A64" t="str">
            <v>EF0059</v>
          </cell>
          <cell r="B64" t="str">
            <v>Active</v>
          </cell>
          <cell r="C64" t="str">
            <v xml:space="preserve">Ismail MOHAMED GUMAA </v>
          </cell>
          <cell r="D64" t="str">
            <v>LOG</v>
          </cell>
          <cell r="E64" t="str">
            <v>Guest house</v>
          </cell>
          <cell r="F64" t="str">
            <v xml:space="preserve">Watchman </v>
          </cell>
          <cell r="G64" t="str">
            <v>A4</v>
          </cell>
          <cell r="H64">
            <v>208</v>
          </cell>
          <cell r="M64">
            <v>208</v>
          </cell>
        </row>
        <row r="65">
          <cell r="A65" t="str">
            <v>EF0060</v>
          </cell>
          <cell r="B65" t="str">
            <v>Stopped</v>
          </cell>
          <cell r="C65" t="str">
            <v xml:space="preserve">James JOHN </v>
          </cell>
          <cell r="D65" t="str">
            <v>NUT</v>
          </cell>
          <cell r="E65" t="str">
            <v>TFC</v>
          </cell>
          <cell r="F65" t="str">
            <v>Nurse</v>
          </cell>
          <cell r="G65" t="str">
            <v>D</v>
          </cell>
          <cell r="H65">
            <v>208</v>
          </cell>
          <cell r="M65">
            <v>208</v>
          </cell>
        </row>
        <row r="66">
          <cell r="A66" t="str">
            <v>EF0061</v>
          </cell>
          <cell r="B66" t="str">
            <v>Stopped</v>
          </cell>
          <cell r="C66" t="str">
            <v xml:space="preserve">Khadija YOUNIS </v>
          </cell>
          <cell r="D66" t="str">
            <v>NUT</v>
          </cell>
          <cell r="E66" t="str">
            <v>TFC</v>
          </cell>
          <cell r="F66" t="str">
            <v xml:space="preserve">Cleaner </v>
          </cell>
          <cell r="G66" t="str">
            <v>A</v>
          </cell>
          <cell r="H66">
            <v>207</v>
          </cell>
          <cell r="M66">
            <v>207</v>
          </cell>
        </row>
        <row r="67">
          <cell r="A67" t="str">
            <v>EF0062</v>
          </cell>
          <cell r="B67" t="str">
            <v>Stopped</v>
          </cell>
          <cell r="C67" t="str">
            <v xml:space="preserve">Khalid IBRAHIM HAMID </v>
          </cell>
          <cell r="D67" t="str">
            <v>LOG</v>
          </cell>
          <cell r="E67" t="str">
            <v>Office</v>
          </cell>
          <cell r="F67" t="str">
            <v xml:space="preserve">Log Assistant </v>
          </cell>
          <cell r="G67" t="str">
            <v>G1</v>
          </cell>
          <cell r="H67">
            <v>207</v>
          </cell>
          <cell r="M67">
            <v>207</v>
          </cell>
        </row>
        <row r="68">
          <cell r="A68" t="str">
            <v>EF0063</v>
          </cell>
          <cell r="B68" t="str">
            <v>Active</v>
          </cell>
          <cell r="C68" t="str">
            <v xml:space="preserve">Kubra ISHAG ABDULKARIM </v>
          </cell>
          <cell r="D68" t="str">
            <v>NUT</v>
          </cell>
          <cell r="E68" t="str">
            <v>TFC</v>
          </cell>
          <cell r="F68" t="str">
            <v>Nurse</v>
          </cell>
          <cell r="G68" t="str">
            <v>D4</v>
          </cell>
          <cell r="H68">
            <v>208</v>
          </cell>
          <cell r="M68">
            <v>208</v>
          </cell>
        </row>
        <row r="69">
          <cell r="A69" t="str">
            <v>EF0064</v>
          </cell>
          <cell r="B69" t="str">
            <v>Stopped</v>
          </cell>
          <cell r="C69" t="str">
            <v xml:space="preserve">Mahmoud AHMED MOHAMMED ALDOMA </v>
          </cell>
          <cell r="D69" t="str">
            <v>LOG</v>
          </cell>
          <cell r="E69" t="str">
            <v>Office</v>
          </cell>
          <cell r="F69" t="str">
            <v>Purchaser</v>
          </cell>
          <cell r="G69" t="str">
            <v>E1</v>
          </cell>
          <cell r="H69">
            <v>207</v>
          </cell>
          <cell r="M69">
            <v>207</v>
          </cell>
        </row>
        <row r="70">
          <cell r="A70" t="str">
            <v>EF0065</v>
          </cell>
          <cell r="B70" t="str">
            <v>Stopped</v>
          </cell>
          <cell r="C70" t="str">
            <v xml:space="preserve">Majda MOHAMED ADAM </v>
          </cell>
          <cell r="D70" t="str">
            <v>NUT</v>
          </cell>
          <cell r="E70" t="str">
            <v>TFC</v>
          </cell>
          <cell r="F70" t="str">
            <v xml:space="preserve">Cleaner </v>
          </cell>
          <cell r="G70" t="str">
            <v>A1</v>
          </cell>
          <cell r="H70">
            <v>207</v>
          </cell>
          <cell r="M70">
            <v>207</v>
          </cell>
        </row>
        <row r="71">
          <cell r="A71" t="str">
            <v>EF0066</v>
          </cell>
          <cell r="B71" t="str">
            <v>Stopped</v>
          </cell>
          <cell r="C71" t="str">
            <v xml:space="preserve">Mariam EL TAHEIR HAROUN </v>
          </cell>
          <cell r="D71" t="str">
            <v>NUT</v>
          </cell>
          <cell r="E71" t="str">
            <v>TFC</v>
          </cell>
          <cell r="F71" t="str">
            <v>Social Worker</v>
          </cell>
          <cell r="G71" t="str">
            <v>C1</v>
          </cell>
          <cell r="H71">
            <v>207</v>
          </cell>
          <cell r="M71">
            <v>207</v>
          </cell>
        </row>
        <row r="72">
          <cell r="A72" t="str">
            <v>EF0067</v>
          </cell>
          <cell r="B72" t="str">
            <v>Stopped</v>
          </cell>
          <cell r="C72" t="str">
            <v xml:space="preserve">Mekki IZA EL DEEN SIRAG </v>
          </cell>
          <cell r="D72" t="str">
            <v>FA</v>
          </cell>
          <cell r="E72" t="str">
            <v>Field</v>
          </cell>
          <cell r="F72" t="str">
            <v xml:space="preserve">Food aid supervisor  </v>
          </cell>
          <cell r="G72" t="str">
            <v>F1</v>
          </cell>
          <cell r="H72">
            <v>207</v>
          </cell>
          <cell r="M72">
            <v>207</v>
          </cell>
        </row>
        <row r="73">
          <cell r="A73" t="str">
            <v>EF0068</v>
          </cell>
          <cell r="B73" t="str">
            <v>Active</v>
          </cell>
          <cell r="C73" t="str">
            <v xml:space="preserve">Mohamed ABDELRAHMAN ABDELMAWLA </v>
          </cell>
          <cell r="D73" t="str">
            <v>LOG</v>
          </cell>
          <cell r="E73" t="str">
            <v>Office</v>
          </cell>
          <cell r="F73" t="str">
            <v>Watchman</v>
          </cell>
          <cell r="G73" t="str">
            <v>A4</v>
          </cell>
          <cell r="H73">
            <v>208</v>
          </cell>
          <cell r="M73">
            <v>208</v>
          </cell>
        </row>
        <row r="74">
          <cell r="A74" t="str">
            <v>EF0069</v>
          </cell>
          <cell r="B74" t="str">
            <v>Stopped</v>
          </cell>
          <cell r="C74" t="str">
            <v xml:space="preserve">Mohamed ADAM MOHAMED </v>
          </cell>
          <cell r="D74" t="str">
            <v>NUT</v>
          </cell>
          <cell r="E74" t="str">
            <v>SFC</v>
          </cell>
          <cell r="F74" t="str">
            <v>Watchman</v>
          </cell>
          <cell r="G74" t="str">
            <v>A2</v>
          </cell>
          <cell r="H74">
            <v>208</v>
          </cell>
          <cell r="M74">
            <v>208</v>
          </cell>
        </row>
        <row r="75">
          <cell r="A75" t="str">
            <v>EF0070</v>
          </cell>
          <cell r="B75" t="str">
            <v>Active</v>
          </cell>
          <cell r="C75" t="str">
            <v xml:space="preserve">Mohamed BEKHIT ABDURAHMAN </v>
          </cell>
          <cell r="D75" t="str">
            <v>NUT</v>
          </cell>
          <cell r="E75" t="str">
            <v>TFC</v>
          </cell>
          <cell r="F75" t="str">
            <v xml:space="preserve">Phase Monitor </v>
          </cell>
          <cell r="G75" t="str">
            <v>B4</v>
          </cell>
          <cell r="H75">
            <v>208</v>
          </cell>
          <cell r="M75">
            <v>208</v>
          </cell>
        </row>
        <row r="76">
          <cell r="A76" t="str">
            <v>EF0071</v>
          </cell>
          <cell r="B76" t="str">
            <v>Active</v>
          </cell>
          <cell r="C76" t="str">
            <v xml:space="preserve">Mohamed IBRAHIM ABDALLA </v>
          </cell>
          <cell r="D76" t="str">
            <v>LOG</v>
          </cell>
          <cell r="E76" t="str">
            <v>WHouse</v>
          </cell>
          <cell r="F76" t="str">
            <v>Watchman</v>
          </cell>
          <cell r="G76" t="str">
            <v>A4</v>
          </cell>
          <cell r="H76">
            <v>208</v>
          </cell>
          <cell r="M76">
            <v>208</v>
          </cell>
        </row>
        <row r="77">
          <cell r="A77" t="str">
            <v>EF0072</v>
          </cell>
          <cell r="B77" t="str">
            <v>Stopped</v>
          </cell>
          <cell r="C77" t="str">
            <v xml:space="preserve">Mohamed IDRIS ADAM </v>
          </cell>
          <cell r="D77" t="str">
            <v>NUT</v>
          </cell>
          <cell r="E77" t="str">
            <v>SFC</v>
          </cell>
          <cell r="F77" t="str">
            <v>Registrar</v>
          </cell>
          <cell r="G77" t="str">
            <v>C2</v>
          </cell>
          <cell r="H77">
            <v>207</v>
          </cell>
          <cell r="L77">
            <v>18</v>
          </cell>
          <cell r="M77">
            <v>18</v>
          </cell>
        </row>
        <row r="78">
          <cell r="A78" t="str">
            <v>EF0073</v>
          </cell>
          <cell r="B78" t="str">
            <v>Active</v>
          </cell>
          <cell r="C78" t="str">
            <v xml:space="preserve">Mohamed Saad EL NOUR EL HAY </v>
          </cell>
          <cell r="D78" t="str">
            <v>LOG</v>
          </cell>
          <cell r="E78" t="str">
            <v>Office</v>
          </cell>
          <cell r="F78" t="str">
            <v>Watchman</v>
          </cell>
          <cell r="G78" t="str">
            <v>A4</v>
          </cell>
          <cell r="H78">
            <v>208</v>
          </cell>
          <cell r="M78">
            <v>208</v>
          </cell>
        </row>
        <row r="79">
          <cell r="A79" t="str">
            <v>EF0074</v>
          </cell>
          <cell r="B79" t="str">
            <v>Stopped</v>
          </cell>
          <cell r="C79" t="str">
            <v xml:space="preserve">Mohamed YACOUB FADUL </v>
          </cell>
          <cell r="D79" t="str">
            <v>NUT</v>
          </cell>
          <cell r="E79" t="str">
            <v>TFC</v>
          </cell>
          <cell r="F79" t="str">
            <v>PM team leader</v>
          </cell>
          <cell r="G79" t="str">
            <v>C</v>
          </cell>
          <cell r="H79">
            <v>208</v>
          </cell>
          <cell r="M79">
            <v>208</v>
          </cell>
        </row>
        <row r="80">
          <cell r="A80" t="str">
            <v>EF0075</v>
          </cell>
          <cell r="B80" t="str">
            <v>Active</v>
          </cell>
          <cell r="C80" t="str">
            <v xml:space="preserve">Mohamed IBRAHIM AHMED </v>
          </cell>
          <cell r="D80" t="str">
            <v>FA</v>
          </cell>
          <cell r="E80" t="str">
            <v>Field</v>
          </cell>
          <cell r="F80" t="str">
            <v xml:space="preserve">Food aid supervisor  </v>
          </cell>
          <cell r="G80" t="str">
            <v>F4</v>
          </cell>
          <cell r="H80">
            <v>207</v>
          </cell>
          <cell r="M80">
            <v>207</v>
          </cell>
        </row>
        <row r="81">
          <cell r="A81" t="str">
            <v>EF0076</v>
          </cell>
          <cell r="B81" t="str">
            <v>Stopped</v>
          </cell>
          <cell r="C81" t="str">
            <v xml:space="preserve">Mohammed </v>
          </cell>
          <cell r="D81" t="str">
            <v>NUT</v>
          </cell>
          <cell r="E81" t="str">
            <v>TFC</v>
          </cell>
          <cell r="F81" t="str">
            <v xml:space="preserve">Medical Supervisor </v>
          </cell>
          <cell r="G81" t="str">
            <v>H</v>
          </cell>
          <cell r="H81">
            <v>207</v>
          </cell>
          <cell r="M81">
            <v>207</v>
          </cell>
        </row>
        <row r="82">
          <cell r="A82" t="str">
            <v>EF0077</v>
          </cell>
          <cell r="B82" t="str">
            <v>Stopped</v>
          </cell>
          <cell r="C82" t="str">
            <v xml:space="preserve">Mohamoud IDRIS ALI </v>
          </cell>
          <cell r="D82" t="str">
            <v>NUT</v>
          </cell>
          <cell r="E82" t="str">
            <v>SFC</v>
          </cell>
          <cell r="F82" t="str">
            <v>Counterpart</v>
          </cell>
          <cell r="G82" t="str">
            <v>F1</v>
          </cell>
          <cell r="H82">
            <v>207</v>
          </cell>
          <cell r="M82">
            <v>207</v>
          </cell>
        </row>
        <row r="83">
          <cell r="A83" t="str">
            <v>EF0078</v>
          </cell>
          <cell r="B83" t="str">
            <v>Active</v>
          </cell>
          <cell r="C83" t="str">
            <v xml:space="preserve">Mora ABAKER AHMED </v>
          </cell>
          <cell r="D83" t="str">
            <v>NUT</v>
          </cell>
          <cell r="E83" t="str">
            <v>OTP</v>
          </cell>
          <cell r="F83" t="str">
            <v xml:space="preserve">Home Visitor </v>
          </cell>
          <cell r="G83" t="str">
            <v>B4</v>
          </cell>
          <cell r="H83">
            <v>207</v>
          </cell>
          <cell r="M83">
            <v>207</v>
          </cell>
        </row>
        <row r="84">
          <cell r="A84" t="str">
            <v>EF0079</v>
          </cell>
          <cell r="B84" t="str">
            <v>Stopped</v>
          </cell>
          <cell r="C84" t="str">
            <v xml:space="preserve">Moussa ISAG YAGUOB </v>
          </cell>
          <cell r="D84" t="str">
            <v>NUT</v>
          </cell>
          <cell r="E84" t="str">
            <v>SFC</v>
          </cell>
          <cell r="F84" t="str">
            <v xml:space="preserve">Measurer </v>
          </cell>
          <cell r="G84" t="str">
            <v>B2</v>
          </cell>
          <cell r="H84">
            <v>207</v>
          </cell>
          <cell r="M84">
            <v>207</v>
          </cell>
        </row>
        <row r="85">
          <cell r="A85" t="str">
            <v>EF0080</v>
          </cell>
          <cell r="B85" t="str">
            <v>Stopped</v>
          </cell>
          <cell r="C85" t="str">
            <v xml:space="preserve">Nagah ELTAIB BABEKER </v>
          </cell>
          <cell r="D85" t="str">
            <v>NUT</v>
          </cell>
          <cell r="E85" t="str">
            <v>TFC</v>
          </cell>
          <cell r="F85" t="str">
            <v xml:space="preserve">Registrar </v>
          </cell>
          <cell r="G85" t="str">
            <v>B</v>
          </cell>
          <cell r="H85">
            <v>207</v>
          </cell>
          <cell r="M85">
            <v>207</v>
          </cell>
        </row>
        <row r="86">
          <cell r="A86" t="str">
            <v>EF0081</v>
          </cell>
          <cell r="B86" t="str">
            <v>Stopped</v>
          </cell>
          <cell r="C86" t="str">
            <v xml:space="preserve">Rabih AHMED ADAM </v>
          </cell>
          <cell r="D86" t="str">
            <v>LOG</v>
          </cell>
          <cell r="E86" t="str">
            <v>Office</v>
          </cell>
          <cell r="F86" t="str">
            <v>Logistician Assistant</v>
          </cell>
          <cell r="G86" t="str">
            <v>F1</v>
          </cell>
          <cell r="H86">
            <v>207</v>
          </cell>
          <cell r="M86">
            <v>207</v>
          </cell>
        </row>
        <row r="87">
          <cell r="A87" t="str">
            <v>EF0082</v>
          </cell>
          <cell r="B87" t="str">
            <v>Stopped</v>
          </cell>
          <cell r="C87" t="str">
            <v xml:space="preserve">Rasha HAMID </v>
          </cell>
          <cell r="D87" t="str">
            <v>NUT</v>
          </cell>
          <cell r="E87" t="str">
            <v>SFC</v>
          </cell>
          <cell r="F87" t="str">
            <v xml:space="preserve">Register </v>
          </cell>
          <cell r="G87" t="str">
            <v>B1</v>
          </cell>
          <cell r="H87">
            <v>207</v>
          </cell>
          <cell r="M87">
            <v>207</v>
          </cell>
        </row>
        <row r="88">
          <cell r="A88" t="str">
            <v>EF0083</v>
          </cell>
          <cell r="B88" t="str">
            <v>Stopped</v>
          </cell>
          <cell r="C88" t="str">
            <v xml:space="preserve">Salah MOHAMED AHMED </v>
          </cell>
          <cell r="D88" t="str">
            <v>NUT</v>
          </cell>
          <cell r="E88" t="str">
            <v>SFC</v>
          </cell>
          <cell r="F88" t="str">
            <v>Supervisor Assistant</v>
          </cell>
          <cell r="G88" t="str">
            <v>D2</v>
          </cell>
          <cell r="H88">
            <v>207</v>
          </cell>
          <cell r="M88">
            <v>207</v>
          </cell>
        </row>
        <row r="89">
          <cell r="A89" t="str">
            <v>EF0084</v>
          </cell>
          <cell r="B89" t="str">
            <v>Active</v>
          </cell>
          <cell r="C89" t="str">
            <v xml:space="preserve">Salwa MOHAMMEDIN ABDALLA </v>
          </cell>
          <cell r="D89" t="str">
            <v>ADMIN</v>
          </cell>
          <cell r="E89" t="str">
            <v>Guest house</v>
          </cell>
          <cell r="F89" t="str">
            <v>Cook</v>
          </cell>
          <cell r="G89" t="str">
            <v>B4</v>
          </cell>
          <cell r="H89">
            <v>207</v>
          </cell>
          <cell r="M89">
            <v>207</v>
          </cell>
        </row>
        <row r="90">
          <cell r="A90" t="str">
            <v>EF0085</v>
          </cell>
          <cell r="B90" t="str">
            <v>Active</v>
          </cell>
          <cell r="C90" t="str">
            <v xml:space="preserve">Sara ELNOUR OSMAN </v>
          </cell>
          <cell r="D90" t="str">
            <v>FA</v>
          </cell>
          <cell r="E90" t="str">
            <v>Field</v>
          </cell>
          <cell r="F90" t="str">
            <v>Commodity Tracking Officer</v>
          </cell>
          <cell r="G90" t="str">
            <v>E4</v>
          </cell>
          <cell r="H90">
            <v>207</v>
          </cell>
          <cell r="M90">
            <v>207</v>
          </cell>
        </row>
        <row r="91">
          <cell r="A91" t="str">
            <v>EF0086</v>
          </cell>
          <cell r="B91" t="str">
            <v>Active</v>
          </cell>
          <cell r="C91" t="str">
            <v xml:space="preserve">Seedeg MUSSA MOHAMED </v>
          </cell>
          <cell r="D91" t="str">
            <v>NUT</v>
          </cell>
          <cell r="E91" t="str">
            <v>TFC</v>
          </cell>
          <cell r="F91" t="str">
            <v>Home Visitor</v>
          </cell>
          <cell r="G91" t="str">
            <v>B4</v>
          </cell>
          <cell r="H91">
            <v>207</v>
          </cell>
          <cell r="M91">
            <v>207</v>
          </cell>
        </row>
        <row r="92">
          <cell r="A92" t="str">
            <v>EF0087</v>
          </cell>
          <cell r="B92" t="str">
            <v>Active</v>
          </cell>
          <cell r="C92" t="str">
            <v xml:space="preserve">Semina ADAM Hussein </v>
          </cell>
          <cell r="D92" t="str">
            <v>NUT</v>
          </cell>
          <cell r="E92" t="str">
            <v>TFC</v>
          </cell>
          <cell r="F92" t="str">
            <v>Nurse</v>
          </cell>
          <cell r="G92" t="str">
            <v>D4</v>
          </cell>
          <cell r="H92">
            <v>208</v>
          </cell>
          <cell r="M92">
            <v>208</v>
          </cell>
        </row>
        <row r="93">
          <cell r="A93" t="str">
            <v>EF0088</v>
          </cell>
          <cell r="B93" t="str">
            <v>Stopped</v>
          </cell>
          <cell r="C93" t="str">
            <v xml:space="preserve">Somaia ABDALLAH YOUSSUF </v>
          </cell>
          <cell r="D93" t="str">
            <v>NUT</v>
          </cell>
          <cell r="E93" t="str">
            <v>SFC</v>
          </cell>
          <cell r="F93" t="str">
            <v xml:space="preserve">Home Visitor </v>
          </cell>
          <cell r="G93" t="str">
            <v>B2</v>
          </cell>
          <cell r="H93">
            <v>207</v>
          </cell>
          <cell r="M93">
            <v>207</v>
          </cell>
        </row>
        <row r="94">
          <cell r="A94" t="str">
            <v>EF0089</v>
          </cell>
          <cell r="B94" t="str">
            <v>Stopped</v>
          </cell>
          <cell r="C94" t="str">
            <v xml:space="preserve">Suleiman IDRIS SALIM </v>
          </cell>
          <cell r="D94" t="str">
            <v>LOG</v>
          </cell>
          <cell r="E94" t="str">
            <v>Office</v>
          </cell>
          <cell r="F94" t="str">
            <v xml:space="preserve">Watchman </v>
          </cell>
          <cell r="G94" t="str">
            <v>A1</v>
          </cell>
          <cell r="H94">
            <v>208</v>
          </cell>
          <cell r="M94">
            <v>208</v>
          </cell>
        </row>
        <row r="95">
          <cell r="A95" t="str">
            <v>EF0090</v>
          </cell>
          <cell r="B95" t="str">
            <v>Stopped</v>
          </cell>
          <cell r="C95" t="str">
            <v xml:space="preserve">Suoad ADAM IBRAHIM MOHAMED </v>
          </cell>
          <cell r="D95" t="str">
            <v>ADMIN</v>
          </cell>
          <cell r="E95" t="str">
            <v>Office</v>
          </cell>
          <cell r="F95" t="str">
            <v xml:space="preserve">Administrator assistant/HR </v>
          </cell>
          <cell r="G95" t="str">
            <v>G1</v>
          </cell>
          <cell r="H95">
            <v>207</v>
          </cell>
          <cell r="M95">
            <v>207</v>
          </cell>
        </row>
        <row r="96">
          <cell r="A96" t="str">
            <v>EF0091</v>
          </cell>
          <cell r="B96" t="str">
            <v>Stopped</v>
          </cell>
          <cell r="C96" t="str">
            <v xml:space="preserve">Susan YACOUB HUSSEIN </v>
          </cell>
          <cell r="D96" t="str">
            <v>NUT</v>
          </cell>
          <cell r="E96" t="str">
            <v>TFC</v>
          </cell>
          <cell r="F96" t="str">
            <v xml:space="preserve">Home Visitor </v>
          </cell>
          <cell r="G96" t="str">
            <v>B</v>
          </cell>
          <cell r="H96">
            <v>207</v>
          </cell>
          <cell r="M96">
            <v>207</v>
          </cell>
        </row>
        <row r="97">
          <cell r="A97" t="str">
            <v>EF0092</v>
          </cell>
          <cell r="B97" t="str">
            <v>Stopped</v>
          </cell>
          <cell r="C97" t="str">
            <v xml:space="preserve">Teiba MOHAMED ADAM </v>
          </cell>
          <cell r="D97" t="str">
            <v>NUT</v>
          </cell>
          <cell r="E97" t="str">
            <v>TFC</v>
          </cell>
          <cell r="F97" t="str">
            <v xml:space="preserve">Cook </v>
          </cell>
          <cell r="G97" t="str">
            <v>A1</v>
          </cell>
          <cell r="H97">
            <v>207</v>
          </cell>
          <cell r="M97">
            <v>207</v>
          </cell>
        </row>
        <row r="98">
          <cell r="A98" t="str">
            <v>EF0093</v>
          </cell>
          <cell r="B98" t="str">
            <v>Stopped</v>
          </cell>
          <cell r="C98" t="str">
            <v xml:space="preserve">Thomas PIO BAYA </v>
          </cell>
          <cell r="D98" t="str">
            <v>NUT</v>
          </cell>
          <cell r="E98" t="str">
            <v>TFC</v>
          </cell>
          <cell r="F98" t="str">
            <v xml:space="preserve">Nutrition Supervisor </v>
          </cell>
          <cell r="G98" t="str">
            <v>F</v>
          </cell>
          <cell r="H98">
            <v>207</v>
          </cell>
          <cell r="M98">
            <v>207</v>
          </cell>
        </row>
        <row r="99">
          <cell r="A99" t="str">
            <v>EF0094</v>
          </cell>
          <cell r="B99" t="str">
            <v>Active</v>
          </cell>
          <cell r="C99" t="str">
            <v xml:space="preserve">Yahia ABDALLA MOHAMED ABAKER </v>
          </cell>
          <cell r="D99" t="str">
            <v>NUT</v>
          </cell>
          <cell r="E99" t="str">
            <v>TFC</v>
          </cell>
          <cell r="F99" t="str">
            <v>Storekeeper</v>
          </cell>
          <cell r="G99" t="str">
            <v>D4</v>
          </cell>
          <cell r="H99">
            <v>208</v>
          </cell>
          <cell r="M99">
            <v>208</v>
          </cell>
        </row>
        <row r="100">
          <cell r="A100" t="str">
            <v>EF0095</v>
          </cell>
          <cell r="B100" t="str">
            <v>Active</v>
          </cell>
          <cell r="C100" t="str">
            <v xml:space="preserve">Younes ABUBAKER MANSUR </v>
          </cell>
          <cell r="D100" t="str">
            <v>LOG</v>
          </cell>
          <cell r="E100" t="str">
            <v>WHouse</v>
          </cell>
          <cell r="F100" t="str">
            <v>Watchman</v>
          </cell>
          <cell r="G100" t="str">
            <v>A4</v>
          </cell>
          <cell r="H100">
            <v>208</v>
          </cell>
          <cell r="M100">
            <v>208</v>
          </cell>
        </row>
        <row r="101">
          <cell r="A101" t="str">
            <v>EF0096</v>
          </cell>
          <cell r="B101" t="str">
            <v>Stopped</v>
          </cell>
          <cell r="C101" t="str">
            <v xml:space="preserve">Yousif ADAM KHAMIS </v>
          </cell>
          <cell r="D101" t="str">
            <v>LOG</v>
          </cell>
          <cell r="E101" t="str">
            <v>Office</v>
          </cell>
          <cell r="F101" t="str">
            <v>Purchaser</v>
          </cell>
          <cell r="G101" t="str">
            <v>E2</v>
          </cell>
          <cell r="H101">
            <v>207</v>
          </cell>
          <cell r="M101">
            <v>207</v>
          </cell>
        </row>
        <row r="102">
          <cell r="A102" t="str">
            <v>EF0097</v>
          </cell>
          <cell r="B102" t="str">
            <v>Stopped</v>
          </cell>
          <cell r="C102" t="str">
            <v xml:space="preserve">Youssuf ZAKARIA  MOHAMED ADAM </v>
          </cell>
          <cell r="D102" t="str">
            <v>NUT</v>
          </cell>
          <cell r="E102" t="str">
            <v>SFC</v>
          </cell>
          <cell r="F102" t="str">
            <v>Watchman</v>
          </cell>
          <cell r="G102" t="str">
            <v>A2</v>
          </cell>
          <cell r="H102">
            <v>208</v>
          </cell>
          <cell r="M102">
            <v>208</v>
          </cell>
        </row>
        <row r="103">
          <cell r="A103" t="str">
            <v>EF0098</v>
          </cell>
          <cell r="B103" t="str">
            <v>Active</v>
          </cell>
          <cell r="C103" t="str">
            <v xml:space="preserve">Zainab ADAM HASSAN </v>
          </cell>
          <cell r="D103" t="str">
            <v>NUT</v>
          </cell>
          <cell r="E103" t="str">
            <v>TFC</v>
          </cell>
          <cell r="F103" t="str">
            <v xml:space="preserve">Cook </v>
          </cell>
          <cell r="G103" t="str">
            <v>A4</v>
          </cell>
          <cell r="H103">
            <v>207</v>
          </cell>
          <cell r="M103">
            <v>207</v>
          </cell>
        </row>
        <row r="104">
          <cell r="A104" t="str">
            <v>EF0099</v>
          </cell>
          <cell r="B104" t="str">
            <v>Active</v>
          </cell>
          <cell r="C104" t="str">
            <v xml:space="preserve">Zainab MUSTAFA ABDALLA </v>
          </cell>
          <cell r="D104" t="str">
            <v>NUT</v>
          </cell>
          <cell r="E104" t="str">
            <v>TFC</v>
          </cell>
          <cell r="F104" t="str">
            <v xml:space="preserve">Psychosocial Worker </v>
          </cell>
          <cell r="G104" t="str">
            <v>D4</v>
          </cell>
          <cell r="H104">
            <v>207</v>
          </cell>
          <cell r="M104">
            <v>207</v>
          </cell>
        </row>
        <row r="105">
          <cell r="A105" t="str">
            <v>EF0100</v>
          </cell>
          <cell r="B105" t="str">
            <v>Active</v>
          </cell>
          <cell r="C105" t="str">
            <v xml:space="preserve">Zakaria ADAM AHMID </v>
          </cell>
          <cell r="D105" t="str">
            <v>NUT</v>
          </cell>
          <cell r="E105" t="str">
            <v>TFC</v>
          </cell>
          <cell r="F105" t="str">
            <v>Watchman</v>
          </cell>
          <cell r="G105" t="str">
            <v>A4</v>
          </cell>
          <cell r="H105">
            <v>208</v>
          </cell>
          <cell r="M105">
            <v>208</v>
          </cell>
        </row>
        <row r="106">
          <cell r="A106" t="str">
            <v>EF0101</v>
          </cell>
          <cell r="B106" t="str">
            <v>Active</v>
          </cell>
          <cell r="C106" t="str">
            <v xml:space="preserve">Zakaria MOHAMED ADAM </v>
          </cell>
          <cell r="D106" t="str">
            <v>NUT</v>
          </cell>
          <cell r="E106" t="str">
            <v>TFC</v>
          </cell>
          <cell r="F106" t="str">
            <v>Watchman</v>
          </cell>
          <cell r="G106" t="str">
            <v>A4</v>
          </cell>
          <cell r="H106">
            <v>208</v>
          </cell>
          <cell r="M106">
            <v>208</v>
          </cell>
        </row>
        <row r="107">
          <cell r="A107" t="str">
            <v>EF0102</v>
          </cell>
          <cell r="B107" t="str">
            <v>Active</v>
          </cell>
          <cell r="C107" t="str">
            <v xml:space="preserve">Adam MOHAMED ABDALLAH </v>
          </cell>
          <cell r="D107" t="str">
            <v>LOG</v>
          </cell>
          <cell r="E107" t="str">
            <v>Office</v>
          </cell>
          <cell r="F107" t="str">
            <v>Mechanic</v>
          </cell>
          <cell r="G107" t="str">
            <v>D4</v>
          </cell>
          <cell r="H107">
            <v>207</v>
          </cell>
          <cell r="M107">
            <v>207</v>
          </cell>
        </row>
        <row r="108">
          <cell r="A108" t="str">
            <v>EF0103</v>
          </cell>
          <cell r="B108" t="str">
            <v>Stopped</v>
          </cell>
          <cell r="C108" t="str">
            <v xml:space="preserve">Eldouma ABDALLAH YAGOUB </v>
          </cell>
          <cell r="D108" t="str">
            <v>ADMIN</v>
          </cell>
          <cell r="E108" t="str">
            <v>Office</v>
          </cell>
          <cell r="F108" t="str">
            <v xml:space="preserve">Admin assistant/HR </v>
          </cell>
          <cell r="G108" t="str">
            <v>G2</v>
          </cell>
          <cell r="H108">
            <v>207</v>
          </cell>
          <cell r="M108">
            <v>207</v>
          </cell>
        </row>
        <row r="109">
          <cell r="A109" t="str">
            <v>EF0104</v>
          </cell>
          <cell r="B109" t="str">
            <v>Stopped</v>
          </cell>
          <cell r="C109" t="str">
            <v xml:space="preserve">Said MIKHAIL </v>
          </cell>
          <cell r="D109" t="str">
            <v>LOG</v>
          </cell>
          <cell r="E109" t="str">
            <v>Office</v>
          </cell>
          <cell r="F109" t="str">
            <v xml:space="preserve">Radio operator </v>
          </cell>
          <cell r="G109" t="str">
            <v>D1</v>
          </cell>
          <cell r="H109">
            <v>207</v>
          </cell>
          <cell r="M109">
            <v>207</v>
          </cell>
        </row>
        <row r="110">
          <cell r="A110" t="str">
            <v>EF0105</v>
          </cell>
          <cell r="B110" t="str">
            <v>Stopped</v>
          </cell>
          <cell r="C110" t="str">
            <v xml:space="preserve">Aziza SULEIMAN </v>
          </cell>
          <cell r="D110" t="str">
            <v>NUT</v>
          </cell>
          <cell r="E110" t="str">
            <v>Psy</v>
          </cell>
          <cell r="F110" t="str">
            <v>Translator</v>
          </cell>
          <cell r="G110" t="str">
            <v>C</v>
          </cell>
          <cell r="H110">
            <v>207</v>
          </cell>
          <cell r="M110">
            <v>207</v>
          </cell>
        </row>
        <row r="111">
          <cell r="A111" t="str">
            <v>EF0106</v>
          </cell>
          <cell r="B111" t="str">
            <v>Active</v>
          </cell>
          <cell r="C111" t="str">
            <v xml:space="preserve">Essaid ABU ELBASHER </v>
          </cell>
          <cell r="D111" t="str">
            <v>LOG</v>
          </cell>
          <cell r="E111" t="str">
            <v>Office</v>
          </cell>
          <cell r="F111" t="str">
            <v>Driver</v>
          </cell>
          <cell r="G111" t="str">
            <v>C4</v>
          </cell>
          <cell r="H111">
            <v>208</v>
          </cell>
          <cell r="M111">
            <v>208</v>
          </cell>
        </row>
        <row r="112">
          <cell r="A112" t="str">
            <v>EF0107</v>
          </cell>
          <cell r="B112" t="str">
            <v>Stopped</v>
          </cell>
          <cell r="C112" t="str">
            <v xml:space="preserve">Elhadi OMER HAROUN </v>
          </cell>
          <cell r="D112" t="str">
            <v>NUT</v>
          </cell>
          <cell r="E112" t="str">
            <v>SFC</v>
          </cell>
          <cell r="F112" t="str">
            <v xml:space="preserve">Food Mixer </v>
          </cell>
          <cell r="G112" t="str">
            <v>B1</v>
          </cell>
          <cell r="H112">
            <v>207</v>
          </cell>
          <cell r="M112">
            <v>207</v>
          </cell>
        </row>
        <row r="113">
          <cell r="A113" t="str">
            <v>EF0108</v>
          </cell>
          <cell r="B113" t="str">
            <v>Active</v>
          </cell>
          <cell r="C113" t="str">
            <v xml:space="preserve">Abubaker MUSSA ELBISHARI </v>
          </cell>
          <cell r="D113" t="str">
            <v>NUT</v>
          </cell>
          <cell r="E113" t="str">
            <v>TFC</v>
          </cell>
          <cell r="F113" t="str">
            <v>Nurse</v>
          </cell>
          <cell r="G113" t="str">
            <v>D4</v>
          </cell>
          <cell r="H113">
            <v>208</v>
          </cell>
          <cell r="M113">
            <v>208</v>
          </cell>
        </row>
        <row r="114">
          <cell r="A114" t="str">
            <v>EF0109</v>
          </cell>
          <cell r="B114" t="str">
            <v>Stopped</v>
          </cell>
          <cell r="C114" t="str">
            <v xml:space="preserve">Hassan HAROUN OSMAN </v>
          </cell>
          <cell r="D114" t="str">
            <v>NUT</v>
          </cell>
          <cell r="E114" t="str">
            <v>TFC</v>
          </cell>
          <cell r="F114" t="str">
            <v>Nurse</v>
          </cell>
          <cell r="G114" t="str">
            <v>D1</v>
          </cell>
          <cell r="H114">
            <v>208</v>
          </cell>
          <cell r="M114">
            <v>208</v>
          </cell>
        </row>
        <row r="115">
          <cell r="A115" t="str">
            <v>EF0110</v>
          </cell>
          <cell r="B115" t="str">
            <v>Active</v>
          </cell>
          <cell r="C115" t="str">
            <v xml:space="preserve">Ibrahim MUSSA ADAM </v>
          </cell>
          <cell r="D115" t="str">
            <v>NUT</v>
          </cell>
          <cell r="E115" t="str">
            <v>TFC</v>
          </cell>
          <cell r="F115" t="str">
            <v>Nurse</v>
          </cell>
          <cell r="G115" t="str">
            <v>D11</v>
          </cell>
          <cell r="H115">
            <v>208</v>
          </cell>
          <cell r="M115">
            <v>208</v>
          </cell>
        </row>
        <row r="116">
          <cell r="A116" t="str">
            <v>EF0111</v>
          </cell>
          <cell r="B116" t="str">
            <v>Active</v>
          </cell>
          <cell r="C116" t="str">
            <v xml:space="preserve">Medina AHMED MOHAMED </v>
          </cell>
          <cell r="D116" t="str">
            <v>NUT</v>
          </cell>
          <cell r="E116" t="str">
            <v>TFC</v>
          </cell>
          <cell r="F116" t="str">
            <v>Cleaner</v>
          </cell>
          <cell r="G116" t="str">
            <v>A4</v>
          </cell>
          <cell r="H116">
            <v>207</v>
          </cell>
          <cell r="K116">
            <v>9</v>
          </cell>
          <cell r="M116">
            <v>9</v>
          </cell>
        </row>
        <row r="117">
          <cell r="A117" t="str">
            <v>EF0112</v>
          </cell>
          <cell r="B117" t="str">
            <v>Stopped</v>
          </cell>
          <cell r="C117" t="str">
            <v xml:space="preserve">Hawa ABDALLA MAHMOUD </v>
          </cell>
          <cell r="D117" t="str">
            <v>NUT</v>
          </cell>
          <cell r="E117" t="str">
            <v>SFC</v>
          </cell>
          <cell r="F117" t="str">
            <v>Cleaner</v>
          </cell>
          <cell r="G117" t="str">
            <v>A1</v>
          </cell>
          <cell r="H117">
            <v>207</v>
          </cell>
          <cell r="M117">
            <v>207</v>
          </cell>
        </row>
        <row r="118">
          <cell r="A118" t="str">
            <v>EF0113</v>
          </cell>
          <cell r="B118" t="str">
            <v>Stopped</v>
          </cell>
          <cell r="C118" t="str">
            <v xml:space="preserve">Mohammed AHMED HAGGAR </v>
          </cell>
          <cell r="D118" t="str">
            <v>FA</v>
          </cell>
          <cell r="E118" t="str">
            <v>Field</v>
          </cell>
          <cell r="F118" t="str">
            <v>Food Aid Monitor</v>
          </cell>
          <cell r="G118" t="str">
            <v>D1</v>
          </cell>
          <cell r="H118">
            <v>207</v>
          </cell>
          <cell r="M118">
            <v>207</v>
          </cell>
        </row>
        <row r="119">
          <cell r="A119" t="str">
            <v>EF0114</v>
          </cell>
          <cell r="B119" t="str">
            <v>Stopped</v>
          </cell>
          <cell r="C119" t="str">
            <v xml:space="preserve">Mustapha MOHAMMED SALEH </v>
          </cell>
          <cell r="D119" t="str">
            <v>FA</v>
          </cell>
          <cell r="E119" t="str">
            <v>Field</v>
          </cell>
          <cell r="F119" t="str">
            <v>Food Aid Monitor</v>
          </cell>
          <cell r="G119" t="str">
            <v>C</v>
          </cell>
          <cell r="H119">
            <v>207</v>
          </cell>
          <cell r="M119">
            <v>207</v>
          </cell>
        </row>
        <row r="120">
          <cell r="A120" t="str">
            <v>EF0115</v>
          </cell>
          <cell r="B120" t="str">
            <v>Active</v>
          </cell>
          <cell r="C120" t="str">
            <v xml:space="preserve">Khadija ADAM AHMED TAHIR </v>
          </cell>
          <cell r="D120" t="str">
            <v>NUT</v>
          </cell>
          <cell r="E120" t="str">
            <v>TFC</v>
          </cell>
          <cell r="F120" t="str">
            <v>Nurse</v>
          </cell>
          <cell r="G120" t="str">
            <v>D11</v>
          </cell>
          <cell r="H120">
            <v>208</v>
          </cell>
          <cell r="M120">
            <v>208</v>
          </cell>
        </row>
        <row r="121">
          <cell r="A121" t="str">
            <v>EF0116</v>
          </cell>
          <cell r="B121" t="str">
            <v>Stopped</v>
          </cell>
          <cell r="C121" t="str">
            <v xml:space="preserve">Saad EISSA DWOELBAT </v>
          </cell>
          <cell r="D121" t="str">
            <v>LOG</v>
          </cell>
          <cell r="E121" t="str">
            <v>Office</v>
          </cell>
          <cell r="F121" t="str">
            <v>Storekeeper</v>
          </cell>
          <cell r="G121" t="str">
            <v>E1</v>
          </cell>
          <cell r="H121">
            <v>207</v>
          </cell>
          <cell r="M121">
            <v>207</v>
          </cell>
        </row>
        <row r="122">
          <cell r="A122" t="str">
            <v>EF0117</v>
          </cell>
          <cell r="B122" t="str">
            <v>Stopped</v>
          </cell>
          <cell r="C122" t="str">
            <v xml:space="preserve">Adam ELTAHIR ADAM </v>
          </cell>
          <cell r="D122" t="str">
            <v>LOG</v>
          </cell>
          <cell r="E122" t="str">
            <v>Office</v>
          </cell>
          <cell r="F122" t="str">
            <v>Log/Rehab</v>
          </cell>
          <cell r="G122" t="str">
            <v>E</v>
          </cell>
          <cell r="H122">
            <v>207</v>
          </cell>
          <cell r="M122">
            <v>207</v>
          </cell>
        </row>
        <row r="123">
          <cell r="A123" t="str">
            <v>EF0118</v>
          </cell>
          <cell r="B123" t="str">
            <v>Stopped</v>
          </cell>
          <cell r="C123" t="str">
            <v xml:space="preserve">Ibrahim ABEKER Adam </v>
          </cell>
          <cell r="D123" t="str">
            <v>LOG</v>
          </cell>
          <cell r="E123" t="str">
            <v>Office</v>
          </cell>
          <cell r="F123" t="str">
            <v>Rehabilitation Assitant</v>
          </cell>
          <cell r="G123" t="str">
            <v>C1</v>
          </cell>
          <cell r="H123">
            <v>207</v>
          </cell>
          <cell r="M123">
            <v>207</v>
          </cell>
        </row>
        <row r="124">
          <cell r="A124" t="str">
            <v>EF0119</v>
          </cell>
          <cell r="B124" t="str">
            <v>Stopped</v>
          </cell>
          <cell r="C124" t="str">
            <v xml:space="preserve">Igbal HASSAN ADAM </v>
          </cell>
          <cell r="D124" t="str">
            <v>NUT</v>
          </cell>
          <cell r="E124" t="str">
            <v>SFC</v>
          </cell>
          <cell r="F124" t="str">
            <v>Registrar</v>
          </cell>
          <cell r="G124" t="str">
            <v>C1</v>
          </cell>
          <cell r="H124">
            <v>207</v>
          </cell>
          <cell r="M124">
            <v>207</v>
          </cell>
        </row>
        <row r="125">
          <cell r="A125" t="str">
            <v>EF0120</v>
          </cell>
          <cell r="B125" t="str">
            <v>Active</v>
          </cell>
          <cell r="C125" t="str">
            <v xml:space="preserve">Nasser Eldeen HASSAN IDRISS </v>
          </cell>
          <cell r="D125" t="str">
            <v>NUT</v>
          </cell>
          <cell r="E125" t="str">
            <v>TFC</v>
          </cell>
          <cell r="F125" t="str">
            <v xml:space="preserve">Home Visitor </v>
          </cell>
          <cell r="G125" t="str">
            <v>B4</v>
          </cell>
          <cell r="H125">
            <v>207</v>
          </cell>
          <cell r="M125">
            <v>207</v>
          </cell>
        </row>
        <row r="126">
          <cell r="A126" t="str">
            <v>EF0121</v>
          </cell>
          <cell r="B126" t="str">
            <v>Stopped</v>
          </cell>
          <cell r="C126" t="str">
            <v xml:space="preserve">Suleiman YAGOUB ABDALLA </v>
          </cell>
          <cell r="D126" t="str">
            <v>NUT</v>
          </cell>
          <cell r="E126" t="str">
            <v>SFC</v>
          </cell>
          <cell r="F126" t="str">
            <v xml:space="preserve">Home Visitor </v>
          </cell>
          <cell r="G126" t="str">
            <v>B</v>
          </cell>
          <cell r="H126">
            <v>207</v>
          </cell>
          <cell r="M126">
            <v>207</v>
          </cell>
        </row>
        <row r="127">
          <cell r="A127" t="str">
            <v>EF0122</v>
          </cell>
          <cell r="B127" t="str">
            <v>Stopped</v>
          </cell>
          <cell r="C127" t="str">
            <v xml:space="preserve">Ali ADAM TAJEDDEEN </v>
          </cell>
          <cell r="D127" t="str">
            <v>NUT</v>
          </cell>
          <cell r="E127" t="str">
            <v>SFC</v>
          </cell>
          <cell r="F127" t="str">
            <v xml:space="preserve">Home Visitor </v>
          </cell>
          <cell r="G127" t="str">
            <v>B</v>
          </cell>
          <cell r="H127">
            <v>207</v>
          </cell>
          <cell r="M127">
            <v>207</v>
          </cell>
        </row>
        <row r="128">
          <cell r="A128" t="str">
            <v>EF0123</v>
          </cell>
          <cell r="B128" t="str">
            <v>Stopped</v>
          </cell>
          <cell r="C128" t="str">
            <v xml:space="preserve">Suleiman MOHAMED AHMED </v>
          </cell>
          <cell r="D128" t="str">
            <v>NUT</v>
          </cell>
          <cell r="E128" t="str">
            <v>SFC</v>
          </cell>
          <cell r="F128" t="str">
            <v>Counterpart</v>
          </cell>
          <cell r="G128" t="str">
            <v>G1</v>
          </cell>
          <cell r="H128">
            <v>207</v>
          </cell>
          <cell r="M128">
            <v>207</v>
          </cell>
        </row>
        <row r="129">
          <cell r="A129" t="str">
            <v>EF0124</v>
          </cell>
          <cell r="B129" t="str">
            <v>Active</v>
          </cell>
          <cell r="C129" t="str">
            <v xml:space="preserve">Namat IBRAHIM HAROUN </v>
          </cell>
          <cell r="D129" t="str">
            <v>ADMIN</v>
          </cell>
          <cell r="E129" t="str">
            <v>Guest house</v>
          </cell>
          <cell r="F129" t="str">
            <v>Cleaner</v>
          </cell>
          <cell r="G129" t="str">
            <v>A4</v>
          </cell>
          <cell r="H129">
            <v>207</v>
          </cell>
          <cell r="M129">
            <v>207</v>
          </cell>
        </row>
        <row r="130">
          <cell r="A130" t="str">
            <v>EF0125</v>
          </cell>
          <cell r="B130" t="str">
            <v>Active</v>
          </cell>
          <cell r="C130" t="str">
            <v xml:space="preserve">Abdalla SULEIMAN ABDELRAHMAN </v>
          </cell>
          <cell r="D130" t="str">
            <v>FS</v>
          </cell>
          <cell r="E130" t="str">
            <v>Field</v>
          </cell>
          <cell r="F130" t="str">
            <v>Food security Surveillance officer</v>
          </cell>
          <cell r="G130" t="str">
            <v>D4</v>
          </cell>
          <cell r="H130">
            <v>207</v>
          </cell>
          <cell r="M130">
            <v>207</v>
          </cell>
        </row>
        <row r="131">
          <cell r="A131" t="str">
            <v>EF0126</v>
          </cell>
          <cell r="B131" t="str">
            <v>Stopped</v>
          </cell>
          <cell r="C131" t="str">
            <v xml:space="preserve">Abass ADAM MOHAMED </v>
          </cell>
          <cell r="D131" t="str">
            <v>LOG</v>
          </cell>
          <cell r="E131" t="str">
            <v>Office</v>
          </cell>
          <cell r="F131" t="str">
            <v>Worker</v>
          </cell>
          <cell r="G131" t="str">
            <v>A1</v>
          </cell>
          <cell r="H131">
            <v>207</v>
          </cell>
          <cell r="M131">
            <v>207</v>
          </cell>
        </row>
        <row r="132">
          <cell r="A132" t="str">
            <v>EF0127</v>
          </cell>
          <cell r="B132" t="str">
            <v>Stopped</v>
          </cell>
          <cell r="C132" t="str">
            <v xml:space="preserve">Abdul MAJEED YAGOUB  </v>
          </cell>
          <cell r="D132" t="str">
            <v>LOG</v>
          </cell>
          <cell r="E132" t="str">
            <v>Office</v>
          </cell>
          <cell r="F132" t="str">
            <v>Worker</v>
          </cell>
          <cell r="G132" t="str">
            <v>A1</v>
          </cell>
          <cell r="H132">
            <v>207</v>
          </cell>
          <cell r="M132">
            <v>207</v>
          </cell>
        </row>
        <row r="133">
          <cell r="A133" t="str">
            <v>EF0128</v>
          </cell>
          <cell r="B133" t="str">
            <v>Active</v>
          </cell>
          <cell r="C133" t="str">
            <v xml:space="preserve">Ahmed IDRISS ADAM </v>
          </cell>
          <cell r="D133" t="str">
            <v>NUT</v>
          </cell>
          <cell r="E133" t="str">
            <v>TFC</v>
          </cell>
          <cell r="F133" t="str">
            <v xml:space="preserve">Phase Monitor </v>
          </cell>
          <cell r="G133" t="str">
            <v>B4</v>
          </cell>
          <cell r="H133">
            <v>208</v>
          </cell>
          <cell r="M133">
            <v>208</v>
          </cell>
        </row>
        <row r="134">
          <cell r="A134" t="str">
            <v>EF0129</v>
          </cell>
          <cell r="B134" t="str">
            <v>Stopped</v>
          </cell>
          <cell r="C134" t="str">
            <v xml:space="preserve">Mohamed NADIM </v>
          </cell>
          <cell r="D134" t="str">
            <v>NUT</v>
          </cell>
          <cell r="E134" t="str">
            <v>TFC</v>
          </cell>
          <cell r="F134" t="str">
            <v xml:space="preserve">Medical Supervisor </v>
          </cell>
          <cell r="G134" t="str">
            <v>H1</v>
          </cell>
          <cell r="H134">
            <v>207</v>
          </cell>
          <cell r="M134">
            <v>207</v>
          </cell>
        </row>
        <row r="135">
          <cell r="A135" t="str">
            <v>EF0130</v>
          </cell>
          <cell r="B135" t="str">
            <v>Stopped</v>
          </cell>
          <cell r="C135" t="str">
            <v xml:space="preserve">Elsadig ABAKER HASSABALLA </v>
          </cell>
          <cell r="D135" t="str">
            <v>FS</v>
          </cell>
          <cell r="E135" t="str">
            <v>Field</v>
          </cell>
          <cell r="F135" t="str">
            <v>Data Entry Manager</v>
          </cell>
          <cell r="G135" t="str">
            <v>C1</v>
          </cell>
          <cell r="H135">
            <v>207</v>
          </cell>
          <cell r="M135">
            <v>207</v>
          </cell>
        </row>
        <row r="136">
          <cell r="A136" t="str">
            <v>EF0131</v>
          </cell>
          <cell r="B136" t="str">
            <v>Stopped</v>
          </cell>
          <cell r="C136" t="str">
            <v xml:space="preserve">Ibrahim Adam  Fadul  </v>
          </cell>
          <cell r="D136" t="str">
            <v>FS</v>
          </cell>
          <cell r="E136" t="str">
            <v>Field</v>
          </cell>
          <cell r="F136" t="str">
            <v xml:space="preserve">Food security monitor </v>
          </cell>
          <cell r="G136" t="str">
            <v>C</v>
          </cell>
          <cell r="H136">
            <v>207</v>
          </cell>
          <cell r="M136">
            <v>207</v>
          </cell>
        </row>
        <row r="137">
          <cell r="A137" t="str">
            <v>EF0132</v>
          </cell>
          <cell r="B137" t="str">
            <v>Stopped</v>
          </cell>
          <cell r="C137" t="str">
            <v xml:space="preserve">Mohamed IBRAHIM HUSSEIN  </v>
          </cell>
          <cell r="D137" t="str">
            <v>FA</v>
          </cell>
          <cell r="E137" t="str">
            <v>Field</v>
          </cell>
          <cell r="F137" t="str">
            <v>Food Aid Monitor</v>
          </cell>
          <cell r="G137" t="str">
            <v>C</v>
          </cell>
          <cell r="H137">
            <v>207</v>
          </cell>
          <cell r="M137">
            <v>207</v>
          </cell>
        </row>
        <row r="138">
          <cell r="A138" t="str">
            <v>EF0133</v>
          </cell>
          <cell r="B138" t="str">
            <v>Stopped</v>
          </cell>
          <cell r="C138" t="str">
            <v xml:space="preserve">Mohamed OSMAN ELBAGIR  </v>
          </cell>
          <cell r="D138" t="str">
            <v>FA</v>
          </cell>
          <cell r="E138" t="str">
            <v>Field</v>
          </cell>
          <cell r="F138" t="str">
            <v>Food Aid Monitor</v>
          </cell>
          <cell r="G138" t="str">
            <v>C</v>
          </cell>
          <cell r="H138">
            <v>207</v>
          </cell>
          <cell r="M138">
            <v>207</v>
          </cell>
        </row>
        <row r="139">
          <cell r="A139" t="str">
            <v>EF0134</v>
          </cell>
          <cell r="B139" t="str">
            <v>Stopped</v>
          </cell>
          <cell r="C139" t="str">
            <v xml:space="preserve">Abaker ABDELRAHMAN AZARG </v>
          </cell>
          <cell r="D139" t="str">
            <v>FA</v>
          </cell>
          <cell r="E139" t="str">
            <v>Field</v>
          </cell>
          <cell r="F139" t="str">
            <v>Food Aid Monitor</v>
          </cell>
          <cell r="G139" t="str">
            <v>C</v>
          </cell>
          <cell r="H139">
            <v>207</v>
          </cell>
          <cell r="M139">
            <v>207</v>
          </cell>
        </row>
        <row r="140">
          <cell r="A140" t="str">
            <v>EF0135</v>
          </cell>
          <cell r="B140" t="str">
            <v>Active</v>
          </cell>
          <cell r="C140" t="str">
            <v xml:space="preserve">Abdalla AHMED MOHAMED  </v>
          </cell>
          <cell r="D140" t="str">
            <v>NUTSURVEY</v>
          </cell>
          <cell r="E140" t="str">
            <v>Nut survey</v>
          </cell>
          <cell r="F140" t="str">
            <v xml:space="preserve"> Team Leader</v>
          </cell>
          <cell r="G140" t="str">
            <v>D4</v>
          </cell>
          <cell r="H140">
            <v>207</v>
          </cell>
          <cell r="M140">
            <v>207</v>
          </cell>
        </row>
        <row r="141">
          <cell r="A141" t="str">
            <v>EF0136</v>
          </cell>
          <cell r="B141" t="str">
            <v>Active</v>
          </cell>
          <cell r="C141" t="str">
            <v xml:space="preserve">Thuraya ADAM ABDALLA </v>
          </cell>
          <cell r="D141" t="str">
            <v>NUT</v>
          </cell>
          <cell r="E141" t="str">
            <v>TFC</v>
          </cell>
          <cell r="F141" t="str">
            <v>Home Visitor</v>
          </cell>
          <cell r="G141" t="str">
            <v>B4</v>
          </cell>
          <cell r="H141">
            <v>207</v>
          </cell>
          <cell r="M141">
            <v>207</v>
          </cell>
        </row>
        <row r="142">
          <cell r="A142" t="str">
            <v>EF0137</v>
          </cell>
          <cell r="B142" t="str">
            <v>Active</v>
          </cell>
          <cell r="C142" t="str">
            <v xml:space="preserve">Nafissa MOHAMED ISMAIL </v>
          </cell>
          <cell r="D142" t="str">
            <v>NUTSURVEY</v>
          </cell>
          <cell r="E142" t="str">
            <v>Nut survey</v>
          </cell>
          <cell r="F142" t="str">
            <v xml:space="preserve"> Team Leader</v>
          </cell>
          <cell r="G142" t="str">
            <v>D4</v>
          </cell>
          <cell r="H142">
            <v>207</v>
          </cell>
          <cell r="M142">
            <v>207</v>
          </cell>
        </row>
        <row r="143">
          <cell r="A143" t="str">
            <v>EF0138</v>
          </cell>
          <cell r="B143" t="str">
            <v>Active</v>
          </cell>
          <cell r="C143" t="str">
            <v xml:space="preserve">Fawzi AHMED MAHMOUD </v>
          </cell>
          <cell r="D143" t="str">
            <v>NUT</v>
          </cell>
          <cell r="E143" t="str">
            <v>TFC</v>
          </cell>
          <cell r="F143" t="str">
            <v xml:space="preserve">Home Visitor </v>
          </cell>
          <cell r="G143" t="str">
            <v>B4</v>
          </cell>
          <cell r="H143">
            <v>207</v>
          </cell>
          <cell r="M143">
            <v>207</v>
          </cell>
        </row>
        <row r="144">
          <cell r="A144" t="str">
            <v>EF0139</v>
          </cell>
          <cell r="B144" t="str">
            <v>Stopped</v>
          </cell>
          <cell r="C144" t="str">
            <v xml:space="preserve">Mobarak MOHAMED MATAR </v>
          </cell>
          <cell r="D144" t="str">
            <v>NUTSURVEY</v>
          </cell>
          <cell r="E144" t="str">
            <v>Nut survey</v>
          </cell>
          <cell r="F144" t="str">
            <v>Assesment Measurer</v>
          </cell>
          <cell r="G144" t="str">
            <v>B</v>
          </cell>
          <cell r="H144">
            <v>207</v>
          </cell>
          <cell r="M144">
            <v>207</v>
          </cell>
        </row>
        <row r="145">
          <cell r="A145" t="str">
            <v>EF0140</v>
          </cell>
          <cell r="B145" t="str">
            <v>Active</v>
          </cell>
          <cell r="C145" t="str">
            <v xml:space="preserve">Mariam ABDULGADIR YAGOUB </v>
          </cell>
          <cell r="D145" t="str">
            <v>NUT</v>
          </cell>
          <cell r="E145" t="str">
            <v>TFC</v>
          </cell>
          <cell r="F145" t="str">
            <v xml:space="preserve">Home Visitor </v>
          </cell>
          <cell r="G145" t="str">
            <v>B4</v>
          </cell>
          <cell r="H145">
            <v>207</v>
          </cell>
          <cell r="M145">
            <v>207</v>
          </cell>
        </row>
        <row r="146">
          <cell r="A146" t="str">
            <v>EF0141</v>
          </cell>
          <cell r="B146" t="str">
            <v>Stopped</v>
          </cell>
          <cell r="C146" t="str">
            <v xml:space="preserve">Tijani ISMAIL ABDULELWHAB </v>
          </cell>
          <cell r="D146" t="str">
            <v>LOG</v>
          </cell>
          <cell r="E146" t="str">
            <v>Office</v>
          </cell>
          <cell r="F146" t="str">
            <v>Driver</v>
          </cell>
          <cell r="G146" t="str">
            <v>C1</v>
          </cell>
          <cell r="H146">
            <v>207</v>
          </cell>
          <cell r="M146">
            <v>207</v>
          </cell>
        </row>
        <row r="147">
          <cell r="A147" t="str">
            <v>EF0142</v>
          </cell>
          <cell r="B147" t="str">
            <v>Stopped</v>
          </cell>
          <cell r="C147" t="str">
            <v xml:space="preserve">Haitham MOHAMED ABDALLAH </v>
          </cell>
          <cell r="D147" t="str">
            <v>LOG</v>
          </cell>
          <cell r="E147" t="str">
            <v>Office</v>
          </cell>
          <cell r="F147" t="str">
            <v>Driver</v>
          </cell>
          <cell r="G147" t="str">
            <v>C1</v>
          </cell>
          <cell r="H147">
            <v>207</v>
          </cell>
          <cell r="M147">
            <v>207</v>
          </cell>
        </row>
        <row r="148">
          <cell r="A148" t="str">
            <v>EF0143</v>
          </cell>
          <cell r="B148" t="str">
            <v>Stopped</v>
          </cell>
          <cell r="C148" t="str">
            <v xml:space="preserve">Hussein HAROUN MUSSA </v>
          </cell>
          <cell r="D148" t="str">
            <v>LOG</v>
          </cell>
          <cell r="E148" t="str">
            <v>Office</v>
          </cell>
          <cell r="F148" t="str">
            <v>Driver</v>
          </cell>
          <cell r="G148" t="str">
            <v>C1</v>
          </cell>
          <cell r="H148">
            <v>207</v>
          </cell>
          <cell r="M148">
            <v>207</v>
          </cell>
        </row>
        <row r="149">
          <cell r="A149" t="str">
            <v>EF0144</v>
          </cell>
          <cell r="B149" t="str">
            <v>Stopped</v>
          </cell>
          <cell r="C149" t="str">
            <v xml:space="preserve">Mohamed SULIAMAN MOHAMED </v>
          </cell>
          <cell r="D149" t="str">
            <v>NUT</v>
          </cell>
          <cell r="E149" t="str">
            <v>SFC</v>
          </cell>
          <cell r="F149" t="str">
            <v>Registrar</v>
          </cell>
          <cell r="G149" t="str">
            <v>C1</v>
          </cell>
          <cell r="H149">
            <v>207</v>
          </cell>
          <cell r="M149">
            <v>207</v>
          </cell>
        </row>
        <row r="150">
          <cell r="A150" t="str">
            <v>EF0145</v>
          </cell>
          <cell r="B150" t="str">
            <v>Stopped</v>
          </cell>
          <cell r="C150" t="str">
            <v xml:space="preserve">Mohamed ADAM HAMID </v>
          </cell>
          <cell r="D150" t="str">
            <v>NUT</v>
          </cell>
          <cell r="E150" t="str">
            <v>SFC</v>
          </cell>
          <cell r="F150" t="str">
            <v xml:space="preserve">Measurer </v>
          </cell>
          <cell r="G150" t="str">
            <v>B</v>
          </cell>
          <cell r="H150">
            <v>207</v>
          </cell>
          <cell r="M150">
            <v>207</v>
          </cell>
        </row>
        <row r="151">
          <cell r="A151" t="str">
            <v>EF0146</v>
          </cell>
          <cell r="B151" t="str">
            <v>Stopped</v>
          </cell>
          <cell r="C151" t="str">
            <v xml:space="preserve">Amal ADAM IBRAHIM </v>
          </cell>
          <cell r="D151" t="str">
            <v>NUT</v>
          </cell>
          <cell r="E151" t="str">
            <v>SFC</v>
          </cell>
          <cell r="F151" t="str">
            <v xml:space="preserve">Measurer </v>
          </cell>
          <cell r="G151" t="str">
            <v>B1</v>
          </cell>
          <cell r="H151">
            <v>207</v>
          </cell>
          <cell r="M151">
            <v>207</v>
          </cell>
        </row>
        <row r="152">
          <cell r="A152" t="str">
            <v>EF0147</v>
          </cell>
          <cell r="B152" t="str">
            <v>Stopped</v>
          </cell>
          <cell r="C152" t="str">
            <v xml:space="preserve">Haroun HIMIADA MOHAMED  </v>
          </cell>
          <cell r="D152" t="str">
            <v>LOG</v>
          </cell>
          <cell r="E152" t="str">
            <v>Office</v>
          </cell>
          <cell r="F152" t="str">
            <v xml:space="preserve">Radio operator </v>
          </cell>
          <cell r="G152" t="str">
            <v>D1</v>
          </cell>
          <cell r="H152">
            <v>208</v>
          </cell>
          <cell r="M152">
            <v>208</v>
          </cell>
        </row>
        <row r="153">
          <cell r="A153" t="str">
            <v>EF0148</v>
          </cell>
          <cell r="B153" t="str">
            <v>Stopped</v>
          </cell>
          <cell r="C153" t="str">
            <v xml:space="preserve">Zahra KHIDIR AHMED </v>
          </cell>
          <cell r="D153" t="str">
            <v>NUT</v>
          </cell>
          <cell r="E153" t="str">
            <v>SFC</v>
          </cell>
          <cell r="F153" t="str">
            <v>Nurse</v>
          </cell>
          <cell r="G153" t="str">
            <v>D1</v>
          </cell>
          <cell r="H153">
            <v>207</v>
          </cell>
          <cell r="M153">
            <v>207</v>
          </cell>
        </row>
        <row r="154">
          <cell r="A154" t="str">
            <v>EF0149</v>
          </cell>
          <cell r="B154" t="str">
            <v>Active</v>
          </cell>
          <cell r="C154" t="str">
            <v xml:space="preserve">Hamdi ADAM MOHAMED </v>
          </cell>
          <cell r="D154" t="str">
            <v>LOG</v>
          </cell>
          <cell r="E154" t="str">
            <v>Office</v>
          </cell>
          <cell r="F154" t="str">
            <v xml:space="preserve">Radio operator </v>
          </cell>
          <cell r="G154" t="str">
            <v>D4</v>
          </cell>
          <cell r="H154">
            <v>208</v>
          </cell>
          <cell r="M154">
            <v>208</v>
          </cell>
        </row>
        <row r="155">
          <cell r="A155" t="str">
            <v>EF0150</v>
          </cell>
          <cell r="B155" t="str">
            <v>Active</v>
          </cell>
          <cell r="C155" t="str">
            <v xml:space="preserve">Latifa ADAM RIZIG </v>
          </cell>
          <cell r="D155" t="str">
            <v>NUT</v>
          </cell>
          <cell r="E155" t="str">
            <v>TFC</v>
          </cell>
          <cell r="F155" t="str">
            <v>Home Visitor</v>
          </cell>
          <cell r="G155" t="str">
            <v>B4</v>
          </cell>
          <cell r="H155">
            <v>207</v>
          </cell>
          <cell r="M155">
            <v>207</v>
          </cell>
        </row>
        <row r="156">
          <cell r="A156" t="str">
            <v>EF0151</v>
          </cell>
          <cell r="B156" t="str">
            <v>Active</v>
          </cell>
          <cell r="C156" t="str">
            <v xml:space="preserve">Khalid ABDULMOTI ALI </v>
          </cell>
          <cell r="D156" t="str">
            <v>NUT</v>
          </cell>
          <cell r="E156" t="str">
            <v>TFC</v>
          </cell>
          <cell r="F156" t="str">
            <v>Home Visitor</v>
          </cell>
          <cell r="G156" t="str">
            <v>B4</v>
          </cell>
          <cell r="H156">
            <v>207</v>
          </cell>
          <cell r="M156">
            <v>207</v>
          </cell>
        </row>
        <row r="157">
          <cell r="A157" t="str">
            <v>EF0152</v>
          </cell>
          <cell r="B157" t="str">
            <v>Active</v>
          </cell>
          <cell r="C157" t="str">
            <v xml:space="preserve">Aziza MOHAMED ADAM </v>
          </cell>
          <cell r="D157" t="str">
            <v>NUT</v>
          </cell>
          <cell r="E157" t="str">
            <v>OTP</v>
          </cell>
          <cell r="F157" t="str">
            <v>Home Visitor</v>
          </cell>
          <cell r="G157" t="str">
            <v>B4</v>
          </cell>
          <cell r="H157">
            <v>207</v>
          </cell>
          <cell r="M157">
            <v>207</v>
          </cell>
        </row>
        <row r="158">
          <cell r="A158" t="str">
            <v>EF0153</v>
          </cell>
          <cell r="B158" t="str">
            <v>Stopped</v>
          </cell>
          <cell r="C158" t="str">
            <v xml:space="preserve">Zahra SALIH ADAM </v>
          </cell>
          <cell r="D158" t="str">
            <v>NUT</v>
          </cell>
          <cell r="E158" t="str">
            <v>SFC</v>
          </cell>
          <cell r="F158" t="str">
            <v>Home Visitor</v>
          </cell>
          <cell r="G158" t="str">
            <v>B1</v>
          </cell>
          <cell r="H158">
            <v>207</v>
          </cell>
          <cell r="M158">
            <v>207</v>
          </cell>
        </row>
        <row r="159">
          <cell r="A159" t="str">
            <v>EF0154</v>
          </cell>
          <cell r="B159" t="str">
            <v>Active</v>
          </cell>
          <cell r="C159" t="str">
            <v xml:space="preserve">Nafisa ABDUJABAR ABDUHAMEED </v>
          </cell>
          <cell r="D159" t="str">
            <v>NUT</v>
          </cell>
          <cell r="E159" t="str">
            <v>TFC</v>
          </cell>
          <cell r="F159" t="str">
            <v>Home Visitor</v>
          </cell>
          <cell r="G159" t="str">
            <v>B4</v>
          </cell>
          <cell r="H159">
            <v>207</v>
          </cell>
          <cell r="M159">
            <v>207</v>
          </cell>
        </row>
        <row r="160">
          <cell r="A160" t="str">
            <v>EF0155</v>
          </cell>
          <cell r="B160" t="str">
            <v>Stopped</v>
          </cell>
          <cell r="C160" t="str">
            <v xml:space="preserve">Rehab KARAMADEEN MOHAMED </v>
          </cell>
          <cell r="D160" t="str">
            <v>NUT</v>
          </cell>
          <cell r="E160" t="str">
            <v>SFC</v>
          </cell>
          <cell r="F160" t="str">
            <v>Home Visitor</v>
          </cell>
          <cell r="G160" t="str">
            <v>B1</v>
          </cell>
          <cell r="H160">
            <v>207</v>
          </cell>
          <cell r="M160">
            <v>207</v>
          </cell>
        </row>
        <row r="161">
          <cell r="A161" t="str">
            <v>EF0156</v>
          </cell>
          <cell r="B161" t="str">
            <v>Active</v>
          </cell>
          <cell r="C161" t="str">
            <v xml:space="preserve">Nafisa MOHAMED ADAM </v>
          </cell>
          <cell r="D161" t="str">
            <v>NUT</v>
          </cell>
          <cell r="E161" t="str">
            <v>TFC</v>
          </cell>
          <cell r="F161" t="str">
            <v>Home Visitor</v>
          </cell>
          <cell r="G161" t="str">
            <v>B4</v>
          </cell>
          <cell r="H161">
            <v>207</v>
          </cell>
          <cell r="M161">
            <v>207</v>
          </cell>
        </row>
        <row r="162">
          <cell r="A162" t="str">
            <v xml:space="preserve">EF0157 </v>
          </cell>
          <cell r="B162" t="str">
            <v>Stopped</v>
          </cell>
          <cell r="C162" t="str">
            <v xml:space="preserve">Adam ABAKER AHMED </v>
          </cell>
          <cell r="D162" t="str">
            <v>LOG</v>
          </cell>
          <cell r="E162" t="str">
            <v>Guest House</v>
          </cell>
          <cell r="F162" t="str">
            <v>Watchman</v>
          </cell>
          <cell r="G162" t="str">
            <v>A1</v>
          </cell>
          <cell r="H162">
            <v>208</v>
          </cell>
          <cell r="M162">
            <v>208</v>
          </cell>
        </row>
        <row r="163">
          <cell r="A163" t="str">
            <v>EF0158</v>
          </cell>
          <cell r="B163" t="str">
            <v>Active</v>
          </cell>
          <cell r="C163" t="str">
            <v xml:space="preserve">Mohamed ELHAFEZ IBRAHIM </v>
          </cell>
          <cell r="D163" t="str">
            <v>LOG</v>
          </cell>
          <cell r="E163" t="str">
            <v>WHouse</v>
          </cell>
          <cell r="F163" t="str">
            <v>Watchman</v>
          </cell>
          <cell r="G163" t="str">
            <v>A4</v>
          </cell>
          <cell r="H163">
            <v>208</v>
          </cell>
          <cell r="M163">
            <v>208</v>
          </cell>
        </row>
        <row r="164">
          <cell r="A164" t="str">
            <v>EF0159</v>
          </cell>
          <cell r="B164" t="str">
            <v>Stopped</v>
          </cell>
          <cell r="C164" t="str">
            <v xml:space="preserve">Ismail MOHAMED ABDU ELRAHIM AHMED </v>
          </cell>
          <cell r="D164" t="str">
            <v>NUT</v>
          </cell>
          <cell r="E164" t="str">
            <v>SFC</v>
          </cell>
          <cell r="F164" t="str">
            <v>Watchman</v>
          </cell>
          <cell r="G164" t="str">
            <v>A1</v>
          </cell>
          <cell r="H164">
            <v>208</v>
          </cell>
          <cell r="M164">
            <v>208</v>
          </cell>
        </row>
        <row r="165">
          <cell r="A165" t="str">
            <v>EF0160</v>
          </cell>
          <cell r="B165" t="str">
            <v>Active</v>
          </cell>
          <cell r="C165" t="str">
            <v xml:space="preserve">Ali IBRAHIM ELHAJ </v>
          </cell>
          <cell r="D165" t="str">
            <v>LOG</v>
          </cell>
          <cell r="E165" t="str">
            <v>Guest house</v>
          </cell>
          <cell r="F165" t="str">
            <v>Watchman</v>
          </cell>
          <cell r="G165" t="str">
            <v>A4</v>
          </cell>
          <cell r="H165">
            <v>208</v>
          </cell>
          <cell r="M165">
            <v>208</v>
          </cell>
        </row>
        <row r="166">
          <cell r="A166" t="str">
            <v>EF0161</v>
          </cell>
          <cell r="B166" t="str">
            <v>Stopped</v>
          </cell>
          <cell r="C166" t="str">
            <v xml:space="preserve">Ibrahim ADAM ABDALLAH YAGOUB </v>
          </cell>
          <cell r="D166" t="str">
            <v>NUT</v>
          </cell>
          <cell r="E166" t="str">
            <v>TFC</v>
          </cell>
          <cell r="F166" t="str">
            <v>Registrar</v>
          </cell>
          <cell r="G166" t="str">
            <v>C1</v>
          </cell>
          <cell r="H166">
            <v>207</v>
          </cell>
          <cell r="M166">
            <v>207</v>
          </cell>
        </row>
        <row r="167">
          <cell r="A167" t="str">
            <v>EF0162</v>
          </cell>
          <cell r="B167" t="str">
            <v>Active</v>
          </cell>
          <cell r="C167" t="str">
            <v xml:space="preserve">Abdulrahman MOHAMED ADAM </v>
          </cell>
          <cell r="D167" t="str">
            <v>LOG</v>
          </cell>
          <cell r="E167" t="str">
            <v>Guest house</v>
          </cell>
          <cell r="F167" t="str">
            <v>Watchman</v>
          </cell>
          <cell r="G167" t="str">
            <v>A4</v>
          </cell>
          <cell r="H167">
            <v>208</v>
          </cell>
          <cell r="M167">
            <v>208</v>
          </cell>
        </row>
        <row r="168">
          <cell r="A168" t="str">
            <v>EF0163</v>
          </cell>
          <cell r="B168" t="str">
            <v>Active</v>
          </cell>
          <cell r="C168" t="str">
            <v xml:space="preserve">Mohamed ABOH MOHAMED </v>
          </cell>
          <cell r="D168" t="str">
            <v>FA</v>
          </cell>
          <cell r="E168" t="str">
            <v>Field</v>
          </cell>
          <cell r="F168" t="str">
            <v>Local Food Aid Monitor</v>
          </cell>
          <cell r="G168" t="str">
            <v>C4</v>
          </cell>
          <cell r="H168">
            <v>207</v>
          </cell>
          <cell r="M168">
            <v>207</v>
          </cell>
        </row>
        <row r="169">
          <cell r="A169" t="str">
            <v>EF0164</v>
          </cell>
          <cell r="B169" t="str">
            <v>Stopped</v>
          </cell>
          <cell r="C169" t="str">
            <v xml:space="preserve">Thuraya ABDULKARIM SHOGAR </v>
          </cell>
          <cell r="D169" t="str">
            <v>FA</v>
          </cell>
          <cell r="E169" t="str">
            <v>Field</v>
          </cell>
          <cell r="F169" t="str">
            <v>Cook</v>
          </cell>
          <cell r="G169" t="str">
            <v>A1</v>
          </cell>
          <cell r="H169">
            <v>207</v>
          </cell>
          <cell r="M169">
            <v>207</v>
          </cell>
        </row>
        <row r="170">
          <cell r="A170" t="str">
            <v>EF0165</v>
          </cell>
          <cell r="B170" t="str">
            <v>Active</v>
          </cell>
          <cell r="C170" t="str">
            <v xml:space="preserve">Abdulaziz ABAKAR MEDANI </v>
          </cell>
          <cell r="D170" t="str">
            <v>FA</v>
          </cell>
          <cell r="E170" t="str">
            <v>Field</v>
          </cell>
          <cell r="F170" t="str">
            <v>Local Food Aid Team Leader</v>
          </cell>
          <cell r="G170" t="str">
            <v>E4</v>
          </cell>
          <cell r="H170">
            <v>207</v>
          </cell>
          <cell r="M170">
            <v>207</v>
          </cell>
        </row>
        <row r="171">
          <cell r="A171" t="str">
            <v>EF0166</v>
          </cell>
          <cell r="B171" t="str">
            <v>Active</v>
          </cell>
          <cell r="C171" t="str">
            <v xml:space="preserve">Haviz MUSA ABAKER </v>
          </cell>
          <cell r="D171" t="str">
            <v>LOG</v>
          </cell>
          <cell r="E171" t="str">
            <v>Field</v>
          </cell>
          <cell r="F171" t="str">
            <v>Rehabilitation Assitant</v>
          </cell>
          <cell r="G171" t="str">
            <v>C4</v>
          </cell>
          <cell r="H171">
            <v>207</v>
          </cell>
          <cell r="M171">
            <v>207</v>
          </cell>
        </row>
        <row r="172">
          <cell r="A172" t="str">
            <v>EF0167</v>
          </cell>
          <cell r="B172" t="str">
            <v>Stopped</v>
          </cell>
          <cell r="C172" t="str">
            <v xml:space="preserve">Khalid AHMED ABDELMOUMI </v>
          </cell>
          <cell r="D172" t="str">
            <v>FA</v>
          </cell>
          <cell r="E172" t="str">
            <v>Field</v>
          </cell>
          <cell r="F172" t="str">
            <v>Watchman</v>
          </cell>
          <cell r="G172" t="str">
            <v>A1</v>
          </cell>
          <cell r="H172">
            <v>208</v>
          </cell>
          <cell r="M172">
            <v>208</v>
          </cell>
        </row>
        <row r="173">
          <cell r="A173" t="str">
            <v>EF0168</v>
          </cell>
          <cell r="B173" t="str">
            <v>Stopped</v>
          </cell>
          <cell r="C173" t="str">
            <v xml:space="preserve">Fatma AHMED MOHAMED </v>
          </cell>
          <cell r="D173" t="str">
            <v>FA</v>
          </cell>
          <cell r="E173" t="str">
            <v>Field</v>
          </cell>
          <cell r="F173" t="str">
            <v>Cleaner</v>
          </cell>
          <cell r="G173" t="str">
            <v>A1</v>
          </cell>
          <cell r="H173">
            <v>207</v>
          </cell>
          <cell r="M173">
            <v>207</v>
          </cell>
        </row>
        <row r="174">
          <cell r="A174" t="str">
            <v>EF0169</v>
          </cell>
          <cell r="B174" t="str">
            <v>Stopped</v>
          </cell>
          <cell r="C174" t="str">
            <v xml:space="preserve">Ahmed YOUSSIF ABDELMAJEED 2 </v>
          </cell>
          <cell r="D174" t="str">
            <v>NUT</v>
          </cell>
          <cell r="E174" t="str">
            <v>TFC</v>
          </cell>
          <cell r="F174" t="str">
            <v xml:space="preserve">TFC Supervisor </v>
          </cell>
          <cell r="G174" t="str">
            <v>F1</v>
          </cell>
          <cell r="H174">
            <v>207</v>
          </cell>
          <cell r="M174">
            <v>207</v>
          </cell>
        </row>
        <row r="175">
          <cell r="A175" t="str">
            <v>EF0170</v>
          </cell>
          <cell r="B175" t="str">
            <v>Active</v>
          </cell>
          <cell r="C175" t="str">
            <v xml:space="preserve">Omer AHMED MOHAMED </v>
          </cell>
          <cell r="D175" t="str">
            <v>LOG</v>
          </cell>
          <cell r="E175" t="str">
            <v>Guest house</v>
          </cell>
          <cell r="F175" t="str">
            <v>Watchman</v>
          </cell>
          <cell r="G175" t="str">
            <v>A4</v>
          </cell>
          <cell r="H175">
            <v>208</v>
          </cell>
          <cell r="M175">
            <v>208</v>
          </cell>
        </row>
        <row r="176">
          <cell r="A176" t="str">
            <v>EF0171</v>
          </cell>
          <cell r="B176" t="str">
            <v>Stopped</v>
          </cell>
          <cell r="C176" t="str">
            <v xml:space="preserve">Eltaieb OMER ADAM </v>
          </cell>
          <cell r="D176" t="str">
            <v>LOG</v>
          </cell>
          <cell r="E176" t="str">
            <v>Office</v>
          </cell>
          <cell r="F176" t="str">
            <v>Watchman</v>
          </cell>
          <cell r="G176" t="str">
            <v>A1</v>
          </cell>
          <cell r="H176">
            <v>208</v>
          </cell>
          <cell r="M176">
            <v>208</v>
          </cell>
        </row>
        <row r="177">
          <cell r="A177" t="str">
            <v>EF0172</v>
          </cell>
          <cell r="B177" t="str">
            <v>Active</v>
          </cell>
          <cell r="C177" t="str">
            <v xml:space="preserve">Seedeg ISHAG ZAKARIA </v>
          </cell>
          <cell r="D177" t="str">
            <v>NUTSURVEY</v>
          </cell>
          <cell r="E177" t="str">
            <v>Nut survey</v>
          </cell>
          <cell r="F177" t="str">
            <v xml:space="preserve"> Team Leader</v>
          </cell>
          <cell r="G177" t="str">
            <v>D4</v>
          </cell>
          <cell r="H177">
            <v>207</v>
          </cell>
          <cell r="M177">
            <v>207</v>
          </cell>
        </row>
        <row r="178">
          <cell r="A178" t="str">
            <v>EF0173</v>
          </cell>
          <cell r="B178" t="str">
            <v>Stopped</v>
          </cell>
          <cell r="C178" t="str">
            <v xml:space="preserve">Saleh ABDELKASIM AHMED </v>
          </cell>
          <cell r="D178" t="str">
            <v>NUT</v>
          </cell>
          <cell r="E178" t="str">
            <v>SFC</v>
          </cell>
          <cell r="F178" t="str">
            <v xml:space="preserve"> Team Leader</v>
          </cell>
          <cell r="G178" t="str">
            <v>C</v>
          </cell>
          <cell r="H178">
            <v>207</v>
          </cell>
          <cell r="M178">
            <v>207</v>
          </cell>
        </row>
        <row r="179">
          <cell r="A179" t="str">
            <v>EF0174</v>
          </cell>
          <cell r="B179" t="str">
            <v>Stopped</v>
          </cell>
          <cell r="C179" t="str">
            <v xml:space="preserve">Ali IBRAHIM DODAY </v>
          </cell>
          <cell r="D179" t="str">
            <v>NUT</v>
          </cell>
          <cell r="E179" t="str">
            <v>SFC</v>
          </cell>
          <cell r="F179" t="str">
            <v>Nurse</v>
          </cell>
          <cell r="G179" t="str">
            <v>D1</v>
          </cell>
          <cell r="H179">
            <v>207</v>
          </cell>
          <cell r="M179">
            <v>207</v>
          </cell>
        </row>
        <row r="180">
          <cell r="A180" t="str">
            <v>EF0175</v>
          </cell>
          <cell r="B180" t="str">
            <v>Stopped</v>
          </cell>
          <cell r="C180" t="str">
            <v xml:space="preserve">Souleiman AZIN AHMED </v>
          </cell>
          <cell r="D180" t="str">
            <v>LOG</v>
          </cell>
          <cell r="E180" t="str">
            <v>Office</v>
          </cell>
          <cell r="F180" t="str">
            <v>Rehabilitation Assitant</v>
          </cell>
          <cell r="G180" t="str">
            <v>C1</v>
          </cell>
          <cell r="H180">
            <v>207</v>
          </cell>
          <cell r="M180">
            <v>207</v>
          </cell>
        </row>
        <row r="181">
          <cell r="A181" t="str">
            <v>EF0176</v>
          </cell>
          <cell r="B181" t="str">
            <v>Active</v>
          </cell>
          <cell r="C181" t="str">
            <v xml:space="preserve">Raja AHMED IBRAHIM </v>
          </cell>
          <cell r="D181" t="str">
            <v>ADMIN</v>
          </cell>
          <cell r="E181" t="str">
            <v>Office</v>
          </cell>
          <cell r="F181" t="str">
            <v>Accountant</v>
          </cell>
          <cell r="G181" t="str">
            <v>E11</v>
          </cell>
          <cell r="H181">
            <v>207</v>
          </cell>
          <cell r="M181">
            <v>207</v>
          </cell>
        </row>
        <row r="182">
          <cell r="A182" t="str">
            <v>EF0177</v>
          </cell>
          <cell r="B182" t="str">
            <v>Stopped</v>
          </cell>
          <cell r="C182" t="str">
            <v xml:space="preserve">Mohamed EL MAHFOUZ </v>
          </cell>
          <cell r="D182" t="str">
            <v>LOG</v>
          </cell>
          <cell r="E182" t="str">
            <v>Office</v>
          </cell>
          <cell r="F182" t="str">
            <v>Storekeeper Assistant</v>
          </cell>
          <cell r="G182" t="str">
            <v>C</v>
          </cell>
          <cell r="H182">
            <v>207</v>
          </cell>
          <cell r="M182">
            <v>207</v>
          </cell>
        </row>
        <row r="183">
          <cell r="A183" t="str">
            <v>EF0178</v>
          </cell>
          <cell r="B183" t="str">
            <v>Active</v>
          </cell>
          <cell r="C183" t="str">
            <v xml:space="preserve">Faisal ZAKARIA HUSSEIN </v>
          </cell>
          <cell r="D183" t="str">
            <v>ADMIN</v>
          </cell>
          <cell r="E183" t="str">
            <v>Office</v>
          </cell>
          <cell r="F183" t="str">
            <v>Deputy Administrator</v>
          </cell>
          <cell r="G183" t="str">
            <v>G11</v>
          </cell>
          <cell r="H183">
            <v>207</v>
          </cell>
          <cell r="M183">
            <v>207</v>
          </cell>
        </row>
        <row r="184">
          <cell r="A184" t="str">
            <v>EF0179</v>
          </cell>
          <cell r="B184" t="str">
            <v>Stopped</v>
          </cell>
          <cell r="C184" t="str">
            <v xml:space="preserve">Ismail AHMED ABDALLAH </v>
          </cell>
          <cell r="D184" t="str">
            <v>NUT</v>
          </cell>
          <cell r="E184" t="str">
            <v>TFC</v>
          </cell>
          <cell r="F184" t="str">
            <v xml:space="preserve">Registrar </v>
          </cell>
          <cell r="G184" t="str">
            <v>B</v>
          </cell>
          <cell r="H184">
            <v>207</v>
          </cell>
          <cell r="M184">
            <v>207</v>
          </cell>
        </row>
        <row r="185">
          <cell r="A185" t="str">
            <v>EF0180</v>
          </cell>
          <cell r="B185" t="str">
            <v>Stopped</v>
          </cell>
          <cell r="C185" t="str">
            <v xml:space="preserve">Eldouma OSMAN SONY </v>
          </cell>
          <cell r="D185" t="str">
            <v>NUT</v>
          </cell>
          <cell r="E185" t="str">
            <v>SFC</v>
          </cell>
          <cell r="F185" t="str">
            <v>Watchman</v>
          </cell>
          <cell r="G185" t="str">
            <v>A1</v>
          </cell>
          <cell r="H185">
            <v>208</v>
          </cell>
          <cell r="M185">
            <v>208</v>
          </cell>
        </row>
        <row r="186">
          <cell r="A186" t="str">
            <v>EF0181</v>
          </cell>
          <cell r="B186" t="str">
            <v>Stopped</v>
          </cell>
          <cell r="C186" t="str">
            <v xml:space="preserve">Senian ABDELKARIM MOHAMED </v>
          </cell>
          <cell r="D186" t="str">
            <v>NUT</v>
          </cell>
          <cell r="E186" t="str">
            <v>SFC</v>
          </cell>
          <cell r="F186" t="str">
            <v>Watchman</v>
          </cell>
          <cell r="G186" t="str">
            <v>A1</v>
          </cell>
          <cell r="H186">
            <v>208</v>
          </cell>
          <cell r="M186">
            <v>208</v>
          </cell>
        </row>
        <row r="187">
          <cell r="A187" t="str">
            <v>EF0182</v>
          </cell>
          <cell r="B187" t="str">
            <v>Stopped</v>
          </cell>
          <cell r="C187" t="str">
            <v xml:space="preserve">Adam BASHER Mustafa </v>
          </cell>
          <cell r="D187" t="str">
            <v>NUT</v>
          </cell>
          <cell r="E187" t="str">
            <v>SFC</v>
          </cell>
          <cell r="F187" t="str">
            <v>Watchman</v>
          </cell>
          <cell r="G187" t="str">
            <v>A1</v>
          </cell>
          <cell r="H187">
            <v>208</v>
          </cell>
          <cell r="M187">
            <v>208</v>
          </cell>
        </row>
        <row r="188">
          <cell r="A188" t="str">
            <v>EF0183</v>
          </cell>
          <cell r="B188" t="str">
            <v>Active</v>
          </cell>
          <cell r="C188" t="str">
            <v xml:space="preserve">Zainab YOUSSIF ABAKER </v>
          </cell>
          <cell r="D188" t="str">
            <v>NUT</v>
          </cell>
          <cell r="E188" t="str">
            <v>TFC</v>
          </cell>
          <cell r="F188" t="str">
            <v xml:space="preserve">Phase Monitor </v>
          </cell>
          <cell r="G188" t="str">
            <v>B4</v>
          </cell>
          <cell r="H188">
            <v>208</v>
          </cell>
          <cell r="M188">
            <v>208</v>
          </cell>
        </row>
        <row r="189">
          <cell r="A189" t="str">
            <v>EF0184</v>
          </cell>
          <cell r="B189" t="str">
            <v>Active</v>
          </cell>
          <cell r="C189" t="str">
            <v xml:space="preserve">Khaled OSMAN ELTAHIR </v>
          </cell>
          <cell r="D189" t="str">
            <v>LOG</v>
          </cell>
          <cell r="E189" t="str">
            <v>Office</v>
          </cell>
          <cell r="F189" t="str">
            <v>Chiefwatchman</v>
          </cell>
          <cell r="G189" t="str">
            <v>B11</v>
          </cell>
          <cell r="H189">
            <v>207</v>
          </cell>
          <cell r="M189">
            <v>207</v>
          </cell>
        </row>
        <row r="190">
          <cell r="A190" t="str">
            <v>EF0185</v>
          </cell>
          <cell r="B190" t="str">
            <v>Stopped</v>
          </cell>
          <cell r="C190" t="str">
            <v xml:space="preserve">Souleiman ADAM MOHAMED </v>
          </cell>
          <cell r="D190" t="str">
            <v>NUT</v>
          </cell>
          <cell r="E190" t="str">
            <v>SFC</v>
          </cell>
          <cell r="F190" t="str">
            <v>Watchman</v>
          </cell>
          <cell r="G190" t="str">
            <v>A1</v>
          </cell>
          <cell r="H190">
            <v>208</v>
          </cell>
          <cell r="M190">
            <v>208</v>
          </cell>
        </row>
        <row r="191">
          <cell r="A191" t="str">
            <v>EF0186</v>
          </cell>
          <cell r="B191" t="str">
            <v>Active</v>
          </cell>
          <cell r="C191" t="str">
            <v xml:space="preserve">Haroun ABDALLA ADAM </v>
          </cell>
          <cell r="D191" t="str">
            <v>LOG</v>
          </cell>
          <cell r="E191" t="str">
            <v>Guest House</v>
          </cell>
          <cell r="F191" t="str">
            <v>Watchman</v>
          </cell>
          <cell r="G191" t="str">
            <v>A11</v>
          </cell>
          <cell r="H191">
            <v>208</v>
          </cell>
          <cell r="M191">
            <v>208</v>
          </cell>
        </row>
        <row r="192">
          <cell r="A192" t="str">
            <v>EF0187</v>
          </cell>
          <cell r="B192" t="str">
            <v>Active</v>
          </cell>
          <cell r="C192" t="str">
            <v xml:space="preserve">Mokhtar MOHAMED MOKHTAR </v>
          </cell>
          <cell r="D192" t="str">
            <v>LOG</v>
          </cell>
          <cell r="E192" t="str">
            <v>WHouse</v>
          </cell>
          <cell r="F192" t="str">
            <v>Watchman</v>
          </cell>
          <cell r="G192" t="str">
            <v>A11</v>
          </cell>
          <cell r="H192">
            <v>208</v>
          </cell>
          <cell r="M192">
            <v>208</v>
          </cell>
        </row>
        <row r="193">
          <cell r="A193" t="str">
            <v>EF0188</v>
          </cell>
          <cell r="B193" t="str">
            <v>Active</v>
          </cell>
          <cell r="C193" t="str">
            <v xml:space="preserve">Souleiman SALEH ALI </v>
          </cell>
          <cell r="D193" t="str">
            <v>LOG</v>
          </cell>
          <cell r="E193" t="str">
            <v>Office</v>
          </cell>
          <cell r="F193" t="str">
            <v>Watchman</v>
          </cell>
          <cell r="G193" t="str">
            <v>A11</v>
          </cell>
          <cell r="H193">
            <v>208</v>
          </cell>
          <cell r="M193">
            <v>208</v>
          </cell>
        </row>
        <row r="194">
          <cell r="A194" t="str">
            <v>EF0189</v>
          </cell>
          <cell r="B194" t="str">
            <v>Active</v>
          </cell>
          <cell r="C194" t="str">
            <v xml:space="preserve">Hatim EL NAIM AHMED </v>
          </cell>
          <cell r="D194" t="str">
            <v>LOG</v>
          </cell>
          <cell r="E194" t="str">
            <v>Guest House</v>
          </cell>
          <cell r="F194" t="str">
            <v>Watchman</v>
          </cell>
          <cell r="G194" t="str">
            <v>A11</v>
          </cell>
          <cell r="H194">
            <v>208</v>
          </cell>
          <cell r="M194">
            <v>208</v>
          </cell>
        </row>
        <row r="195">
          <cell r="A195" t="str">
            <v>EF0190</v>
          </cell>
          <cell r="B195" t="str">
            <v>Active</v>
          </cell>
          <cell r="C195" t="str">
            <v xml:space="preserve">Ibrahim ABUBAKER HAHMED </v>
          </cell>
          <cell r="D195" t="str">
            <v>LOG</v>
          </cell>
          <cell r="E195" t="str">
            <v>Guest House</v>
          </cell>
          <cell r="F195" t="str">
            <v>Watchman</v>
          </cell>
          <cell r="G195" t="str">
            <v>A11</v>
          </cell>
          <cell r="H195">
            <v>208</v>
          </cell>
          <cell r="M195">
            <v>208</v>
          </cell>
        </row>
        <row r="196">
          <cell r="A196" t="str">
            <v>EF0191</v>
          </cell>
          <cell r="B196" t="str">
            <v>Active</v>
          </cell>
          <cell r="C196" t="str">
            <v xml:space="preserve">Abo obeida ABUBEKER HAMID IBRAHIM </v>
          </cell>
          <cell r="D196" t="str">
            <v>LOG</v>
          </cell>
          <cell r="E196" t="str">
            <v>Office</v>
          </cell>
          <cell r="F196" t="str">
            <v>Watchman</v>
          </cell>
          <cell r="G196" t="str">
            <v>A11</v>
          </cell>
          <cell r="H196">
            <v>208</v>
          </cell>
          <cell r="M196">
            <v>208</v>
          </cell>
        </row>
        <row r="197">
          <cell r="A197" t="str">
            <v>EF0192</v>
          </cell>
          <cell r="B197" t="str">
            <v>Active</v>
          </cell>
          <cell r="C197" t="str">
            <v xml:space="preserve">Elhadi ABDALLA MOHAMED </v>
          </cell>
          <cell r="D197" t="str">
            <v>NUT</v>
          </cell>
          <cell r="E197" t="str">
            <v>OTP</v>
          </cell>
          <cell r="F197" t="str">
            <v>home Visitor</v>
          </cell>
          <cell r="G197" t="str">
            <v>B11</v>
          </cell>
          <cell r="H197">
            <v>208</v>
          </cell>
          <cell r="M197">
            <v>208</v>
          </cell>
        </row>
        <row r="198">
          <cell r="A198" t="str">
            <v>EF0193</v>
          </cell>
          <cell r="B198" t="str">
            <v>Stopped</v>
          </cell>
          <cell r="C198" t="str">
            <v xml:space="preserve">Ali OSMAN ALI </v>
          </cell>
          <cell r="D198" t="str">
            <v>LOG</v>
          </cell>
          <cell r="E198" t="str">
            <v>Office</v>
          </cell>
          <cell r="F198" t="str">
            <v>Driver</v>
          </cell>
          <cell r="G198" t="str">
            <v>C1</v>
          </cell>
          <cell r="H198">
            <v>207</v>
          </cell>
          <cell r="M198">
            <v>207</v>
          </cell>
        </row>
        <row r="199">
          <cell r="A199" t="str">
            <v>EF0194</v>
          </cell>
          <cell r="B199" t="str">
            <v>Active</v>
          </cell>
          <cell r="C199" t="str">
            <v xml:space="preserve">Abbas MOHAMED AHMED </v>
          </cell>
          <cell r="D199" t="str">
            <v>LOG</v>
          </cell>
          <cell r="E199" t="str">
            <v>Office</v>
          </cell>
          <cell r="F199" t="str">
            <v>Stock Manager</v>
          </cell>
          <cell r="G199" t="str">
            <v>E11</v>
          </cell>
          <cell r="H199">
            <v>207</v>
          </cell>
          <cell r="M199">
            <v>207</v>
          </cell>
        </row>
        <row r="200">
          <cell r="A200" t="str">
            <v>EF0195</v>
          </cell>
          <cell r="B200" t="str">
            <v>Active</v>
          </cell>
          <cell r="C200" t="str">
            <v xml:space="preserve">Abdallah YAGOUB ADAM </v>
          </cell>
          <cell r="D200" t="str">
            <v>FS</v>
          </cell>
          <cell r="E200" t="str">
            <v>Field</v>
          </cell>
          <cell r="F200" t="str">
            <v>Food security Surveillance officer</v>
          </cell>
          <cell r="G200" t="str">
            <v>D11</v>
          </cell>
          <cell r="H200">
            <v>207</v>
          </cell>
          <cell r="M200">
            <v>207</v>
          </cell>
        </row>
        <row r="201">
          <cell r="A201" t="str">
            <v>EF0196</v>
          </cell>
          <cell r="B201" t="str">
            <v>Stopped</v>
          </cell>
          <cell r="C201" t="str">
            <v xml:space="preserve">Bakheit MOHAMED RABEH </v>
          </cell>
          <cell r="D201" t="str">
            <v>FS</v>
          </cell>
          <cell r="E201" t="str">
            <v>Field</v>
          </cell>
          <cell r="F201" t="str">
            <v xml:space="preserve">Food security monitor </v>
          </cell>
          <cell r="G201" t="str">
            <v>C</v>
          </cell>
          <cell r="H201">
            <v>207</v>
          </cell>
          <cell r="M201">
            <v>207</v>
          </cell>
        </row>
        <row r="202">
          <cell r="A202" t="str">
            <v>EF0197</v>
          </cell>
          <cell r="B202" t="str">
            <v>Stopped</v>
          </cell>
          <cell r="C202" t="str">
            <v xml:space="preserve">Noura Omer  MOHAMED </v>
          </cell>
          <cell r="D202" t="str">
            <v>NUT</v>
          </cell>
          <cell r="E202" t="str">
            <v>SFC</v>
          </cell>
          <cell r="F202" t="str">
            <v>Home Visitor</v>
          </cell>
          <cell r="G202" t="str">
            <v>B1</v>
          </cell>
          <cell r="H202">
            <v>207</v>
          </cell>
          <cell r="M202">
            <v>207</v>
          </cell>
        </row>
        <row r="203">
          <cell r="A203" t="str">
            <v>EF0198</v>
          </cell>
          <cell r="B203" t="str">
            <v>Stopped</v>
          </cell>
          <cell r="C203" t="str">
            <v xml:space="preserve">Sawakin ADAM YOUSSUF BAHAR </v>
          </cell>
          <cell r="D203" t="str">
            <v>NUT</v>
          </cell>
          <cell r="E203" t="str">
            <v>SFC</v>
          </cell>
          <cell r="F203" t="str">
            <v>Home Visitor</v>
          </cell>
          <cell r="G203" t="str">
            <v>B1</v>
          </cell>
          <cell r="H203">
            <v>207</v>
          </cell>
          <cell r="M203">
            <v>207</v>
          </cell>
        </row>
        <row r="204">
          <cell r="A204" t="str">
            <v>EF0199</v>
          </cell>
          <cell r="B204" t="str">
            <v>Stopped</v>
          </cell>
          <cell r="C204" t="str">
            <v xml:space="preserve">Haroun MUSSA IBRAHIM </v>
          </cell>
          <cell r="D204" t="str">
            <v>NUT</v>
          </cell>
          <cell r="E204" t="str">
            <v>SFC</v>
          </cell>
          <cell r="F204" t="str">
            <v>Home Visitor</v>
          </cell>
          <cell r="G204" t="str">
            <v>B1</v>
          </cell>
          <cell r="H204">
            <v>207</v>
          </cell>
          <cell r="M204">
            <v>207</v>
          </cell>
        </row>
        <row r="205">
          <cell r="A205" t="str">
            <v>EF0200</v>
          </cell>
          <cell r="B205" t="str">
            <v>Stopped</v>
          </cell>
          <cell r="C205" t="str">
            <v xml:space="preserve">Eissa ADAM SULIMAN MOHAMED </v>
          </cell>
          <cell r="D205" t="str">
            <v>NUT</v>
          </cell>
          <cell r="E205" t="str">
            <v>SFC</v>
          </cell>
          <cell r="F205" t="str">
            <v>Home Visitor</v>
          </cell>
          <cell r="G205" t="str">
            <v>B1</v>
          </cell>
          <cell r="H205">
            <v>207</v>
          </cell>
          <cell r="M205">
            <v>207</v>
          </cell>
        </row>
        <row r="206">
          <cell r="A206" t="str">
            <v>EF0201</v>
          </cell>
          <cell r="B206" t="str">
            <v>Stopped</v>
          </cell>
          <cell r="C206" t="str">
            <v xml:space="preserve">Halima MOHAMED ABDELLA </v>
          </cell>
          <cell r="D206" t="str">
            <v>NUT</v>
          </cell>
          <cell r="E206" t="str">
            <v>SFC</v>
          </cell>
          <cell r="F206" t="str">
            <v>Home Visitor</v>
          </cell>
          <cell r="G206" t="str">
            <v>B1</v>
          </cell>
          <cell r="H206">
            <v>207</v>
          </cell>
          <cell r="M206">
            <v>207</v>
          </cell>
        </row>
        <row r="207">
          <cell r="A207" t="str">
            <v>EF0202</v>
          </cell>
          <cell r="B207" t="str">
            <v>Stopped</v>
          </cell>
          <cell r="C207" t="str">
            <v xml:space="preserve">Elsadig SABIT ELNOUR </v>
          </cell>
          <cell r="D207" t="str">
            <v>NUT</v>
          </cell>
          <cell r="E207" t="str">
            <v>SFC</v>
          </cell>
          <cell r="F207" t="str">
            <v>Home Visitor</v>
          </cell>
          <cell r="G207" t="str">
            <v>B</v>
          </cell>
          <cell r="H207">
            <v>207</v>
          </cell>
          <cell r="M207">
            <v>207</v>
          </cell>
        </row>
        <row r="208">
          <cell r="A208" t="str">
            <v>EF0203</v>
          </cell>
          <cell r="B208" t="str">
            <v>Stopped</v>
          </cell>
          <cell r="C208" t="str">
            <v xml:space="preserve">Asha Ali ABDELRAHMAN MOHAMED </v>
          </cell>
          <cell r="D208" t="str">
            <v>NUT</v>
          </cell>
          <cell r="E208" t="str">
            <v>SFC</v>
          </cell>
          <cell r="F208" t="str">
            <v>Home Visitor</v>
          </cell>
          <cell r="G208" t="str">
            <v>B1</v>
          </cell>
          <cell r="H208">
            <v>207</v>
          </cell>
          <cell r="M208">
            <v>207</v>
          </cell>
        </row>
        <row r="209">
          <cell r="A209" t="str">
            <v>EF0204</v>
          </cell>
          <cell r="B209" t="str">
            <v>Stopped</v>
          </cell>
          <cell r="C209" t="str">
            <v xml:space="preserve">Kholoud ABDERAHMAN ABDALLA  </v>
          </cell>
          <cell r="D209" t="str">
            <v>NUT</v>
          </cell>
          <cell r="E209" t="str">
            <v>SFC</v>
          </cell>
          <cell r="F209" t="str">
            <v>Home Visitor</v>
          </cell>
          <cell r="G209" t="str">
            <v>B1</v>
          </cell>
          <cell r="H209">
            <v>207</v>
          </cell>
          <cell r="M209">
            <v>207</v>
          </cell>
        </row>
        <row r="210">
          <cell r="A210" t="str">
            <v>EF0205</v>
          </cell>
          <cell r="B210" t="str">
            <v>Active</v>
          </cell>
          <cell r="C210" t="str">
            <v xml:space="preserve">Motasim ARABI MOHAMEDO </v>
          </cell>
          <cell r="D210" t="str">
            <v>LOG</v>
          </cell>
          <cell r="E210" t="str">
            <v>Office</v>
          </cell>
          <cell r="F210" t="str">
            <v>Storekeeper Assistant</v>
          </cell>
          <cell r="G210" t="str">
            <v>D11</v>
          </cell>
          <cell r="H210">
            <v>207</v>
          </cell>
          <cell r="M210">
            <v>207</v>
          </cell>
        </row>
        <row r="211">
          <cell r="A211" t="str">
            <v>EF0206</v>
          </cell>
          <cell r="B211" t="str">
            <v>Active</v>
          </cell>
          <cell r="C211" t="str">
            <v xml:space="preserve">Mohamed ADAM MOHAMED </v>
          </cell>
          <cell r="D211" t="str">
            <v>FA</v>
          </cell>
          <cell r="E211" t="str">
            <v>Field</v>
          </cell>
          <cell r="F211" t="str">
            <v>Food Aid Monitor</v>
          </cell>
          <cell r="G211" t="str">
            <v>C11</v>
          </cell>
          <cell r="H211">
            <v>207</v>
          </cell>
          <cell r="K211">
            <v>16</v>
          </cell>
          <cell r="L211">
            <v>8</v>
          </cell>
          <cell r="M211">
            <v>8</v>
          </cell>
        </row>
        <row r="212">
          <cell r="A212" t="str">
            <v>EF0207</v>
          </cell>
          <cell r="B212" t="str">
            <v>Stopped</v>
          </cell>
          <cell r="C212" t="str">
            <v xml:space="preserve">Osman HUSSEIN ADAM  </v>
          </cell>
          <cell r="D212" t="str">
            <v>FA</v>
          </cell>
          <cell r="E212" t="str">
            <v>Field</v>
          </cell>
          <cell r="F212" t="str">
            <v>Food Aid Monitor</v>
          </cell>
          <cell r="G212" t="str">
            <v>C</v>
          </cell>
          <cell r="H212">
            <v>207</v>
          </cell>
          <cell r="M212">
            <v>207</v>
          </cell>
        </row>
        <row r="213">
          <cell r="A213" t="str">
            <v>EF0208</v>
          </cell>
          <cell r="B213" t="str">
            <v>Stopped</v>
          </cell>
          <cell r="C213" t="str">
            <v xml:space="preserve">Adam ABAKER MOHAMED  </v>
          </cell>
          <cell r="D213" t="str">
            <v>FA</v>
          </cell>
          <cell r="E213" t="str">
            <v>Field</v>
          </cell>
          <cell r="F213" t="str">
            <v>Food Aid Monitor</v>
          </cell>
          <cell r="G213" t="str">
            <v>C</v>
          </cell>
          <cell r="H213">
            <v>207</v>
          </cell>
          <cell r="M213">
            <v>207</v>
          </cell>
        </row>
        <row r="214">
          <cell r="A214" t="str">
            <v>EF0209</v>
          </cell>
          <cell r="B214" t="str">
            <v>Stopped</v>
          </cell>
          <cell r="C214" t="str">
            <v xml:space="preserve">Jamal ABDALLA ABAKER </v>
          </cell>
          <cell r="D214" t="str">
            <v>LOG</v>
          </cell>
          <cell r="E214" t="str">
            <v>Office</v>
          </cell>
          <cell r="F214" t="str">
            <v>Driver</v>
          </cell>
          <cell r="G214" t="str">
            <v>C1</v>
          </cell>
          <cell r="H214">
            <v>207</v>
          </cell>
          <cell r="M214">
            <v>207</v>
          </cell>
        </row>
        <row r="215">
          <cell r="A215" t="str">
            <v>EF0210</v>
          </cell>
          <cell r="B215" t="str">
            <v>Active</v>
          </cell>
          <cell r="C215" t="str">
            <v xml:space="preserve">Mohamed ELTAIB MOHAMED ADAM </v>
          </cell>
          <cell r="D215" t="str">
            <v>FA</v>
          </cell>
          <cell r="E215" t="str">
            <v>Field</v>
          </cell>
          <cell r="F215" t="str">
            <v>Food Aid team Leader</v>
          </cell>
          <cell r="G215" t="str">
            <v>D11</v>
          </cell>
          <cell r="H215">
            <v>207</v>
          </cell>
          <cell r="M215">
            <v>207</v>
          </cell>
        </row>
        <row r="216">
          <cell r="A216" t="str">
            <v>EF0211</v>
          </cell>
          <cell r="B216" t="str">
            <v>Stopped</v>
          </cell>
          <cell r="C216" t="str">
            <v xml:space="preserve">Seedeg YAHIA MOHAMED </v>
          </cell>
          <cell r="D216" t="str">
            <v>FA</v>
          </cell>
          <cell r="E216" t="str">
            <v>Field</v>
          </cell>
          <cell r="F216" t="str">
            <v>Food Aid Monitor</v>
          </cell>
          <cell r="G216" t="str">
            <v>C1</v>
          </cell>
          <cell r="H216">
            <v>207</v>
          </cell>
          <cell r="M216">
            <v>207</v>
          </cell>
        </row>
        <row r="217">
          <cell r="A217" t="str">
            <v>EF0212</v>
          </cell>
          <cell r="B217" t="str">
            <v>Active</v>
          </cell>
          <cell r="C217" t="str">
            <v xml:space="preserve">Ibrahim ADAM ABAKER </v>
          </cell>
          <cell r="D217" t="str">
            <v>FS</v>
          </cell>
          <cell r="E217" t="str">
            <v>Field</v>
          </cell>
          <cell r="F217" t="str">
            <v>Agricultural Technician</v>
          </cell>
          <cell r="G217" t="str">
            <v>D11</v>
          </cell>
          <cell r="H217">
            <v>207</v>
          </cell>
          <cell r="M217">
            <v>207</v>
          </cell>
        </row>
        <row r="218">
          <cell r="A218" t="str">
            <v>EF0213</v>
          </cell>
          <cell r="B218" t="str">
            <v>Stopped</v>
          </cell>
          <cell r="C218" t="str">
            <v xml:space="preserve">Ahmed ELBAWI ADAM </v>
          </cell>
          <cell r="D218" t="str">
            <v>LOG</v>
          </cell>
          <cell r="E218" t="str">
            <v>Office</v>
          </cell>
          <cell r="F218" t="str">
            <v>Driver</v>
          </cell>
          <cell r="G218" t="str">
            <v>C</v>
          </cell>
          <cell r="H218">
            <v>207</v>
          </cell>
          <cell r="M218">
            <v>207</v>
          </cell>
        </row>
        <row r="219">
          <cell r="A219" t="str">
            <v>EF0214</v>
          </cell>
          <cell r="B219" t="str">
            <v>Active</v>
          </cell>
          <cell r="C219" t="str">
            <v xml:space="preserve">Abdelbasher OMER ALI </v>
          </cell>
          <cell r="D219" t="str">
            <v>NUT</v>
          </cell>
          <cell r="E219" t="str">
            <v>TFC</v>
          </cell>
          <cell r="F219" t="str">
            <v>Watchman</v>
          </cell>
          <cell r="G219" t="str">
            <v>A4</v>
          </cell>
          <cell r="H219">
            <v>208</v>
          </cell>
          <cell r="M219">
            <v>208</v>
          </cell>
        </row>
        <row r="220">
          <cell r="A220" t="str">
            <v>EF0215</v>
          </cell>
          <cell r="B220" t="str">
            <v>Active</v>
          </cell>
          <cell r="C220" t="str">
            <v xml:space="preserve">Fawzia KHALIL ISHAG </v>
          </cell>
          <cell r="D220" t="str">
            <v>NUT</v>
          </cell>
          <cell r="E220" t="str">
            <v>TFC</v>
          </cell>
          <cell r="F220" t="str">
            <v>Home Visitor</v>
          </cell>
          <cell r="G220" t="str">
            <v>B4</v>
          </cell>
          <cell r="H220">
            <v>207</v>
          </cell>
          <cell r="M220">
            <v>207</v>
          </cell>
        </row>
        <row r="221">
          <cell r="A221" t="str">
            <v>EF0216</v>
          </cell>
          <cell r="B221" t="str">
            <v>Active</v>
          </cell>
          <cell r="C221" t="str">
            <v xml:space="preserve">Sulieman NOGARA ABDALLA  </v>
          </cell>
          <cell r="D221" t="str">
            <v>LOG</v>
          </cell>
          <cell r="E221" t="str">
            <v>Office</v>
          </cell>
          <cell r="F221" t="str">
            <v>Storekeeper Assistant</v>
          </cell>
          <cell r="G221" t="str">
            <v>D11</v>
          </cell>
          <cell r="H221">
            <v>207</v>
          </cell>
          <cell r="M221">
            <v>207</v>
          </cell>
        </row>
        <row r="222">
          <cell r="A222" t="str">
            <v>EF0217</v>
          </cell>
          <cell r="B222" t="str">
            <v>Stopped</v>
          </cell>
          <cell r="C222" t="str">
            <v xml:space="preserve">Ahmed MUSSA BAKHAIT  </v>
          </cell>
          <cell r="D222" t="str">
            <v>LOG</v>
          </cell>
          <cell r="E222" t="str">
            <v>Office</v>
          </cell>
          <cell r="F222" t="str">
            <v>Driver</v>
          </cell>
          <cell r="G222" t="str">
            <v>C1</v>
          </cell>
          <cell r="H222">
            <v>207</v>
          </cell>
          <cell r="M222">
            <v>207</v>
          </cell>
        </row>
        <row r="223">
          <cell r="A223" t="str">
            <v>EF0218</v>
          </cell>
          <cell r="B223" t="str">
            <v>Stopped</v>
          </cell>
          <cell r="C223" t="str">
            <v xml:space="preserve">Abubker IBRAHIM Hamad  </v>
          </cell>
          <cell r="D223" t="str">
            <v>LOG</v>
          </cell>
          <cell r="E223" t="str">
            <v>Office</v>
          </cell>
          <cell r="F223" t="str">
            <v xml:space="preserve">Driver </v>
          </cell>
          <cell r="G223" t="str">
            <v>C</v>
          </cell>
          <cell r="H223">
            <v>207</v>
          </cell>
          <cell r="M223">
            <v>207</v>
          </cell>
        </row>
        <row r="224">
          <cell r="A224" t="str">
            <v>EF0219</v>
          </cell>
          <cell r="B224" t="str">
            <v>Stopped</v>
          </cell>
          <cell r="C224" t="str">
            <v xml:space="preserve">Seedig ABDURHMAN  </v>
          </cell>
          <cell r="D224" t="str">
            <v>LOG</v>
          </cell>
          <cell r="E224" t="str">
            <v>Office</v>
          </cell>
          <cell r="F224" t="str">
            <v xml:space="preserve">Driver </v>
          </cell>
          <cell r="G224" t="str">
            <v>C</v>
          </cell>
          <cell r="H224">
            <v>207</v>
          </cell>
          <cell r="M224">
            <v>207</v>
          </cell>
        </row>
        <row r="225">
          <cell r="A225" t="str">
            <v>EF0220</v>
          </cell>
          <cell r="B225" t="str">
            <v>Stopped</v>
          </cell>
          <cell r="C225" t="str">
            <v xml:space="preserve">Amna SALIH ADAM  </v>
          </cell>
          <cell r="D225" t="str">
            <v>NUT</v>
          </cell>
          <cell r="E225" t="str">
            <v>TFC</v>
          </cell>
          <cell r="F225" t="str">
            <v xml:space="preserve">Phase Monitor </v>
          </cell>
          <cell r="G225" t="str">
            <v>B</v>
          </cell>
          <cell r="H225">
            <v>208</v>
          </cell>
          <cell r="M225">
            <v>208</v>
          </cell>
        </row>
        <row r="226">
          <cell r="A226" t="str">
            <v>EF0223</v>
          </cell>
          <cell r="B226" t="str">
            <v>Stopped</v>
          </cell>
          <cell r="C226" t="str">
            <v xml:space="preserve">Nizar HAMDAN AL MAHDI  </v>
          </cell>
          <cell r="D226" t="str">
            <v>FS</v>
          </cell>
          <cell r="E226" t="str">
            <v>Field</v>
          </cell>
          <cell r="F226" t="str">
            <v>Data Entry Manager</v>
          </cell>
          <cell r="G226" t="str">
            <v>C</v>
          </cell>
          <cell r="H226">
            <v>207</v>
          </cell>
          <cell r="M226">
            <v>207</v>
          </cell>
        </row>
        <row r="227">
          <cell r="A227" t="str">
            <v>EF0224</v>
          </cell>
          <cell r="B227" t="str">
            <v>Stopped</v>
          </cell>
          <cell r="C227" t="str">
            <v xml:space="preserve">Adam AHMED IBRAHIM  </v>
          </cell>
          <cell r="D227" t="str">
            <v>FS</v>
          </cell>
          <cell r="E227" t="str">
            <v>Field</v>
          </cell>
          <cell r="F227" t="str">
            <v xml:space="preserve">Food security monitor </v>
          </cell>
          <cell r="G227" t="str">
            <v>C</v>
          </cell>
          <cell r="H227">
            <v>207</v>
          </cell>
          <cell r="M227">
            <v>207</v>
          </cell>
        </row>
        <row r="228">
          <cell r="A228" t="str">
            <v>EF0225</v>
          </cell>
          <cell r="B228" t="str">
            <v>Stopped</v>
          </cell>
          <cell r="C228" t="str">
            <v xml:space="preserve">Eltajani FUDEL MUSTAFA </v>
          </cell>
          <cell r="D228" t="str">
            <v>FS</v>
          </cell>
          <cell r="E228" t="str">
            <v>Field</v>
          </cell>
          <cell r="F228" t="str">
            <v>Data Entry Manager</v>
          </cell>
          <cell r="G228" t="str">
            <v>C</v>
          </cell>
          <cell r="H228">
            <v>207</v>
          </cell>
          <cell r="M228">
            <v>207</v>
          </cell>
        </row>
        <row r="229">
          <cell r="A229" t="str">
            <v>EF0226</v>
          </cell>
          <cell r="B229" t="str">
            <v>Active</v>
          </cell>
          <cell r="C229" t="str">
            <v xml:space="preserve">Ibrahim SULIEMAN  </v>
          </cell>
          <cell r="D229" t="str">
            <v>LOG</v>
          </cell>
          <cell r="E229" t="str">
            <v>Office</v>
          </cell>
          <cell r="F229" t="str">
            <v>Watchman</v>
          </cell>
          <cell r="G229" t="str">
            <v>A11</v>
          </cell>
          <cell r="H229">
            <v>208</v>
          </cell>
          <cell r="M229">
            <v>208</v>
          </cell>
        </row>
        <row r="230">
          <cell r="A230" t="str">
            <v>EF0227</v>
          </cell>
          <cell r="B230" t="str">
            <v>Active</v>
          </cell>
          <cell r="C230" t="str">
            <v xml:space="preserve">Hassan ABDUHADI ALI  </v>
          </cell>
          <cell r="D230" t="str">
            <v>LOG</v>
          </cell>
          <cell r="E230" t="str">
            <v>Office</v>
          </cell>
          <cell r="F230" t="str">
            <v>Watchman</v>
          </cell>
          <cell r="G230" t="str">
            <v>A11</v>
          </cell>
          <cell r="H230">
            <v>208</v>
          </cell>
          <cell r="M230">
            <v>208</v>
          </cell>
        </row>
        <row r="231">
          <cell r="A231" t="str">
            <v>EF0228</v>
          </cell>
          <cell r="B231" t="str">
            <v>Active</v>
          </cell>
          <cell r="C231" t="str">
            <v xml:space="preserve">Hassan ABDALLAH Arja </v>
          </cell>
          <cell r="D231" t="str">
            <v>LOG</v>
          </cell>
          <cell r="E231" t="str">
            <v>Office</v>
          </cell>
          <cell r="F231" t="str">
            <v>Watchman</v>
          </cell>
          <cell r="G231" t="str">
            <v>A11</v>
          </cell>
          <cell r="H231">
            <v>208</v>
          </cell>
          <cell r="M231">
            <v>208</v>
          </cell>
        </row>
        <row r="232">
          <cell r="A232" t="str">
            <v>EF0229</v>
          </cell>
          <cell r="B232" t="str">
            <v>Active</v>
          </cell>
          <cell r="C232" t="str">
            <v xml:space="preserve">Sameer Hamed SHOGAR </v>
          </cell>
          <cell r="D232" t="str">
            <v>LOG</v>
          </cell>
          <cell r="E232" t="str">
            <v>Office</v>
          </cell>
          <cell r="F232" t="str">
            <v>Watchman</v>
          </cell>
          <cell r="G232" t="str">
            <v>A11</v>
          </cell>
          <cell r="H232">
            <v>208</v>
          </cell>
          <cell r="M232">
            <v>208</v>
          </cell>
        </row>
        <row r="233">
          <cell r="A233" t="str">
            <v>EF0230</v>
          </cell>
          <cell r="B233" t="str">
            <v>Active</v>
          </cell>
          <cell r="C233" t="str">
            <v xml:space="preserve">Elnizeer SAAD ELNOUR  </v>
          </cell>
          <cell r="D233" t="str">
            <v>LOG</v>
          </cell>
          <cell r="E233" t="str">
            <v>WHouse</v>
          </cell>
          <cell r="F233" t="str">
            <v>Watchman</v>
          </cell>
          <cell r="G233" t="str">
            <v>A11</v>
          </cell>
          <cell r="H233">
            <v>208</v>
          </cell>
          <cell r="M233">
            <v>208</v>
          </cell>
        </row>
        <row r="234">
          <cell r="A234" t="str">
            <v>EF0231</v>
          </cell>
          <cell r="B234" t="str">
            <v>Active</v>
          </cell>
          <cell r="C234" t="str">
            <v xml:space="preserve">Ibrahim Yousif Mohamed </v>
          </cell>
          <cell r="D234" t="str">
            <v>LOG</v>
          </cell>
          <cell r="E234" t="str">
            <v>WHouse</v>
          </cell>
          <cell r="F234" t="str">
            <v>Watchman</v>
          </cell>
          <cell r="G234" t="str">
            <v>A11</v>
          </cell>
          <cell r="H234">
            <v>208</v>
          </cell>
          <cell r="M234">
            <v>208</v>
          </cell>
        </row>
        <row r="235">
          <cell r="A235" t="str">
            <v>EF0232</v>
          </cell>
          <cell r="B235" t="str">
            <v>Active</v>
          </cell>
          <cell r="C235" t="str">
            <v xml:space="preserve">Abdalla SALEH ABAKER  </v>
          </cell>
          <cell r="D235" t="str">
            <v>LOG</v>
          </cell>
          <cell r="E235" t="str">
            <v>Office</v>
          </cell>
          <cell r="F235" t="str">
            <v>Watchman</v>
          </cell>
          <cell r="G235" t="str">
            <v>A11</v>
          </cell>
          <cell r="H235">
            <v>208</v>
          </cell>
          <cell r="M235">
            <v>208</v>
          </cell>
        </row>
        <row r="236">
          <cell r="A236" t="str">
            <v>EF0233</v>
          </cell>
          <cell r="B236" t="str">
            <v>Stopped</v>
          </cell>
          <cell r="C236" t="str">
            <v xml:space="preserve">Nur Eldeein Kasham  </v>
          </cell>
          <cell r="D236" t="str">
            <v>LOG</v>
          </cell>
          <cell r="E236" t="str">
            <v>Office</v>
          </cell>
          <cell r="F236" t="str">
            <v>Purchaser Assistant</v>
          </cell>
          <cell r="G236" t="str">
            <v>D</v>
          </cell>
          <cell r="H236">
            <v>207</v>
          </cell>
          <cell r="M236">
            <v>207</v>
          </cell>
        </row>
        <row r="237">
          <cell r="A237" t="str">
            <v>EF0234</v>
          </cell>
          <cell r="B237" t="str">
            <v xml:space="preserve">Active </v>
          </cell>
          <cell r="C237" t="str">
            <v xml:space="preserve">Yousif ABDULLMULA  AHMED  </v>
          </cell>
          <cell r="D237" t="str">
            <v>WS</v>
          </cell>
          <cell r="E237" t="str">
            <v>Field</v>
          </cell>
          <cell r="F237" t="str">
            <v>Watsan Assitant Manager</v>
          </cell>
          <cell r="G237" t="str">
            <v>G11</v>
          </cell>
          <cell r="H237">
            <v>207</v>
          </cell>
          <cell r="M237">
            <v>207</v>
          </cell>
        </row>
        <row r="238">
          <cell r="A238" t="str">
            <v>EF0235</v>
          </cell>
          <cell r="B238" t="str">
            <v>Stopped</v>
          </cell>
          <cell r="C238" t="str">
            <v xml:space="preserve">Sakeena ADAM IBRAHIM  </v>
          </cell>
          <cell r="D238" t="str">
            <v>WS</v>
          </cell>
          <cell r="E238" t="str">
            <v>Field</v>
          </cell>
          <cell r="F238" t="str">
            <v>Community Animator</v>
          </cell>
          <cell r="G238" t="str">
            <v>D1</v>
          </cell>
          <cell r="H238">
            <v>207</v>
          </cell>
          <cell r="M238">
            <v>207</v>
          </cell>
        </row>
        <row r="239">
          <cell r="A239" t="str">
            <v>EF0236</v>
          </cell>
          <cell r="B239" t="str">
            <v>Stopped</v>
          </cell>
          <cell r="C239" t="str">
            <v xml:space="preserve">Abubaker ABDULSHAFI  </v>
          </cell>
          <cell r="D239" t="str">
            <v>WS</v>
          </cell>
          <cell r="E239" t="str">
            <v>Field</v>
          </cell>
          <cell r="F239" t="str">
            <v>Community Approach Supervisor</v>
          </cell>
          <cell r="G239" t="str">
            <v>E1</v>
          </cell>
          <cell r="H239">
            <v>207</v>
          </cell>
          <cell r="M239">
            <v>207</v>
          </cell>
        </row>
        <row r="240">
          <cell r="A240" t="str">
            <v>EF0237</v>
          </cell>
          <cell r="B240" t="str">
            <v>Stopped</v>
          </cell>
          <cell r="C240" t="str">
            <v xml:space="preserve">Murshid OSMAN MOHAMED  </v>
          </cell>
          <cell r="D240" t="str">
            <v>WS</v>
          </cell>
          <cell r="E240" t="str">
            <v>Field</v>
          </cell>
          <cell r="F240" t="str">
            <v>Community Animator</v>
          </cell>
          <cell r="G240" t="str">
            <v>D1</v>
          </cell>
          <cell r="H240">
            <v>207</v>
          </cell>
          <cell r="M240">
            <v>207</v>
          </cell>
        </row>
        <row r="241">
          <cell r="A241" t="str">
            <v>EF0238</v>
          </cell>
          <cell r="B241" t="str">
            <v>Stopped</v>
          </cell>
          <cell r="C241" t="str">
            <v xml:space="preserve">Ahmed ISMAIL ABDULRHMAN  </v>
          </cell>
          <cell r="D241" t="str">
            <v>WS</v>
          </cell>
          <cell r="E241" t="str">
            <v>Field</v>
          </cell>
          <cell r="F241" t="str">
            <v>Community Animator</v>
          </cell>
          <cell r="G241" t="str">
            <v>D1</v>
          </cell>
          <cell r="H241">
            <v>207</v>
          </cell>
          <cell r="M241">
            <v>207</v>
          </cell>
        </row>
        <row r="242">
          <cell r="A242" t="str">
            <v>EF0239</v>
          </cell>
          <cell r="B242" t="str">
            <v xml:space="preserve">Active </v>
          </cell>
          <cell r="C242" t="str">
            <v xml:space="preserve">Elys ADAM AHMED  </v>
          </cell>
          <cell r="D242" t="str">
            <v>LOG</v>
          </cell>
          <cell r="E242" t="str">
            <v>Field</v>
          </cell>
          <cell r="F242" t="str">
            <v>Watchman</v>
          </cell>
          <cell r="G242" t="str">
            <v>A11</v>
          </cell>
          <cell r="H242">
            <v>208</v>
          </cell>
          <cell r="M242">
            <v>208</v>
          </cell>
        </row>
        <row r="243">
          <cell r="A243" t="str">
            <v>EF0240</v>
          </cell>
          <cell r="B243" t="str">
            <v xml:space="preserve">Active </v>
          </cell>
          <cell r="C243" t="str">
            <v xml:space="preserve">Mohamed ABAKER Ahmed </v>
          </cell>
          <cell r="D243" t="str">
            <v>LOG</v>
          </cell>
          <cell r="E243" t="str">
            <v>Field</v>
          </cell>
          <cell r="F243" t="str">
            <v>Watchman</v>
          </cell>
          <cell r="G243" t="str">
            <v>A11</v>
          </cell>
          <cell r="H243">
            <v>208</v>
          </cell>
          <cell r="M243">
            <v>208</v>
          </cell>
        </row>
        <row r="244">
          <cell r="A244" t="str">
            <v>EF0241</v>
          </cell>
          <cell r="B244" t="str">
            <v>Active</v>
          </cell>
          <cell r="C244" t="str">
            <v xml:space="preserve">Eldouma EISSA Abdelmountaleb </v>
          </cell>
          <cell r="D244" t="str">
            <v>LOG</v>
          </cell>
          <cell r="E244" t="str">
            <v>Field</v>
          </cell>
          <cell r="F244" t="str">
            <v>Watchman</v>
          </cell>
          <cell r="G244" t="str">
            <v>A11</v>
          </cell>
          <cell r="H244">
            <v>208</v>
          </cell>
          <cell r="M244">
            <v>208</v>
          </cell>
        </row>
        <row r="245">
          <cell r="A245" t="str">
            <v>EF0242</v>
          </cell>
          <cell r="B245" t="str">
            <v>Stopped</v>
          </cell>
          <cell r="C245" t="str">
            <v xml:space="preserve">Mohmed ABAKER MOHAMED  </v>
          </cell>
          <cell r="D245" t="str">
            <v>FA</v>
          </cell>
          <cell r="E245" t="str">
            <v>Field</v>
          </cell>
          <cell r="F245" t="str">
            <v xml:space="preserve">Food Distributor </v>
          </cell>
          <cell r="G245" t="str">
            <v>B1</v>
          </cell>
          <cell r="H245">
            <v>207</v>
          </cell>
          <cell r="M245">
            <v>207</v>
          </cell>
        </row>
        <row r="246">
          <cell r="A246" t="str">
            <v>EF0243</v>
          </cell>
          <cell r="B246" t="str">
            <v>Stopped</v>
          </cell>
          <cell r="C246" t="str">
            <v xml:space="preserve">Fatima ZAKARIA HASSAN </v>
          </cell>
          <cell r="D246" t="str">
            <v>LOG</v>
          </cell>
          <cell r="E246" t="str">
            <v>Field</v>
          </cell>
          <cell r="F246" t="str">
            <v>Cook</v>
          </cell>
          <cell r="G246" t="str">
            <v>A1</v>
          </cell>
          <cell r="H246">
            <v>207</v>
          </cell>
          <cell r="M246">
            <v>207</v>
          </cell>
        </row>
        <row r="247">
          <cell r="A247" t="str">
            <v>EF0244</v>
          </cell>
          <cell r="B247" t="str">
            <v>Stopped</v>
          </cell>
          <cell r="C247" t="str">
            <v xml:space="preserve">Asha IBRAHIM MOHAMED  </v>
          </cell>
          <cell r="D247" t="str">
            <v>LOG</v>
          </cell>
          <cell r="E247" t="str">
            <v>Field</v>
          </cell>
          <cell r="F247" t="str">
            <v>Cleaner</v>
          </cell>
          <cell r="G247" t="str">
            <v>A1</v>
          </cell>
          <cell r="H247">
            <v>207</v>
          </cell>
          <cell r="M247">
            <v>207</v>
          </cell>
        </row>
        <row r="248">
          <cell r="A248" t="str">
            <v>EF0245</v>
          </cell>
          <cell r="B248" t="str">
            <v>Stopped</v>
          </cell>
          <cell r="C248" t="str">
            <v xml:space="preserve">Ali ABGOUP ABDEL </v>
          </cell>
          <cell r="D248" t="str">
            <v>LOG</v>
          </cell>
          <cell r="E248" t="str">
            <v>Field</v>
          </cell>
          <cell r="F248" t="str">
            <v>Watchman</v>
          </cell>
          <cell r="G248" t="str">
            <v>A1</v>
          </cell>
          <cell r="H248">
            <v>208</v>
          </cell>
          <cell r="M248">
            <v>208</v>
          </cell>
        </row>
        <row r="249">
          <cell r="A249" t="str">
            <v>EF0246</v>
          </cell>
          <cell r="B249" t="str">
            <v>Stopped</v>
          </cell>
          <cell r="C249" t="str">
            <v xml:space="preserve">Abud ALTOM ALI  </v>
          </cell>
          <cell r="D249" t="str">
            <v>LOG</v>
          </cell>
          <cell r="E249" t="str">
            <v>Field</v>
          </cell>
          <cell r="F249" t="str">
            <v>Watchman</v>
          </cell>
          <cell r="G249" t="str">
            <v>A1</v>
          </cell>
          <cell r="H249">
            <v>208</v>
          </cell>
          <cell r="M249">
            <v>208</v>
          </cell>
        </row>
        <row r="250">
          <cell r="A250" t="str">
            <v>EF0247</v>
          </cell>
          <cell r="B250" t="str">
            <v>Stopped</v>
          </cell>
          <cell r="C250" t="str">
            <v xml:space="preserve">Mohamed OSMAN ADAM  </v>
          </cell>
          <cell r="D250" t="str">
            <v>LOG</v>
          </cell>
          <cell r="E250" t="str">
            <v>Field</v>
          </cell>
          <cell r="F250" t="str">
            <v>Watchman</v>
          </cell>
          <cell r="G250" t="str">
            <v>A1</v>
          </cell>
          <cell r="H250">
            <v>208</v>
          </cell>
          <cell r="M250">
            <v>208</v>
          </cell>
        </row>
        <row r="251">
          <cell r="A251" t="str">
            <v>EF0248</v>
          </cell>
          <cell r="B251" t="str">
            <v>Stopped</v>
          </cell>
          <cell r="C251" t="str">
            <v xml:space="preserve">Abdalla ABDULJABER MOHAMED  </v>
          </cell>
          <cell r="D251" t="str">
            <v>WS</v>
          </cell>
          <cell r="E251" t="str">
            <v>Field</v>
          </cell>
          <cell r="F251" t="str">
            <v>Mechanic</v>
          </cell>
          <cell r="G251" t="str">
            <v>D</v>
          </cell>
          <cell r="H251">
            <v>207</v>
          </cell>
          <cell r="M251">
            <v>207</v>
          </cell>
        </row>
        <row r="252">
          <cell r="A252" t="str">
            <v>EF0249</v>
          </cell>
          <cell r="B252" t="str">
            <v>Stopped</v>
          </cell>
          <cell r="C252" t="str">
            <v xml:space="preserve">Mubark  ABDULTIF ALSANOSY  </v>
          </cell>
          <cell r="D252" t="str">
            <v>WS</v>
          </cell>
          <cell r="E252" t="str">
            <v>Field</v>
          </cell>
          <cell r="F252" t="str">
            <v xml:space="preserve">Driller Technican </v>
          </cell>
          <cell r="G252" t="str">
            <v>D</v>
          </cell>
          <cell r="H252">
            <v>207</v>
          </cell>
          <cell r="M252">
            <v>207</v>
          </cell>
        </row>
        <row r="253">
          <cell r="A253" t="str">
            <v>EF0250</v>
          </cell>
          <cell r="B253" t="str">
            <v>Stopped</v>
          </cell>
          <cell r="C253" t="str">
            <v xml:space="preserve">Mohamed ABEID ADAM  </v>
          </cell>
          <cell r="D253" t="str">
            <v>WS</v>
          </cell>
          <cell r="E253" t="str">
            <v>Field</v>
          </cell>
          <cell r="F253" t="str">
            <v>Drilling Supervisor</v>
          </cell>
          <cell r="G253" t="str">
            <v>E</v>
          </cell>
          <cell r="H253">
            <v>207</v>
          </cell>
          <cell r="M253">
            <v>207</v>
          </cell>
        </row>
        <row r="254">
          <cell r="A254" t="str">
            <v>EF0251</v>
          </cell>
          <cell r="B254" t="str">
            <v>Stopped</v>
          </cell>
          <cell r="C254" t="str">
            <v xml:space="preserve">Osam  MOHMED MANSOUR  </v>
          </cell>
          <cell r="D254" t="str">
            <v>WS</v>
          </cell>
          <cell r="E254" t="str">
            <v>Field</v>
          </cell>
          <cell r="F254" t="str">
            <v xml:space="preserve">TECH Supervisor </v>
          </cell>
          <cell r="G254" t="str">
            <v>E</v>
          </cell>
          <cell r="H254">
            <v>207</v>
          </cell>
          <cell r="M254">
            <v>207</v>
          </cell>
        </row>
        <row r="255">
          <cell r="A255" t="str">
            <v>EF0252</v>
          </cell>
          <cell r="B255" t="str">
            <v>Stopped</v>
          </cell>
          <cell r="C255" t="str">
            <v xml:space="preserve">Bababker ABDALLA ADAM  </v>
          </cell>
          <cell r="D255" t="str">
            <v>WS</v>
          </cell>
          <cell r="E255" t="str">
            <v>Field</v>
          </cell>
          <cell r="F255" t="str">
            <v xml:space="preserve">Driller Technican </v>
          </cell>
          <cell r="G255" t="str">
            <v>D</v>
          </cell>
          <cell r="H255">
            <v>207</v>
          </cell>
          <cell r="M255">
            <v>207</v>
          </cell>
        </row>
        <row r="256">
          <cell r="A256" t="str">
            <v>EF0253</v>
          </cell>
          <cell r="B256" t="str">
            <v>Stopped</v>
          </cell>
          <cell r="C256" t="str">
            <v xml:space="preserve">Bashair Omer R ALI  </v>
          </cell>
          <cell r="D256" t="str">
            <v>WS</v>
          </cell>
          <cell r="E256" t="str">
            <v>Field</v>
          </cell>
          <cell r="F256" t="str">
            <v xml:space="preserve">Master Driller </v>
          </cell>
          <cell r="G256" t="str">
            <v>E</v>
          </cell>
          <cell r="H256">
            <v>207</v>
          </cell>
          <cell r="M256">
            <v>207</v>
          </cell>
        </row>
        <row r="257">
          <cell r="A257" t="str">
            <v>EF0254</v>
          </cell>
          <cell r="B257" t="str">
            <v>Stopped</v>
          </cell>
          <cell r="C257" t="str">
            <v xml:space="preserve">Al bnan ALI TAG ALASFIA  </v>
          </cell>
          <cell r="D257" t="str">
            <v>WS</v>
          </cell>
          <cell r="E257" t="str">
            <v>Field</v>
          </cell>
          <cell r="F257" t="str">
            <v xml:space="preserve">Social Approach </v>
          </cell>
          <cell r="G257" t="str">
            <v>E</v>
          </cell>
          <cell r="H257">
            <v>207</v>
          </cell>
          <cell r="M257">
            <v>207</v>
          </cell>
        </row>
        <row r="258">
          <cell r="A258" t="str">
            <v>EF0255</v>
          </cell>
          <cell r="B258" t="str">
            <v>Stopped</v>
          </cell>
          <cell r="C258" t="str">
            <v xml:space="preserve">Khadija ADAM MOHAMED  </v>
          </cell>
          <cell r="D258" t="str">
            <v>ADMIN</v>
          </cell>
          <cell r="E258" t="str">
            <v>Guest house</v>
          </cell>
          <cell r="F258" t="str">
            <v xml:space="preserve">Cleaner </v>
          </cell>
          <cell r="G258" t="str">
            <v>A</v>
          </cell>
          <cell r="H258">
            <v>207</v>
          </cell>
          <cell r="M258">
            <v>207</v>
          </cell>
        </row>
        <row r="259">
          <cell r="A259" t="str">
            <v>EF0256</v>
          </cell>
          <cell r="B259" t="str">
            <v>Active</v>
          </cell>
          <cell r="C259" t="str">
            <v xml:space="preserve">Bahja ABDALLA BASHEIR  </v>
          </cell>
          <cell r="D259" t="str">
            <v>ADMIN</v>
          </cell>
          <cell r="E259" t="str">
            <v>Office</v>
          </cell>
          <cell r="F259" t="str">
            <v xml:space="preserve">Cleaner </v>
          </cell>
          <cell r="G259" t="str">
            <v>A</v>
          </cell>
          <cell r="H259">
            <v>207</v>
          </cell>
          <cell r="M259">
            <v>207</v>
          </cell>
        </row>
        <row r="260">
          <cell r="A260" t="str">
            <v>EF0257</v>
          </cell>
          <cell r="B260" t="str">
            <v>Stopped</v>
          </cell>
          <cell r="C260" t="str">
            <v xml:space="preserve">Bilal ELNOUR ELHAJ  </v>
          </cell>
          <cell r="D260" t="str">
            <v>LOG</v>
          </cell>
          <cell r="E260" t="str">
            <v>Guest House</v>
          </cell>
          <cell r="F260" t="str">
            <v>Watchman</v>
          </cell>
          <cell r="G260" t="str">
            <v>A</v>
          </cell>
          <cell r="H260">
            <v>208</v>
          </cell>
          <cell r="M260">
            <v>208</v>
          </cell>
        </row>
        <row r="261">
          <cell r="A261" t="str">
            <v>EF0258</v>
          </cell>
          <cell r="B261" t="str">
            <v>Stopped</v>
          </cell>
          <cell r="C261" t="str">
            <v xml:space="preserve">Yanis BESHIR MAHMOUD </v>
          </cell>
          <cell r="D261" t="str">
            <v>FA</v>
          </cell>
          <cell r="E261" t="str">
            <v>Field</v>
          </cell>
          <cell r="F261" t="str">
            <v>Local Food Aid Monitor</v>
          </cell>
          <cell r="G261" t="str">
            <v>B</v>
          </cell>
          <cell r="H261">
            <v>207</v>
          </cell>
          <cell r="M261">
            <v>207</v>
          </cell>
        </row>
        <row r="262">
          <cell r="A262" t="str">
            <v>EF0259</v>
          </cell>
          <cell r="B262" t="str">
            <v>Stopped</v>
          </cell>
          <cell r="C262" t="str">
            <v xml:space="preserve">Al Nur ABDELRAHMAN SHERIF </v>
          </cell>
          <cell r="D262" t="str">
            <v>FA</v>
          </cell>
          <cell r="E262" t="str">
            <v>Field</v>
          </cell>
          <cell r="F262" t="str">
            <v>Local Food Aid Monitor</v>
          </cell>
          <cell r="G262" t="str">
            <v>B</v>
          </cell>
          <cell r="H262">
            <v>207</v>
          </cell>
          <cell r="M262">
            <v>207</v>
          </cell>
        </row>
        <row r="263">
          <cell r="A263" t="str">
            <v>EF0260</v>
          </cell>
          <cell r="B263" t="str">
            <v>Stopped</v>
          </cell>
          <cell r="C263" t="str">
            <v xml:space="preserve">Abdelaziz MOHAMED AHMED </v>
          </cell>
          <cell r="D263" t="str">
            <v>FA</v>
          </cell>
          <cell r="E263" t="str">
            <v>Field</v>
          </cell>
          <cell r="F263" t="str">
            <v>Local Food Aid Monitor</v>
          </cell>
          <cell r="G263" t="str">
            <v>B</v>
          </cell>
          <cell r="H263">
            <v>207</v>
          </cell>
          <cell r="M263">
            <v>207</v>
          </cell>
        </row>
        <row r="264">
          <cell r="A264" t="str">
            <v>EF0261</v>
          </cell>
          <cell r="B264" t="str">
            <v>Active</v>
          </cell>
          <cell r="C264" t="str">
            <v xml:space="preserve">Abdelkader YagouP </v>
          </cell>
          <cell r="D264" t="str">
            <v>FA</v>
          </cell>
          <cell r="E264" t="str">
            <v>Field</v>
          </cell>
          <cell r="F264" t="str">
            <v>Local Food Aid Monitor</v>
          </cell>
          <cell r="G264" t="str">
            <v>B11</v>
          </cell>
          <cell r="H264">
            <v>207</v>
          </cell>
          <cell r="M264">
            <v>207</v>
          </cell>
        </row>
        <row r="265">
          <cell r="A265" t="str">
            <v>EF0262</v>
          </cell>
          <cell r="B265" t="str">
            <v>Stopped</v>
          </cell>
          <cell r="C265" t="str">
            <v xml:space="preserve">Faisal IBRAHIM ABDULAZIZ </v>
          </cell>
          <cell r="D265" t="str">
            <v>WS</v>
          </cell>
          <cell r="E265" t="str">
            <v>Field</v>
          </cell>
          <cell r="F265" t="str">
            <v>Watsan Tecnician</v>
          </cell>
          <cell r="G265" t="str">
            <v>C</v>
          </cell>
          <cell r="H265">
            <v>207</v>
          </cell>
          <cell r="M265">
            <v>207</v>
          </cell>
        </row>
        <row r="266">
          <cell r="A266" t="str">
            <v>EF0263</v>
          </cell>
          <cell r="B266" t="str">
            <v>Active</v>
          </cell>
          <cell r="C266" t="str">
            <v xml:space="preserve">Faisal MOHAMED EISSA </v>
          </cell>
          <cell r="D266" t="str">
            <v>FS</v>
          </cell>
          <cell r="E266" t="str">
            <v>Field</v>
          </cell>
          <cell r="F266" t="str">
            <v>Food security survey</v>
          </cell>
          <cell r="G266" t="str">
            <v>C11</v>
          </cell>
          <cell r="H266">
            <v>207</v>
          </cell>
          <cell r="K266">
            <v>16</v>
          </cell>
          <cell r="L266">
            <v>8</v>
          </cell>
          <cell r="M266">
            <v>8</v>
          </cell>
        </row>
        <row r="267">
          <cell r="A267" t="str">
            <v>EF0264</v>
          </cell>
          <cell r="B267" t="str">
            <v>Stopped</v>
          </cell>
          <cell r="C267" t="str">
            <v xml:space="preserve">KhaterAdam Jally </v>
          </cell>
          <cell r="D267" t="str">
            <v>FA</v>
          </cell>
          <cell r="E267" t="str">
            <v>Field</v>
          </cell>
          <cell r="F267" t="str">
            <v>Local Food Aid Monitor</v>
          </cell>
          <cell r="G267" t="str">
            <v>B</v>
          </cell>
          <cell r="H267">
            <v>207</v>
          </cell>
          <cell r="M267">
            <v>207</v>
          </cell>
        </row>
        <row r="268">
          <cell r="A268" t="str">
            <v>EF0265</v>
          </cell>
          <cell r="B268" t="str">
            <v>Stopped</v>
          </cell>
          <cell r="C268" t="str">
            <v xml:space="preserve">Abdelgassim Mahmoud Abdallah </v>
          </cell>
          <cell r="D268" t="str">
            <v>LOG</v>
          </cell>
          <cell r="E268" t="str">
            <v>Field</v>
          </cell>
          <cell r="F268" t="str">
            <v>Watchman</v>
          </cell>
          <cell r="G268" t="str">
            <v>A</v>
          </cell>
          <cell r="H268">
            <v>208</v>
          </cell>
          <cell r="M268">
            <v>208</v>
          </cell>
        </row>
        <row r="269">
          <cell r="A269" t="str">
            <v>EF0266</v>
          </cell>
          <cell r="B269" t="str">
            <v>Stopped</v>
          </cell>
          <cell r="C269" t="str">
            <v xml:space="preserve">Yousif Adam Zakaria </v>
          </cell>
          <cell r="D269" t="str">
            <v>LOG</v>
          </cell>
          <cell r="E269" t="str">
            <v>Office</v>
          </cell>
          <cell r="F269" t="str">
            <v>Driver</v>
          </cell>
          <cell r="G269" t="str">
            <v>C</v>
          </cell>
          <cell r="H269">
            <v>207</v>
          </cell>
          <cell r="M269">
            <v>207</v>
          </cell>
        </row>
        <row r="270">
          <cell r="A270" t="str">
            <v>EF0267</v>
          </cell>
          <cell r="B270" t="str">
            <v>Active</v>
          </cell>
          <cell r="C270" t="str">
            <v xml:space="preserve">Modather Mohamed Abdalla </v>
          </cell>
          <cell r="D270" t="str">
            <v>LOG</v>
          </cell>
          <cell r="E270" t="str">
            <v>Office</v>
          </cell>
          <cell r="F270" t="str">
            <v>Mechanic Assistan</v>
          </cell>
          <cell r="G270" t="str">
            <v>C1</v>
          </cell>
          <cell r="H270">
            <v>207</v>
          </cell>
          <cell r="M270">
            <v>207</v>
          </cell>
        </row>
        <row r="271">
          <cell r="A271" t="str">
            <v>EF0268</v>
          </cell>
          <cell r="B271" t="str">
            <v>Stopped</v>
          </cell>
          <cell r="C271" t="str">
            <v xml:space="preserve">Adam Abdulkarim Abdulshafi </v>
          </cell>
          <cell r="D271" t="str">
            <v>NUT</v>
          </cell>
          <cell r="E271" t="str">
            <v>SFC</v>
          </cell>
          <cell r="F271" t="str">
            <v>Watchman</v>
          </cell>
          <cell r="G271" t="str">
            <v>A</v>
          </cell>
          <cell r="H271">
            <v>208</v>
          </cell>
          <cell r="M271">
            <v>208</v>
          </cell>
        </row>
        <row r="272">
          <cell r="A272" t="str">
            <v>EF0269</v>
          </cell>
          <cell r="B272" t="str">
            <v>Stopped</v>
          </cell>
          <cell r="C272" t="str">
            <v xml:space="preserve">Adam Mohamed Yahya </v>
          </cell>
          <cell r="D272" t="str">
            <v>NUT</v>
          </cell>
          <cell r="E272" t="str">
            <v>SFC</v>
          </cell>
          <cell r="F272" t="str">
            <v>Watchman</v>
          </cell>
          <cell r="G272" t="str">
            <v>A</v>
          </cell>
          <cell r="H272">
            <v>208</v>
          </cell>
          <cell r="M272">
            <v>208</v>
          </cell>
        </row>
        <row r="273">
          <cell r="A273" t="str">
            <v>EF0270</v>
          </cell>
          <cell r="B273" t="str">
            <v>Active</v>
          </cell>
          <cell r="C273" t="str">
            <v xml:space="preserve">Ahmed Suleiman Ahmed </v>
          </cell>
          <cell r="D273" t="str">
            <v>LOG</v>
          </cell>
          <cell r="E273" t="str">
            <v>Guest House</v>
          </cell>
          <cell r="F273" t="str">
            <v>Watchman</v>
          </cell>
          <cell r="G273" t="str">
            <v>A11</v>
          </cell>
          <cell r="H273">
            <v>208</v>
          </cell>
          <cell r="M273">
            <v>208</v>
          </cell>
        </row>
        <row r="274">
          <cell r="A274" t="str">
            <v>EF0271</v>
          </cell>
          <cell r="B274" t="str">
            <v>Active</v>
          </cell>
          <cell r="C274" t="str">
            <v xml:space="preserve">Babiker Ibrahim Mohamed </v>
          </cell>
          <cell r="D274" t="str">
            <v>LOG</v>
          </cell>
          <cell r="E274" t="str">
            <v>Guest House</v>
          </cell>
          <cell r="F274" t="str">
            <v>Watchman</v>
          </cell>
          <cell r="G274" t="str">
            <v>A11</v>
          </cell>
          <cell r="H274">
            <v>208</v>
          </cell>
          <cell r="M274">
            <v>208</v>
          </cell>
        </row>
        <row r="275">
          <cell r="A275" t="str">
            <v>EF0272</v>
          </cell>
          <cell r="B275" t="str">
            <v>Active</v>
          </cell>
          <cell r="C275" t="str">
            <v xml:space="preserve">Mohamed Ahmed Dawalbeit </v>
          </cell>
          <cell r="D275" t="str">
            <v>LOG</v>
          </cell>
          <cell r="E275" t="str">
            <v>Office</v>
          </cell>
          <cell r="F275" t="str">
            <v>Watchman</v>
          </cell>
          <cell r="G275" t="str">
            <v>A11</v>
          </cell>
          <cell r="H275">
            <v>208</v>
          </cell>
          <cell r="M275">
            <v>208</v>
          </cell>
        </row>
        <row r="276">
          <cell r="A276" t="str">
            <v>EF0273</v>
          </cell>
          <cell r="B276" t="str">
            <v>Stopped</v>
          </cell>
          <cell r="C276" t="str">
            <v xml:space="preserve">Alameldeen Ahmed Yousif Adam </v>
          </cell>
          <cell r="D276" t="str">
            <v>WS</v>
          </cell>
          <cell r="E276" t="str">
            <v>Field</v>
          </cell>
          <cell r="F276" t="str">
            <v>Geophisical operator</v>
          </cell>
          <cell r="G276" t="str">
            <v>C</v>
          </cell>
          <cell r="H276">
            <v>207</v>
          </cell>
          <cell r="M276">
            <v>207</v>
          </cell>
        </row>
        <row r="277">
          <cell r="A277" t="str">
            <v>EF0274</v>
          </cell>
          <cell r="B277" t="str">
            <v>Stopped</v>
          </cell>
          <cell r="C277" t="str">
            <v xml:space="preserve">Hamid Mussa Suleiman </v>
          </cell>
          <cell r="D277" t="str">
            <v>WS</v>
          </cell>
          <cell r="E277" t="str">
            <v>Field</v>
          </cell>
          <cell r="F277" t="str">
            <v>Geophisical operator</v>
          </cell>
          <cell r="G277" t="str">
            <v>C</v>
          </cell>
          <cell r="H277">
            <v>207</v>
          </cell>
          <cell r="M277">
            <v>207</v>
          </cell>
        </row>
        <row r="278">
          <cell r="A278" t="str">
            <v>EF0275</v>
          </cell>
          <cell r="B278" t="str">
            <v>Stopped</v>
          </cell>
          <cell r="C278" t="str">
            <v xml:space="preserve">Jaafer Mohamed Ahmed </v>
          </cell>
          <cell r="D278" t="str">
            <v>WS</v>
          </cell>
          <cell r="E278" t="str">
            <v>Field</v>
          </cell>
          <cell r="F278" t="str">
            <v>Geophisical supervisor</v>
          </cell>
          <cell r="G278" t="str">
            <v>E</v>
          </cell>
          <cell r="H278">
            <v>207</v>
          </cell>
          <cell r="M278">
            <v>207</v>
          </cell>
        </row>
        <row r="279">
          <cell r="A279" t="str">
            <v>EF0276</v>
          </cell>
          <cell r="B279" t="str">
            <v>Stopped</v>
          </cell>
          <cell r="C279" t="str">
            <v xml:space="preserve">Ossam eldien Abdalla Ismail </v>
          </cell>
          <cell r="D279" t="str">
            <v>WS</v>
          </cell>
          <cell r="E279" t="str">
            <v>Field</v>
          </cell>
          <cell r="F279" t="str">
            <v>Drilling assistant</v>
          </cell>
          <cell r="G279" t="str">
            <v>D</v>
          </cell>
          <cell r="H279">
            <v>207</v>
          </cell>
          <cell r="M279">
            <v>207</v>
          </cell>
        </row>
        <row r="280">
          <cell r="A280" t="str">
            <v>EF0277</v>
          </cell>
          <cell r="B280" t="str">
            <v>Stopped</v>
          </cell>
          <cell r="C280" t="str">
            <v xml:space="preserve">Nagat Adam Mohamed </v>
          </cell>
          <cell r="D280" t="str">
            <v>FS</v>
          </cell>
          <cell r="E280" t="str">
            <v>Field</v>
          </cell>
          <cell r="F280" t="str">
            <v xml:space="preserve">Food security monitor </v>
          </cell>
          <cell r="G280" t="str">
            <v>C</v>
          </cell>
          <cell r="H280">
            <v>207</v>
          </cell>
          <cell r="M280">
            <v>207</v>
          </cell>
        </row>
        <row r="281">
          <cell r="A281" t="str">
            <v>EF0278</v>
          </cell>
          <cell r="B281" t="str">
            <v>Stopped</v>
          </cell>
          <cell r="C281" t="str">
            <v xml:space="preserve">Azarg Dawood Hamid </v>
          </cell>
          <cell r="D281" t="str">
            <v>LOG</v>
          </cell>
          <cell r="E281" t="str">
            <v>Office</v>
          </cell>
          <cell r="F281" t="str">
            <v xml:space="preserve">Radio operator </v>
          </cell>
          <cell r="G281" t="str">
            <v>D</v>
          </cell>
          <cell r="H281">
            <v>208</v>
          </cell>
          <cell r="M281">
            <v>208</v>
          </cell>
        </row>
        <row r="282">
          <cell r="A282" t="str">
            <v>EF0279</v>
          </cell>
          <cell r="B282" t="str">
            <v>Stopped</v>
          </cell>
          <cell r="C282" t="str">
            <v xml:space="preserve">Anwar Elamin Ahmed </v>
          </cell>
          <cell r="D282" t="str">
            <v>LOG</v>
          </cell>
          <cell r="E282" t="str">
            <v>Office</v>
          </cell>
          <cell r="F282" t="str">
            <v xml:space="preserve">Radio operator </v>
          </cell>
          <cell r="G282" t="str">
            <v>D</v>
          </cell>
          <cell r="H282">
            <v>208</v>
          </cell>
          <cell r="M282">
            <v>208</v>
          </cell>
        </row>
        <row r="283">
          <cell r="A283" t="str">
            <v>EF0280</v>
          </cell>
          <cell r="B283" t="str">
            <v>Active</v>
          </cell>
          <cell r="C283" t="str">
            <v xml:space="preserve">Aisha Adam Ahmed Mohamed </v>
          </cell>
          <cell r="D283" t="str">
            <v>LOG</v>
          </cell>
          <cell r="E283" t="str">
            <v>Field</v>
          </cell>
          <cell r="F283" t="str">
            <v>Cook/Cleaner</v>
          </cell>
          <cell r="G283" t="str">
            <v>B</v>
          </cell>
          <cell r="H283">
            <v>207</v>
          </cell>
          <cell r="M283">
            <v>207</v>
          </cell>
        </row>
        <row r="284">
          <cell r="A284" t="str">
            <v>EF0281</v>
          </cell>
          <cell r="B284" t="str">
            <v>Active</v>
          </cell>
          <cell r="C284" t="str">
            <v xml:space="preserve">Hamed Mohamed Hamed </v>
          </cell>
          <cell r="D284" t="str">
            <v>LOG</v>
          </cell>
          <cell r="E284" t="str">
            <v>Office</v>
          </cell>
          <cell r="F284" t="str">
            <v>LOG/Assistant -Daraslaam</v>
          </cell>
          <cell r="G284" t="str">
            <v>E</v>
          </cell>
          <cell r="H284">
            <v>207</v>
          </cell>
          <cell r="M284">
            <v>207</v>
          </cell>
        </row>
        <row r="285">
          <cell r="A285" t="str">
            <v>EF0282</v>
          </cell>
          <cell r="B285" t="str">
            <v>Stopped</v>
          </cell>
          <cell r="C285" t="str">
            <v xml:space="preserve">Habadeen Sidig Basher </v>
          </cell>
          <cell r="D285" t="str">
            <v>WS</v>
          </cell>
          <cell r="E285" t="str">
            <v>Field</v>
          </cell>
          <cell r="F285" t="str">
            <v xml:space="preserve">Technical Supervisor </v>
          </cell>
          <cell r="G285" t="str">
            <v>E</v>
          </cell>
          <cell r="H285">
            <v>207</v>
          </cell>
          <cell r="M285">
            <v>207</v>
          </cell>
        </row>
        <row r="286">
          <cell r="A286" t="str">
            <v>EF0283</v>
          </cell>
          <cell r="B286" t="str">
            <v>Stopped</v>
          </cell>
          <cell r="C286" t="str">
            <v xml:space="preserve">Taha Osman Nasor </v>
          </cell>
          <cell r="D286" t="str">
            <v>WS</v>
          </cell>
          <cell r="E286" t="str">
            <v>Field</v>
          </cell>
          <cell r="F286" t="str">
            <v>Drilling Assistant</v>
          </cell>
          <cell r="G286" t="str">
            <v>D</v>
          </cell>
          <cell r="H286">
            <v>207</v>
          </cell>
          <cell r="M286">
            <v>207</v>
          </cell>
        </row>
        <row r="287">
          <cell r="A287" t="str">
            <v>EF0284</v>
          </cell>
          <cell r="B287" t="str">
            <v>Stopped</v>
          </cell>
          <cell r="C287" t="str">
            <v xml:space="preserve">Elsadig Arja Abdurahman </v>
          </cell>
          <cell r="D287" t="str">
            <v>WS</v>
          </cell>
          <cell r="E287" t="str">
            <v>Field</v>
          </cell>
          <cell r="F287" t="str">
            <v>Drilling Assistant</v>
          </cell>
          <cell r="G287" t="str">
            <v>D</v>
          </cell>
          <cell r="H287">
            <v>207</v>
          </cell>
          <cell r="M287">
            <v>207</v>
          </cell>
        </row>
        <row r="288">
          <cell r="A288" t="str">
            <v>EF0285</v>
          </cell>
          <cell r="B288" t="str">
            <v>Stopped</v>
          </cell>
          <cell r="C288" t="str">
            <v xml:space="preserve">Hamed Zakaria Basi </v>
          </cell>
          <cell r="D288" t="str">
            <v>FA</v>
          </cell>
          <cell r="E288" t="str">
            <v>Field</v>
          </cell>
          <cell r="F288" t="str">
            <v>Food Aid Monitor</v>
          </cell>
          <cell r="G288" t="str">
            <v>C</v>
          </cell>
          <cell r="H288">
            <v>207</v>
          </cell>
          <cell r="M288">
            <v>207</v>
          </cell>
        </row>
        <row r="289">
          <cell r="A289" t="str">
            <v>EF0286</v>
          </cell>
          <cell r="B289" t="str">
            <v>Active</v>
          </cell>
          <cell r="C289" t="str">
            <v xml:space="preserve">Mahadia Adam Ibrahim </v>
          </cell>
          <cell r="D289" t="str">
            <v>NUT</v>
          </cell>
          <cell r="E289" t="str">
            <v>OTP</v>
          </cell>
          <cell r="F289" t="str">
            <v>OTP Team Leader</v>
          </cell>
          <cell r="G289" t="str">
            <v>D</v>
          </cell>
          <cell r="H289">
            <v>207</v>
          </cell>
          <cell r="M289">
            <v>207</v>
          </cell>
        </row>
        <row r="290">
          <cell r="A290" t="str">
            <v>EF0287</v>
          </cell>
          <cell r="B290" t="str">
            <v>Active</v>
          </cell>
          <cell r="C290" t="str">
            <v xml:space="preserve">Eltigani Fadul Mustafa </v>
          </cell>
          <cell r="D290" t="str">
            <v>ADMIN</v>
          </cell>
          <cell r="E290" t="str">
            <v>Office</v>
          </cell>
          <cell r="F290" t="str">
            <v>Accountant</v>
          </cell>
          <cell r="G290" t="str">
            <v>F</v>
          </cell>
          <cell r="H290">
            <v>207</v>
          </cell>
          <cell r="M290">
            <v>207</v>
          </cell>
        </row>
        <row r="291">
          <cell r="A291" t="str">
            <v>EF0288</v>
          </cell>
          <cell r="B291" t="str">
            <v>Active</v>
          </cell>
          <cell r="C291" t="str">
            <v xml:space="preserve">Abdelhameed Eltigani Suliman </v>
          </cell>
          <cell r="D291" t="str">
            <v>NUT</v>
          </cell>
          <cell r="E291" t="str">
            <v>TFC</v>
          </cell>
          <cell r="F291" t="str">
            <v xml:space="preserve">Medical Supervisor </v>
          </cell>
          <cell r="G291" t="str">
            <v>H</v>
          </cell>
          <cell r="H291">
            <v>207</v>
          </cell>
          <cell r="M291">
            <v>207</v>
          </cell>
        </row>
        <row r="292">
          <cell r="A292" t="str">
            <v>EF0289</v>
          </cell>
          <cell r="B292" t="str">
            <v>Stopped</v>
          </cell>
          <cell r="C292" t="str">
            <v xml:space="preserve">Hisham Eldeen Abdol Malik Babikir </v>
          </cell>
          <cell r="D292" t="str">
            <v>LOG</v>
          </cell>
          <cell r="E292" t="str">
            <v>Office</v>
          </cell>
          <cell r="F292" t="str">
            <v>Driver</v>
          </cell>
          <cell r="G292" t="str">
            <v>C</v>
          </cell>
          <cell r="H292">
            <v>207</v>
          </cell>
          <cell r="M292">
            <v>207</v>
          </cell>
        </row>
        <row r="293">
          <cell r="A293" t="str">
            <v>EF0290</v>
          </cell>
          <cell r="B293" t="str">
            <v>Active</v>
          </cell>
          <cell r="C293" t="str">
            <v xml:space="preserve">Mariam Abaker Yahya </v>
          </cell>
          <cell r="D293" t="str">
            <v>NUT</v>
          </cell>
          <cell r="E293" t="str">
            <v>TFC</v>
          </cell>
          <cell r="F293" t="str">
            <v>Cleaner</v>
          </cell>
          <cell r="G293" t="str">
            <v>A</v>
          </cell>
          <cell r="H293">
            <v>207</v>
          </cell>
          <cell r="K293">
            <v>9</v>
          </cell>
          <cell r="M293">
            <v>9</v>
          </cell>
        </row>
        <row r="294">
          <cell r="A294" t="str">
            <v>EF0291</v>
          </cell>
          <cell r="B294" t="str">
            <v>Active</v>
          </cell>
          <cell r="C294" t="str">
            <v xml:space="preserve">Anwar Elamin Ahmed </v>
          </cell>
          <cell r="D294" t="str">
            <v>LOG</v>
          </cell>
          <cell r="E294" t="str">
            <v>Office</v>
          </cell>
          <cell r="F294" t="str">
            <v xml:space="preserve">Radio operator </v>
          </cell>
          <cell r="G294" t="str">
            <v>D</v>
          </cell>
          <cell r="H294">
            <v>208</v>
          </cell>
          <cell r="M294">
            <v>208</v>
          </cell>
        </row>
        <row r="295">
          <cell r="A295" t="str">
            <v>EF0292</v>
          </cell>
          <cell r="B295" t="str">
            <v>Stopped</v>
          </cell>
          <cell r="C295" t="str">
            <v xml:space="preserve">James Gordon Bulli </v>
          </cell>
          <cell r="D295" t="str">
            <v>LOG</v>
          </cell>
          <cell r="E295" t="str">
            <v>Office</v>
          </cell>
          <cell r="F295" t="str">
            <v>Logistician Assistant</v>
          </cell>
          <cell r="G295" t="str">
            <v>G</v>
          </cell>
          <cell r="H295">
            <v>207</v>
          </cell>
          <cell r="M295">
            <v>207</v>
          </cell>
        </row>
        <row r="296">
          <cell r="A296" t="str">
            <v>EF0293</v>
          </cell>
          <cell r="B296" t="str">
            <v>Active</v>
          </cell>
          <cell r="C296" t="str">
            <v xml:space="preserve">Adam Younis Ishag </v>
          </cell>
          <cell r="D296" t="str">
            <v>NUT</v>
          </cell>
          <cell r="E296" t="str">
            <v>OTP</v>
          </cell>
          <cell r="F296" t="str">
            <v xml:space="preserve">Measurer </v>
          </cell>
          <cell r="G296" t="str">
            <v>B</v>
          </cell>
          <cell r="H296">
            <v>208</v>
          </cell>
          <cell r="M296">
            <v>208</v>
          </cell>
        </row>
        <row r="297">
          <cell r="A297" t="str">
            <v>EF0294</v>
          </cell>
          <cell r="B297" t="str">
            <v>Stopped</v>
          </cell>
          <cell r="C297" t="str">
            <v xml:space="preserve">Rehab Ibrahim Saleh </v>
          </cell>
          <cell r="D297" t="str">
            <v>FS</v>
          </cell>
          <cell r="E297" t="str">
            <v>Field</v>
          </cell>
          <cell r="F297" t="str">
            <v>Data Entry Manager</v>
          </cell>
          <cell r="G297" t="str">
            <v>C</v>
          </cell>
          <cell r="H297">
            <v>207</v>
          </cell>
          <cell r="M297">
            <v>207</v>
          </cell>
        </row>
        <row r="298">
          <cell r="A298" t="str">
            <v>EF0295</v>
          </cell>
          <cell r="B298" t="str">
            <v>Active</v>
          </cell>
          <cell r="C298" t="str">
            <v xml:space="preserve">Abdalla Mohamed Gumma </v>
          </cell>
          <cell r="D298" t="str">
            <v>LOG</v>
          </cell>
          <cell r="E298" t="str">
            <v>Office</v>
          </cell>
          <cell r="F298" t="str">
            <v>Watchman</v>
          </cell>
          <cell r="G298" t="str">
            <v>A</v>
          </cell>
          <cell r="H298">
            <v>208</v>
          </cell>
          <cell r="M298">
            <v>208</v>
          </cell>
        </row>
        <row r="299">
          <cell r="A299" t="str">
            <v>EF0296</v>
          </cell>
          <cell r="B299" t="str">
            <v>Active</v>
          </cell>
          <cell r="C299" t="str">
            <v xml:space="preserve">Abubaker Adam Ahmed </v>
          </cell>
          <cell r="D299" t="str">
            <v>LOG</v>
          </cell>
          <cell r="E299" t="str">
            <v>Office</v>
          </cell>
          <cell r="F299" t="str">
            <v>Watchman</v>
          </cell>
          <cell r="G299" t="str">
            <v>A</v>
          </cell>
          <cell r="H299">
            <v>208</v>
          </cell>
          <cell r="M299">
            <v>208</v>
          </cell>
        </row>
        <row r="300">
          <cell r="A300" t="str">
            <v>EF0297</v>
          </cell>
          <cell r="B300" t="str">
            <v>Stopped</v>
          </cell>
          <cell r="C300" t="str">
            <v xml:space="preserve">Haviz Ahmed Elbalowla  </v>
          </cell>
          <cell r="D300" t="str">
            <v>LOG</v>
          </cell>
          <cell r="E300" t="str">
            <v>Office</v>
          </cell>
          <cell r="F300" t="str">
            <v>Watchman</v>
          </cell>
          <cell r="G300" t="str">
            <v>A</v>
          </cell>
          <cell r="H300">
            <v>208</v>
          </cell>
          <cell r="M300">
            <v>208</v>
          </cell>
        </row>
        <row r="301">
          <cell r="A301" t="str">
            <v>EF0298</v>
          </cell>
          <cell r="B301" t="str">
            <v>Stopped</v>
          </cell>
          <cell r="C301" t="str">
            <v xml:space="preserve">Ismail Ahmed Osman  </v>
          </cell>
          <cell r="D301" t="str">
            <v>LOG</v>
          </cell>
          <cell r="E301" t="str">
            <v>Office</v>
          </cell>
          <cell r="F301" t="str">
            <v>Watchman</v>
          </cell>
          <cell r="G301" t="str">
            <v>A</v>
          </cell>
          <cell r="H301">
            <v>208</v>
          </cell>
          <cell r="M301">
            <v>208</v>
          </cell>
        </row>
        <row r="302">
          <cell r="A302" t="str">
            <v>EF0299</v>
          </cell>
          <cell r="B302" t="str">
            <v>Active</v>
          </cell>
          <cell r="C302" t="str">
            <v xml:space="preserve">Yassir Eissa Elsamani </v>
          </cell>
          <cell r="D302" t="str">
            <v>LOG</v>
          </cell>
          <cell r="E302" t="str">
            <v>Guest House</v>
          </cell>
          <cell r="F302" t="str">
            <v>Watchman</v>
          </cell>
          <cell r="G302" t="str">
            <v>A</v>
          </cell>
          <cell r="H302">
            <v>208</v>
          </cell>
          <cell r="M302">
            <v>208</v>
          </cell>
        </row>
        <row r="303">
          <cell r="A303" t="str">
            <v>EF0300</v>
          </cell>
          <cell r="B303" t="str">
            <v>Active</v>
          </cell>
          <cell r="C303" t="str">
            <v xml:space="preserve">Abdulgadir Yagoub Kheir Alla </v>
          </cell>
          <cell r="D303" t="str">
            <v>NUT</v>
          </cell>
          <cell r="E303" t="str">
            <v>TFC</v>
          </cell>
          <cell r="F303" t="str">
            <v>Watchman</v>
          </cell>
          <cell r="G303" t="str">
            <v>A</v>
          </cell>
          <cell r="H303">
            <v>208</v>
          </cell>
          <cell r="M303">
            <v>208</v>
          </cell>
        </row>
        <row r="304">
          <cell r="A304" t="str">
            <v>EF0301</v>
          </cell>
          <cell r="B304" t="str">
            <v>Stopped</v>
          </cell>
          <cell r="C304" t="str">
            <v xml:space="preserve">Ishag  Gamar eldeen Abdalla </v>
          </cell>
          <cell r="D304" t="str">
            <v>LOG</v>
          </cell>
          <cell r="E304" t="str">
            <v>Office</v>
          </cell>
          <cell r="F304" t="str">
            <v>Watchman</v>
          </cell>
          <cell r="G304" t="str">
            <v>A</v>
          </cell>
          <cell r="H304">
            <v>208</v>
          </cell>
          <cell r="M304">
            <v>208</v>
          </cell>
        </row>
        <row r="305">
          <cell r="A305" t="str">
            <v>EF0302</v>
          </cell>
          <cell r="B305" t="str">
            <v>Stopped</v>
          </cell>
          <cell r="C305" t="str">
            <v xml:space="preserve">Ahmed Ibrahim Ahmed </v>
          </cell>
          <cell r="D305" t="str">
            <v>LOG</v>
          </cell>
          <cell r="E305" t="str">
            <v>Office</v>
          </cell>
          <cell r="F305" t="str">
            <v>Watchman</v>
          </cell>
          <cell r="G305" t="str">
            <v>A</v>
          </cell>
          <cell r="H305">
            <v>208</v>
          </cell>
          <cell r="M305">
            <v>208</v>
          </cell>
        </row>
        <row r="306">
          <cell r="A306" t="str">
            <v>EF0303</v>
          </cell>
          <cell r="B306" t="str">
            <v>Stopped</v>
          </cell>
          <cell r="C306" t="str">
            <v xml:space="preserve">Yahya Abdalla Yagoub </v>
          </cell>
          <cell r="D306" t="str">
            <v>LOG</v>
          </cell>
          <cell r="E306" t="str">
            <v>Guest House</v>
          </cell>
          <cell r="F306" t="str">
            <v>Watchman</v>
          </cell>
          <cell r="G306" t="str">
            <v>A</v>
          </cell>
          <cell r="H306">
            <v>208</v>
          </cell>
          <cell r="M306">
            <v>208</v>
          </cell>
        </row>
        <row r="307">
          <cell r="A307" t="str">
            <v>EF0304</v>
          </cell>
          <cell r="B307" t="str">
            <v>Active</v>
          </cell>
          <cell r="C307" t="str">
            <v xml:space="preserve">Hassan Adam Ibrahim </v>
          </cell>
          <cell r="D307" t="str">
            <v>LOG</v>
          </cell>
          <cell r="E307" t="str">
            <v>Guest house</v>
          </cell>
          <cell r="F307" t="str">
            <v>Watchman</v>
          </cell>
          <cell r="G307" t="str">
            <v>A</v>
          </cell>
          <cell r="H307">
            <v>208</v>
          </cell>
          <cell r="M307">
            <v>208</v>
          </cell>
        </row>
        <row r="308">
          <cell r="A308" t="str">
            <v>EF0305</v>
          </cell>
          <cell r="B308" t="str">
            <v>Active</v>
          </cell>
          <cell r="C308" t="str">
            <v xml:space="preserve">Abdalla Mohamed Ahmed Elsafi </v>
          </cell>
          <cell r="D308" t="str">
            <v>LOG</v>
          </cell>
          <cell r="E308" t="str">
            <v>Guest House</v>
          </cell>
          <cell r="F308" t="str">
            <v>Watchman</v>
          </cell>
          <cell r="G308" t="str">
            <v>A</v>
          </cell>
          <cell r="H308">
            <v>208</v>
          </cell>
          <cell r="M308">
            <v>208</v>
          </cell>
        </row>
        <row r="309">
          <cell r="A309" t="str">
            <v>EF0306</v>
          </cell>
          <cell r="B309" t="str">
            <v>Stopped</v>
          </cell>
          <cell r="C309" t="str">
            <v xml:space="preserve">Samah Mansour Elyas </v>
          </cell>
          <cell r="D309" t="str">
            <v>WS</v>
          </cell>
          <cell r="E309" t="str">
            <v>Field</v>
          </cell>
          <cell r="F309" t="str">
            <v>Community Animator</v>
          </cell>
          <cell r="G309" t="str">
            <v>D</v>
          </cell>
          <cell r="H309">
            <v>207</v>
          </cell>
          <cell r="M309">
            <v>207</v>
          </cell>
        </row>
        <row r="310">
          <cell r="A310" t="str">
            <v>EF0307</v>
          </cell>
          <cell r="B310" t="str">
            <v>Active</v>
          </cell>
          <cell r="C310" t="str">
            <v xml:space="preserve">Ahmed Mohamed Abaker </v>
          </cell>
          <cell r="D310" t="str">
            <v>NUT</v>
          </cell>
          <cell r="E310" t="str">
            <v>TFC</v>
          </cell>
          <cell r="F310" t="str">
            <v>Nurse</v>
          </cell>
          <cell r="G310" t="str">
            <v>D</v>
          </cell>
          <cell r="H310">
            <v>208</v>
          </cell>
          <cell r="M310">
            <v>208</v>
          </cell>
        </row>
        <row r="311">
          <cell r="A311" t="str">
            <v>EF0308</v>
          </cell>
          <cell r="B311" t="str">
            <v>Active</v>
          </cell>
          <cell r="C311" t="str">
            <v xml:space="preserve">Ahmed Abdulkarim Hassan </v>
          </cell>
          <cell r="D311" t="str">
            <v>LOG</v>
          </cell>
          <cell r="E311" t="str">
            <v>Office</v>
          </cell>
          <cell r="F311" t="str">
            <v>Driver</v>
          </cell>
          <cell r="G311" t="str">
            <v>C</v>
          </cell>
          <cell r="H311">
            <v>208</v>
          </cell>
          <cell r="M311">
            <v>208</v>
          </cell>
        </row>
        <row r="312">
          <cell r="A312" t="str">
            <v>EF0309</v>
          </cell>
          <cell r="B312" t="str">
            <v>Active</v>
          </cell>
          <cell r="C312" t="str">
            <v xml:space="preserve">Elnour Mussa Abdalla </v>
          </cell>
          <cell r="D312" t="str">
            <v>LOG</v>
          </cell>
          <cell r="E312" t="str">
            <v>Office</v>
          </cell>
          <cell r="F312" t="str">
            <v>Driver</v>
          </cell>
          <cell r="G312" t="str">
            <v>C</v>
          </cell>
          <cell r="H312">
            <v>207</v>
          </cell>
          <cell r="M312">
            <v>207</v>
          </cell>
        </row>
        <row r="313">
          <cell r="A313" t="str">
            <v>EF0310</v>
          </cell>
          <cell r="B313" t="str">
            <v>Active</v>
          </cell>
          <cell r="C313" t="str">
            <v xml:space="preserve">Mohamed Idris Adam </v>
          </cell>
          <cell r="D313" t="str">
            <v>NUT</v>
          </cell>
          <cell r="E313" t="str">
            <v>TFC</v>
          </cell>
          <cell r="F313" t="str">
            <v>Registrar</v>
          </cell>
          <cell r="G313" t="str">
            <v>C4</v>
          </cell>
          <cell r="H313">
            <v>207</v>
          </cell>
          <cell r="M313">
            <v>207</v>
          </cell>
        </row>
        <row r="314">
          <cell r="A314" t="str">
            <v>EF0311</v>
          </cell>
          <cell r="B314" t="str">
            <v>Stopped</v>
          </cell>
          <cell r="C314" t="str">
            <v xml:space="preserve">Mohamed Badr Abdalmajid </v>
          </cell>
          <cell r="D314" t="str">
            <v>FS</v>
          </cell>
          <cell r="E314" t="str">
            <v>Field</v>
          </cell>
          <cell r="F314" t="str">
            <v>Data Entry Clerk</v>
          </cell>
          <cell r="G314" t="str">
            <v>C</v>
          </cell>
          <cell r="H314">
            <v>207</v>
          </cell>
          <cell r="M314">
            <v>207</v>
          </cell>
        </row>
        <row r="315">
          <cell r="A315" t="str">
            <v>EF0312</v>
          </cell>
          <cell r="B315" t="str">
            <v>Active</v>
          </cell>
          <cell r="C315" t="str">
            <v xml:space="preserve">Zakaria Mohamed Khamees </v>
          </cell>
          <cell r="D315" t="str">
            <v>LOG</v>
          </cell>
          <cell r="E315" t="str">
            <v>Office</v>
          </cell>
          <cell r="F315" t="str">
            <v>Driver</v>
          </cell>
          <cell r="G315" t="str">
            <v>C</v>
          </cell>
          <cell r="H315">
            <v>207</v>
          </cell>
          <cell r="M315">
            <v>207</v>
          </cell>
        </row>
        <row r="316">
          <cell r="A316" t="str">
            <v>EF0313</v>
          </cell>
          <cell r="B316" t="str">
            <v>Active</v>
          </cell>
          <cell r="C316" t="str">
            <v xml:space="preserve">Adam Osman Mukhtar </v>
          </cell>
          <cell r="D316" t="str">
            <v>LOG</v>
          </cell>
          <cell r="E316" t="str">
            <v>Office</v>
          </cell>
          <cell r="F316" t="str">
            <v>Driver</v>
          </cell>
          <cell r="G316" t="str">
            <v>C</v>
          </cell>
          <cell r="H316">
            <v>207</v>
          </cell>
          <cell r="J316">
            <v>33</v>
          </cell>
          <cell r="K316">
            <v>5</v>
          </cell>
          <cell r="M316">
            <v>5</v>
          </cell>
        </row>
        <row r="317">
          <cell r="A317" t="str">
            <v>EF0314</v>
          </cell>
          <cell r="B317" t="str">
            <v>Active</v>
          </cell>
          <cell r="C317" t="str">
            <v xml:space="preserve">Mohamed Adam Mohamed Abdalla </v>
          </cell>
          <cell r="D317" t="str">
            <v>LOG</v>
          </cell>
          <cell r="E317" t="str">
            <v>Office</v>
          </cell>
          <cell r="F317" t="str">
            <v>Driver</v>
          </cell>
          <cell r="G317" t="str">
            <v>C</v>
          </cell>
          <cell r="H317">
            <v>207</v>
          </cell>
          <cell r="M317">
            <v>207</v>
          </cell>
        </row>
        <row r="318">
          <cell r="A318" t="str">
            <v>EF0315</v>
          </cell>
          <cell r="B318" t="str">
            <v>Stopped</v>
          </cell>
          <cell r="C318" t="str">
            <v xml:space="preserve">Elsadig Eissa Samani </v>
          </cell>
          <cell r="D318" t="str">
            <v>LOG</v>
          </cell>
          <cell r="E318" t="str">
            <v>Office</v>
          </cell>
          <cell r="F318" t="str">
            <v>Driver</v>
          </cell>
          <cell r="G318" t="str">
            <v>C</v>
          </cell>
          <cell r="H318">
            <v>207</v>
          </cell>
          <cell r="M318">
            <v>207</v>
          </cell>
        </row>
        <row r="319">
          <cell r="A319" t="str">
            <v>EF0316</v>
          </cell>
          <cell r="B319" t="str">
            <v>Stopped</v>
          </cell>
          <cell r="C319" t="str">
            <v xml:space="preserve">Adam Omer Abaker </v>
          </cell>
          <cell r="D319" t="str">
            <v>LOG</v>
          </cell>
          <cell r="E319" t="str">
            <v>Field</v>
          </cell>
          <cell r="F319" t="str">
            <v>Watchman</v>
          </cell>
          <cell r="G319" t="str">
            <v>A</v>
          </cell>
          <cell r="H319">
            <v>208</v>
          </cell>
          <cell r="M319">
            <v>208</v>
          </cell>
        </row>
        <row r="320">
          <cell r="A320" t="str">
            <v>EF0317</v>
          </cell>
          <cell r="B320" t="str">
            <v>Stopped</v>
          </cell>
          <cell r="C320" t="str">
            <v xml:space="preserve">Mahmoud Ahmed Adam </v>
          </cell>
          <cell r="D320" t="str">
            <v>LOG</v>
          </cell>
          <cell r="E320" t="str">
            <v>Field</v>
          </cell>
          <cell r="F320" t="str">
            <v>Watchman</v>
          </cell>
          <cell r="G320" t="str">
            <v>A</v>
          </cell>
          <cell r="H320">
            <v>208</v>
          </cell>
          <cell r="M320">
            <v>208</v>
          </cell>
        </row>
        <row r="321">
          <cell r="A321" t="str">
            <v>EF0318</v>
          </cell>
          <cell r="B321" t="str">
            <v>Stopped</v>
          </cell>
          <cell r="C321" t="str">
            <v xml:space="preserve">Sanossi Mohamed Ibrahim </v>
          </cell>
          <cell r="D321" t="str">
            <v>LOG</v>
          </cell>
          <cell r="E321" t="str">
            <v>Field</v>
          </cell>
          <cell r="F321" t="str">
            <v>Watchman</v>
          </cell>
          <cell r="G321" t="str">
            <v>A</v>
          </cell>
          <cell r="H321">
            <v>208</v>
          </cell>
          <cell r="M321">
            <v>208</v>
          </cell>
        </row>
        <row r="322">
          <cell r="A322" t="str">
            <v>EF0319</v>
          </cell>
          <cell r="B322" t="str">
            <v>Stopped</v>
          </cell>
          <cell r="C322" t="str">
            <v xml:space="preserve">Adam Yaya MOHAMED </v>
          </cell>
          <cell r="D322" t="str">
            <v>LOG</v>
          </cell>
          <cell r="E322" t="str">
            <v>Field</v>
          </cell>
          <cell r="F322" t="str">
            <v>Watchman</v>
          </cell>
          <cell r="G322" t="str">
            <v>A</v>
          </cell>
          <cell r="H322">
            <v>208</v>
          </cell>
          <cell r="M322">
            <v>208</v>
          </cell>
        </row>
        <row r="323">
          <cell r="A323" t="str">
            <v>EF0320</v>
          </cell>
          <cell r="B323" t="str">
            <v>Stopped</v>
          </cell>
          <cell r="C323" t="str">
            <v xml:space="preserve">Elsadig Arja Abdurahman </v>
          </cell>
          <cell r="D323" t="str">
            <v>WS</v>
          </cell>
          <cell r="E323" t="str">
            <v>Field</v>
          </cell>
          <cell r="F323" t="str">
            <v>Drilling Assistant</v>
          </cell>
          <cell r="G323" t="str">
            <v>D</v>
          </cell>
          <cell r="H323">
            <v>207</v>
          </cell>
          <cell r="M323">
            <v>207</v>
          </cell>
        </row>
        <row r="324">
          <cell r="A324" t="str">
            <v>EF0321</v>
          </cell>
          <cell r="B324" t="str">
            <v>Active</v>
          </cell>
          <cell r="C324" t="str">
            <v xml:space="preserve">Haider  Hamid Sharif </v>
          </cell>
          <cell r="D324" t="str">
            <v>LOG</v>
          </cell>
          <cell r="E324" t="str">
            <v>Office</v>
          </cell>
          <cell r="F324" t="str">
            <v>Stock manager assistant</v>
          </cell>
          <cell r="G324" t="str">
            <v>D</v>
          </cell>
          <cell r="H324">
            <v>207</v>
          </cell>
          <cell r="M324">
            <v>207</v>
          </cell>
        </row>
        <row r="325">
          <cell r="A325" t="str">
            <v>EF0322</v>
          </cell>
          <cell r="B325" t="str">
            <v>Active</v>
          </cell>
          <cell r="C325" t="str">
            <v xml:space="preserve">Khalid Hassan El Ahnef Ahmed </v>
          </cell>
          <cell r="D325" t="str">
            <v>LOG</v>
          </cell>
          <cell r="E325" t="str">
            <v>Office</v>
          </cell>
          <cell r="F325" t="str">
            <v>Driver</v>
          </cell>
          <cell r="G325" t="str">
            <v>C</v>
          </cell>
          <cell r="H325">
            <v>208</v>
          </cell>
          <cell r="M325">
            <v>208</v>
          </cell>
        </row>
        <row r="326">
          <cell r="A326" t="str">
            <v>EF0323</v>
          </cell>
          <cell r="B326" t="str">
            <v>Active</v>
          </cell>
          <cell r="C326" t="str">
            <v xml:space="preserve">Hamid Gamer El Deen Abaker </v>
          </cell>
          <cell r="D326" t="str">
            <v>NUT</v>
          </cell>
          <cell r="E326" t="str">
            <v>TFC</v>
          </cell>
          <cell r="F326" t="str">
            <v>Medical Assistant</v>
          </cell>
          <cell r="G326" t="str">
            <v>E</v>
          </cell>
          <cell r="H326">
            <v>208</v>
          </cell>
          <cell r="M326">
            <v>208</v>
          </cell>
        </row>
        <row r="327">
          <cell r="A327" t="str">
            <v>EF0324</v>
          </cell>
          <cell r="B327" t="str">
            <v>Active</v>
          </cell>
          <cell r="C327" t="str">
            <v xml:space="preserve">Abdelrahim ABDALLAH ADAM </v>
          </cell>
          <cell r="D327" t="str">
            <v>FS</v>
          </cell>
          <cell r="E327" t="str">
            <v>Field</v>
          </cell>
          <cell r="F327" t="str">
            <v>Veterinary Officer</v>
          </cell>
          <cell r="G327" t="str">
            <v>E</v>
          </cell>
          <cell r="H327">
            <v>207</v>
          </cell>
          <cell r="M327">
            <v>207</v>
          </cell>
        </row>
        <row r="328">
          <cell r="A328" t="str">
            <v>EF0325</v>
          </cell>
          <cell r="B328" t="str">
            <v>Active</v>
          </cell>
          <cell r="C328" t="str">
            <v xml:space="preserve">Yahya Abdalla Yagoub </v>
          </cell>
          <cell r="D328" t="str">
            <v>NUT</v>
          </cell>
          <cell r="E328" t="str">
            <v>OTP</v>
          </cell>
          <cell r="F328" t="str">
            <v>watchman</v>
          </cell>
          <cell r="G328" t="str">
            <v>A</v>
          </cell>
          <cell r="H328">
            <v>208</v>
          </cell>
          <cell r="M328">
            <v>208</v>
          </cell>
        </row>
        <row r="329">
          <cell r="A329" t="str">
            <v>EF0326</v>
          </cell>
          <cell r="B329" t="str">
            <v>Active</v>
          </cell>
          <cell r="C329" t="str">
            <v xml:space="preserve">Haviz Ahmed Elbalowla  </v>
          </cell>
          <cell r="D329" t="str">
            <v>NUT</v>
          </cell>
          <cell r="E329" t="str">
            <v>OTP</v>
          </cell>
          <cell r="F329" t="str">
            <v>watchman</v>
          </cell>
          <cell r="G329" t="str">
            <v>A</v>
          </cell>
          <cell r="H329">
            <v>208</v>
          </cell>
          <cell r="M329">
            <v>208</v>
          </cell>
        </row>
        <row r="330">
          <cell r="A330" t="str">
            <v>EF0327</v>
          </cell>
          <cell r="B330" t="str">
            <v>Active</v>
          </cell>
          <cell r="C330" t="str">
            <v xml:space="preserve">Ismael Ahmed Osman </v>
          </cell>
          <cell r="D330" t="str">
            <v>NUT</v>
          </cell>
          <cell r="E330" t="str">
            <v>OTP</v>
          </cell>
          <cell r="F330" t="str">
            <v>watchman</v>
          </cell>
          <cell r="G330" t="str">
            <v>A</v>
          </cell>
          <cell r="H330">
            <v>208</v>
          </cell>
          <cell r="M330">
            <v>208</v>
          </cell>
        </row>
        <row r="331">
          <cell r="A331" t="str">
            <v>EF0328</v>
          </cell>
          <cell r="B331" t="str">
            <v>Active</v>
          </cell>
          <cell r="C331" t="str">
            <v xml:space="preserve">Ahmed Ibrahim Ahmed </v>
          </cell>
          <cell r="D331" t="str">
            <v>NUT</v>
          </cell>
          <cell r="E331" t="str">
            <v>OTP</v>
          </cell>
          <cell r="F331" t="str">
            <v>watchman</v>
          </cell>
          <cell r="G331" t="str">
            <v>A</v>
          </cell>
          <cell r="H331">
            <v>208</v>
          </cell>
          <cell r="M331">
            <v>208</v>
          </cell>
        </row>
        <row r="332">
          <cell r="A332" t="str">
            <v>EF0329</v>
          </cell>
          <cell r="B332" t="str">
            <v>Active</v>
          </cell>
          <cell r="C332" t="str">
            <v xml:space="preserve">Ishag Gamar Eldeen Abdalla </v>
          </cell>
          <cell r="D332" t="str">
            <v>NUT</v>
          </cell>
          <cell r="E332" t="str">
            <v>OTP</v>
          </cell>
          <cell r="F332" t="str">
            <v>watchman</v>
          </cell>
          <cell r="G332" t="str">
            <v>A</v>
          </cell>
          <cell r="H332">
            <v>208</v>
          </cell>
          <cell r="M332">
            <v>208</v>
          </cell>
        </row>
        <row r="333">
          <cell r="A333" t="str">
            <v>EF0330</v>
          </cell>
          <cell r="B333" t="str">
            <v>Active</v>
          </cell>
          <cell r="C333" t="str">
            <v xml:space="preserve">Mubarak Abdulatif Al Sanosy </v>
          </cell>
          <cell r="D333" t="str">
            <v>WS</v>
          </cell>
          <cell r="E333" t="str">
            <v>Field</v>
          </cell>
          <cell r="F333" t="str">
            <v>Building Team Leader</v>
          </cell>
          <cell r="G333" t="str">
            <v>E</v>
          </cell>
          <cell r="H333">
            <v>207</v>
          </cell>
          <cell r="M333">
            <v>207</v>
          </cell>
        </row>
        <row r="334">
          <cell r="A334" t="str">
            <v>EF0331</v>
          </cell>
          <cell r="B334" t="str">
            <v>Active</v>
          </cell>
          <cell r="C334" t="str">
            <v xml:space="preserve">Haroun Musa Ibrahim  </v>
          </cell>
          <cell r="D334" t="str">
            <v>NUT</v>
          </cell>
          <cell r="E334" t="str">
            <v>OTP</v>
          </cell>
          <cell r="F334" t="str">
            <v>Home visitor</v>
          </cell>
          <cell r="G334" t="str">
            <v>B</v>
          </cell>
          <cell r="H334">
            <v>207</v>
          </cell>
          <cell r="M334">
            <v>207</v>
          </cell>
        </row>
        <row r="335">
          <cell r="A335">
            <v>207</v>
          </cell>
          <cell r="B335">
            <v>207</v>
          </cell>
          <cell r="C335">
            <v>207</v>
          </cell>
          <cell r="D335">
            <v>207</v>
          </cell>
          <cell r="E335">
            <v>207</v>
          </cell>
          <cell r="F335">
            <v>207</v>
          </cell>
          <cell r="G335">
            <v>207</v>
          </cell>
          <cell r="H335">
            <v>207</v>
          </cell>
          <cell r="M335">
            <v>207</v>
          </cell>
        </row>
        <row r="336">
          <cell r="A336">
            <v>207</v>
          </cell>
          <cell r="B336">
            <v>207</v>
          </cell>
          <cell r="C336">
            <v>207</v>
          </cell>
          <cell r="D336">
            <v>207</v>
          </cell>
          <cell r="E336">
            <v>207</v>
          </cell>
          <cell r="F336">
            <v>207</v>
          </cell>
          <cell r="G336">
            <v>207</v>
          </cell>
          <cell r="H336">
            <v>207</v>
          </cell>
          <cell r="M336">
            <v>207</v>
          </cell>
        </row>
        <row r="337">
          <cell r="A337">
            <v>207</v>
          </cell>
          <cell r="B337">
            <v>207</v>
          </cell>
          <cell r="C337">
            <v>207</v>
          </cell>
          <cell r="D337">
            <v>207</v>
          </cell>
          <cell r="E337">
            <v>207</v>
          </cell>
          <cell r="F337">
            <v>207</v>
          </cell>
          <cell r="G337">
            <v>207</v>
          </cell>
          <cell r="H337">
            <v>207</v>
          </cell>
          <cell r="M337">
            <v>207</v>
          </cell>
        </row>
        <row r="338">
          <cell r="A338">
            <v>207</v>
          </cell>
          <cell r="B338">
            <v>207</v>
          </cell>
          <cell r="C338">
            <v>207</v>
          </cell>
          <cell r="D338">
            <v>207</v>
          </cell>
          <cell r="E338">
            <v>207</v>
          </cell>
          <cell r="F338">
            <v>207</v>
          </cell>
          <cell r="G338">
            <v>207</v>
          </cell>
          <cell r="H338">
            <v>207</v>
          </cell>
          <cell r="M338">
            <v>207</v>
          </cell>
        </row>
        <row r="339">
          <cell r="A339">
            <v>207</v>
          </cell>
          <cell r="B339">
            <v>207</v>
          </cell>
          <cell r="C339">
            <v>207</v>
          </cell>
          <cell r="D339">
            <v>207</v>
          </cell>
          <cell r="E339">
            <v>207</v>
          </cell>
          <cell r="F339">
            <v>207</v>
          </cell>
          <cell r="G339">
            <v>207</v>
          </cell>
          <cell r="H339">
            <v>207</v>
          </cell>
          <cell r="M339">
            <v>207</v>
          </cell>
        </row>
        <row r="340">
          <cell r="A340">
            <v>207</v>
          </cell>
          <cell r="B340">
            <v>207</v>
          </cell>
          <cell r="C340">
            <v>207</v>
          </cell>
          <cell r="D340">
            <v>207</v>
          </cell>
          <cell r="E340">
            <v>207</v>
          </cell>
          <cell r="F340">
            <v>207</v>
          </cell>
          <cell r="G340">
            <v>207</v>
          </cell>
          <cell r="H340">
            <v>207</v>
          </cell>
          <cell r="M340">
            <v>207</v>
          </cell>
        </row>
        <row r="341">
          <cell r="A341">
            <v>207</v>
          </cell>
          <cell r="B341">
            <v>207</v>
          </cell>
          <cell r="C341">
            <v>207</v>
          </cell>
          <cell r="D341">
            <v>207</v>
          </cell>
          <cell r="E341">
            <v>207</v>
          </cell>
          <cell r="F341">
            <v>207</v>
          </cell>
          <cell r="G341">
            <v>207</v>
          </cell>
          <cell r="H341">
            <v>207</v>
          </cell>
          <cell r="M341">
            <v>207</v>
          </cell>
        </row>
        <row r="342">
          <cell r="A342">
            <v>207</v>
          </cell>
          <cell r="B342">
            <v>207</v>
          </cell>
          <cell r="C342">
            <v>207</v>
          </cell>
          <cell r="D342">
            <v>207</v>
          </cell>
          <cell r="E342">
            <v>207</v>
          </cell>
          <cell r="F342">
            <v>207</v>
          </cell>
          <cell r="G342">
            <v>207</v>
          </cell>
          <cell r="H342">
            <v>207</v>
          </cell>
          <cell r="M342">
            <v>207</v>
          </cell>
        </row>
        <row r="343">
          <cell r="A343">
            <v>207</v>
          </cell>
          <cell r="B343">
            <v>207</v>
          </cell>
          <cell r="C343">
            <v>207</v>
          </cell>
          <cell r="D343">
            <v>207</v>
          </cell>
          <cell r="E343">
            <v>207</v>
          </cell>
          <cell r="F343">
            <v>207</v>
          </cell>
          <cell r="G343">
            <v>207</v>
          </cell>
          <cell r="H343">
            <v>207</v>
          </cell>
          <cell r="M343">
            <v>207</v>
          </cell>
        </row>
        <row r="344">
          <cell r="A344">
            <v>207</v>
          </cell>
          <cell r="B344">
            <v>207</v>
          </cell>
          <cell r="C344">
            <v>207</v>
          </cell>
          <cell r="D344">
            <v>207</v>
          </cell>
          <cell r="E344">
            <v>207</v>
          </cell>
          <cell r="F344">
            <v>207</v>
          </cell>
          <cell r="G344">
            <v>207</v>
          </cell>
          <cell r="H344">
            <v>207</v>
          </cell>
          <cell r="M344">
            <v>207</v>
          </cell>
        </row>
        <row r="345">
          <cell r="A345">
            <v>207</v>
          </cell>
          <cell r="B345">
            <v>207</v>
          </cell>
          <cell r="C345">
            <v>207</v>
          </cell>
          <cell r="D345">
            <v>207</v>
          </cell>
          <cell r="E345">
            <v>207</v>
          </cell>
          <cell r="F345">
            <v>207</v>
          </cell>
          <cell r="G345">
            <v>207</v>
          </cell>
          <cell r="H345">
            <v>207</v>
          </cell>
          <cell r="M345">
            <v>207</v>
          </cell>
        </row>
        <row r="346">
          <cell r="A346">
            <v>207</v>
          </cell>
          <cell r="B346">
            <v>207</v>
          </cell>
          <cell r="C346">
            <v>207</v>
          </cell>
          <cell r="D346">
            <v>207</v>
          </cell>
          <cell r="E346">
            <v>207</v>
          </cell>
          <cell r="F346">
            <v>207</v>
          </cell>
          <cell r="G346">
            <v>207</v>
          </cell>
          <cell r="H346">
            <v>207</v>
          </cell>
          <cell r="M346">
            <v>207</v>
          </cell>
        </row>
        <row r="347">
          <cell r="A347">
            <v>207</v>
          </cell>
          <cell r="B347">
            <v>207</v>
          </cell>
          <cell r="C347">
            <v>207</v>
          </cell>
          <cell r="D347">
            <v>207</v>
          </cell>
          <cell r="E347">
            <v>207</v>
          </cell>
          <cell r="F347">
            <v>207</v>
          </cell>
          <cell r="G347">
            <v>207</v>
          </cell>
          <cell r="H347">
            <v>207</v>
          </cell>
          <cell r="M347">
            <v>207</v>
          </cell>
        </row>
        <row r="348">
          <cell r="A348">
            <v>207</v>
          </cell>
          <cell r="B348">
            <v>207</v>
          </cell>
          <cell r="C348">
            <v>207</v>
          </cell>
          <cell r="D348">
            <v>207</v>
          </cell>
          <cell r="E348">
            <v>207</v>
          </cell>
          <cell r="F348">
            <v>207</v>
          </cell>
          <cell r="G348">
            <v>207</v>
          </cell>
          <cell r="H348">
            <v>207</v>
          </cell>
          <cell r="M348">
            <v>207</v>
          </cell>
        </row>
        <row r="349">
          <cell r="A349">
            <v>207</v>
          </cell>
          <cell r="B349">
            <v>207</v>
          </cell>
          <cell r="C349">
            <v>207</v>
          </cell>
          <cell r="D349">
            <v>207</v>
          </cell>
          <cell r="E349">
            <v>207</v>
          </cell>
          <cell r="F349">
            <v>207</v>
          </cell>
          <cell r="G349">
            <v>207</v>
          </cell>
          <cell r="H349">
            <v>207</v>
          </cell>
          <cell r="M349">
            <v>207</v>
          </cell>
        </row>
        <row r="350">
          <cell r="A350">
            <v>207</v>
          </cell>
          <cell r="B350">
            <v>207</v>
          </cell>
          <cell r="C350">
            <v>207</v>
          </cell>
          <cell r="D350">
            <v>207</v>
          </cell>
          <cell r="E350">
            <v>207</v>
          </cell>
          <cell r="F350">
            <v>207</v>
          </cell>
          <cell r="G350">
            <v>207</v>
          </cell>
          <cell r="H350">
            <v>207</v>
          </cell>
          <cell r="M350">
            <v>207</v>
          </cell>
        </row>
        <row r="351">
          <cell r="A351">
            <v>207</v>
          </cell>
          <cell r="B351">
            <v>207</v>
          </cell>
          <cell r="C351">
            <v>207</v>
          </cell>
          <cell r="D351">
            <v>207</v>
          </cell>
          <cell r="E351">
            <v>207</v>
          </cell>
          <cell r="F351">
            <v>207</v>
          </cell>
          <cell r="G351">
            <v>207</v>
          </cell>
          <cell r="H351">
            <v>207</v>
          </cell>
          <cell r="M351">
            <v>207</v>
          </cell>
        </row>
        <row r="352">
          <cell r="A352">
            <v>207</v>
          </cell>
          <cell r="B352">
            <v>207</v>
          </cell>
          <cell r="C352">
            <v>207</v>
          </cell>
          <cell r="D352">
            <v>207</v>
          </cell>
          <cell r="E352">
            <v>207</v>
          </cell>
          <cell r="F352">
            <v>207</v>
          </cell>
          <cell r="G352">
            <v>207</v>
          </cell>
          <cell r="H352">
            <v>207</v>
          </cell>
          <cell r="M352">
            <v>207</v>
          </cell>
        </row>
        <row r="353">
          <cell r="A353">
            <v>207</v>
          </cell>
          <cell r="B353">
            <v>207</v>
          </cell>
          <cell r="C353">
            <v>207</v>
          </cell>
          <cell r="D353">
            <v>207</v>
          </cell>
          <cell r="E353">
            <v>207</v>
          </cell>
          <cell r="F353">
            <v>207</v>
          </cell>
          <cell r="G353">
            <v>207</v>
          </cell>
          <cell r="H353">
            <v>207</v>
          </cell>
          <cell r="M353">
            <v>207</v>
          </cell>
        </row>
        <row r="354">
          <cell r="A354">
            <v>207</v>
          </cell>
          <cell r="B354">
            <v>207</v>
          </cell>
          <cell r="C354">
            <v>207</v>
          </cell>
          <cell r="D354">
            <v>207</v>
          </cell>
          <cell r="E354">
            <v>207</v>
          </cell>
          <cell r="F354">
            <v>207</v>
          </cell>
          <cell r="G354">
            <v>207</v>
          </cell>
          <cell r="H354">
            <v>207</v>
          </cell>
          <cell r="M354">
            <v>207</v>
          </cell>
        </row>
        <row r="355">
          <cell r="A355">
            <v>207</v>
          </cell>
          <cell r="B355">
            <v>207</v>
          </cell>
          <cell r="C355">
            <v>207</v>
          </cell>
          <cell r="D355">
            <v>207</v>
          </cell>
          <cell r="E355">
            <v>207</v>
          </cell>
          <cell r="F355">
            <v>207</v>
          </cell>
          <cell r="G355">
            <v>207</v>
          </cell>
          <cell r="H355">
            <v>207</v>
          </cell>
          <cell r="M355">
            <v>207</v>
          </cell>
        </row>
        <row r="356">
          <cell r="A356">
            <v>207</v>
          </cell>
          <cell r="B356">
            <v>207</v>
          </cell>
          <cell r="C356">
            <v>207</v>
          </cell>
          <cell r="D356">
            <v>207</v>
          </cell>
          <cell r="E356">
            <v>207</v>
          </cell>
          <cell r="F356">
            <v>207</v>
          </cell>
          <cell r="G356">
            <v>207</v>
          </cell>
          <cell r="H356">
            <v>207</v>
          </cell>
          <cell r="M356">
            <v>207</v>
          </cell>
        </row>
        <row r="357">
          <cell r="A357">
            <v>207</v>
          </cell>
          <cell r="B357">
            <v>207</v>
          </cell>
          <cell r="C357">
            <v>207</v>
          </cell>
          <cell r="D357">
            <v>207</v>
          </cell>
          <cell r="E357">
            <v>207</v>
          </cell>
          <cell r="F357">
            <v>207</v>
          </cell>
          <cell r="G357">
            <v>207</v>
          </cell>
          <cell r="H357">
            <v>207</v>
          </cell>
          <cell r="M357">
            <v>207</v>
          </cell>
        </row>
        <row r="358">
          <cell r="A358">
            <v>207</v>
          </cell>
          <cell r="B358">
            <v>207</v>
          </cell>
          <cell r="C358">
            <v>207</v>
          </cell>
          <cell r="D358">
            <v>207</v>
          </cell>
          <cell r="E358">
            <v>207</v>
          </cell>
          <cell r="F358">
            <v>207</v>
          </cell>
          <cell r="G358">
            <v>207</v>
          </cell>
          <cell r="H358">
            <v>207</v>
          </cell>
          <cell r="M358">
            <v>207</v>
          </cell>
        </row>
        <row r="359">
          <cell r="A359">
            <v>207</v>
          </cell>
          <cell r="B359">
            <v>207</v>
          </cell>
          <cell r="C359">
            <v>207</v>
          </cell>
          <cell r="D359">
            <v>207</v>
          </cell>
          <cell r="E359">
            <v>207</v>
          </cell>
          <cell r="F359">
            <v>207</v>
          </cell>
          <cell r="G359">
            <v>207</v>
          </cell>
          <cell r="H359">
            <v>207</v>
          </cell>
          <cell r="M359">
            <v>207</v>
          </cell>
        </row>
        <row r="360">
          <cell r="A360">
            <v>207</v>
          </cell>
          <cell r="B360">
            <v>207</v>
          </cell>
          <cell r="C360">
            <v>207</v>
          </cell>
          <cell r="D360">
            <v>207</v>
          </cell>
          <cell r="E360">
            <v>207</v>
          </cell>
          <cell r="F360">
            <v>207</v>
          </cell>
          <cell r="G360">
            <v>207</v>
          </cell>
          <cell r="H360">
            <v>207</v>
          </cell>
          <cell r="M360">
            <v>207</v>
          </cell>
        </row>
        <row r="361">
          <cell r="A361">
            <v>207</v>
          </cell>
          <cell r="B361">
            <v>207</v>
          </cell>
          <cell r="C361">
            <v>207</v>
          </cell>
          <cell r="D361">
            <v>207</v>
          </cell>
          <cell r="E361">
            <v>207</v>
          </cell>
          <cell r="F361">
            <v>207</v>
          </cell>
          <cell r="G361">
            <v>207</v>
          </cell>
          <cell r="H361">
            <v>207</v>
          </cell>
          <cell r="M361">
            <v>207</v>
          </cell>
        </row>
        <row r="362">
          <cell r="A362">
            <v>207</v>
          </cell>
          <cell r="B362">
            <v>207</v>
          </cell>
          <cell r="C362">
            <v>207</v>
          </cell>
          <cell r="D362">
            <v>207</v>
          </cell>
          <cell r="E362">
            <v>207</v>
          </cell>
          <cell r="F362">
            <v>207</v>
          </cell>
          <cell r="G362">
            <v>207</v>
          </cell>
          <cell r="H362">
            <v>207</v>
          </cell>
          <cell r="M362">
            <v>207</v>
          </cell>
        </row>
        <row r="363">
          <cell r="A363">
            <v>207</v>
          </cell>
          <cell r="B363">
            <v>207</v>
          </cell>
          <cell r="C363">
            <v>207</v>
          </cell>
          <cell r="D363">
            <v>207</v>
          </cell>
          <cell r="E363">
            <v>207</v>
          </cell>
          <cell r="F363">
            <v>207</v>
          </cell>
          <cell r="G363">
            <v>207</v>
          </cell>
          <cell r="H363">
            <v>207</v>
          </cell>
          <cell r="M363">
            <v>207</v>
          </cell>
        </row>
        <row r="364">
          <cell r="A364">
            <v>207</v>
          </cell>
          <cell r="B364">
            <v>207</v>
          </cell>
          <cell r="C364">
            <v>207</v>
          </cell>
          <cell r="D364">
            <v>207</v>
          </cell>
          <cell r="E364">
            <v>207</v>
          </cell>
          <cell r="F364">
            <v>207</v>
          </cell>
          <cell r="G364">
            <v>207</v>
          </cell>
          <cell r="H364">
            <v>207</v>
          </cell>
          <cell r="M364">
            <v>207</v>
          </cell>
        </row>
        <row r="365">
          <cell r="A365">
            <v>207</v>
          </cell>
          <cell r="B365">
            <v>207</v>
          </cell>
          <cell r="C365">
            <v>207</v>
          </cell>
          <cell r="D365">
            <v>207</v>
          </cell>
          <cell r="E365">
            <v>207</v>
          </cell>
          <cell r="F365">
            <v>207</v>
          </cell>
          <cell r="G365">
            <v>207</v>
          </cell>
          <cell r="H365">
            <v>207</v>
          </cell>
          <cell r="M365">
            <v>207</v>
          </cell>
        </row>
        <row r="366">
          <cell r="A366">
            <v>207</v>
          </cell>
          <cell r="B366">
            <v>207</v>
          </cell>
          <cell r="C366">
            <v>207</v>
          </cell>
          <cell r="D366">
            <v>207</v>
          </cell>
          <cell r="E366">
            <v>207</v>
          </cell>
          <cell r="F366">
            <v>207</v>
          </cell>
          <cell r="G366">
            <v>207</v>
          </cell>
          <cell r="H366">
            <v>207</v>
          </cell>
          <cell r="M366">
            <v>207</v>
          </cell>
        </row>
        <row r="367">
          <cell r="A367">
            <v>207</v>
          </cell>
          <cell r="B367">
            <v>207</v>
          </cell>
          <cell r="C367">
            <v>207</v>
          </cell>
          <cell r="D367">
            <v>207</v>
          </cell>
          <cell r="E367">
            <v>207</v>
          </cell>
          <cell r="F367">
            <v>207</v>
          </cell>
          <cell r="G367">
            <v>207</v>
          </cell>
          <cell r="H367">
            <v>207</v>
          </cell>
          <cell r="M367">
            <v>207</v>
          </cell>
        </row>
        <row r="368">
          <cell r="A368">
            <v>207</v>
          </cell>
          <cell r="B368">
            <v>207</v>
          </cell>
          <cell r="C368">
            <v>207</v>
          </cell>
          <cell r="D368">
            <v>207</v>
          </cell>
          <cell r="E368">
            <v>207</v>
          </cell>
          <cell r="F368">
            <v>207</v>
          </cell>
          <cell r="G368">
            <v>207</v>
          </cell>
          <cell r="H368">
            <v>207</v>
          </cell>
          <cell r="M368">
            <v>207</v>
          </cell>
        </row>
        <row r="369">
          <cell r="A369">
            <v>207</v>
          </cell>
          <cell r="B369">
            <v>207</v>
          </cell>
          <cell r="C369">
            <v>207</v>
          </cell>
          <cell r="D369">
            <v>207</v>
          </cell>
          <cell r="E369">
            <v>207</v>
          </cell>
          <cell r="F369">
            <v>207</v>
          </cell>
          <cell r="G369">
            <v>207</v>
          </cell>
          <cell r="H369">
            <v>207</v>
          </cell>
          <cell r="M369">
            <v>207</v>
          </cell>
        </row>
        <row r="370">
          <cell r="A370">
            <v>207</v>
          </cell>
          <cell r="B370">
            <v>207</v>
          </cell>
          <cell r="C370">
            <v>207</v>
          </cell>
          <cell r="D370">
            <v>207</v>
          </cell>
          <cell r="E370">
            <v>207</v>
          </cell>
          <cell r="F370">
            <v>207</v>
          </cell>
          <cell r="G370">
            <v>207</v>
          </cell>
          <cell r="H370">
            <v>207</v>
          </cell>
          <cell r="M370">
            <v>207</v>
          </cell>
        </row>
        <row r="371">
          <cell r="A371">
            <v>207</v>
          </cell>
          <cell r="B371">
            <v>207</v>
          </cell>
          <cell r="C371">
            <v>207</v>
          </cell>
          <cell r="D371">
            <v>207</v>
          </cell>
          <cell r="E371">
            <v>207</v>
          </cell>
          <cell r="F371">
            <v>207</v>
          </cell>
          <cell r="G371">
            <v>207</v>
          </cell>
          <cell r="H371">
            <v>207</v>
          </cell>
          <cell r="M371">
            <v>207</v>
          </cell>
        </row>
        <row r="372">
          <cell r="A372">
            <v>207</v>
          </cell>
          <cell r="B372">
            <v>207</v>
          </cell>
          <cell r="C372">
            <v>207</v>
          </cell>
          <cell r="D372">
            <v>207</v>
          </cell>
          <cell r="E372">
            <v>207</v>
          </cell>
          <cell r="F372">
            <v>207</v>
          </cell>
          <cell r="G372">
            <v>207</v>
          </cell>
          <cell r="H372">
            <v>207</v>
          </cell>
          <cell r="M372">
            <v>207</v>
          </cell>
        </row>
        <row r="373">
          <cell r="A373">
            <v>207</v>
          </cell>
          <cell r="B373">
            <v>207</v>
          </cell>
          <cell r="C373">
            <v>207</v>
          </cell>
          <cell r="D373">
            <v>207</v>
          </cell>
          <cell r="E373">
            <v>207</v>
          </cell>
          <cell r="F373">
            <v>207</v>
          </cell>
          <cell r="G373">
            <v>207</v>
          </cell>
          <cell r="H373">
            <v>207</v>
          </cell>
          <cell r="M373">
            <v>207</v>
          </cell>
        </row>
        <row r="374">
          <cell r="A374">
            <v>207</v>
          </cell>
          <cell r="B374">
            <v>207</v>
          </cell>
          <cell r="C374">
            <v>207</v>
          </cell>
          <cell r="D374">
            <v>207</v>
          </cell>
          <cell r="E374">
            <v>207</v>
          </cell>
          <cell r="F374">
            <v>207</v>
          </cell>
          <cell r="G374">
            <v>207</v>
          </cell>
          <cell r="H374">
            <v>207</v>
          </cell>
          <cell r="M374">
            <v>207</v>
          </cell>
        </row>
        <row r="375">
          <cell r="A375">
            <v>207</v>
          </cell>
          <cell r="B375">
            <v>207</v>
          </cell>
          <cell r="C375">
            <v>207</v>
          </cell>
          <cell r="D375">
            <v>207</v>
          </cell>
          <cell r="E375">
            <v>207</v>
          </cell>
          <cell r="F375">
            <v>207</v>
          </cell>
          <cell r="G375">
            <v>207</v>
          </cell>
          <cell r="H375">
            <v>207</v>
          </cell>
          <cell r="M375">
            <v>207</v>
          </cell>
        </row>
        <row r="376">
          <cell r="A376">
            <v>207</v>
          </cell>
          <cell r="B376">
            <v>207</v>
          </cell>
          <cell r="C376">
            <v>207</v>
          </cell>
          <cell r="D376">
            <v>207</v>
          </cell>
          <cell r="E376">
            <v>207</v>
          </cell>
          <cell r="F376">
            <v>207</v>
          </cell>
          <cell r="G376">
            <v>207</v>
          </cell>
          <cell r="H376">
            <v>207</v>
          </cell>
          <cell r="M376">
            <v>207</v>
          </cell>
        </row>
        <row r="377">
          <cell r="A377">
            <v>207</v>
          </cell>
          <cell r="B377">
            <v>207</v>
          </cell>
          <cell r="C377">
            <v>207</v>
          </cell>
          <cell r="D377">
            <v>207</v>
          </cell>
          <cell r="E377">
            <v>207</v>
          </cell>
          <cell r="F377">
            <v>207</v>
          </cell>
          <cell r="G377">
            <v>207</v>
          </cell>
          <cell r="H377">
            <v>207</v>
          </cell>
          <cell r="M377">
            <v>207</v>
          </cell>
        </row>
        <row r="378">
          <cell r="A378">
            <v>207</v>
          </cell>
          <cell r="B378">
            <v>207</v>
          </cell>
          <cell r="C378">
            <v>207</v>
          </cell>
          <cell r="D378">
            <v>207</v>
          </cell>
          <cell r="E378">
            <v>207</v>
          </cell>
          <cell r="F378">
            <v>207</v>
          </cell>
          <cell r="G378">
            <v>207</v>
          </cell>
          <cell r="H378">
            <v>207</v>
          </cell>
          <cell r="M378">
            <v>207</v>
          </cell>
        </row>
        <row r="379">
          <cell r="A379">
            <v>207</v>
          </cell>
          <cell r="B379">
            <v>207</v>
          </cell>
          <cell r="C379">
            <v>207</v>
          </cell>
          <cell r="D379">
            <v>207</v>
          </cell>
          <cell r="E379">
            <v>207</v>
          </cell>
          <cell r="F379">
            <v>207</v>
          </cell>
          <cell r="G379">
            <v>207</v>
          </cell>
          <cell r="H379">
            <v>207</v>
          </cell>
          <cell r="M379">
            <v>207</v>
          </cell>
        </row>
        <row r="380">
          <cell r="A380">
            <v>207</v>
          </cell>
          <cell r="B380">
            <v>207</v>
          </cell>
          <cell r="C380">
            <v>207</v>
          </cell>
          <cell r="D380">
            <v>207</v>
          </cell>
          <cell r="E380">
            <v>207</v>
          </cell>
          <cell r="F380">
            <v>207</v>
          </cell>
          <cell r="G380">
            <v>207</v>
          </cell>
          <cell r="H380">
            <v>207</v>
          </cell>
          <cell r="M380">
            <v>207</v>
          </cell>
        </row>
        <row r="381">
          <cell r="A381">
            <v>207</v>
          </cell>
          <cell r="B381">
            <v>207</v>
          </cell>
          <cell r="C381">
            <v>207</v>
          </cell>
          <cell r="D381">
            <v>207</v>
          </cell>
          <cell r="E381">
            <v>207</v>
          </cell>
          <cell r="F381">
            <v>207</v>
          </cell>
          <cell r="G381">
            <v>207</v>
          </cell>
          <cell r="H381">
            <v>207</v>
          </cell>
          <cell r="M381">
            <v>207</v>
          </cell>
        </row>
        <row r="382">
          <cell r="A382">
            <v>207</v>
          </cell>
          <cell r="B382">
            <v>207</v>
          </cell>
          <cell r="C382">
            <v>207</v>
          </cell>
          <cell r="D382">
            <v>207</v>
          </cell>
          <cell r="E382">
            <v>207</v>
          </cell>
          <cell r="F382">
            <v>207</v>
          </cell>
          <cell r="G382">
            <v>207</v>
          </cell>
          <cell r="H382">
            <v>207</v>
          </cell>
          <cell r="M382">
            <v>207</v>
          </cell>
        </row>
        <row r="383">
          <cell r="A383">
            <v>207</v>
          </cell>
          <cell r="B383">
            <v>207</v>
          </cell>
          <cell r="C383">
            <v>207</v>
          </cell>
          <cell r="D383">
            <v>207</v>
          </cell>
          <cell r="E383">
            <v>207</v>
          </cell>
          <cell r="F383">
            <v>207</v>
          </cell>
          <cell r="G383">
            <v>207</v>
          </cell>
          <cell r="H383">
            <v>207</v>
          </cell>
          <cell r="M383">
            <v>207</v>
          </cell>
        </row>
        <row r="384">
          <cell r="A384">
            <v>207</v>
          </cell>
          <cell r="B384">
            <v>207</v>
          </cell>
          <cell r="C384">
            <v>207</v>
          </cell>
          <cell r="D384">
            <v>207</v>
          </cell>
          <cell r="E384">
            <v>207</v>
          </cell>
          <cell r="F384">
            <v>207</v>
          </cell>
          <cell r="G384">
            <v>207</v>
          </cell>
          <cell r="H384">
            <v>207</v>
          </cell>
          <cell r="M384">
            <v>207</v>
          </cell>
        </row>
        <row r="385">
          <cell r="A385">
            <v>207</v>
          </cell>
          <cell r="B385">
            <v>207</v>
          </cell>
          <cell r="C385">
            <v>207</v>
          </cell>
          <cell r="D385">
            <v>207</v>
          </cell>
          <cell r="E385">
            <v>207</v>
          </cell>
          <cell r="F385">
            <v>207</v>
          </cell>
          <cell r="G385">
            <v>207</v>
          </cell>
          <cell r="H385">
            <v>207</v>
          </cell>
          <cell r="M385">
            <v>207</v>
          </cell>
        </row>
        <row r="386">
          <cell r="A386">
            <v>207</v>
          </cell>
          <cell r="B386">
            <v>207</v>
          </cell>
          <cell r="C386">
            <v>207</v>
          </cell>
          <cell r="D386">
            <v>207</v>
          </cell>
          <cell r="E386">
            <v>207</v>
          </cell>
          <cell r="F386">
            <v>207</v>
          </cell>
          <cell r="G386">
            <v>207</v>
          </cell>
          <cell r="H386">
            <v>207</v>
          </cell>
          <cell r="M386">
            <v>207</v>
          </cell>
        </row>
        <row r="387">
          <cell r="A387">
            <v>207</v>
          </cell>
          <cell r="B387">
            <v>207</v>
          </cell>
          <cell r="C387">
            <v>207</v>
          </cell>
          <cell r="D387">
            <v>207</v>
          </cell>
          <cell r="E387">
            <v>207</v>
          </cell>
          <cell r="F387">
            <v>207</v>
          </cell>
          <cell r="G387">
            <v>207</v>
          </cell>
          <cell r="H387">
            <v>207</v>
          </cell>
          <cell r="M387">
            <v>207</v>
          </cell>
        </row>
        <row r="388">
          <cell r="A388">
            <v>207</v>
          </cell>
          <cell r="B388">
            <v>207</v>
          </cell>
          <cell r="C388">
            <v>207</v>
          </cell>
          <cell r="D388">
            <v>207</v>
          </cell>
          <cell r="E388">
            <v>207</v>
          </cell>
          <cell r="F388">
            <v>207</v>
          </cell>
          <cell r="G388">
            <v>207</v>
          </cell>
          <cell r="H388">
            <v>207</v>
          </cell>
          <cell r="M388">
            <v>207</v>
          </cell>
        </row>
        <row r="389">
          <cell r="A389">
            <v>207</v>
          </cell>
          <cell r="B389">
            <v>207</v>
          </cell>
          <cell r="C389">
            <v>207</v>
          </cell>
          <cell r="D389">
            <v>207</v>
          </cell>
          <cell r="E389">
            <v>207</v>
          </cell>
          <cell r="F389">
            <v>207</v>
          </cell>
          <cell r="G389">
            <v>207</v>
          </cell>
          <cell r="H389">
            <v>207</v>
          </cell>
          <cell r="M389">
            <v>207</v>
          </cell>
        </row>
        <row r="390">
          <cell r="A390">
            <v>207</v>
          </cell>
          <cell r="B390">
            <v>207</v>
          </cell>
          <cell r="C390">
            <v>207</v>
          </cell>
          <cell r="D390">
            <v>207</v>
          </cell>
          <cell r="E390">
            <v>207</v>
          </cell>
          <cell r="F390">
            <v>207</v>
          </cell>
          <cell r="G390">
            <v>207</v>
          </cell>
          <cell r="H390">
            <v>207</v>
          </cell>
          <cell r="M390">
            <v>207</v>
          </cell>
        </row>
        <row r="391">
          <cell r="A391">
            <v>207</v>
          </cell>
          <cell r="B391">
            <v>207</v>
          </cell>
          <cell r="C391">
            <v>207</v>
          </cell>
          <cell r="D391">
            <v>207</v>
          </cell>
          <cell r="E391">
            <v>207</v>
          </cell>
          <cell r="F391">
            <v>207</v>
          </cell>
          <cell r="G391">
            <v>207</v>
          </cell>
          <cell r="H391">
            <v>207</v>
          </cell>
          <cell r="M391">
            <v>207</v>
          </cell>
        </row>
        <row r="392">
          <cell r="A392">
            <v>207</v>
          </cell>
          <cell r="B392">
            <v>207</v>
          </cell>
          <cell r="C392">
            <v>207</v>
          </cell>
          <cell r="D392">
            <v>207</v>
          </cell>
          <cell r="E392">
            <v>207</v>
          </cell>
          <cell r="F392">
            <v>207</v>
          </cell>
          <cell r="G392">
            <v>207</v>
          </cell>
          <cell r="H392">
            <v>207</v>
          </cell>
          <cell r="M392">
            <v>207</v>
          </cell>
        </row>
        <row r="393">
          <cell r="A393">
            <v>207</v>
          </cell>
          <cell r="B393">
            <v>207</v>
          </cell>
          <cell r="C393">
            <v>207</v>
          </cell>
          <cell r="D393">
            <v>207</v>
          </cell>
          <cell r="E393">
            <v>207</v>
          </cell>
          <cell r="F393">
            <v>207</v>
          </cell>
          <cell r="G393">
            <v>207</v>
          </cell>
          <cell r="H393">
            <v>207</v>
          </cell>
          <cell r="M393">
            <v>207</v>
          </cell>
        </row>
        <row r="394">
          <cell r="A394">
            <v>207</v>
          </cell>
          <cell r="B394">
            <v>207</v>
          </cell>
          <cell r="C394">
            <v>207</v>
          </cell>
          <cell r="D394">
            <v>207</v>
          </cell>
          <cell r="E394">
            <v>207</v>
          </cell>
          <cell r="F394">
            <v>207</v>
          </cell>
          <cell r="G394">
            <v>207</v>
          </cell>
          <cell r="H394">
            <v>207</v>
          </cell>
          <cell r="M394">
            <v>207</v>
          </cell>
        </row>
        <row r="395">
          <cell r="A395">
            <v>207</v>
          </cell>
          <cell r="B395">
            <v>207</v>
          </cell>
          <cell r="C395">
            <v>207</v>
          </cell>
          <cell r="D395">
            <v>207</v>
          </cell>
          <cell r="E395">
            <v>207</v>
          </cell>
          <cell r="F395">
            <v>207</v>
          </cell>
          <cell r="G395">
            <v>207</v>
          </cell>
          <cell r="H395">
            <v>207</v>
          </cell>
          <cell r="M395">
            <v>207</v>
          </cell>
        </row>
        <row r="396">
          <cell r="A396">
            <v>207</v>
          </cell>
          <cell r="B396">
            <v>207</v>
          </cell>
          <cell r="C396">
            <v>207</v>
          </cell>
          <cell r="D396">
            <v>207</v>
          </cell>
          <cell r="E396">
            <v>207</v>
          </cell>
          <cell r="F396">
            <v>207</v>
          </cell>
          <cell r="G396">
            <v>207</v>
          </cell>
          <cell r="H396">
            <v>207</v>
          </cell>
          <cell r="M396">
            <v>207</v>
          </cell>
        </row>
        <row r="397">
          <cell r="A397">
            <v>207</v>
          </cell>
          <cell r="B397">
            <v>207</v>
          </cell>
          <cell r="C397">
            <v>207</v>
          </cell>
          <cell r="D397">
            <v>207</v>
          </cell>
          <cell r="E397">
            <v>207</v>
          </cell>
          <cell r="F397">
            <v>207</v>
          </cell>
          <cell r="G397">
            <v>207</v>
          </cell>
          <cell r="H397">
            <v>207</v>
          </cell>
          <cell r="M397">
            <v>207</v>
          </cell>
        </row>
        <row r="398">
          <cell r="A398">
            <v>207</v>
          </cell>
          <cell r="B398">
            <v>207</v>
          </cell>
          <cell r="C398">
            <v>207</v>
          </cell>
          <cell r="D398">
            <v>207</v>
          </cell>
          <cell r="E398">
            <v>207</v>
          </cell>
          <cell r="F398">
            <v>207</v>
          </cell>
          <cell r="G398">
            <v>207</v>
          </cell>
          <cell r="H398">
            <v>207</v>
          </cell>
          <cell r="M398">
            <v>207</v>
          </cell>
        </row>
        <row r="399">
          <cell r="A399">
            <v>207</v>
          </cell>
          <cell r="B399">
            <v>207</v>
          </cell>
          <cell r="C399">
            <v>207</v>
          </cell>
          <cell r="D399">
            <v>207</v>
          </cell>
          <cell r="E399">
            <v>207</v>
          </cell>
          <cell r="F399">
            <v>207</v>
          </cell>
          <cell r="G399">
            <v>207</v>
          </cell>
          <cell r="H399">
            <v>207</v>
          </cell>
          <cell r="M399">
            <v>207</v>
          </cell>
        </row>
        <row r="400">
          <cell r="A400">
            <v>207</v>
          </cell>
          <cell r="B400">
            <v>207</v>
          </cell>
          <cell r="C400">
            <v>207</v>
          </cell>
          <cell r="D400">
            <v>207</v>
          </cell>
          <cell r="E400">
            <v>207</v>
          </cell>
          <cell r="F400">
            <v>207</v>
          </cell>
          <cell r="G400">
            <v>207</v>
          </cell>
          <cell r="H400">
            <v>207</v>
          </cell>
          <cell r="M400">
            <v>207</v>
          </cell>
        </row>
      </sheetData>
      <sheetData sheetId="5" refreshError="1"/>
      <sheetData sheetId="6" refreshError="1">
        <row r="4">
          <cell r="A4" t="str">
            <v>STAFF  CODE</v>
          </cell>
          <cell r="B4" t="str">
            <v>STATUS</v>
          </cell>
          <cell r="C4" t="str">
            <v>NAME</v>
          </cell>
          <cell r="D4" t="str">
            <v>POSITION</v>
          </cell>
          <cell r="E4" t="str">
            <v>GRADE</v>
          </cell>
          <cell r="F4" t="str">
            <v>CONTRACT CODE</v>
          </cell>
          <cell r="G4" t="str">
            <v>FINANCIAL LINE</v>
          </cell>
          <cell r="H4" t="str">
            <v>PROJECT CODE</v>
          </cell>
          <cell r="I4" t="str">
            <v>ACCOUNTING CODE</v>
          </cell>
          <cell r="J4" t="str">
            <v>DEPT</v>
          </cell>
          <cell r="K4" t="str">
            <v>LOCATION</v>
          </cell>
          <cell r="L4" t="str">
            <v>NET SALARY - LOAN</v>
          </cell>
          <cell r="M4" t="str">
            <v>MAXIMUM AMOUNT</v>
          </cell>
          <cell r="N4" t="str">
            <v>ADVANCE GIVEN</v>
          </cell>
          <cell r="O4" t="str">
            <v>PAYMENT TO RELATIVE</v>
          </cell>
          <cell r="P4" t="str">
            <v>NAME OF THE RELATIVE</v>
          </cell>
          <cell r="Q4" t="str">
            <v>SIGNATURE</v>
          </cell>
        </row>
        <row r="5">
          <cell r="A5" t="str">
            <v>EF0001</v>
          </cell>
          <cell r="B5" t="str">
            <v>Active</v>
          </cell>
          <cell r="C5" t="str">
            <v xml:space="preserve">Abdalla EL NOUR MOHAMMED YAHIA </v>
          </cell>
          <cell r="D5" t="str">
            <v>Watchman</v>
          </cell>
          <cell r="E5" t="str">
            <v>A4</v>
          </cell>
          <cell r="F5" t="str">
            <v>F1K</v>
          </cell>
          <cell r="G5" t="str">
            <v>CA02</v>
          </cell>
          <cell r="H5" t="str">
            <v>EFN01</v>
          </cell>
          <cell r="I5">
            <v>650101</v>
          </cell>
          <cell r="J5" t="str">
            <v>NUT</v>
          </cell>
          <cell r="K5" t="str">
            <v>TFC</v>
          </cell>
          <cell r="L5">
            <v>436161.64845153713</v>
          </cell>
          <cell r="M5">
            <v>218080.82422576856</v>
          </cell>
          <cell r="P5">
            <v>0</v>
          </cell>
        </row>
        <row r="6">
          <cell r="A6" t="str">
            <v>EF0002</v>
          </cell>
          <cell r="B6" t="str">
            <v>Stopped</v>
          </cell>
          <cell r="C6" t="str">
            <v xml:space="preserve">Abdalla IDRISS DEILA MANSUR </v>
          </cell>
          <cell r="D6" t="str">
            <v>Driver</v>
          </cell>
          <cell r="E6" t="str">
            <v>C</v>
          </cell>
          <cell r="F6">
            <v>0</v>
          </cell>
          <cell r="G6" t="str">
            <v>CA00</v>
          </cell>
          <cell r="H6" t="str">
            <v>EFC01</v>
          </cell>
          <cell r="I6">
            <v>650100</v>
          </cell>
          <cell r="J6" t="str">
            <v>LOG</v>
          </cell>
          <cell r="K6" t="str">
            <v>Office</v>
          </cell>
          <cell r="L6">
            <v>580536.02859999996</v>
          </cell>
          <cell r="M6">
            <v>290268.01429999998</v>
          </cell>
          <cell r="P6">
            <v>0</v>
          </cell>
        </row>
        <row r="7">
          <cell r="A7" t="str">
            <v>EF0003</v>
          </cell>
          <cell r="B7" t="str">
            <v>Stopped</v>
          </cell>
          <cell r="C7" t="str">
            <v xml:space="preserve">Abdallah AHMED ISSA  </v>
          </cell>
          <cell r="D7" t="str">
            <v>Watchman</v>
          </cell>
          <cell r="E7" t="str">
            <v>A2</v>
          </cell>
          <cell r="F7">
            <v>0</v>
          </cell>
          <cell r="G7" t="str">
            <v>CA32</v>
          </cell>
          <cell r="H7" t="str">
            <v>EFN01</v>
          </cell>
          <cell r="I7">
            <v>650101</v>
          </cell>
          <cell r="J7" t="str">
            <v>NUT</v>
          </cell>
          <cell r="K7" t="str">
            <v>SFC</v>
          </cell>
          <cell r="L7">
            <v>413621.83671648003</v>
          </cell>
          <cell r="M7">
            <v>206810.91835824001</v>
          </cell>
          <cell r="P7">
            <v>0</v>
          </cell>
        </row>
        <row r="8">
          <cell r="A8" t="str">
            <v>EF0004</v>
          </cell>
          <cell r="B8" t="str">
            <v>Stopped</v>
          </cell>
          <cell r="C8" t="str">
            <v xml:space="preserve">Abdallah EISSA ADAM </v>
          </cell>
          <cell r="D8" t="str">
            <v>Watchman</v>
          </cell>
          <cell r="E8" t="str">
            <v>A2</v>
          </cell>
          <cell r="F8">
            <v>0</v>
          </cell>
          <cell r="G8" t="str">
            <v>CA32</v>
          </cell>
          <cell r="H8" t="str">
            <v>EFN01</v>
          </cell>
          <cell r="I8">
            <v>650101</v>
          </cell>
          <cell r="J8" t="str">
            <v>NUT</v>
          </cell>
          <cell r="K8" t="str">
            <v>SFC</v>
          </cell>
          <cell r="L8">
            <v>413621.83671648003</v>
          </cell>
          <cell r="M8">
            <v>206810.91835824001</v>
          </cell>
          <cell r="P8">
            <v>0</v>
          </cell>
        </row>
        <row r="9">
          <cell r="A9" t="str">
            <v>EF0005</v>
          </cell>
          <cell r="B9" t="str">
            <v>Stopped</v>
          </cell>
          <cell r="C9" t="str">
            <v xml:space="preserve">Abdulaziz ADAM ISHAG </v>
          </cell>
          <cell r="D9" t="str">
            <v xml:space="preserve">Food Mixer </v>
          </cell>
          <cell r="E9" t="str">
            <v>B2</v>
          </cell>
          <cell r="F9">
            <v>0</v>
          </cell>
          <cell r="G9" t="str">
            <v>CA32</v>
          </cell>
          <cell r="H9" t="str">
            <v>EFN01</v>
          </cell>
          <cell r="I9">
            <v>650101</v>
          </cell>
          <cell r="J9" t="str">
            <v>NUT</v>
          </cell>
          <cell r="K9" t="str">
            <v>SFC</v>
          </cell>
          <cell r="L9">
            <v>489826.67515471968</v>
          </cell>
          <cell r="M9">
            <v>244913.33757735984</v>
          </cell>
          <cell r="P9">
            <v>0</v>
          </cell>
        </row>
        <row r="10">
          <cell r="A10" t="str">
            <v>EF0007</v>
          </cell>
          <cell r="B10" t="str">
            <v>Active</v>
          </cell>
          <cell r="C10" t="str">
            <v xml:space="preserve">Abderahman OMER MOHAMED </v>
          </cell>
          <cell r="D10" t="str">
            <v xml:space="preserve">Phase Monitor </v>
          </cell>
          <cell r="E10" t="str">
            <v>B4</v>
          </cell>
          <cell r="F10" t="str">
            <v>F1K</v>
          </cell>
          <cell r="G10" t="str">
            <v>CA02</v>
          </cell>
          <cell r="H10" t="str">
            <v>EFN01</v>
          </cell>
          <cell r="I10">
            <v>650101</v>
          </cell>
          <cell r="J10" t="str">
            <v>NUT</v>
          </cell>
          <cell r="K10" t="str">
            <v>TFC</v>
          </cell>
          <cell r="L10">
            <v>517011.31442510424</v>
          </cell>
          <cell r="M10">
            <v>258505.65721255212</v>
          </cell>
          <cell r="P10">
            <v>0</v>
          </cell>
        </row>
        <row r="11">
          <cell r="A11" t="str">
            <v>EF0008</v>
          </cell>
          <cell r="B11" t="str">
            <v>Stopped</v>
          </cell>
          <cell r="C11" t="str">
            <v xml:space="preserve">Abdulkazim YOUSSUF MOHAMED </v>
          </cell>
          <cell r="D11" t="str">
            <v>Watchman</v>
          </cell>
          <cell r="E11" t="str">
            <v>A1</v>
          </cell>
          <cell r="F11">
            <v>0</v>
          </cell>
          <cell r="G11" t="str">
            <v>CA32</v>
          </cell>
          <cell r="H11" t="str">
            <v>EFN01</v>
          </cell>
          <cell r="I11">
            <v>650101</v>
          </cell>
          <cell r="J11" t="str">
            <v>NUT</v>
          </cell>
          <cell r="K11" t="str">
            <v>SFC</v>
          </cell>
          <cell r="L11">
            <v>405204.07460792002</v>
          </cell>
          <cell r="M11">
            <v>202602.03730396001</v>
          </cell>
          <cell r="P11">
            <v>0</v>
          </cell>
        </row>
        <row r="12">
          <cell r="A12" t="str">
            <v>EF0009</v>
          </cell>
          <cell r="B12" t="str">
            <v>Stopped</v>
          </cell>
          <cell r="C12" t="str">
            <v xml:space="preserve">Abdulkrim ADAM IZAK </v>
          </cell>
          <cell r="D12" t="str">
            <v xml:space="preserve">Food Mixer </v>
          </cell>
          <cell r="E12" t="str">
            <v>B2</v>
          </cell>
          <cell r="F12">
            <v>0</v>
          </cell>
          <cell r="G12" t="str">
            <v>CA32</v>
          </cell>
          <cell r="H12" t="str">
            <v>EFN01</v>
          </cell>
          <cell r="I12">
            <v>650101</v>
          </cell>
          <cell r="J12" t="str">
            <v>NUT</v>
          </cell>
          <cell r="K12" t="str">
            <v>SFC</v>
          </cell>
          <cell r="L12">
            <v>489826.67515471968</v>
          </cell>
          <cell r="M12">
            <v>244913.33757735984</v>
          </cell>
          <cell r="P12">
            <v>0</v>
          </cell>
        </row>
        <row r="13">
          <cell r="A13" t="str">
            <v>EF0010</v>
          </cell>
          <cell r="B13" t="str">
            <v>Stopped</v>
          </cell>
          <cell r="C13" t="str">
            <v xml:space="preserve">Abaker ARBAB ADAM  </v>
          </cell>
          <cell r="D13" t="str">
            <v>Watchman</v>
          </cell>
          <cell r="E13" t="str">
            <v>A2</v>
          </cell>
          <cell r="F13">
            <v>0</v>
          </cell>
          <cell r="G13" t="str">
            <v>CA32</v>
          </cell>
          <cell r="H13" t="str">
            <v>EFN01</v>
          </cell>
          <cell r="I13">
            <v>650101</v>
          </cell>
          <cell r="J13" t="str">
            <v>NUT</v>
          </cell>
          <cell r="K13" t="str">
            <v>SFC</v>
          </cell>
          <cell r="L13">
            <v>413621.83671648003</v>
          </cell>
          <cell r="M13">
            <v>206810.91835824001</v>
          </cell>
          <cell r="P13">
            <v>0</v>
          </cell>
        </row>
        <row r="14">
          <cell r="A14" t="str">
            <v>EF0233</v>
          </cell>
          <cell r="B14" t="str">
            <v>Stopped</v>
          </cell>
          <cell r="C14" t="str">
            <v xml:space="preserve">Nur Eldeein Kasham  </v>
          </cell>
          <cell r="D14" t="str">
            <v>Purchaser Assistant</v>
          </cell>
          <cell r="E14" t="str">
            <v>D</v>
          </cell>
          <cell r="F14">
            <v>0</v>
          </cell>
          <cell r="G14" t="str">
            <v>CA52</v>
          </cell>
          <cell r="H14" t="str">
            <v>EFC01</v>
          </cell>
          <cell r="I14">
            <v>650100</v>
          </cell>
          <cell r="J14" t="str">
            <v>LOG</v>
          </cell>
          <cell r="K14" t="str">
            <v>Office</v>
          </cell>
          <cell r="L14">
            <v>706535.77600000007</v>
          </cell>
          <cell r="M14">
            <v>353267.88800000004</v>
          </cell>
          <cell r="P14">
            <v>0</v>
          </cell>
        </row>
        <row r="15">
          <cell r="A15" t="str">
            <v>EF0012</v>
          </cell>
          <cell r="B15" t="str">
            <v>Stopped</v>
          </cell>
          <cell r="C15" t="str">
            <v xml:space="preserve">Adam ABAKHER AHMED </v>
          </cell>
          <cell r="D15" t="str">
            <v xml:space="preserve">Supervisor </v>
          </cell>
          <cell r="E15" t="str">
            <v>F2</v>
          </cell>
          <cell r="F15">
            <v>0</v>
          </cell>
          <cell r="G15" t="str">
            <v>CA32</v>
          </cell>
          <cell r="H15" t="str">
            <v>EFN01</v>
          </cell>
          <cell r="I15">
            <v>650101</v>
          </cell>
          <cell r="J15" t="str">
            <v>NUT</v>
          </cell>
          <cell r="K15" t="str">
            <v>SFC</v>
          </cell>
          <cell r="L15">
            <v>1063192.2554061953</v>
          </cell>
          <cell r="M15">
            <v>531596.12770309765</v>
          </cell>
          <cell r="P15">
            <v>0</v>
          </cell>
        </row>
        <row r="16">
          <cell r="A16" t="str">
            <v>EF0011</v>
          </cell>
          <cell r="B16" t="str">
            <v>Active</v>
          </cell>
          <cell r="C16" t="str">
            <v xml:space="preserve">Abu Zaid MOHAMMED ABDALLAH </v>
          </cell>
          <cell r="D16" t="str">
            <v>Transport/Secu Manager</v>
          </cell>
          <cell r="E16" t="str">
            <v>F4</v>
          </cell>
          <cell r="F16" t="str">
            <v>F1K</v>
          </cell>
          <cell r="G16" t="str">
            <v>CA03</v>
          </cell>
          <cell r="H16" t="str">
            <v>EFC01</v>
          </cell>
          <cell r="I16">
            <v>650100</v>
          </cell>
          <cell r="J16" t="str">
            <v>LOG</v>
          </cell>
          <cell r="K16" t="str">
            <v>Office</v>
          </cell>
          <cell r="L16">
            <v>1126558.9190596484</v>
          </cell>
          <cell r="M16">
            <v>563279.45952982421</v>
          </cell>
          <cell r="N16">
            <v>500000</v>
          </cell>
          <cell r="P16">
            <v>0</v>
          </cell>
        </row>
        <row r="17">
          <cell r="A17" t="str">
            <v>EF0118</v>
          </cell>
          <cell r="B17" t="str">
            <v>Stopped</v>
          </cell>
          <cell r="C17" t="str">
            <v xml:space="preserve">Ibrahim ABEKER Adam </v>
          </cell>
          <cell r="D17" t="str">
            <v>Rehabilitation Assitant</v>
          </cell>
          <cell r="E17" t="str">
            <v>C1</v>
          </cell>
          <cell r="F17" t="str">
            <v>F1J</v>
          </cell>
          <cell r="G17" t="str">
            <v>CA52</v>
          </cell>
          <cell r="H17" t="str">
            <v>EFC01</v>
          </cell>
          <cell r="I17">
            <v>650100</v>
          </cell>
          <cell r="J17" t="str">
            <v>LOG</v>
          </cell>
          <cell r="K17" t="str">
            <v>Office</v>
          </cell>
          <cell r="L17">
            <v>592335.26867873606</v>
          </cell>
          <cell r="M17">
            <v>296167.63433936803</v>
          </cell>
          <cell r="P17">
            <v>0</v>
          </cell>
        </row>
        <row r="18">
          <cell r="A18" t="str">
            <v>EF0015</v>
          </cell>
          <cell r="B18" t="str">
            <v>Stopped</v>
          </cell>
          <cell r="C18" t="str">
            <v xml:space="preserve">Adam MOHAMED ADAM SFC </v>
          </cell>
          <cell r="D18" t="str">
            <v>Health Educator</v>
          </cell>
          <cell r="E18" t="str">
            <v>C2</v>
          </cell>
          <cell r="F18">
            <v>0</v>
          </cell>
          <cell r="G18" t="str">
            <v>CA32</v>
          </cell>
          <cell r="H18" t="str">
            <v>EFN01</v>
          </cell>
          <cell r="I18">
            <v>650101</v>
          </cell>
          <cell r="J18" t="str">
            <v>NUT</v>
          </cell>
          <cell r="K18" t="str">
            <v>SFC</v>
          </cell>
          <cell r="L18">
            <v>604134.03552884806</v>
          </cell>
          <cell r="M18">
            <v>302067.01776442403</v>
          </cell>
          <cell r="P18">
            <v>0</v>
          </cell>
        </row>
        <row r="19">
          <cell r="A19" t="str">
            <v>EF0013</v>
          </cell>
          <cell r="B19" t="str">
            <v>Active</v>
          </cell>
          <cell r="C19" t="str">
            <v xml:space="preserve">Adam IBRAHIM ABDALLA </v>
          </cell>
          <cell r="D19" t="str">
            <v>Registrar</v>
          </cell>
          <cell r="E19" t="str">
            <v>C4</v>
          </cell>
          <cell r="F19" t="str">
            <v>F1K</v>
          </cell>
          <cell r="G19" t="str">
            <v>CA02</v>
          </cell>
          <cell r="H19" t="str">
            <v>EFN01</v>
          </cell>
          <cell r="I19">
            <v>650101</v>
          </cell>
          <cell r="J19" t="str">
            <v>NUT</v>
          </cell>
          <cell r="K19" t="str">
            <v>OTP</v>
          </cell>
          <cell r="L19">
            <v>638286.74939056206</v>
          </cell>
          <cell r="M19">
            <v>319143.37469528103</v>
          </cell>
          <cell r="P19">
            <v>0</v>
          </cell>
        </row>
        <row r="20">
          <cell r="A20" t="str">
            <v>EF0014</v>
          </cell>
          <cell r="B20" t="str">
            <v>Active</v>
          </cell>
          <cell r="C20" t="str">
            <v xml:space="preserve">Adam MOHAMEDIN ADAM  </v>
          </cell>
          <cell r="D20" t="str">
            <v xml:space="preserve">Storekeeper </v>
          </cell>
          <cell r="E20" t="str">
            <v>E4</v>
          </cell>
          <cell r="F20" t="str">
            <v>F1K</v>
          </cell>
          <cell r="G20" t="str">
            <v>CA03</v>
          </cell>
          <cell r="H20" t="str">
            <v>EFC01</v>
          </cell>
          <cell r="I20">
            <v>650100</v>
          </cell>
          <cell r="J20" t="str">
            <v>LOG</v>
          </cell>
          <cell r="K20" t="str">
            <v>Office</v>
          </cell>
          <cell r="L20">
            <v>942072.5276072612</v>
          </cell>
          <cell r="M20">
            <v>471036.2638036306</v>
          </cell>
          <cell r="N20">
            <v>400000</v>
          </cell>
          <cell r="P20">
            <v>0</v>
          </cell>
        </row>
        <row r="21">
          <cell r="A21" t="str">
            <v>EF0143</v>
          </cell>
          <cell r="B21" t="str">
            <v>Stopped</v>
          </cell>
          <cell r="C21" t="str">
            <v xml:space="preserve">Hussein HAROUN MUSSA </v>
          </cell>
          <cell r="D21" t="str">
            <v>Driver</v>
          </cell>
          <cell r="E21" t="str">
            <v>C1</v>
          </cell>
          <cell r="F21">
            <v>0</v>
          </cell>
          <cell r="G21" t="str">
            <v>CA52</v>
          </cell>
          <cell r="H21" t="str">
            <v>EFC01</v>
          </cell>
          <cell r="I21">
            <v>650100</v>
          </cell>
          <cell r="J21" t="str">
            <v>LOG</v>
          </cell>
          <cell r="K21" t="str">
            <v>Office</v>
          </cell>
          <cell r="L21">
            <v>592335.26867873606</v>
          </cell>
          <cell r="M21">
            <v>296167.63433936803</v>
          </cell>
          <cell r="P21">
            <v>0</v>
          </cell>
        </row>
        <row r="22">
          <cell r="A22" t="str">
            <v>EF0019</v>
          </cell>
          <cell r="B22" t="str">
            <v>Stopped</v>
          </cell>
          <cell r="C22" t="str">
            <v xml:space="preserve">Ahmed MEKKI AHMED </v>
          </cell>
          <cell r="D22" t="str">
            <v>Health Educator</v>
          </cell>
          <cell r="E22" t="str">
            <v>C2</v>
          </cell>
          <cell r="F22">
            <v>0</v>
          </cell>
          <cell r="G22" t="str">
            <v>CA32</v>
          </cell>
          <cell r="H22" t="str">
            <v>EFN01</v>
          </cell>
          <cell r="I22">
            <v>650101</v>
          </cell>
          <cell r="J22" t="str">
            <v>NUT</v>
          </cell>
          <cell r="K22" t="str">
            <v>SFC</v>
          </cell>
          <cell r="L22">
            <v>604134.03552884806</v>
          </cell>
          <cell r="M22">
            <v>302067.01776442403</v>
          </cell>
          <cell r="P22">
            <v>0</v>
          </cell>
        </row>
        <row r="23">
          <cell r="A23" t="str">
            <v>EF0016</v>
          </cell>
          <cell r="B23" t="str">
            <v>Active</v>
          </cell>
          <cell r="C23" t="str">
            <v xml:space="preserve">Adam OSMAN AHMED </v>
          </cell>
          <cell r="D23" t="str">
            <v>PM team leader</v>
          </cell>
          <cell r="E23" t="str">
            <v>C4</v>
          </cell>
          <cell r="F23" t="str">
            <v>F1K</v>
          </cell>
          <cell r="G23" t="str">
            <v>CA02</v>
          </cell>
          <cell r="H23" t="str">
            <v>EFN01</v>
          </cell>
          <cell r="I23">
            <v>650101</v>
          </cell>
          <cell r="J23" t="str">
            <v>NUT</v>
          </cell>
          <cell r="K23" t="str">
            <v>TFC</v>
          </cell>
          <cell r="L23">
            <v>638286.74939056206</v>
          </cell>
          <cell r="M23">
            <v>319143.37469528103</v>
          </cell>
          <cell r="N23">
            <v>300000</v>
          </cell>
          <cell r="P23">
            <v>0</v>
          </cell>
        </row>
        <row r="24">
          <cell r="A24" t="str">
            <v>EF0017</v>
          </cell>
          <cell r="B24" t="str">
            <v>Active</v>
          </cell>
          <cell r="C24" t="str">
            <v xml:space="preserve">Eldouma ABDELBASHER AHMED </v>
          </cell>
          <cell r="D24" t="str">
            <v>Watchman</v>
          </cell>
          <cell r="E24" t="str">
            <v>A4</v>
          </cell>
          <cell r="F24" t="str">
            <v>F1K</v>
          </cell>
          <cell r="G24" t="str">
            <v>CA02</v>
          </cell>
          <cell r="H24" t="str">
            <v>EFN01</v>
          </cell>
          <cell r="I24">
            <v>650101</v>
          </cell>
          <cell r="J24" t="str">
            <v>NUT</v>
          </cell>
          <cell r="K24" t="str">
            <v>TFC</v>
          </cell>
          <cell r="L24">
            <v>436161.64845153713</v>
          </cell>
          <cell r="M24">
            <v>218080.82422576856</v>
          </cell>
          <cell r="N24">
            <v>200000</v>
          </cell>
          <cell r="P24">
            <v>0</v>
          </cell>
        </row>
        <row r="25">
          <cell r="A25" t="str">
            <v>EF0018</v>
          </cell>
          <cell r="B25" t="str">
            <v>Active</v>
          </cell>
          <cell r="C25" t="str">
            <v xml:space="preserve">Ahmed el Tijani MANSUR MAHMUD </v>
          </cell>
          <cell r="D25" t="str">
            <v>Watchman</v>
          </cell>
          <cell r="E25" t="str">
            <v>A4</v>
          </cell>
          <cell r="F25" t="str">
            <v>F1K</v>
          </cell>
          <cell r="G25" t="str">
            <v>CA03</v>
          </cell>
          <cell r="H25" t="str">
            <v>EFC01</v>
          </cell>
          <cell r="I25">
            <v>650100</v>
          </cell>
          <cell r="J25" t="str">
            <v>LOG</v>
          </cell>
          <cell r="K25" t="str">
            <v>Office</v>
          </cell>
          <cell r="L25">
            <v>436161.64845153713</v>
          </cell>
          <cell r="M25">
            <v>218080.82422576856</v>
          </cell>
          <cell r="N25">
            <v>200000</v>
          </cell>
          <cell r="P25">
            <v>0</v>
          </cell>
        </row>
        <row r="26">
          <cell r="A26" t="str">
            <v>EF0020</v>
          </cell>
          <cell r="B26" t="str">
            <v>Active</v>
          </cell>
          <cell r="C26" t="str">
            <v xml:space="preserve">Ahmed YOUSSUF Mohamed  </v>
          </cell>
          <cell r="D26" t="str">
            <v>Food security Supervisor</v>
          </cell>
          <cell r="E26" t="str">
            <v>F4</v>
          </cell>
          <cell r="F26" t="str">
            <v>F1K</v>
          </cell>
          <cell r="G26" t="str">
            <v>CA01</v>
          </cell>
          <cell r="H26" t="str">
            <v>EFF01</v>
          </cell>
          <cell r="I26">
            <v>650101</v>
          </cell>
          <cell r="J26" t="str">
            <v>FS</v>
          </cell>
          <cell r="K26" t="str">
            <v>Field</v>
          </cell>
          <cell r="L26">
            <v>1126558.9190596484</v>
          </cell>
          <cell r="M26">
            <v>563279.45952982421</v>
          </cell>
          <cell r="P26">
            <v>0</v>
          </cell>
        </row>
        <row r="27">
          <cell r="A27" t="str">
            <v>EF0021</v>
          </cell>
          <cell r="B27" t="str">
            <v>Active</v>
          </cell>
          <cell r="C27" t="str">
            <v xml:space="preserve">Aisha BABIKIR SHUMO </v>
          </cell>
          <cell r="D27" t="str">
            <v>Home Visitor</v>
          </cell>
          <cell r="E27" t="str">
            <v>B4</v>
          </cell>
          <cell r="F27" t="str">
            <v>F1K</v>
          </cell>
          <cell r="G27" t="str">
            <v>CA02</v>
          </cell>
          <cell r="H27" t="str">
            <v>EFN01</v>
          </cell>
          <cell r="I27">
            <v>650101</v>
          </cell>
          <cell r="J27" t="str">
            <v>NUT</v>
          </cell>
          <cell r="K27" t="str">
            <v>TFC</v>
          </cell>
          <cell r="L27">
            <v>517011.31442510424</v>
          </cell>
          <cell r="M27">
            <v>258505.65721255212</v>
          </cell>
          <cell r="P27">
            <v>0</v>
          </cell>
        </row>
        <row r="28">
          <cell r="A28" t="str">
            <v>EF0023</v>
          </cell>
          <cell r="B28" t="str">
            <v>Active</v>
          </cell>
          <cell r="C28" t="str">
            <v xml:space="preserve">Al Tom ISMAIL MOHAMMED </v>
          </cell>
          <cell r="D28" t="str">
            <v xml:space="preserve">Watchman </v>
          </cell>
          <cell r="E28" t="str">
            <v>A4</v>
          </cell>
          <cell r="F28" t="str">
            <v>F1K</v>
          </cell>
          <cell r="G28" t="str">
            <v>CA03</v>
          </cell>
          <cell r="H28" t="str">
            <v>EFC01</v>
          </cell>
          <cell r="I28">
            <v>650100</v>
          </cell>
          <cell r="J28" t="str">
            <v>LOG</v>
          </cell>
          <cell r="K28" t="str">
            <v>WHouse</v>
          </cell>
          <cell r="L28">
            <v>436161.64845153713</v>
          </cell>
          <cell r="M28">
            <v>218080.82422576856</v>
          </cell>
          <cell r="N28">
            <v>200000</v>
          </cell>
          <cell r="P28">
            <v>0</v>
          </cell>
        </row>
        <row r="29">
          <cell r="A29" t="str">
            <v>EF0024</v>
          </cell>
          <cell r="B29" t="str">
            <v>Active</v>
          </cell>
          <cell r="C29" t="str">
            <v xml:space="preserve">Amir ABAKER ADAM </v>
          </cell>
          <cell r="D29" t="str">
            <v>PM team leader</v>
          </cell>
          <cell r="E29" t="str">
            <v>C4</v>
          </cell>
          <cell r="F29" t="str">
            <v>F1K</v>
          </cell>
          <cell r="G29" t="str">
            <v>CA02</v>
          </cell>
          <cell r="H29" t="str">
            <v>EFN01</v>
          </cell>
          <cell r="I29">
            <v>650101</v>
          </cell>
          <cell r="J29" t="str">
            <v>NUT</v>
          </cell>
          <cell r="K29" t="str">
            <v>TFC</v>
          </cell>
          <cell r="L29">
            <v>638286.74939056206</v>
          </cell>
          <cell r="M29">
            <v>319143.37469528103</v>
          </cell>
          <cell r="N29">
            <v>300000</v>
          </cell>
          <cell r="P29">
            <v>0</v>
          </cell>
        </row>
        <row r="30">
          <cell r="A30" t="str">
            <v>EF0027</v>
          </cell>
          <cell r="B30" t="str">
            <v>Stopped</v>
          </cell>
          <cell r="C30" t="str">
            <v xml:space="preserve">Angelo WOLL </v>
          </cell>
          <cell r="D30" t="str">
            <v>PM team leader</v>
          </cell>
          <cell r="E30" t="str">
            <v>C</v>
          </cell>
          <cell r="F30">
            <v>0</v>
          </cell>
          <cell r="G30" t="str">
            <v>CA03</v>
          </cell>
          <cell r="H30" t="str">
            <v>EFN01</v>
          </cell>
          <cell r="I30">
            <v>650101</v>
          </cell>
          <cell r="J30" t="str">
            <v>NUT</v>
          </cell>
          <cell r="K30" t="str">
            <v>TFC</v>
          </cell>
          <cell r="L30">
            <v>580536.02859999996</v>
          </cell>
          <cell r="M30">
            <v>290268.01429999998</v>
          </cell>
          <cell r="P30">
            <v>0</v>
          </cell>
        </row>
        <row r="31">
          <cell r="A31" t="str">
            <v>EF0028</v>
          </cell>
          <cell r="B31" t="str">
            <v>Stopped</v>
          </cell>
          <cell r="C31" t="str">
            <v xml:space="preserve">Asjad ABDALLA ADAM </v>
          </cell>
          <cell r="D31" t="str">
            <v xml:space="preserve">Food security monitor </v>
          </cell>
          <cell r="E31" t="str">
            <v>D</v>
          </cell>
          <cell r="F31">
            <v>0</v>
          </cell>
          <cell r="G31" t="str">
            <v>CA04</v>
          </cell>
          <cell r="H31" t="str">
            <v>EFF01</v>
          </cell>
          <cell r="I31">
            <v>650101</v>
          </cell>
          <cell r="J31" t="str">
            <v>FS</v>
          </cell>
          <cell r="K31" t="str">
            <v>Field</v>
          </cell>
          <cell r="L31">
            <v>706535.77600000007</v>
          </cell>
          <cell r="M31">
            <v>353267.88800000004</v>
          </cell>
          <cell r="P31">
            <v>0</v>
          </cell>
        </row>
        <row r="32">
          <cell r="A32" t="str">
            <v>EF0026</v>
          </cell>
          <cell r="B32" t="str">
            <v>Active</v>
          </cell>
          <cell r="C32" t="str">
            <v xml:space="preserve">Amna AHMED ABDELLA </v>
          </cell>
          <cell r="D32" t="str">
            <v>Cleaner</v>
          </cell>
          <cell r="E32" t="str">
            <v>A4</v>
          </cell>
          <cell r="F32" t="str">
            <v>Z1L</v>
          </cell>
          <cell r="G32" t="str">
            <v>6500O</v>
          </cell>
          <cell r="H32" t="str">
            <v>EFC01</v>
          </cell>
          <cell r="I32">
            <v>650014</v>
          </cell>
          <cell r="J32" t="str">
            <v>ADMIN</v>
          </cell>
          <cell r="K32" t="str">
            <v>Guest House</v>
          </cell>
          <cell r="L32">
            <v>436161.64845153713</v>
          </cell>
          <cell r="M32">
            <v>218080.82422576856</v>
          </cell>
          <cell r="P32">
            <v>0</v>
          </cell>
        </row>
        <row r="33">
          <cell r="A33" t="str">
            <v>EF0031</v>
          </cell>
          <cell r="B33" t="str">
            <v>Active</v>
          </cell>
          <cell r="C33" t="str">
            <v xml:space="preserve">Aziza ABDALLA ABAKER </v>
          </cell>
          <cell r="D33" t="str">
            <v>Social animator</v>
          </cell>
          <cell r="E33" t="str">
            <v>C4</v>
          </cell>
          <cell r="F33" t="str">
            <v>F1K</v>
          </cell>
          <cell r="G33" t="str">
            <v>CA02</v>
          </cell>
          <cell r="H33" t="str">
            <v>EFN01</v>
          </cell>
          <cell r="I33">
            <v>650101</v>
          </cell>
          <cell r="J33" t="str">
            <v>NUT</v>
          </cell>
          <cell r="K33" t="str">
            <v>OTP</v>
          </cell>
          <cell r="L33">
            <v>638286.74939056206</v>
          </cell>
          <cell r="M33">
            <v>319143.37469528103</v>
          </cell>
          <cell r="P33">
            <v>0</v>
          </cell>
        </row>
        <row r="34">
          <cell r="A34" t="str">
            <v>EF0035</v>
          </cell>
          <cell r="B34" t="str">
            <v>Active</v>
          </cell>
          <cell r="C34" t="str">
            <v xml:space="preserve">Eltaieb ADAM AHMED </v>
          </cell>
          <cell r="D34" t="str">
            <v xml:space="preserve">Phase Monitor </v>
          </cell>
          <cell r="E34" t="str">
            <v>B4</v>
          </cell>
          <cell r="F34" t="str">
            <v>F1K</v>
          </cell>
          <cell r="G34" t="str">
            <v>CA02</v>
          </cell>
          <cell r="H34" t="str">
            <v>EFN01</v>
          </cell>
          <cell r="I34">
            <v>650101</v>
          </cell>
          <cell r="J34" t="str">
            <v>NUT</v>
          </cell>
          <cell r="K34" t="str">
            <v>TFC</v>
          </cell>
          <cell r="L34">
            <v>517011.31442510424</v>
          </cell>
          <cell r="M34">
            <v>258505.65721255212</v>
          </cell>
          <cell r="N34">
            <v>517000</v>
          </cell>
          <cell r="P34">
            <v>0</v>
          </cell>
        </row>
        <row r="35">
          <cell r="A35" t="str">
            <v>EF0032</v>
          </cell>
          <cell r="B35" t="str">
            <v>Stopped</v>
          </cell>
          <cell r="C35" t="str">
            <v xml:space="preserve">Betty GRACE </v>
          </cell>
          <cell r="D35" t="str">
            <v>Nurse</v>
          </cell>
          <cell r="E35" t="str">
            <v>D</v>
          </cell>
          <cell r="F35">
            <v>0</v>
          </cell>
          <cell r="G35" t="str">
            <v>CA03</v>
          </cell>
          <cell r="H35" t="str">
            <v>EFN01</v>
          </cell>
          <cell r="I35">
            <v>650101</v>
          </cell>
          <cell r="J35" t="str">
            <v>NUT</v>
          </cell>
          <cell r="K35" t="str">
            <v>TFC</v>
          </cell>
          <cell r="L35">
            <v>706535.77600000007</v>
          </cell>
          <cell r="M35">
            <v>353267.88800000004</v>
          </cell>
          <cell r="P35">
            <v>0</v>
          </cell>
        </row>
        <row r="36">
          <cell r="A36" t="str">
            <v>EF0038</v>
          </cell>
          <cell r="B36" t="str">
            <v>Active</v>
          </cell>
          <cell r="C36" t="str">
            <v xml:space="preserve">Fathia ABDALLHA ABDULRHAMAN  </v>
          </cell>
          <cell r="D36" t="str">
            <v xml:space="preserve">Home Visitor </v>
          </cell>
          <cell r="E36" t="str">
            <v>B4</v>
          </cell>
          <cell r="F36" t="str">
            <v>F1K</v>
          </cell>
          <cell r="G36" t="str">
            <v>CA02</v>
          </cell>
          <cell r="H36" t="str">
            <v>EFN01</v>
          </cell>
          <cell r="I36">
            <v>650101</v>
          </cell>
          <cell r="J36" t="str">
            <v>NUT</v>
          </cell>
          <cell r="K36" t="str">
            <v>TFC</v>
          </cell>
          <cell r="L36">
            <v>517011.31442510424</v>
          </cell>
          <cell r="M36">
            <v>258505.65721255212</v>
          </cell>
          <cell r="P36">
            <v>0</v>
          </cell>
        </row>
        <row r="37">
          <cell r="A37" t="str">
            <v>EF0034</v>
          </cell>
          <cell r="B37" t="str">
            <v>Stopped</v>
          </cell>
          <cell r="C37" t="str">
            <v xml:space="preserve">Elie THOMAS </v>
          </cell>
          <cell r="D37" t="str">
            <v>Nurse</v>
          </cell>
          <cell r="E37" t="str">
            <v>D</v>
          </cell>
          <cell r="F37">
            <v>0</v>
          </cell>
          <cell r="G37" t="str">
            <v>CA03</v>
          </cell>
          <cell r="H37" t="str">
            <v>EFN01</v>
          </cell>
          <cell r="I37">
            <v>650101</v>
          </cell>
          <cell r="J37" t="str">
            <v>NUT</v>
          </cell>
          <cell r="K37" t="str">
            <v>TFC</v>
          </cell>
          <cell r="L37">
            <v>706535.77600000007</v>
          </cell>
          <cell r="M37">
            <v>353267.88800000004</v>
          </cell>
          <cell r="P37">
            <v>0</v>
          </cell>
        </row>
        <row r="38">
          <cell r="A38" t="str">
            <v>EF0039</v>
          </cell>
          <cell r="B38" t="str">
            <v>Active</v>
          </cell>
          <cell r="C38" t="str">
            <v xml:space="preserve">Fatima ABDERAHMAN HASSAN </v>
          </cell>
          <cell r="D38" t="str">
            <v xml:space="preserve">Cook </v>
          </cell>
          <cell r="E38" t="str">
            <v>A4</v>
          </cell>
          <cell r="F38" t="str">
            <v>F1K</v>
          </cell>
          <cell r="G38" t="str">
            <v>CA02</v>
          </cell>
          <cell r="H38" t="str">
            <v>EFN01</v>
          </cell>
          <cell r="I38">
            <v>650101</v>
          </cell>
          <cell r="J38" t="str">
            <v>NUT</v>
          </cell>
          <cell r="K38" t="str">
            <v>TFC</v>
          </cell>
          <cell r="L38">
            <v>436161.64845153713</v>
          </cell>
          <cell r="M38">
            <v>218080.82422576856</v>
          </cell>
          <cell r="P38">
            <v>0</v>
          </cell>
        </row>
        <row r="39">
          <cell r="A39" t="str">
            <v>EF0036</v>
          </cell>
          <cell r="B39" t="str">
            <v>Stopped</v>
          </cell>
          <cell r="C39" t="str">
            <v xml:space="preserve">Fadhia ISMIEL </v>
          </cell>
          <cell r="D39" t="str">
            <v xml:space="preserve">Cleaner </v>
          </cell>
          <cell r="E39" t="str">
            <v>A</v>
          </cell>
          <cell r="F39">
            <v>0</v>
          </cell>
          <cell r="G39" t="str">
            <v>CA03</v>
          </cell>
          <cell r="H39" t="str">
            <v>EFN01</v>
          </cell>
          <cell r="I39">
            <v>650101</v>
          </cell>
          <cell r="J39" t="str">
            <v>NUT</v>
          </cell>
          <cell r="K39" t="str">
            <v>TFC</v>
          </cell>
          <cell r="L39">
            <v>396786.07494000002</v>
          </cell>
          <cell r="M39">
            <v>198393.03747000001</v>
          </cell>
          <cell r="P39">
            <v>0</v>
          </cell>
        </row>
        <row r="40">
          <cell r="A40" t="str">
            <v>EF0037</v>
          </cell>
          <cell r="B40" t="str">
            <v>Stopped</v>
          </cell>
          <cell r="C40" t="str">
            <v xml:space="preserve">Fadul MOHAMMED ABDALLA </v>
          </cell>
          <cell r="D40" t="str">
            <v xml:space="preserve">Watchman </v>
          </cell>
          <cell r="E40" t="str">
            <v>A</v>
          </cell>
          <cell r="F40">
            <v>0</v>
          </cell>
          <cell r="G40" t="str">
            <v>6500O</v>
          </cell>
          <cell r="H40" t="str">
            <v>EFC01</v>
          </cell>
          <cell r="I40">
            <v>650014</v>
          </cell>
          <cell r="J40" t="str">
            <v>LOG</v>
          </cell>
          <cell r="K40" t="str">
            <v>Guest House</v>
          </cell>
          <cell r="L40">
            <v>396786.07494000002</v>
          </cell>
          <cell r="M40">
            <v>198393.03747000001</v>
          </cell>
          <cell r="P40">
            <v>0</v>
          </cell>
        </row>
        <row r="41">
          <cell r="A41" t="str">
            <v>EF0040</v>
          </cell>
          <cell r="B41" t="str">
            <v>Active</v>
          </cell>
          <cell r="C41" t="str">
            <v xml:space="preserve">Fatima ADAM IBRAHIM </v>
          </cell>
          <cell r="D41" t="str">
            <v>Cleaner</v>
          </cell>
          <cell r="E41" t="str">
            <v>A4</v>
          </cell>
          <cell r="F41" t="str">
            <v>F1K</v>
          </cell>
          <cell r="G41" t="str">
            <v>CA03</v>
          </cell>
          <cell r="H41" t="str">
            <v>EFC01</v>
          </cell>
          <cell r="I41">
            <v>650100</v>
          </cell>
          <cell r="J41" t="str">
            <v>ADMIN</v>
          </cell>
          <cell r="K41" t="str">
            <v>Office</v>
          </cell>
          <cell r="L41">
            <v>406161.64845153713</v>
          </cell>
          <cell r="M41">
            <v>203080.82422576856</v>
          </cell>
          <cell r="P41">
            <v>0</v>
          </cell>
        </row>
        <row r="42">
          <cell r="A42" t="str">
            <v>EF0041</v>
          </cell>
          <cell r="B42" t="str">
            <v>Active</v>
          </cell>
          <cell r="C42" t="str">
            <v xml:space="preserve">Fatima ADAM MOHAMED </v>
          </cell>
          <cell r="D42" t="str">
            <v xml:space="preserve">Home Visitor </v>
          </cell>
          <cell r="E42" t="str">
            <v>B4</v>
          </cell>
          <cell r="F42" t="str">
            <v>F1K</v>
          </cell>
          <cell r="G42" t="str">
            <v>CA02</v>
          </cell>
          <cell r="H42" t="str">
            <v>EFN01</v>
          </cell>
          <cell r="I42">
            <v>650101</v>
          </cell>
          <cell r="J42" t="str">
            <v>NUT</v>
          </cell>
          <cell r="K42" t="str">
            <v>TFC</v>
          </cell>
          <cell r="L42">
            <v>517011.31442510424</v>
          </cell>
          <cell r="M42">
            <v>258505.65721255212</v>
          </cell>
          <cell r="P42">
            <v>0</v>
          </cell>
        </row>
        <row r="43">
          <cell r="A43" t="str">
            <v>EF0044</v>
          </cell>
          <cell r="B43" t="str">
            <v>Active</v>
          </cell>
          <cell r="C43" t="str">
            <v xml:space="preserve">Halima IBRAHIM ABDLESSIS </v>
          </cell>
          <cell r="D43" t="str">
            <v xml:space="preserve">Cleaner </v>
          </cell>
          <cell r="E43" t="str">
            <v>A4</v>
          </cell>
          <cell r="F43" t="str">
            <v>F1K</v>
          </cell>
          <cell r="G43" t="str">
            <v>CA02</v>
          </cell>
          <cell r="H43" t="str">
            <v>EFN01</v>
          </cell>
          <cell r="I43">
            <v>650101</v>
          </cell>
          <cell r="J43" t="str">
            <v>NUT</v>
          </cell>
          <cell r="K43" t="str">
            <v>TFC</v>
          </cell>
          <cell r="L43">
            <v>436161.64845153713</v>
          </cell>
          <cell r="M43">
            <v>218080.82422576856</v>
          </cell>
          <cell r="N43">
            <v>100000</v>
          </cell>
          <cell r="P43">
            <v>0</v>
          </cell>
        </row>
        <row r="44">
          <cell r="A44" t="str">
            <v>EF0045</v>
          </cell>
          <cell r="B44" t="str">
            <v>Active</v>
          </cell>
          <cell r="C44" t="str">
            <v xml:space="preserve">Hanan MOHAMAD ADAM </v>
          </cell>
          <cell r="D44" t="str">
            <v xml:space="preserve">Psychosocial Worker </v>
          </cell>
          <cell r="E44" t="str">
            <v>D4</v>
          </cell>
          <cell r="F44" t="str">
            <v>F1K</v>
          </cell>
          <cell r="G44" t="str">
            <v>CA02</v>
          </cell>
          <cell r="H44" t="str">
            <v>EFN01</v>
          </cell>
          <cell r="I44">
            <v>650101</v>
          </cell>
          <cell r="J44" t="str">
            <v>NUT</v>
          </cell>
          <cell r="K44" t="str">
            <v>OTP</v>
          </cell>
          <cell r="L44">
            <v>776886.20824858558</v>
          </cell>
          <cell r="M44">
            <v>388443.10412429279</v>
          </cell>
          <cell r="P44">
            <v>0</v>
          </cell>
        </row>
        <row r="45">
          <cell r="A45" t="str">
            <v>EF0042</v>
          </cell>
          <cell r="B45" t="str">
            <v>Stopped</v>
          </cell>
          <cell r="C45" t="str">
            <v xml:space="preserve">Gafar HASSAN OMAR </v>
          </cell>
          <cell r="D45" t="str">
            <v xml:space="preserve">Food Distributor </v>
          </cell>
          <cell r="E45" t="str">
            <v>B2</v>
          </cell>
          <cell r="F45">
            <v>0</v>
          </cell>
          <cell r="G45" t="str">
            <v>CA32</v>
          </cell>
          <cell r="H45" t="str">
            <v>EFN01</v>
          </cell>
          <cell r="I45">
            <v>650101</v>
          </cell>
          <cell r="J45" t="str">
            <v>NUT</v>
          </cell>
          <cell r="K45" t="str">
            <v>SFC</v>
          </cell>
          <cell r="L45">
            <v>489826.67515471968</v>
          </cell>
          <cell r="M45">
            <v>244913.33757735984</v>
          </cell>
          <cell r="P45">
            <v>0</v>
          </cell>
        </row>
        <row r="46">
          <cell r="A46" t="str">
            <v>EF0043</v>
          </cell>
          <cell r="B46" t="str">
            <v>Stopped</v>
          </cell>
          <cell r="C46" t="str">
            <v xml:space="preserve">Gezira ABAKER ADAM MOHAMED </v>
          </cell>
          <cell r="D46" t="str">
            <v xml:space="preserve">Home Visitor </v>
          </cell>
          <cell r="E46" t="str">
            <v>B</v>
          </cell>
          <cell r="F46">
            <v>0</v>
          </cell>
          <cell r="G46" t="str">
            <v>CA03</v>
          </cell>
          <cell r="H46" t="str">
            <v>EFN01</v>
          </cell>
          <cell r="I46">
            <v>650101</v>
          </cell>
          <cell r="J46" t="str">
            <v>NUT</v>
          </cell>
          <cell r="K46" t="str">
            <v>TFC</v>
          </cell>
          <cell r="L46">
            <v>470286.45574</v>
          </cell>
          <cell r="M46">
            <v>235143.22787</v>
          </cell>
          <cell r="P46">
            <v>0</v>
          </cell>
        </row>
        <row r="47">
          <cell r="A47" t="str">
            <v>EF0046</v>
          </cell>
          <cell r="B47" t="str">
            <v>Active</v>
          </cell>
          <cell r="C47" t="str">
            <v xml:space="preserve">Hassan AHMED ABDURAHMAN </v>
          </cell>
          <cell r="D47" t="str">
            <v xml:space="preserve">TFC Supervisor </v>
          </cell>
          <cell r="E47" t="str">
            <v>F4</v>
          </cell>
          <cell r="F47" t="str">
            <v>F1K</v>
          </cell>
          <cell r="G47" t="str">
            <v>CA02</v>
          </cell>
          <cell r="H47" t="str">
            <v>EFN01</v>
          </cell>
          <cell r="I47">
            <v>650101</v>
          </cell>
          <cell r="J47" t="str">
            <v>NUT</v>
          </cell>
          <cell r="K47" t="str">
            <v>TFC</v>
          </cell>
          <cell r="L47">
            <v>1126558.9190596484</v>
          </cell>
          <cell r="M47">
            <v>563279.45952982421</v>
          </cell>
          <cell r="N47">
            <v>300000</v>
          </cell>
          <cell r="P47">
            <v>0</v>
          </cell>
        </row>
        <row r="48">
          <cell r="A48" t="str">
            <v>EF0047</v>
          </cell>
          <cell r="B48" t="str">
            <v>Active</v>
          </cell>
          <cell r="C48" t="str">
            <v xml:space="preserve">Hassan HASHIM ALI </v>
          </cell>
          <cell r="D48" t="str">
            <v>Watchman</v>
          </cell>
          <cell r="E48" t="str">
            <v>A4</v>
          </cell>
          <cell r="F48" t="str">
            <v>F1K</v>
          </cell>
          <cell r="G48" t="str">
            <v>CA03</v>
          </cell>
          <cell r="H48" t="str">
            <v>EFC01</v>
          </cell>
          <cell r="I48">
            <v>650100</v>
          </cell>
          <cell r="J48" t="str">
            <v>LOG</v>
          </cell>
          <cell r="K48" t="str">
            <v>Office</v>
          </cell>
          <cell r="L48">
            <v>436161.64845153713</v>
          </cell>
          <cell r="M48">
            <v>218080.82422576856</v>
          </cell>
          <cell r="P48">
            <v>0</v>
          </cell>
        </row>
        <row r="49">
          <cell r="A49" t="str">
            <v>EF0048</v>
          </cell>
          <cell r="B49" t="str">
            <v>Active</v>
          </cell>
          <cell r="C49" t="str">
            <v xml:space="preserve">Hassina ADDOMA ABDULLA </v>
          </cell>
          <cell r="D49" t="str">
            <v xml:space="preserve">Home Visitor </v>
          </cell>
          <cell r="E49" t="str">
            <v>B4</v>
          </cell>
          <cell r="F49" t="str">
            <v>F1K</v>
          </cell>
          <cell r="G49" t="str">
            <v>CA02</v>
          </cell>
          <cell r="H49" t="str">
            <v>EFN01</v>
          </cell>
          <cell r="I49">
            <v>650101</v>
          </cell>
          <cell r="J49" t="str">
            <v>NUT</v>
          </cell>
          <cell r="K49" t="str">
            <v>TFC</v>
          </cell>
          <cell r="L49">
            <v>517011.31442510424</v>
          </cell>
          <cell r="M49">
            <v>258505.65721255212</v>
          </cell>
          <cell r="P49">
            <v>0</v>
          </cell>
        </row>
        <row r="50">
          <cell r="A50" t="str">
            <v>EF0053</v>
          </cell>
          <cell r="B50" t="str">
            <v>Active</v>
          </cell>
          <cell r="C50" t="str">
            <v xml:space="preserve">Ibrahim ABDERAHMAN MAHMOUD </v>
          </cell>
          <cell r="D50" t="str">
            <v xml:space="preserve">Phase Monitor </v>
          </cell>
          <cell r="E50" t="str">
            <v>B4</v>
          </cell>
          <cell r="F50" t="str">
            <v>F1K</v>
          </cell>
          <cell r="G50" t="str">
            <v>CA02</v>
          </cell>
          <cell r="H50" t="str">
            <v>EFN01</v>
          </cell>
          <cell r="I50">
            <v>650101</v>
          </cell>
          <cell r="J50" t="str">
            <v>NUT</v>
          </cell>
          <cell r="K50" t="str">
            <v>TFC</v>
          </cell>
          <cell r="L50">
            <v>517011.31442510424</v>
          </cell>
          <cell r="M50">
            <v>258505.65721255212</v>
          </cell>
          <cell r="P50">
            <v>0</v>
          </cell>
        </row>
        <row r="51">
          <cell r="A51" t="str">
            <v>EF0054</v>
          </cell>
          <cell r="B51" t="str">
            <v>Active</v>
          </cell>
          <cell r="C51" t="str">
            <v xml:space="preserve">Ibrahim MOHAMED Adam </v>
          </cell>
          <cell r="D51" t="str">
            <v>Medical Assistant</v>
          </cell>
          <cell r="E51" t="str">
            <v>E4</v>
          </cell>
          <cell r="F51" t="str">
            <v>F1K</v>
          </cell>
          <cell r="G51" t="str">
            <v>CA02</v>
          </cell>
          <cell r="H51" t="str">
            <v>EFN01</v>
          </cell>
          <cell r="I51">
            <v>650101</v>
          </cell>
          <cell r="J51" t="str">
            <v>NUT</v>
          </cell>
          <cell r="K51" t="str">
            <v>OTP</v>
          </cell>
          <cell r="L51">
            <v>942072.5276072612</v>
          </cell>
          <cell r="M51">
            <v>471036.2638036306</v>
          </cell>
          <cell r="P51">
            <v>0</v>
          </cell>
        </row>
        <row r="52">
          <cell r="A52" t="str">
            <v>EF0055</v>
          </cell>
          <cell r="B52" t="str">
            <v>Active</v>
          </cell>
          <cell r="C52" t="str">
            <v xml:space="preserve">Insaf IBRAHIM ADAM </v>
          </cell>
          <cell r="D52" t="str">
            <v xml:space="preserve">Home Visitor </v>
          </cell>
          <cell r="E52" t="str">
            <v>B4</v>
          </cell>
          <cell r="F52" t="str">
            <v>F1K</v>
          </cell>
          <cell r="G52" t="str">
            <v>CA02</v>
          </cell>
          <cell r="H52" t="str">
            <v>EFN01</v>
          </cell>
          <cell r="I52">
            <v>650101</v>
          </cell>
          <cell r="J52" t="str">
            <v>NUT</v>
          </cell>
          <cell r="K52" t="str">
            <v>TFC</v>
          </cell>
          <cell r="L52">
            <v>517011.31442510424</v>
          </cell>
          <cell r="M52">
            <v>258505.65721255212</v>
          </cell>
          <cell r="P52">
            <v>0</v>
          </cell>
        </row>
        <row r="53">
          <cell r="A53" t="str">
            <v>EF0050</v>
          </cell>
          <cell r="B53" t="str">
            <v>Stopped</v>
          </cell>
          <cell r="C53" t="str">
            <v xml:space="preserve">Hawa ABDALLA MUKHTAR </v>
          </cell>
          <cell r="D53" t="str">
            <v xml:space="preserve">Cook </v>
          </cell>
          <cell r="E53" t="str">
            <v>A1</v>
          </cell>
          <cell r="F53">
            <v>0</v>
          </cell>
          <cell r="G53" t="str">
            <v>CA22</v>
          </cell>
          <cell r="H53" t="str">
            <v>EFN01</v>
          </cell>
          <cell r="I53">
            <v>650101</v>
          </cell>
          <cell r="J53" t="str">
            <v>NUT</v>
          </cell>
          <cell r="K53" t="str">
            <v>TFC</v>
          </cell>
          <cell r="L53">
            <v>405204.07460792002</v>
          </cell>
          <cell r="M53">
            <v>202602.03730396001</v>
          </cell>
          <cell r="P53">
            <v>0</v>
          </cell>
        </row>
        <row r="54">
          <cell r="A54" t="str">
            <v>EF0051</v>
          </cell>
          <cell r="B54" t="str">
            <v>Stopped</v>
          </cell>
          <cell r="C54" t="str">
            <v xml:space="preserve">Houda HAMID </v>
          </cell>
          <cell r="D54" t="str">
            <v xml:space="preserve">Phase Monitor </v>
          </cell>
          <cell r="E54" t="str">
            <v>B</v>
          </cell>
          <cell r="F54">
            <v>0</v>
          </cell>
          <cell r="G54" t="str">
            <v>CA03</v>
          </cell>
          <cell r="H54" t="str">
            <v>EFN01</v>
          </cell>
          <cell r="I54">
            <v>650101</v>
          </cell>
          <cell r="J54" t="str">
            <v>NUT</v>
          </cell>
          <cell r="K54" t="str">
            <v>TFC</v>
          </cell>
          <cell r="L54">
            <v>470286.45574</v>
          </cell>
          <cell r="M54">
            <v>235143.22787</v>
          </cell>
          <cell r="P54">
            <v>0</v>
          </cell>
        </row>
        <row r="55">
          <cell r="A55" t="str">
            <v>EF0052</v>
          </cell>
          <cell r="B55" t="str">
            <v>Stopped</v>
          </cell>
          <cell r="C55" t="str">
            <v xml:space="preserve">Houda TIRAB AMIR </v>
          </cell>
          <cell r="D55" t="str">
            <v xml:space="preserve">Cook </v>
          </cell>
          <cell r="E55" t="str">
            <v>A</v>
          </cell>
          <cell r="F55">
            <v>0</v>
          </cell>
          <cell r="G55" t="str">
            <v>CA03</v>
          </cell>
          <cell r="H55" t="str">
            <v>EFN01</v>
          </cell>
          <cell r="I55">
            <v>650101</v>
          </cell>
          <cell r="J55" t="str">
            <v>NUT</v>
          </cell>
          <cell r="K55" t="str">
            <v>TFC</v>
          </cell>
          <cell r="L55">
            <v>396786.07494000002</v>
          </cell>
          <cell r="M55">
            <v>198393.03747000001</v>
          </cell>
          <cell r="P55">
            <v>0</v>
          </cell>
        </row>
        <row r="56">
          <cell r="A56" t="str">
            <v>EF0057</v>
          </cell>
          <cell r="B56" t="str">
            <v>Active</v>
          </cell>
          <cell r="C56" t="str">
            <v xml:space="preserve">Izeldeen ADAM YOUSSUF </v>
          </cell>
          <cell r="D56" t="str">
            <v>Home Visitor Team Leader</v>
          </cell>
          <cell r="E56" t="str">
            <v>D4</v>
          </cell>
          <cell r="F56" t="str">
            <v>F1K</v>
          </cell>
          <cell r="G56" t="str">
            <v>CA02</v>
          </cell>
          <cell r="H56" t="str">
            <v>EFN01</v>
          </cell>
          <cell r="I56">
            <v>650101</v>
          </cell>
          <cell r="J56" t="str">
            <v>NUT</v>
          </cell>
          <cell r="K56" t="str">
            <v>TFC</v>
          </cell>
          <cell r="L56">
            <v>776886.20824858558</v>
          </cell>
          <cell r="M56">
            <v>388443.10412429279</v>
          </cell>
          <cell r="P56">
            <v>0</v>
          </cell>
        </row>
        <row r="57">
          <cell r="A57" t="str">
            <v>EF0058</v>
          </cell>
          <cell r="B57" t="str">
            <v>Active</v>
          </cell>
          <cell r="C57" t="str">
            <v xml:space="preserve">Ishag HASSAN IDRISS ABDELLA </v>
          </cell>
          <cell r="D57" t="str">
            <v>Watchman</v>
          </cell>
          <cell r="E57" t="str">
            <v>A4</v>
          </cell>
          <cell r="F57" t="str">
            <v>F1K</v>
          </cell>
          <cell r="G57" t="str">
            <v>CA02</v>
          </cell>
          <cell r="H57" t="str">
            <v>EFN01</v>
          </cell>
          <cell r="I57">
            <v>650101</v>
          </cell>
          <cell r="J57" t="str">
            <v>NUT</v>
          </cell>
          <cell r="K57" t="str">
            <v>TFC</v>
          </cell>
          <cell r="L57">
            <v>436161.64845153713</v>
          </cell>
          <cell r="M57">
            <v>218080.82422576856</v>
          </cell>
          <cell r="N57">
            <v>150000</v>
          </cell>
          <cell r="P57">
            <v>0</v>
          </cell>
        </row>
        <row r="58">
          <cell r="A58" t="str">
            <v>EF0059</v>
          </cell>
          <cell r="B58" t="str">
            <v>Active</v>
          </cell>
          <cell r="C58" t="str">
            <v xml:space="preserve">Ismail MOHAMED GUMAA </v>
          </cell>
          <cell r="D58" t="str">
            <v xml:space="preserve">Watchman </v>
          </cell>
          <cell r="E58" t="str">
            <v>A4</v>
          </cell>
          <cell r="F58" t="str">
            <v>Z1L</v>
          </cell>
          <cell r="G58" t="str">
            <v>6500O</v>
          </cell>
          <cell r="H58" t="str">
            <v>EFC01</v>
          </cell>
          <cell r="I58">
            <v>650014</v>
          </cell>
          <cell r="J58" t="str">
            <v>LOG</v>
          </cell>
          <cell r="K58" t="str">
            <v>Guest house</v>
          </cell>
          <cell r="L58">
            <v>436161.64845153713</v>
          </cell>
          <cell r="M58">
            <v>218080.82422576856</v>
          </cell>
          <cell r="P58">
            <v>0</v>
          </cell>
        </row>
        <row r="59">
          <cell r="A59" t="str">
            <v>EF0056</v>
          </cell>
          <cell r="B59" t="str">
            <v>Stopped</v>
          </cell>
          <cell r="C59" t="str">
            <v xml:space="preserve">Isak ADAM ABAKHAR </v>
          </cell>
          <cell r="D59" t="str">
            <v xml:space="preserve">Measurer </v>
          </cell>
          <cell r="E59" t="str">
            <v>B2</v>
          </cell>
          <cell r="F59">
            <v>0</v>
          </cell>
          <cell r="G59" t="str">
            <v>CA32</v>
          </cell>
          <cell r="H59" t="str">
            <v>EFN01</v>
          </cell>
          <cell r="I59">
            <v>650101</v>
          </cell>
          <cell r="J59" t="str">
            <v>NUT</v>
          </cell>
          <cell r="K59" t="str">
            <v>SFC</v>
          </cell>
          <cell r="L59">
            <v>489826.67515471968</v>
          </cell>
          <cell r="M59">
            <v>244913.33757735984</v>
          </cell>
          <cell r="P59">
            <v>0</v>
          </cell>
        </row>
        <row r="60">
          <cell r="A60" t="str">
            <v>EF0063</v>
          </cell>
          <cell r="B60" t="str">
            <v>Active</v>
          </cell>
          <cell r="C60" t="str">
            <v xml:space="preserve">Kubra ISHAG ABDULKARIM </v>
          </cell>
          <cell r="D60" t="str">
            <v>Nurse</v>
          </cell>
          <cell r="E60" t="str">
            <v>D4</v>
          </cell>
          <cell r="F60" t="str">
            <v>F1K</v>
          </cell>
          <cell r="G60" t="str">
            <v>CA02</v>
          </cell>
          <cell r="H60" t="str">
            <v>EFN01</v>
          </cell>
          <cell r="I60">
            <v>650101</v>
          </cell>
          <cell r="J60" t="str">
            <v>NUT</v>
          </cell>
          <cell r="K60" t="str">
            <v>TFC</v>
          </cell>
          <cell r="L60">
            <v>776886.20824858558</v>
          </cell>
          <cell r="M60">
            <v>388443.10412429279</v>
          </cell>
          <cell r="P60">
            <v>0</v>
          </cell>
        </row>
        <row r="61">
          <cell r="A61" t="str">
            <v>EF0068</v>
          </cell>
          <cell r="B61" t="str">
            <v>Active</v>
          </cell>
          <cell r="C61" t="str">
            <v xml:space="preserve">Mohamed ABDELRAHMAN ABDELMAWLA </v>
          </cell>
          <cell r="D61" t="str">
            <v>Watchman</v>
          </cell>
          <cell r="E61" t="str">
            <v>A4</v>
          </cell>
          <cell r="F61" t="str">
            <v>F1K</v>
          </cell>
          <cell r="G61" t="str">
            <v>CA03</v>
          </cell>
          <cell r="H61" t="str">
            <v>EFC01</v>
          </cell>
          <cell r="I61">
            <v>650100</v>
          </cell>
          <cell r="J61" t="str">
            <v>LOG</v>
          </cell>
          <cell r="K61" t="str">
            <v>Office</v>
          </cell>
          <cell r="L61">
            <v>436161.64845153713</v>
          </cell>
          <cell r="M61">
            <v>218080.82422576856</v>
          </cell>
          <cell r="N61">
            <v>200000</v>
          </cell>
          <cell r="P61">
            <v>0</v>
          </cell>
        </row>
        <row r="62">
          <cell r="A62" t="str">
            <v>EF0096</v>
          </cell>
          <cell r="B62" t="str">
            <v>Stopped</v>
          </cell>
          <cell r="C62" t="str">
            <v xml:space="preserve">Yousif ADAM KHAMIS </v>
          </cell>
          <cell r="D62" t="str">
            <v>Purchaser</v>
          </cell>
          <cell r="E62" t="str">
            <v>E2</v>
          </cell>
          <cell r="F62" t="str">
            <v>F1J</v>
          </cell>
          <cell r="G62" t="str">
            <v>CA52</v>
          </cell>
          <cell r="H62" t="str">
            <v>EFC01</v>
          </cell>
          <cell r="I62">
            <v>650100</v>
          </cell>
          <cell r="J62" t="str">
            <v>LOG</v>
          </cell>
          <cell r="K62" t="str">
            <v>Office</v>
          </cell>
          <cell r="L62">
            <v>886519.8874912</v>
          </cell>
          <cell r="M62">
            <v>443259.9437456</v>
          </cell>
          <cell r="P62">
            <v>0</v>
          </cell>
        </row>
        <row r="63">
          <cell r="A63" t="str">
            <v>EF0175</v>
          </cell>
          <cell r="B63" t="str">
            <v>Stopped</v>
          </cell>
          <cell r="C63" t="str">
            <v xml:space="preserve">Souleiman AZIN AHMED </v>
          </cell>
          <cell r="D63" t="str">
            <v>Rehabilitation Assitant</v>
          </cell>
          <cell r="E63" t="str">
            <v>C1</v>
          </cell>
          <cell r="F63" t="str">
            <v>F1J</v>
          </cell>
          <cell r="G63" t="str">
            <v>CA52</v>
          </cell>
          <cell r="H63" t="str">
            <v>EFC01</v>
          </cell>
          <cell r="I63">
            <v>650100</v>
          </cell>
          <cell r="J63" t="str">
            <v>LOG</v>
          </cell>
          <cell r="K63" t="str">
            <v>Office</v>
          </cell>
          <cell r="L63">
            <v>592335.26867873606</v>
          </cell>
          <cell r="M63">
            <v>296167.63433936803</v>
          </cell>
          <cell r="P63">
            <v>0</v>
          </cell>
        </row>
        <row r="64">
          <cell r="A64" t="str">
            <v>EF0061</v>
          </cell>
          <cell r="B64" t="str">
            <v>Stopped</v>
          </cell>
          <cell r="C64" t="str">
            <v xml:space="preserve">Khadija YOUNIS </v>
          </cell>
          <cell r="D64" t="str">
            <v xml:space="preserve">Cleaner </v>
          </cell>
          <cell r="E64" t="str">
            <v>A</v>
          </cell>
          <cell r="F64">
            <v>0</v>
          </cell>
          <cell r="G64" t="str">
            <v>CA03</v>
          </cell>
          <cell r="H64" t="str">
            <v>EFN01</v>
          </cell>
          <cell r="I64">
            <v>650101</v>
          </cell>
          <cell r="J64" t="str">
            <v>NUT</v>
          </cell>
          <cell r="K64" t="str">
            <v>TFC</v>
          </cell>
          <cell r="L64">
            <v>396786.07494000002</v>
          </cell>
          <cell r="M64">
            <v>198393.03747000001</v>
          </cell>
          <cell r="P64">
            <v>0</v>
          </cell>
        </row>
        <row r="65">
          <cell r="A65" t="str">
            <v>EF0062</v>
          </cell>
          <cell r="B65" t="str">
            <v>Stopped</v>
          </cell>
          <cell r="C65" t="str">
            <v xml:space="preserve">Khalid IBRAHIM HAMID </v>
          </cell>
          <cell r="D65" t="str">
            <v xml:space="preserve">Log Assistant </v>
          </cell>
          <cell r="E65" t="str">
            <v>G1</v>
          </cell>
          <cell r="F65">
            <v>0</v>
          </cell>
          <cell r="G65" t="str">
            <v>BA30</v>
          </cell>
          <cell r="H65" t="str">
            <v>EFC01</v>
          </cell>
          <cell r="I65">
            <v>650100</v>
          </cell>
          <cell r="J65" t="str">
            <v>LOG</v>
          </cell>
          <cell r="K65" t="str">
            <v>Office</v>
          </cell>
          <cell r="L65">
            <v>1277871.9450107741</v>
          </cell>
          <cell r="M65">
            <v>638935.97250538704</v>
          </cell>
          <cell r="P65">
            <v>0</v>
          </cell>
        </row>
        <row r="66">
          <cell r="A66" t="str">
            <v>EF0070</v>
          </cell>
          <cell r="B66" t="str">
            <v>Active</v>
          </cell>
          <cell r="C66" t="str">
            <v xml:space="preserve">Mohamed BEKHIT ABDURAHMAN </v>
          </cell>
          <cell r="D66" t="str">
            <v xml:space="preserve">Phase Monitor </v>
          </cell>
          <cell r="E66" t="str">
            <v>B4</v>
          </cell>
          <cell r="F66" t="str">
            <v>F1K</v>
          </cell>
          <cell r="G66" t="str">
            <v>CA02</v>
          </cell>
          <cell r="H66" t="str">
            <v>EFN01</v>
          </cell>
          <cell r="I66">
            <v>650101</v>
          </cell>
          <cell r="J66" t="str">
            <v>NUT</v>
          </cell>
          <cell r="K66" t="str">
            <v>TFC</v>
          </cell>
          <cell r="L66">
            <v>517011.31442510424</v>
          </cell>
          <cell r="M66">
            <v>258505.65721255212</v>
          </cell>
          <cell r="P66">
            <v>0</v>
          </cell>
        </row>
        <row r="67">
          <cell r="A67" t="str">
            <v>EF0064</v>
          </cell>
          <cell r="B67" t="str">
            <v>Stopped</v>
          </cell>
          <cell r="C67" t="str">
            <v xml:space="preserve">Mahmoud AHMED MOHAMMED ALDOMA </v>
          </cell>
          <cell r="D67" t="str">
            <v>Purchaser</v>
          </cell>
          <cell r="E67" t="str">
            <v>E1</v>
          </cell>
          <cell r="F67">
            <v>0</v>
          </cell>
          <cell r="G67" t="str">
            <v>BA30</v>
          </cell>
          <cell r="H67" t="str">
            <v>EFC01</v>
          </cell>
          <cell r="I67">
            <v>650100</v>
          </cell>
          <cell r="J67" t="str">
            <v>LOG</v>
          </cell>
          <cell r="K67" t="str">
            <v>Office</v>
          </cell>
          <cell r="L67">
            <v>867281.15554767998</v>
          </cell>
          <cell r="M67">
            <v>433640.57777383999</v>
          </cell>
          <cell r="P67">
            <v>0</v>
          </cell>
        </row>
        <row r="68">
          <cell r="A68" t="str">
            <v>EF0065</v>
          </cell>
          <cell r="B68" t="str">
            <v>Stopped</v>
          </cell>
          <cell r="C68" t="str">
            <v xml:space="preserve">Majda MOHAMED ADAM </v>
          </cell>
          <cell r="D68" t="str">
            <v xml:space="preserve">Cleaner </v>
          </cell>
          <cell r="E68" t="str">
            <v>A1</v>
          </cell>
          <cell r="F68">
            <v>0</v>
          </cell>
          <cell r="G68" t="str">
            <v>CA22</v>
          </cell>
          <cell r="H68" t="str">
            <v>EFN01</v>
          </cell>
          <cell r="I68">
            <v>650101</v>
          </cell>
          <cell r="J68" t="str">
            <v>NUT</v>
          </cell>
          <cell r="K68" t="str">
            <v>TFC</v>
          </cell>
          <cell r="L68">
            <v>405204.07460792002</v>
          </cell>
          <cell r="M68">
            <v>202602.03730396001</v>
          </cell>
          <cell r="P68">
            <v>0</v>
          </cell>
        </row>
        <row r="69">
          <cell r="A69" t="str">
            <v>EF0066</v>
          </cell>
          <cell r="B69" t="str">
            <v>Stopped</v>
          </cell>
          <cell r="C69" t="str">
            <v xml:space="preserve">Mariam EL TAHEIR HAROUN </v>
          </cell>
          <cell r="D69" t="str">
            <v>Social Worker</v>
          </cell>
          <cell r="E69" t="str">
            <v>C1</v>
          </cell>
          <cell r="F69">
            <v>0</v>
          </cell>
          <cell r="G69" t="str">
            <v>CA22</v>
          </cell>
          <cell r="H69" t="str">
            <v>EFN01</v>
          </cell>
          <cell r="I69">
            <v>650101</v>
          </cell>
          <cell r="J69" t="str">
            <v>NUT</v>
          </cell>
          <cell r="K69" t="str">
            <v>TFC</v>
          </cell>
          <cell r="L69">
            <v>592335.26867873606</v>
          </cell>
          <cell r="M69">
            <v>296167.63433936803</v>
          </cell>
          <cell r="P69">
            <v>0</v>
          </cell>
        </row>
        <row r="70">
          <cell r="A70" t="str">
            <v>EF0071</v>
          </cell>
          <cell r="B70" t="str">
            <v>Active</v>
          </cell>
          <cell r="C70" t="str">
            <v xml:space="preserve">Mohamed IBRAHIM ABDALLA </v>
          </cell>
          <cell r="D70" t="str">
            <v>Watchman</v>
          </cell>
          <cell r="E70" t="str">
            <v>A4</v>
          </cell>
          <cell r="F70" t="str">
            <v>F1K</v>
          </cell>
          <cell r="G70" t="str">
            <v>CA03</v>
          </cell>
          <cell r="H70" t="str">
            <v>EFC01</v>
          </cell>
          <cell r="I70">
            <v>650100</v>
          </cell>
          <cell r="J70" t="str">
            <v>LOG</v>
          </cell>
          <cell r="K70" t="str">
            <v>WHouse</v>
          </cell>
          <cell r="L70">
            <v>436161.64845153713</v>
          </cell>
          <cell r="M70">
            <v>218080.82422576856</v>
          </cell>
          <cell r="N70">
            <v>200000</v>
          </cell>
          <cell r="P70">
            <v>0</v>
          </cell>
        </row>
        <row r="71">
          <cell r="A71" t="str">
            <v>EF0073</v>
          </cell>
          <cell r="B71" t="str">
            <v>Active</v>
          </cell>
          <cell r="C71" t="str">
            <v xml:space="preserve">Mohamed Saad EL NOUR EL HAY </v>
          </cell>
          <cell r="D71" t="str">
            <v>Watchman</v>
          </cell>
          <cell r="E71" t="str">
            <v>A4</v>
          </cell>
          <cell r="F71" t="str">
            <v>F1K</v>
          </cell>
          <cell r="G71" t="str">
            <v>CA03</v>
          </cell>
          <cell r="H71" t="str">
            <v>EFC01</v>
          </cell>
          <cell r="I71">
            <v>650100</v>
          </cell>
          <cell r="J71" t="str">
            <v>LOG</v>
          </cell>
          <cell r="K71" t="str">
            <v>Office</v>
          </cell>
          <cell r="L71">
            <v>436161.64845153713</v>
          </cell>
          <cell r="M71">
            <v>218080.82422576856</v>
          </cell>
          <cell r="N71">
            <v>200000</v>
          </cell>
          <cell r="P71">
            <v>0</v>
          </cell>
        </row>
        <row r="72">
          <cell r="A72" t="str">
            <v>EF0069</v>
          </cell>
          <cell r="B72" t="str">
            <v>Stopped</v>
          </cell>
          <cell r="C72" t="str">
            <v xml:space="preserve">Mohamed ADAM MOHAMED </v>
          </cell>
          <cell r="D72" t="str">
            <v>Watchman</v>
          </cell>
          <cell r="E72" t="str">
            <v>A2</v>
          </cell>
          <cell r="F72">
            <v>0</v>
          </cell>
          <cell r="G72" t="str">
            <v>CA32</v>
          </cell>
          <cell r="H72" t="str">
            <v>EFN01</v>
          </cell>
          <cell r="I72">
            <v>650101</v>
          </cell>
          <cell r="J72" t="str">
            <v>NUT</v>
          </cell>
          <cell r="K72" t="str">
            <v>SFC</v>
          </cell>
          <cell r="L72">
            <v>413621.83671648003</v>
          </cell>
          <cell r="M72">
            <v>206810.91835824001</v>
          </cell>
          <cell r="P72">
            <v>0</v>
          </cell>
        </row>
        <row r="73">
          <cell r="A73" t="str">
            <v>EF0075</v>
          </cell>
          <cell r="B73" t="str">
            <v>Active</v>
          </cell>
          <cell r="C73" t="str">
            <v xml:space="preserve">Mohamed IBRAHIM AHMED </v>
          </cell>
          <cell r="D73" t="str">
            <v xml:space="preserve">Food aid supervisor  </v>
          </cell>
          <cell r="E73" t="str">
            <v>F4</v>
          </cell>
          <cell r="F73" t="str">
            <v>D4H</v>
          </cell>
          <cell r="G73" t="str">
            <v>AB02</v>
          </cell>
          <cell r="H73" t="str">
            <v>EFF01</v>
          </cell>
          <cell r="I73">
            <v>650101</v>
          </cell>
          <cell r="J73" t="str">
            <v>FA</v>
          </cell>
          <cell r="K73" t="str">
            <v>Field</v>
          </cell>
          <cell r="L73">
            <v>1126558.9190596484</v>
          </cell>
          <cell r="M73">
            <v>563279.45952982421</v>
          </cell>
          <cell r="P73">
            <v>0</v>
          </cell>
        </row>
        <row r="74">
          <cell r="A74" t="str">
            <v>EF0078</v>
          </cell>
          <cell r="B74" t="str">
            <v>Active</v>
          </cell>
          <cell r="C74" t="str">
            <v xml:space="preserve">Mora ABAKER AHMED </v>
          </cell>
          <cell r="D74" t="str">
            <v xml:space="preserve">Home Visitor </v>
          </cell>
          <cell r="E74" t="str">
            <v>B4</v>
          </cell>
          <cell r="F74" t="str">
            <v>F1K</v>
          </cell>
          <cell r="G74" t="str">
            <v>CA02</v>
          </cell>
          <cell r="H74" t="str">
            <v>EFN01</v>
          </cell>
          <cell r="I74">
            <v>650101</v>
          </cell>
          <cell r="J74" t="str">
            <v>NUT</v>
          </cell>
          <cell r="K74" t="str">
            <v>OTP</v>
          </cell>
          <cell r="L74">
            <v>517011.31442510424</v>
          </cell>
          <cell r="M74">
            <v>258505.65721255212</v>
          </cell>
          <cell r="N74">
            <v>100000</v>
          </cell>
          <cell r="P74">
            <v>0</v>
          </cell>
        </row>
        <row r="75">
          <cell r="A75" t="str">
            <v>EF0072</v>
          </cell>
          <cell r="B75" t="str">
            <v>Stopped</v>
          </cell>
          <cell r="C75" t="str">
            <v xml:space="preserve">Mohamed IDRIS ADAM </v>
          </cell>
          <cell r="D75" t="str">
            <v>Registrar</v>
          </cell>
          <cell r="E75" t="str">
            <v>C2</v>
          </cell>
          <cell r="F75">
            <v>0</v>
          </cell>
          <cell r="G75" t="str">
            <v>CA32</v>
          </cell>
          <cell r="H75" t="str">
            <v>EFN01</v>
          </cell>
          <cell r="I75">
            <v>650101</v>
          </cell>
          <cell r="J75" t="str">
            <v>NUT</v>
          </cell>
          <cell r="K75" t="str">
            <v>SFC</v>
          </cell>
          <cell r="L75">
            <v>604134.03552884806</v>
          </cell>
          <cell r="M75">
            <v>302067.01776442403</v>
          </cell>
          <cell r="P75">
            <v>0</v>
          </cell>
        </row>
        <row r="76">
          <cell r="A76" t="str">
            <v>EF0084</v>
          </cell>
          <cell r="B76" t="str">
            <v>Active</v>
          </cell>
          <cell r="C76" t="str">
            <v xml:space="preserve">Salwa MOHAMMEDIN ABDALLA </v>
          </cell>
          <cell r="D76" t="str">
            <v>Cook</v>
          </cell>
          <cell r="E76" t="str">
            <v>B4</v>
          </cell>
          <cell r="F76" t="str">
            <v>Z1L</v>
          </cell>
          <cell r="G76" t="str">
            <v>6500O</v>
          </cell>
          <cell r="H76" t="str">
            <v>EFC01</v>
          </cell>
          <cell r="I76">
            <v>650014</v>
          </cell>
          <cell r="J76" t="str">
            <v>ADMIN</v>
          </cell>
          <cell r="K76" t="str">
            <v>Guest house</v>
          </cell>
          <cell r="L76">
            <v>517011.31442510424</v>
          </cell>
          <cell r="M76">
            <v>258505.65721255212</v>
          </cell>
          <cell r="P76">
            <v>0</v>
          </cell>
        </row>
        <row r="77">
          <cell r="A77" t="str">
            <v>EF0085</v>
          </cell>
          <cell r="B77" t="str">
            <v>Active</v>
          </cell>
          <cell r="C77" t="str">
            <v xml:space="preserve">Sara ELNOUR OSMAN </v>
          </cell>
          <cell r="D77" t="str">
            <v>Commodity Tracking Officer</v>
          </cell>
          <cell r="E77" t="str">
            <v>E4</v>
          </cell>
          <cell r="F77" t="str">
            <v>D4H</v>
          </cell>
          <cell r="G77" t="str">
            <v>AB02</v>
          </cell>
          <cell r="H77" t="str">
            <v>EFF01</v>
          </cell>
          <cell r="I77">
            <v>650101</v>
          </cell>
          <cell r="J77" t="str">
            <v>FA</v>
          </cell>
          <cell r="K77" t="str">
            <v>Field</v>
          </cell>
          <cell r="L77">
            <v>942072.5276072612</v>
          </cell>
          <cell r="M77">
            <v>471036.2638036306</v>
          </cell>
          <cell r="P77">
            <v>0</v>
          </cell>
        </row>
        <row r="78">
          <cell r="A78" t="str">
            <v>EF0086</v>
          </cell>
          <cell r="B78" t="str">
            <v>Active</v>
          </cell>
          <cell r="C78" t="str">
            <v xml:space="preserve">Seedeg MUSSA MOHAMED </v>
          </cell>
          <cell r="D78" t="str">
            <v>Home Visitor</v>
          </cell>
          <cell r="E78" t="str">
            <v>B4</v>
          </cell>
          <cell r="F78" t="str">
            <v>F1K</v>
          </cell>
          <cell r="G78" t="str">
            <v>CA02</v>
          </cell>
          <cell r="H78" t="str">
            <v>EFN01</v>
          </cell>
          <cell r="I78">
            <v>650101</v>
          </cell>
          <cell r="J78" t="str">
            <v>NUT</v>
          </cell>
          <cell r="K78" t="str">
            <v>TFC</v>
          </cell>
          <cell r="L78">
            <v>517011.31442510424</v>
          </cell>
          <cell r="M78">
            <v>258505.65721255212</v>
          </cell>
          <cell r="P78">
            <v>0</v>
          </cell>
        </row>
        <row r="79">
          <cell r="A79" t="str">
            <v>EF0076</v>
          </cell>
          <cell r="B79" t="str">
            <v>Stopped</v>
          </cell>
          <cell r="C79" t="str">
            <v xml:space="preserve">Mohammed </v>
          </cell>
          <cell r="D79" t="str">
            <v xml:space="preserve">Medical Supervisor </v>
          </cell>
          <cell r="E79" t="str">
            <v>H</v>
          </cell>
          <cell r="F79">
            <v>0</v>
          </cell>
          <cell r="G79" t="str">
            <v>CA03</v>
          </cell>
          <cell r="H79" t="str">
            <v>EFN01</v>
          </cell>
          <cell r="I79">
            <v>650101</v>
          </cell>
          <cell r="J79" t="str">
            <v>NUT</v>
          </cell>
          <cell r="K79" t="str">
            <v>TFC</v>
          </cell>
          <cell r="L79">
            <v>1723960.496</v>
          </cell>
          <cell r="M79">
            <v>861980.24800000002</v>
          </cell>
          <cell r="P79">
            <v>0</v>
          </cell>
        </row>
        <row r="80">
          <cell r="A80" t="str">
            <v>EF0077</v>
          </cell>
          <cell r="B80" t="str">
            <v>Stopped</v>
          </cell>
          <cell r="C80" t="str">
            <v xml:space="preserve">Mohamoud IDRIS ALI </v>
          </cell>
          <cell r="D80" t="str">
            <v>Counterpart</v>
          </cell>
          <cell r="E80" t="str">
            <v>F1</v>
          </cell>
          <cell r="F80">
            <v>0</v>
          </cell>
          <cell r="G80" t="str">
            <v>CA03</v>
          </cell>
          <cell r="H80" t="str">
            <v>EFN01</v>
          </cell>
          <cell r="I80">
            <v>650101</v>
          </cell>
          <cell r="J80" t="str">
            <v>NUT</v>
          </cell>
          <cell r="K80" t="str">
            <v>SFC</v>
          </cell>
          <cell r="L80">
            <v>1044160.7533788817</v>
          </cell>
          <cell r="M80">
            <v>522080.37668944086</v>
          </cell>
          <cell r="P80">
            <v>0</v>
          </cell>
        </row>
        <row r="81">
          <cell r="A81" t="str">
            <v>EF0087</v>
          </cell>
          <cell r="B81" t="str">
            <v>Active</v>
          </cell>
          <cell r="C81" t="str">
            <v xml:space="preserve">Semina ADAM Hussein </v>
          </cell>
          <cell r="D81" t="str">
            <v>Nurse</v>
          </cell>
          <cell r="E81" t="str">
            <v>D4</v>
          </cell>
          <cell r="F81" t="str">
            <v>F1K</v>
          </cell>
          <cell r="G81" t="str">
            <v>CA02</v>
          </cell>
          <cell r="H81" t="str">
            <v>EFN01</v>
          </cell>
          <cell r="I81">
            <v>650101</v>
          </cell>
          <cell r="J81" t="str">
            <v>NUT</v>
          </cell>
          <cell r="K81" t="str">
            <v>TFC</v>
          </cell>
          <cell r="L81">
            <v>776886.20824858558</v>
          </cell>
          <cell r="M81">
            <v>388443.10412429279</v>
          </cell>
          <cell r="P81">
            <v>0</v>
          </cell>
        </row>
        <row r="82">
          <cell r="A82" t="str">
            <v>EF0079</v>
          </cell>
          <cell r="B82" t="str">
            <v>Stopped</v>
          </cell>
          <cell r="C82" t="str">
            <v xml:space="preserve">Moussa ISAG YAGUOB </v>
          </cell>
          <cell r="D82" t="str">
            <v xml:space="preserve">Measurer </v>
          </cell>
          <cell r="E82" t="str">
            <v>B2</v>
          </cell>
          <cell r="F82">
            <v>0</v>
          </cell>
          <cell r="G82" t="str">
            <v>CA32</v>
          </cell>
          <cell r="H82" t="str">
            <v>EFN01</v>
          </cell>
          <cell r="I82">
            <v>650101</v>
          </cell>
          <cell r="J82" t="str">
            <v>NUT</v>
          </cell>
          <cell r="K82" t="str">
            <v>SFC</v>
          </cell>
          <cell r="L82">
            <v>489826.67515471968</v>
          </cell>
          <cell r="M82">
            <v>244913.33757735984</v>
          </cell>
          <cell r="P82">
            <v>0</v>
          </cell>
        </row>
        <row r="83">
          <cell r="A83" t="str">
            <v>EF0080</v>
          </cell>
          <cell r="B83" t="str">
            <v>Stopped</v>
          </cell>
          <cell r="C83" t="str">
            <v xml:space="preserve">Nagah ELTAIB BABEKER </v>
          </cell>
          <cell r="D83" t="str">
            <v xml:space="preserve">Registrar </v>
          </cell>
          <cell r="E83" t="str">
            <v>B</v>
          </cell>
          <cell r="F83">
            <v>0</v>
          </cell>
          <cell r="G83" t="str">
            <v>CA03</v>
          </cell>
          <cell r="H83" t="str">
            <v>EFN01</v>
          </cell>
          <cell r="I83">
            <v>650101</v>
          </cell>
          <cell r="J83" t="str">
            <v>NUT</v>
          </cell>
          <cell r="K83" t="str">
            <v>TFC</v>
          </cell>
          <cell r="L83">
            <v>470286.45574</v>
          </cell>
          <cell r="M83">
            <v>235143.22787</v>
          </cell>
          <cell r="P83">
            <v>0</v>
          </cell>
        </row>
        <row r="84">
          <cell r="A84" t="str">
            <v>EF0094</v>
          </cell>
          <cell r="B84" t="str">
            <v>Active</v>
          </cell>
          <cell r="C84" t="str">
            <v xml:space="preserve">Yahia ABDALLA MOHAMED ABAKER </v>
          </cell>
          <cell r="D84" t="str">
            <v>Storekeeper</v>
          </cell>
          <cell r="E84" t="str">
            <v>D4</v>
          </cell>
          <cell r="F84" t="str">
            <v>F1K</v>
          </cell>
          <cell r="G84" t="str">
            <v>CA02</v>
          </cell>
          <cell r="H84" t="str">
            <v>EFN01</v>
          </cell>
          <cell r="I84">
            <v>650101</v>
          </cell>
          <cell r="J84" t="str">
            <v>NUT</v>
          </cell>
          <cell r="K84" t="str">
            <v>TFC</v>
          </cell>
          <cell r="L84">
            <v>776886.20824858558</v>
          </cell>
          <cell r="M84">
            <v>388443.10412429279</v>
          </cell>
          <cell r="N84">
            <v>200000</v>
          </cell>
          <cell r="P84">
            <v>0</v>
          </cell>
        </row>
        <row r="85">
          <cell r="A85" t="str">
            <v>EF0082</v>
          </cell>
          <cell r="B85" t="str">
            <v>Stopped</v>
          </cell>
          <cell r="C85" t="str">
            <v xml:space="preserve">Rasha HAMID </v>
          </cell>
          <cell r="D85" t="str">
            <v xml:space="preserve">Register </v>
          </cell>
          <cell r="E85" t="str">
            <v>B1</v>
          </cell>
          <cell r="F85">
            <v>0</v>
          </cell>
          <cell r="G85" t="str">
            <v>CA03</v>
          </cell>
          <cell r="H85" t="str">
            <v>EFN01</v>
          </cell>
          <cell r="I85">
            <v>650101</v>
          </cell>
          <cell r="J85" t="str">
            <v>NUT</v>
          </cell>
          <cell r="K85" t="str">
            <v>SFC</v>
          </cell>
          <cell r="L85">
            <v>480056.92</v>
          </cell>
          <cell r="M85">
            <v>240028.46</v>
          </cell>
          <cell r="P85">
            <v>0</v>
          </cell>
        </row>
        <row r="86">
          <cell r="A86" t="str">
            <v>EF0083</v>
          </cell>
          <cell r="B86" t="str">
            <v>Stopped</v>
          </cell>
          <cell r="C86" t="str">
            <v xml:space="preserve">Salah MOHAMED AHMED </v>
          </cell>
          <cell r="D86" t="str">
            <v>Supervisor Assistant</v>
          </cell>
          <cell r="E86" t="str">
            <v>D2</v>
          </cell>
          <cell r="F86">
            <v>0</v>
          </cell>
          <cell r="G86" t="str">
            <v>CA32</v>
          </cell>
          <cell r="H86" t="str">
            <v>EFN01</v>
          </cell>
          <cell r="I86">
            <v>650101</v>
          </cell>
          <cell r="J86" t="str">
            <v>NUT</v>
          </cell>
          <cell r="K86" t="str">
            <v>SFC</v>
          </cell>
          <cell r="L86">
            <v>737116.89277311997</v>
          </cell>
          <cell r="M86">
            <v>368558.44638655998</v>
          </cell>
          <cell r="P86">
            <v>0</v>
          </cell>
        </row>
        <row r="87">
          <cell r="A87" t="str">
            <v>EF0095</v>
          </cell>
          <cell r="B87" t="str">
            <v>Active</v>
          </cell>
          <cell r="C87" t="str">
            <v xml:space="preserve">Younes ABUBAKER MANSUR </v>
          </cell>
          <cell r="D87" t="str">
            <v>Watchman</v>
          </cell>
          <cell r="E87" t="str">
            <v>A4</v>
          </cell>
          <cell r="F87" t="str">
            <v>F1K</v>
          </cell>
          <cell r="G87" t="str">
            <v>CA03</v>
          </cell>
          <cell r="H87" t="str">
            <v>EFC01</v>
          </cell>
          <cell r="I87">
            <v>650100</v>
          </cell>
          <cell r="J87" t="str">
            <v>LOG</v>
          </cell>
          <cell r="K87" t="str">
            <v>WHouse</v>
          </cell>
          <cell r="L87">
            <v>436161.64845153713</v>
          </cell>
          <cell r="M87">
            <v>218080.82422576856</v>
          </cell>
          <cell r="P87">
            <v>0</v>
          </cell>
        </row>
        <row r="88">
          <cell r="A88" t="str">
            <v>EF0098</v>
          </cell>
          <cell r="B88" t="str">
            <v>Active</v>
          </cell>
          <cell r="C88" t="str">
            <v xml:space="preserve">Zainab ADAM HASSAN </v>
          </cell>
          <cell r="D88" t="str">
            <v xml:space="preserve">Cook </v>
          </cell>
          <cell r="E88" t="str">
            <v>A4</v>
          </cell>
          <cell r="F88" t="str">
            <v>F1K</v>
          </cell>
          <cell r="G88" t="str">
            <v>CA02</v>
          </cell>
          <cell r="H88" t="str">
            <v>EFN01</v>
          </cell>
          <cell r="I88">
            <v>650101</v>
          </cell>
          <cell r="J88" t="str">
            <v>NUT</v>
          </cell>
          <cell r="K88" t="str">
            <v>TFC</v>
          </cell>
          <cell r="L88">
            <v>436161.64845153713</v>
          </cell>
          <cell r="M88">
            <v>218080.82422576856</v>
          </cell>
          <cell r="P88">
            <v>0</v>
          </cell>
        </row>
        <row r="89">
          <cell r="A89" t="str">
            <v>EF0099</v>
          </cell>
          <cell r="B89" t="str">
            <v>Active</v>
          </cell>
          <cell r="C89" t="str">
            <v xml:space="preserve">Zainab MUSTAFA ABDALLA </v>
          </cell>
          <cell r="D89" t="str">
            <v xml:space="preserve">Psychosocial Worker </v>
          </cell>
          <cell r="E89" t="str">
            <v>D4</v>
          </cell>
          <cell r="F89" t="str">
            <v>F1K</v>
          </cell>
          <cell r="G89" t="str">
            <v>CA02</v>
          </cell>
          <cell r="H89" t="str">
            <v>EFN01</v>
          </cell>
          <cell r="I89">
            <v>650101</v>
          </cell>
          <cell r="J89" t="str">
            <v>NUT</v>
          </cell>
          <cell r="K89" t="str">
            <v>TFC</v>
          </cell>
          <cell r="L89">
            <v>776886.20824858558</v>
          </cell>
          <cell r="M89">
            <v>388443.10412429279</v>
          </cell>
          <cell r="N89">
            <v>200000</v>
          </cell>
          <cell r="P89">
            <v>0</v>
          </cell>
        </row>
        <row r="90">
          <cell r="A90" t="str">
            <v>EF0100</v>
          </cell>
          <cell r="B90" t="str">
            <v>Active</v>
          </cell>
          <cell r="C90" t="str">
            <v xml:space="preserve">Zakaria ADAM AHMID </v>
          </cell>
          <cell r="D90" t="str">
            <v>Watchman</v>
          </cell>
          <cell r="E90" t="str">
            <v>A4</v>
          </cell>
          <cell r="F90" t="str">
            <v>F1K</v>
          </cell>
          <cell r="G90" t="str">
            <v>CA02</v>
          </cell>
          <cell r="H90" t="str">
            <v>EFN01</v>
          </cell>
          <cell r="I90">
            <v>650101</v>
          </cell>
          <cell r="J90" t="str">
            <v>NUT</v>
          </cell>
          <cell r="K90" t="str">
            <v>TFC</v>
          </cell>
          <cell r="L90">
            <v>436161.64845153713</v>
          </cell>
          <cell r="M90">
            <v>218080.82422576856</v>
          </cell>
          <cell r="N90">
            <v>100000</v>
          </cell>
          <cell r="P90">
            <v>0</v>
          </cell>
        </row>
        <row r="91">
          <cell r="A91" t="str">
            <v>EF0088</v>
          </cell>
          <cell r="B91" t="str">
            <v>Stopped</v>
          </cell>
          <cell r="C91" t="str">
            <v xml:space="preserve">Somaia ABDALLAH YOUSSUF </v>
          </cell>
          <cell r="D91" t="str">
            <v xml:space="preserve">Home Visitor </v>
          </cell>
          <cell r="E91" t="str">
            <v>B2</v>
          </cell>
          <cell r="F91">
            <v>0</v>
          </cell>
          <cell r="G91" t="str">
            <v>CA32</v>
          </cell>
          <cell r="H91" t="str">
            <v>EFN01</v>
          </cell>
          <cell r="I91">
            <v>650101</v>
          </cell>
          <cell r="J91" t="str">
            <v>NUT</v>
          </cell>
          <cell r="K91" t="str">
            <v>SFC</v>
          </cell>
          <cell r="L91">
            <v>489826.67515471968</v>
          </cell>
          <cell r="M91">
            <v>244913.33757735984</v>
          </cell>
          <cell r="P91">
            <v>0</v>
          </cell>
        </row>
        <row r="92">
          <cell r="A92" t="str">
            <v>EF0089</v>
          </cell>
          <cell r="B92" t="str">
            <v>Stopped</v>
          </cell>
          <cell r="C92" t="str">
            <v xml:space="preserve">Suleiman IDRIS SALIM </v>
          </cell>
          <cell r="D92" t="str">
            <v xml:space="preserve">Watchman </v>
          </cell>
          <cell r="E92" t="str">
            <v>A1</v>
          </cell>
          <cell r="F92">
            <v>0</v>
          </cell>
          <cell r="G92" t="str">
            <v>CA00</v>
          </cell>
          <cell r="H92" t="str">
            <v>EFC01</v>
          </cell>
          <cell r="I92">
            <v>650100</v>
          </cell>
          <cell r="J92" t="str">
            <v>LOG</v>
          </cell>
          <cell r="K92" t="str">
            <v>Office</v>
          </cell>
          <cell r="L92">
            <v>405204.07460792002</v>
          </cell>
          <cell r="M92">
            <v>202602.03730396001</v>
          </cell>
          <cell r="P92">
            <v>0</v>
          </cell>
        </row>
        <row r="93">
          <cell r="A93" t="str">
            <v>EF0101</v>
          </cell>
          <cell r="B93" t="str">
            <v>Active</v>
          </cell>
          <cell r="C93" t="str">
            <v xml:space="preserve">Zakaria MOHAMED ADAM </v>
          </cell>
          <cell r="D93" t="str">
            <v>Watchman</v>
          </cell>
          <cell r="E93" t="str">
            <v>A4</v>
          </cell>
          <cell r="F93" t="str">
            <v>F1K</v>
          </cell>
          <cell r="G93" t="str">
            <v>CA02</v>
          </cell>
          <cell r="H93" t="str">
            <v>EFN01</v>
          </cell>
          <cell r="I93">
            <v>650101</v>
          </cell>
          <cell r="J93" t="str">
            <v>NUT</v>
          </cell>
          <cell r="K93" t="str">
            <v>TFC</v>
          </cell>
          <cell r="L93">
            <v>436161.64845153713</v>
          </cell>
          <cell r="M93">
            <v>218080.82422576856</v>
          </cell>
          <cell r="N93">
            <v>200000</v>
          </cell>
          <cell r="P93">
            <v>0</v>
          </cell>
        </row>
        <row r="94">
          <cell r="A94" t="str">
            <v>EF0091</v>
          </cell>
          <cell r="B94" t="str">
            <v>Stopped</v>
          </cell>
          <cell r="C94" t="str">
            <v xml:space="preserve">Susan YACOUB HUSSEIN </v>
          </cell>
          <cell r="D94" t="str">
            <v xml:space="preserve">Home Visitor </v>
          </cell>
          <cell r="E94" t="str">
            <v>B</v>
          </cell>
          <cell r="F94">
            <v>0</v>
          </cell>
          <cell r="G94" t="str">
            <v>CA03</v>
          </cell>
          <cell r="H94" t="str">
            <v>EFN01</v>
          </cell>
          <cell r="I94">
            <v>650101</v>
          </cell>
          <cell r="J94" t="str">
            <v>NUT</v>
          </cell>
          <cell r="K94" t="str">
            <v>TFC</v>
          </cell>
          <cell r="L94">
            <v>470286.45574</v>
          </cell>
          <cell r="M94">
            <v>235143.22787</v>
          </cell>
          <cell r="P94">
            <v>0</v>
          </cell>
        </row>
        <row r="95">
          <cell r="A95" t="str">
            <v>EF0092</v>
          </cell>
          <cell r="B95" t="str">
            <v>Stopped</v>
          </cell>
          <cell r="C95" t="str">
            <v xml:space="preserve">Teiba MOHAMED ADAM </v>
          </cell>
          <cell r="D95" t="str">
            <v xml:space="preserve">Cook </v>
          </cell>
          <cell r="E95" t="str">
            <v>A1</v>
          </cell>
          <cell r="F95">
            <v>0</v>
          </cell>
          <cell r="G95" t="str">
            <v>CA22</v>
          </cell>
          <cell r="H95" t="str">
            <v>EFN01</v>
          </cell>
          <cell r="I95">
            <v>650101</v>
          </cell>
          <cell r="J95" t="str">
            <v>NUT</v>
          </cell>
          <cell r="K95" t="str">
            <v>TFC</v>
          </cell>
          <cell r="L95">
            <v>405204.07460792002</v>
          </cell>
          <cell r="M95">
            <v>202602.03730396001</v>
          </cell>
          <cell r="P95">
            <v>0</v>
          </cell>
        </row>
        <row r="96">
          <cell r="A96" t="str">
            <v>EF0093</v>
          </cell>
          <cell r="B96" t="str">
            <v>Stopped</v>
          </cell>
          <cell r="C96" t="str">
            <v xml:space="preserve">Thomas PIO BAYA </v>
          </cell>
          <cell r="D96" t="str">
            <v xml:space="preserve">Nutrition Supervisor </v>
          </cell>
          <cell r="E96" t="str">
            <v>F</v>
          </cell>
          <cell r="F96">
            <v>0</v>
          </cell>
          <cell r="G96" t="str">
            <v>CA03</v>
          </cell>
          <cell r="H96" t="str">
            <v>EFN01</v>
          </cell>
          <cell r="I96">
            <v>650101</v>
          </cell>
          <cell r="J96" t="str">
            <v>NUT</v>
          </cell>
          <cell r="K96" t="str">
            <v>TFC</v>
          </cell>
          <cell r="L96">
            <v>1025128.70208</v>
          </cell>
          <cell r="M96">
            <v>512564.35103999998</v>
          </cell>
          <cell r="P96">
            <v>0</v>
          </cell>
        </row>
        <row r="97">
          <cell r="A97" t="str">
            <v>EF0102</v>
          </cell>
          <cell r="B97" t="str">
            <v>Active</v>
          </cell>
          <cell r="C97" t="str">
            <v xml:space="preserve">Adam MOHAMED ABDALLAH </v>
          </cell>
          <cell r="D97" t="str">
            <v>Mechanic</v>
          </cell>
          <cell r="E97" t="str">
            <v>D4</v>
          </cell>
          <cell r="F97" t="str">
            <v>F1K</v>
          </cell>
          <cell r="G97" t="str">
            <v>CA03</v>
          </cell>
          <cell r="H97" t="str">
            <v>EFC01</v>
          </cell>
          <cell r="I97">
            <v>650100</v>
          </cell>
          <cell r="J97" t="str">
            <v>LOG</v>
          </cell>
          <cell r="K97" t="str">
            <v>Office</v>
          </cell>
          <cell r="L97">
            <v>776886.20824858558</v>
          </cell>
          <cell r="M97">
            <v>388443.10412429279</v>
          </cell>
          <cell r="N97">
            <v>300000</v>
          </cell>
          <cell r="P97">
            <v>0</v>
          </cell>
        </row>
        <row r="98">
          <cell r="A98" t="str">
            <v>EF0219</v>
          </cell>
          <cell r="B98" t="str">
            <v>Stopped</v>
          </cell>
          <cell r="C98" t="str">
            <v xml:space="preserve">Seedig ABDURHMAN  </v>
          </cell>
          <cell r="D98" t="str">
            <v xml:space="preserve">Driver </v>
          </cell>
          <cell r="E98" t="str">
            <v>C</v>
          </cell>
          <cell r="F98">
            <v>0</v>
          </cell>
          <cell r="G98" t="str">
            <v>CA52</v>
          </cell>
          <cell r="H98" t="str">
            <v>EFC01</v>
          </cell>
          <cell r="I98">
            <v>650100</v>
          </cell>
          <cell r="J98" t="str">
            <v>LOG</v>
          </cell>
          <cell r="K98" t="str">
            <v>Office</v>
          </cell>
          <cell r="L98">
            <v>580536.02859999996</v>
          </cell>
          <cell r="M98">
            <v>290268.01429999998</v>
          </cell>
          <cell r="P98">
            <v>0</v>
          </cell>
        </row>
        <row r="99">
          <cell r="A99" t="str">
            <v>EF0103</v>
          </cell>
          <cell r="B99" t="str">
            <v>Stopped</v>
          </cell>
          <cell r="C99" t="str">
            <v xml:space="preserve">Eldouma ABDALLAH YAGOUB </v>
          </cell>
          <cell r="D99" t="str">
            <v xml:space="preserve">Admin assistant/HR </v>
          </cell>
          <cell r="E99" t="str">
            <v>G2</v>
          </cell>
          <cell r="F99" t="str">
            <v>F1J</v>
          </cell>
          <cell r="G99" t="str">
            <v>CA52</v>
          </cell>
          <cell r="H99" t="str">
            <v>EFC01</v>
          </cell>
          <cell r="I99">
            <v>650100</v>
          </cell>
          <cell r="J99" t="str">
            <v>ADMIN</v>
          </cell>
          <cell r="K99" t="str">
            <v>Office</v>
          </cell>
          <cell r="L99">
            <v>1302582.9391898718</v>
          </cell>
          <cell r="M99">
            <v>651291.46959493589</v>
          </cell>
          <cell r="P99">
            <v>0</v>
          </cell>
        </row>
        <row r="100">
          <cell r="A100" t="str">
            <v>EF0097</v>
          </cell>
          <cell r="B100" t="str">
            <v>Stopped</v>
          </cell>
          <cell r="C100" t="str">
            <v xml:space="preserve">Youssuf ZAKARIA  MOHAMED ADAM </v>
          </cell>
          <cell r="D100" t="str">
            <v>Watchman</v>
          </cell>
          <cell r="E100" t="str">
            <v>A2</v>
          </cell>
          <cell r="F100">
            <v>0</v>
          </cell>
          <cell r="G100" t="str">
            <v>CA32</v>
          </cell>
          <cell r="H100" t="str">
            <v>EFN01</v>
          </cell>
          <cell r="I100">
            <v>650101</v>
          </cell>
          <cell r="J100" t="str">
            <v>NUT</v>
          </cell>
          <cell r="K100" t="str">
            <v>SFC</v>
          </cell>
          <cell r="L100">
            <v>413621.83671648003</v>
          </cell>
          <cell r="M100">
            <v>206810.91835824001</v>
          </cell>
          <cell r="P100">
            <v>0</v>
          </cell>
        </row>
        <row r="101">
          <cell r="A101" t="str">
            <v>EF0106</v>
          </cell>
          <cell r="B101" t="str">
            <v>Active</v>
          </cell>
          <cell r="C101" t="str">
            <v xml:space="preserve">Essaid ABU ELBASHER </v>
          </cell>
          <cell r="D101" t="str">
            <v>Driver</v>
          </cell>
          <cell r="E101" t="str">
            <v>C4</v>
          </cell>
          <cell r="F101" t="str">
            <v>F1K</v>
          </cell>
          <cell r="G101" t="str">
            <v>CA03</v>
          </cell>
          <cell r="H101" t="str">
            <v>EFC01</v>
          </cell>
          <cell r="I101">
            <v>650100</v>
          </cell>
          <cell r="J101" t="str">
            <v>LOG</v>
          </cell>
          <cell r="K101" t="str">
            <v>Office</v>
          </cell>
          <cell r="L101">
            <v>638286.74939056206</v>
          </cell>
          <cell r="M101">
            <v>319143.37469528103</v>
          </cell>
          <cell r="P101">
            <v>0</v>
          </cell>
        </row>
        <row r="102">
          <cell r="A102" t="str">
            <v>EF0108</v>
          </cell>
          <cell r="B102" t="str">
            <v>Active</v>
          </cell>
          <cell r="C102" t="str">
            <v xml:space="preserve">Abubaker MUSSA ELBISHARI </v>
          </cell>
          <cell r="D102" t="str">
            <v>Nurse</v>
          </cell>
          <cell r="E102" t="str">
            <v>D4</v>
          </cell>
          <cell r="F102" t="str">
            <v>F1K</v>
          </cell>
          <cell r="G102" t="str">
            <v>CA02</v>
          </cell>
          <cell r="H102" t="str">
            <v>EFN01</v>
          </cell>
          <cell r="I102">
            <v>650101</v>
          </cell>
          <cell r="J102" t="str">
            <v>NUT</v>
          </cell>
          <cell r="K102" t="str">
            <v>TFC</v>
          </cell>
          <cell r="L102">
            <v>776886.20824858558</v>
          </cell>
          <cell r="M102">
            <v>388443.10412429279</v>
          </cell>
          <cell r="N102">
            <v>200000</v>
          </cell>
          <cell r="P102">
            <v>0</v>
          </cell>
        </row>
        <row r="103">
          <cell r="A103" t="str">
            <v>EF0110</v>
          </cell>
          <cell r="B103" t="str">
            <v>Active</v>
          </cell>
          <cell r="C103" t="str">
            <v xml:space="preserve">Ibrahim MUSSA ADAM </v>
          </cell>
          <cell r="D103" t="str">
            <v>Nurse</v>
          </cell>
          <cell r="E103" t="str">
            <v>D11</v>
          </cell>
          <cell r="F103" t="str">
            <v>F1K</v>
          </cell>
          <cell r="G103" t="str">
            <v>CA02</v>
          </cell>
          <cell r="H103" t="str">
            <v>EFN01</v>
          </cell>
          <cell r="I103">
            <v>650101</v>
          </cell>
          <cell r="J103" t="str">
            <v>NUT</v>
          </cell>
          <cell r="K103" t="str">
            <v>TFC</v>
          </cell>
          <cell r="L103">
            <v>741710.86948865373</v>
          </cell>
          <cell r="M103">
            <v>370855.43474432686</v>
          </cell>
          <cell r="N103">
            <v>300000</v>
          </cell>
          <cell r="P103">
            <v>0</v>
          </cell>
        </row>
        <row r="104">
          <cell r="A104" t="str">
            <v>EF0111</v>
          </cell>
          <cell r="B104" t="str">
            <v>Active</v>
          </cell>
          <cell r="C104" t="str">
            <v xml:space="preserve">Medina AHMED MOHAMED </v>
          </cell>
          <cell r="D104" t="str">
            <v>Cleaner</v>
          </cell>
          <cell r="E104" t="str">
            <v>A4</v>
          </cell>
          <cell r="F104" t="str">
            <v>F1K</v>
          </cell>
          <cell r="G104" t="str">
            <v>CA02</v>
          </cell>
          <cell r="H104" t="str">
            <v>EFN01</v>
          </cell>
          <cell r="I104">
            <v>650101</v>
          </cell>
          <cell r="J104" t="str">
            <v>NUT</v>
          </cell>
          <cell r="K104" t="str">
            <v>TFC</v>
          </cell>
          <cell r="L104">
            <v>436161.64845153713</v>
          </cell>
          <cell r="M104">
            <v>218080.82422576856</v>
          </cell>
          <cell r="N104">
            <v>200000</v>
          </cell>
          <cell r="P104">
            <v>0</v>
          </cell>
        </row>
        <row r="105">
          <cell r="A105" t="str">
            <v>EF0115</v>
          </cell>
          <cell r="B105" t="str">
            <v>Active</v>
          </cell>
          <cell r="C105" t="str">
            <v xml:space="preserve">Khadija ADAM AHMED TAHIR </v>
          </cell>
          <cell r="D105" t="str">
            <v>Nurse</v>
          </cell>
          <cell r="E105" t="str">
            <v>D11</v>
          </cell>
          <cell r="F105" t="str">
            <v>F1K</v>
          </cell>
          <cell r="G105" t="str">
            <v>CA02</v>
          </cell>
          <cell r="H105" t="str">
            <v>EFN01</v>
          </cell>
          <cell r="I105">
            <v>650101</v>
          </cell>
          <cell r="J105" t="str">
            <v>NUT</v>
          </cell>
          <cell r="K105" t="str">
            <v>TFC</v>
          </cell>
          <cell r="L105">
            <v>741710.86948865373</v>
          </cell>
          <cell r="M105">
            <v>370855.43474432686</v>
          </cell>
          <cell r="P105">
            <v>0</v>
          </cell>
        </row>
        <row r="106">
          <cell r="A106" t="str">
            <v>EF0120</v>
          </cell>
          <cell r="B106" t="str">
            <v>Active</v>
          </cell>
          <cell r="C106" t="str">
            <v xml:space="preserve">Nasser Eldeen HASSAN IDRISS </v>
          </cell>
          <cell r="D106" t="str">
            <v xml:space="preserve">Home Visitor </v>
          </cell>
          <cell r="E106" t="str">
            <v>B4</v>
          </cell>
          <cell r="F106" t="str">
            <v>F1K</v>
          </cell>
          <cell r="G106" t="str">
            <v>CA02</v>
          </cell>
          <cell r="H106" t="str">
            <v>EFN01</v>
          </cell>
          <cell r="I106">
            <v>650101</v>
          </cell>
          <cell r="J106" t="str">
            <v>NUT</v>
          </cell>
          <cell r="K106" t="str">
            <v>TFC</v>
          </cell>
          <cell r="L106">
            <v>517011.31442510424</v>
          </cell>
          <cell r="M106">
            <v>258505.65721255212</v>
          </cell>
          <cell r="P106">
            <v>0</v>
          </cell>
        </row>
        <row r="107">
          <cell r="A107" t="str">
            <v>EF0104</v>
          </cell>
          <cell r="B107" t="str">
            <v>Stopped</v>
          </cell>
          <cell r="C107" t="str">
            <v xml:space="preserve">Said MIKHAIL </v>
          </cell>
          <cell r="D107" t="str">
            <v xml:space="preserve">Radio operator </v>
          </cell>
          <cell r="E107" t="str">
            <v>D1</v>
          </cell>
          <cell r="F107">
            <v>0</v>
          </cell>
          <cell r="G107" t="str">
            <v>CA00</v>
          </cell>
          <cell r="H107" t="str">
            <v>EFC01</v>
          </cell>
          <cell r="I107">
            <v>650100</v>
          </cell>
          <cell r="J107" t="str">
            <v>LOG</v>
          </cell>
          <cell r="K107" t="str">
            <v>Office</v>
          </cell>
          <cell r="L107">
            <v>721825.98335872008</v>
          </cell>
          <cell r="M107">
            <v>360912.99167936004</v>
          </cell>
          <cell r="P107">
            <v>0</v>
          </cell>
        </row>
        <row r="108">
          <cell r="A108" t="str">
            <v>EF0105</v>
          </cell>
          <cell r="B108" t="str">
            <v>Stopped</v>
          </cell>
          <cell r="C108" t="str">
            <v xml:space="preserve">Aziza SULEIMAN </v>
          </cell>
          <cell r="D108" t="str">
            <v>Translator</v>
          </cell>
          <cell r="E108" t="str">
            <v>C</v>
          </cell>
          <cell r="F108">
            <v>0</v>
          </cell>
          <cell r="G108" t="str">
            <v>CA03</v>
          </cell>
          <cell r="H108" t="str">
            <v>EFN01</v>
          </cell>
          <cell r="I108">
            <v>650101</v>
          </cell>
          <cell r="J108" t="str">
            <v>NUT</v>
          </cell>
          <cell r="K108" t="str">
            <v>Psy</v>
          </cell>
          <cell r="L108">
            <v>580536.02859999996</v>
          </cell>
          <cell r="M108">
            <v>290268.01429999998</v>
          </cell>
          <cell r="P108">
            <v>0</v>
          </cell>
        </row>
        <row r="109">
          <cell r="A109" t="str">
            <v>EF0124</v>
          </cell>
          <cell r="B109" t="str">
            <v>Active</v>
          </cell>
          <cell r="C109" t="str">
            <v xml:space="preserve">Namat IBRAHIM HAROUN </v>
          </cell>
          <cell r="D109" t="str">
            <v>Cleaner</v>
          </cell>
          <cell r="E109" t="str">
            <v>A4</v>
          </cell>
          <cell r="F109" t="str">
            <v>Z1L</v>
          </cell>
          <cell r="G109" t="str">
            <v>6500O</v>
          </cell>
          <cell r="H109" t="str">
            <v>EFC01</v>
          </cell>
          <cell r="I109">
            <v>650014</v>
          </cell>
          <cell r="J109" t="str">
            <v>ADMIN</v>
          </cell>
          <cell r="K109" t="str">
            <v>Guest house</v>
          </cell>
          <cell r="L109">
            <v>436161.64845153713</v>
          </cell>
          <cell r="M109">
            <v>218080.82422576856</v>
          </cell>
          <cell r="P109">
            <v>0</v>
          </cell>
        </row>
        <row r="110">
          <cell r="A110" t="str">
            <v>EF0107</v>
          </cell>
          <cell r="B110" t="str">
            <v>Stopped</v>
          </cell>
          <cell r="C110" t="str">
            <v xml:space="preserve">Elhadi OMER HAROUN </v>
          </cell>
          <cell r="D110" t="str">
            <v xml:space="preserve">Food Mixer </v>
          </cell>
          <cell r="E110" t="str">
            <v>B1</v>
          </cell>
          <cell r="F110">
            <v>0</v>
          </cell>
          <cell r="G110" t="str">
            <v>CA32</v>
          </cell>
          <cell r="H110" t="str">
            <v>EFN01</v>
          </cell>
          <cell r="I110">
            <v>650101</v>
          </cell>
          <cell r="J110" t="str">
            <v>NUT</v>
          </cell>
          <cell r="K110" t="str">
            <v>SFC</v>
          </cell>
          <cell r="L110">
            <v>480056.92</v>
          </cell>
          <cell r="M110">
            <v>240028.46</v>
          </cell>
          <cell r="P110">
            <v>0</v>
          </cell>
        </row>
        <row r="111">
          <cell r="A111" t="str">
            <v>EF0125</v>
          </cell>
          <cell r="B111" t="str">
            <v>Active</v>
          </cell>
          <cell r="C111" t="str">
            <v xml:space="preserve">Abdalla SULEIMAN ABDELRAHMAN </v>
          </cell>
          <cell r="D111" t="str">
            <v>Food security Surveillance officer</v>
          </cell>
          <cell r="E111" t="str">
            <v>D4</v>
          </cell>
          <cell r="F111" t="str">
            <v>F1K</v>
          </cell>
          <cell r="G111" t="str">
            <v>CA01</v>
          </cell>
          <cell r="H111" t="str">
            <v>EFF01</v>
          </cell>
          <cell r="I111">
            <v>650101</v>
          </cell>
          <cell r="J111" t="str">
            <v>FS</v>
          </cell>
          <cell r="K111" t="str">
            <v>Field</v>
          </cell>
          <cell r="L111">
            <v>776886.20824858558</v>
          </cell>
          <cell r="M111">
            <v>388443.10412429279</v>
          </cell>
          <cell r="N111">
            <v>150000</v>
          </cell>
          <cell r="P111">
            <v>0</v>
          </cell>
        </row>
        <row r="112">
          <cell r="A112" t="str">
            <v>EF0109</v>
          </cell>
          <cell r="B112" t="str">
            <v>Stopped</v>
          </cell>
          <cell r="C112" t="str">
            <v xml:space="preserve">Hassan HAROUN OSMAN </v>
          </cell>
          <cell r="D112" t="str">
            <v>Nurse</v>
          </cell>
          <cell r="E112" t="str">
            <v>D1</v>
          </cell>
          <cell r="F112">
            <v>0</v>
          </cell>
          <cell r="G112" t="str">
            <v>CA22</v>
          </cell>
          <cell r="H112" t="str">
            <v>EFN01</v>
          </cell>
          <cell r="I112">
            <v>650101</v>
          </cell>
          <cell r="J112" t="str">
            <v>NUT</v>
          </cell>
          <cell r="K112" t="str">
            <v>TFC</v>
          </cell>
          <cell r="L112">
            <v>721825.98335872008</v>
          </cell>
          <cell r="M112">
            <v>360912.99167936004</v>
          </cell>
          <cell r="P112">
            <v>0</v>
          </cell>
        </row>
        <row r="113">
          <cell r="A113" t="str">
            <v>EF0128</v>
          </cell>
          <cell r="B113" t="str">
            <v>Active</v>
          </cell>
          <cell r="C113" t="str">
            <v xml:space="preserve">Ahmed IDRISS ADAM </v>
          </cell>
          <cell r="D113" t="str">
            <v xml:space="preserve">Phase Monitor </v>
          </cell>
          <cell r="E113" t="str">
            <v>B4</v>
          </cell>
          <cell r="F113" t="str">
            <v>F1K</v>
          </cell>
          <cell r="G113" t="str">
            <v>CA02</v>
          </cell>
          <cell r="H113" t="str">
            <v>EFN01</v>
          </cell>
          <cell r="I113">
            <v>650101</v>
          </cell>
          <cell r="J113" t="str">
            <v>NUT</v>
          </cell>
          <cell r="K113" t="str">
            <v>TFC</v>
          </cell>
          <cell r="L113">
            <v>517011.31442510424</v>
          </cell>
          <cell r="M113">
            <v>258505.65721255212</v>
          </cell>
          <cell r="N113">
            <v>517000</v>
          </cell>
          <cell r="P113">
            <v>0</v>
          </cell>
        </row>
        <row r="114">
          <cell r="A114" t="str">
            <v>EF0135</v>
          </cell>
          <cell r="B114" t="str">
            <v>Active</v>
          </cell>
          <cell r="C114" t="str">
            <v xml:space="preserve">Abdalla AHMED MOHAMED  </v>
          </cell>
          <cell r="D114" t="str">
            <v xml:space="preserve"> Team Leader</v>
          </cell>
          <cell r="E114" t="str">
            <v>D4</v>
          </cell>
          <cell r="F114" t="str">
            <v>F1K</v>
          </cell>
          <cell r="G114" t="str">
            <v>CA02</v>
          </cell>
          <cell r="H114" t="str">
            <v>EFN02</v>
          </cell>
          <cell r="I114">
            <v>650101</v>
          </cell>
          <cell r="J114" t="str">
            <v>NUTSURVEY</v>
          </cell>
          <cell r="K114" t="str">
            <v>Nut survey</v>
          </cell>
          <cell r="L114">
            <v>776886.20824858558</v>
          </cell>
          <cell r="M114">
            <v>388443.10412429279</v>
          </cell>
          <cell r="P114">
            <v>0</v>
          </cell>
        </row>
        <row r="115">
          <cell r="A115" t="str">
            <v>EF0112</v>
          </cell>
          <cell r="B115" t="str">
            <v>Stopped</v>
          </cell>
          <cell r="C115" t="str">
            <v xml:space="preserve">Hawa ABDALLA MAHMOUD </v>
          </cell>
          <cell r="D115" t="str">
            <v>Cleaner</v>
          </cell>
          <cell r="E115" t="str">
            <v>A1</v>
          </cell>
          <cell r="F115">
            <v>0</v>
          </cell>
          <cell r="G115" t="str">
            <v>CA32</v>
          </cell>
          <cell r="H115" t="str">
            <v>EFN01</v>
          </cell>
          <cell r="I115">
            <v>650101</v>
          </cell>
          <cell r="J115" t="str">
            <v>NUT</v>
          </cell>
          <cell r="K115" t="str">
            <v>SFC</v>
          </cell>
          <cell r="L115">
            <v>405204.07460792002</v>
          </cell>
          <cell r="M115">
            <v>202602.03730396001</v>
          </cell>
          <cell r="P115">
            <v>0</v>
          </cell>
        </row>
        <row r="116">
          <cell r="A116" t="str">
            <v>EF0113</v>
          </cell>
          <cell r="B116" t="str">
            <v>Stopped</v>
          </cell>
          <cell r="C116" t="str">
            <v xml:space="preserve">Mohammed AHMED HAGGAR </v>
          </cell>
          <cell r="D116" t="str">
            <v>Food Aid Monitor</v>
          </cell>
          <cell r="E116" t="str">
            <v>D1</v>
          </cell>
          <cell r="F116">
            <v>0</v>
          </cell>
          <cell r="G116" t="str">
            <v>AB02</v>
          </cell>
          <cell r="H116" t="str">
            <v>EFF01</v>
          </cell>
          <cell r="I116">
            <v>650101</v>
          </cell>
          <cell r="J116" t="str">
            <v>FA</v>
          </cell>
          <cell r="K116" t="str">
            <v>Field</v>
          </cell>
          <cell r="L116">
            <v>721825.98335872008</v>
          </cell>
          <cell r="M116">
            <v>360912.99167936004</v>
          </cell>
          <cell r="P116">
            <v>0</v>
          </cell>
        </row>
        <row r="117">
          <cell r="A117" t="str">
            <v>EF0114</v>
          </cell>
          <cell r="B117" t="str">
            <v>Stopped</v>
          </cell>
          <cell r="C117" t="str">
            <v xml:space="preserve">Mustapha MOHAMMED SALEH </v>
          </cell>
          <cell r="D117" t="str">
            <v>Food Aid Monitor</v>
          </cell>
          <cell r="E117" t="str">
            <v>C</v>
          </cell>
          <cell r="F117">
            <v>0</v>
          </cell>
          <cell r="G117" t="str">
            <v>AB02</v>
          </cell>
          <cell r="H117" t="str">
            <v>EFF01</v>
          </cell>
          <cell r="I117">
            <v>650101</v>
          </cell>
          <cell r="J117" t="str">
            <v>FA</v>
          </cell>
          <cell r="K117" t="str">
            <v>Field</v>
          </cell>
          <cell r="L117">
            <v>580536.02859999996</v>
          </cell>
          <cell r="M117">
            <v>290268.01429999998</v>
          </cell>
          <cell r="P117">
            <v>0</v>
          </cell>
        </row>
        <row r="118">
          <cell r="A118" t="str">
            <v>EF0136</v>
          </cell>
          <cell r="B118" t="str">
            <v>Active</v>
          </cell>
          <cell r="C118" t="str">
            <v xml:space="preserve">Thuraya ADAM ABDALLA </v>
          </cell>
          <cell r="D118" t="str">
            <v>Home Visitor</v>
          </cell>
          <cell r="E118" t="str">
            <v>B4</v>
          </cell>
          <cell r="F118" t="str">
            <v>F1K</v>
          </cell>
          <cell r="G118" t="str">
            <v>CA02</v>
          </cell>
          <cell r="H118" t="str">
            <v>EFN01</v>
          </cell>
          <cell r="I118">
            <v>650101</v>
          </cell>
          <cell r="J118" t="str">
            <v>NUT</v>
          </cell>
          <cell r="K118" t="str">
            <v>TFC</v>
          </cell>
          <cell r="L118">
            <v>517011.31442510424</v>
          </cell>
          <cell r="M118">
            <v>258505.65721255212</v>
          </cell>
          <cell r="P118">
            <v>0</v>
          </cell>
        </row>
        <row r="119">
          <cell r="A119" t="str">
            <v>EF0116</v>
          </cell>
          <cell r="B119" t="str">
            <v>Stopped</v>
          </cell>
          <cell r="C119" t="str">
            <v xml:space="preserve">Saad EISSA DWOELBAT </v>
          </cell>
          <cell r="D119" t="str">
            <v>Storekeeper</v>
          </cell>
          <cell r="E119" t="str">
            <v>E1</v>
          </cell>
          <cell r="F119">
            <v>0</v>
          </cell>
          <cell r="G119" t="str">
            <v>CA52</v>
          </cell>
          <cell r="H119" t="str">
            <v>EFC01</v>
          </cell>
          <cell r="I119">
            <v>650100</v>
          </cell>
          <cell r="J119" t="str">
            <v>LOG</v>
          </cell>
          <cell r="K119" t="str">
            <v>Office</v>
          </cell>
          <cell r="L119">
            <v>867281.15554767998</v>
          </cell>
          <cell r="M119">
            <v>433640.57777383999</v>
          </cell>
          <cell r="P119">
            <v>0</v>
          </cell>
        </row>
        <row r="120">
          <cell r="A120" t="str">
            <v>EF0117</v>
          </cell>
          <cell r="B120" t="str">
            <v>Stopped</v>
          </cell>
          <cell r="C120" t="str">
            <v xml:space="preserve">Adam ELTAHIR ADAM </v>
          </cell>
          <cell r="D120" t="str">
            <v>Log/Rehab</v>
          </cell>
          <cell r="E120" t="str">
            <v>E</v>
          </cell>
          <cell r="F120">
            <v>0</v>
          </cell>
          <cell r="G120" t="str">
            <v>CA00</v>
          </cell>
          <cell r="H120" t="str">
            <v>EFC01</v>
          </cell>
          <cell r="I120">
            <v>650100</v>
          </cell>
          <cell r="J120" t="str">
            <v>LOG</v>
          </cell>
          <cell r="K120" t="str">
            <v>Office</v>
          </cell>
          <cell r="L120">
            <v>848286.0736</v>
          </cell>
          <cell r="M120">
            <v>424143.0368</v>
          </cell>
          <cell r="P120">
            <v>0</v>
          </cell>
        </row>
        <row r="121">
          <cell r="A121" t="str">
            <v>EF0137</v>
          </cell>
          <cell r="B121" t="str">
            <v>Active</v>
          </cell>
          <cell r="C121" t="str">
            <v xml:space="preserve">Nafissa MOHAMED ISMAIL </v>
          </cell>
          <cell r="D121" t="str">
            <v xml:space="preserve"> Team Leader</v>
          </cell>
          <cell r="E121" t="str">
            <v>D4</v>
          </cell>
          <cell r="F121" t="str">
            <v>F1K</v>
          </cell>
          <cell r="G121" t="str">
            <v>CA02</v>
          </cell>
          <cell r="H121" t="str">
            <v>EFN02</v>
          </cell>
          <cell r="I121">
            <v>650101</v>
          </cell>
          <cell r="J121" t="str">
            <v>NUTSURVEY</v>
          </cell>
          <cell r="K121" t="str">
            <v>Nut survey</v>
          </cell>
          <cell r="L121">
            <v>776886.20824858558</v>
          </cell>
          <cell r="M121">
            <v>388443.10412429279</v>
          </cell>
          <cell r="P121">
            <v>0</v>
          </cell>
        </row>
        <row r="122">
          <cell r="A122" t="str">
            <v>EF0119</v>
          </cell>
          <cell r="B122" t="str">
            <v>Stopped</v>
          </cell>
          <cell r="C122" t="str">
            <v xml:space="preserve">Igbal HASSAN ADAM </v>
          </cell>
          <cell r="D122" t="str">
            <v>Registrar</v>
          </cell>
          <cell r="E122" t="str">
            <v>C1</v>
          </cell>
          <cell r="F122">
            <v>0</v>
          </cell>
          <cell r="G122" t="str">
            <v>CA32</v>
          </cell>
          <cell r="H122" t="str">
            <v>EFN01</v>
          </cell>
          <cell r="I122">
            <v>650101</v>
          </cell>
          <cell r="J122" t="str">
            <v>NUT</v>
          </cell>
          <cell r="K122" t="str">
            <v>SFC</v>
          </cell>
          <cell r="L122">
            <v>592335.26867873606</v>
          </cell>
          <cell r="M122">
            <v>296167.63433936803</v>
          </cell>
          <cell r="P122">
            <v>0</v>
          </cell>
        </row>
        <row r="123">
          <cell r="A123" t="str">
            <v>EF0138</v>
          </cell>
          <cell r="B123" t="str">
            <v>Active</v>
          </cell>
          <cell r="C123" t="str">
            <v xml:space="preserve">Fawzi AHMED MAHMOUD </v>
          </cell>
          <cell r="D123" t="str">
            <v xml:space="preserve">Home Visitor </v>
          </cell>
          <cell r="E123" t="str">
            <v>B4</v>
          </cell>
          <cell r="F123" t="str">
            <v>F1K</v>
          </cell>
          <cell r="G123" t="str">
            <v>CA02</v>
          </cell>
          <cell r="H123" t="str">
            <v>EFN01</v>
          </cell>
          <cell r="I123">
            <v>650101</v>
          </cell>
          <cell r="J123" t="str">
            <v>NUT</v>
          </cell>
          <cell r="K123" t="str">
            <v>TFC</v>
          </cell>
          <cell r="L123">
            <v>517011.31442510424</v>
          </cell>
          <cell r="M123">
            <v>258505.65721255212</v>
          </cell>
          <cell r="P123">
            <v>0</v>
          </cell>
        </row>
        <row r="124">
          <cell r="A124" t="str">
            <v>EF0121</v>
          </cell>
          <cell r="B124" t="str">
            <v>Stopped</v>
          </cell>
          <cell r="C124" t="str">
            <v xml:space="preserve">Suleiman YAGOUB ABDALLA </v>
          </cell>
          <cell r="D124" t="str">
            <v xml:space="preserve">Home Visitor </v>
          </cell>
          <cell r="E124" t="str">
            <v>B</v>
          </cell>
          <cell r="F124">
            <v>0</v>
          </cell>
          <cell r="G124" t="str">
            <v>CA03</v>
          </cell>
          <cell r="H124" t="str">
            <v>EFN01</v>
          </cell>
          <cell r="I124">
            <v>650101</v>
          </cell>
          <cell r="J124" t="str">
            <v>NUT</v>
          </cell>
          <cell r="K124" t="str">
            <v>SFC</v>
          </cell>
          <cell r="L124">
            <v>470286.45574</v>
          </cell>
          <cell r="M124">
            <v>235143.22787</v>
          </cell>
          <cell r="P124">
            <v>0</v>
          </cell>
        </row>
        <row r="125">
          <cell r="A125" t="str">
            <v>EF0122</v>
          </cell>
          <cell r="B125" t="str">
            <v>Stopped</v>
          </cell>
          <cell r="C125" t="str">
            <v xml:space="preserve">Ali ADAM TAJEDDEEN </v>
          </cell>
          <cell r="D125" t="str">
            <v xml:space="preserve">Home Visitor </v>
          </cell>
          <cell r="E125" t="str">
            <v>B</v>
          </cell>
          <cell r="F125">
            <v>0</v>
          </cell>
          <cell r="G125" t="str">
            <v>CA03</v>
          </cell>
          <cell r="H125" t="str">
            <v>EFN01</v>
          </cell>
          <cell r="I125">
            <v>650101</v>
          </cell>
          <cell r="J125" t="str">
            <v>NUT</v>
          </cell>
          <cell r="K125" t="str">
            <v>SFC</v>
          </cell>
          <cell r="L125">
            <v>470286.45574</v>
          </cell>
          <cell r="M125">
            <v>235143.22787</v>
          </cell>
          <cell r="P125">
            <v>0</v>
          </cell>
        </row>
        <row r="126">
          <cell r="A126" t="str">
            <v>EF0123</v>
          </cell>
          <cell r="B126" t="str">
            <v>Stopped</v>
          </cell>
          <cell r="C126" t="str">
            <v xml:space="preserve">Suleiman MOHAMED AHMED </v>
          </cell>
          <cell r="D126" t="str">
            <v>Counterpart</v>
          </cell>
          <cell r="E126" t="str">
            <v>G1</v>
          </cell>
          <cell r="F126">
            <v>0</v>
          </cell>
          <cell r="G126" t="str">
            <v>CA32</v>
          </cell>
          <cell r="H126" t="str">
            <v>EFN01</v>
          </cell>
          <cell r="I126">
            <v>650101</v>
          </cell>
          <cell r="J126" t="str">
            <v>NUT</v>
          </cell>
          <cell r="K126" t="str">
            <v>SFC</v>
          </cell>
          <cell r="L126">
            <v>1277871.9450107741</v>
          </cell>
          <cell r="M126">
            <v>638935.97250538704</v>
          </cell>
          <cell r="P126">
            <v>0</v>
          </cell>
        </row>
        <row r="127">
          <cell r="A127" t="str">
            <v>EF0140</v>
          </cell>
          <cell r="B127" t="str">
            <v>Active</v>
          </cell>
          <cell r="C127" t="str">
            <v xml:space="preserve">Mariam ABDULGADIR YAGOUB </v>
          </cell>
          <cell r="D127" t="str">
            <v xml:space="preserve">Home Visitor </v>
          </cell>
          <cell r="E127" t="str">
            <v>B4</v>
          </cell>
          <cell r="F127" t="str">
            <v>F1K</v>
          </cell>
          <cell r="G127" t="str">
            <v>CA02</v>
          </cell>
          <cell r="H127" t="str">
            <v>EFN01</v>
          </cell>
          <cell r="I127">
            <v>650101</v>
          </cell>
          <cell r="J127" t="str">
            <v>NUT</v>
          </cell>
          <cell r="K127" t="str">
            <v>TFC</v>
          </cell>
          <cell r="L127">
            <v>517011.31442510424</v>
          </cell>
          <cell r="M127">
            <v>258505.65721255212</v>
          </cell>
          <cell r="P127">
            <v>0</v>
          </cell>
        </row>
        <row r="128">
          <cell r="A128" t="str">
            <v>EF0149</v>
          </cell>
          <cell r="B128" t="str">
            <v>Active</v>
          </cell>
          <cell r="C128" t="str">
            <v xml:space="preserve">Hamdi ADAM MOHAMED </v>
          </cell>
          <cell r="D128" t="str">
            <v xml:space="preserve">Radio operator </v>
          </cell>
          <cell r="E128" t="str">
            <v>D4</v>
          </cell>
          <cell r="F128" t="str">
            <v>F1K</v>
          </cell>
          <cell r="G128" t="str">
            <v>CA03</v>
          </cell>
          <cell r="H128" t="str">
            <v>EFC01</v>
          </cell>
          <cell r="I128">
            <v>650100</v>
          </cell>
          <cell r="J128" t="str">
            <v>LOG</v>
          </cell>
          <cell r="K128" t="str">
            <v>Office</v>
          </cell>
          <cell r="L128">
            <v>776886.20824858558</v>
          </cell>
          <cell r="M128">
            <v>388443.10412429279</v>
          </cell>
          <cell r="N128">
            <v>350000</v>
          </cell>
          <cell r="P128">
            <v>0</v>
          </cell>
        </row>
        <row r="129">
          <cell r="A129" t="str">
            <v>EF0150</v>
          </cell>
          <cell r="B129" t="str">
            <v>Active</v>
          </cell>
          <cell r="C129" t="str">
            <v xml:space="preserve">Latifa ADAM RIZIG </v>
          </cell>
          <cell r="D129" t="str">
            <v>Home Visitor</v>
          </cell>
          <cell r="E129" t="str">
            <v>B4</v>
          </cell>
          <cell r="F129" t="str">
            <v>F1K</v>
          </cell>
          <cell r="G129" t="str">
            <v>CA02</v>
          </cell>
          <cell r="H129" t="str">
            <v>EFN01</v>
          </cell>
          <cell r="I129">
            <v>650101</v>
          </cell>
          <cell r="J129" t="str">
            <v>NUT</v>
          </cell>
          <cell r="K129" t="str">
            <v>TFC</v>
          </cell>
          <cell r="L129">
            <v>517011.31442510424</v>
          </cell>
          <cell r="M129">
            <v>258505.65721255212</v>
          </cell>
          <cell r="P129">
            <v>0</v>
          </cell>
        </row>
        <row r="130">
          <cell r="A130" t="str">
            <v>EF0022</v>
          </cell>
          <cell r="B130" t="str">
            <v>Stopped</v>
          </cell>
          <cell r="C130" t="str">
            <v xml:space="preserve">Al Tom AHMED IDRISS ALI </v>
          </cell>
          <cell r="D130" t="str">
            <v>Watchman</v>
          </cell>
          <cell r="E130" t="str">
            <v>A</v>
          </cell>
          <cell r="F130">
            <v>0</v>
          </cell>
          <cell r="G130" t="str">
            <v>6500O</v>
          </cell>
          <cell r="H130" t="str">
            <v>EFC01</v>
          </cell>
          <cell r="I130">
            <v>650014</v>
          </cell>
          <cell r="J130" t="str">
            <v>LOG</v>
          </cell>
          <cell r="K130" t="str">
            <v>Guest House</v>
          </cell>
          <cell r="L130">
            <v>396786.07494000002</v>
          </cell>
          <cell r="M130">
            <v>198393.03747000001</v>
          </cell>
          <cell r="P130">
            <v>0</v>
          </cell>
        </row>
        <row r="131">
          <cell r="A131" t="str">
            <v>EF0151</v>
          </cell>
          <cell r="B131" t="str">
            <v>Active</v>
          </cell>
          <cell r="C131" t="str">
            <v xml:space="preserve">Khalid ABDULMOTI ALI </v>
          </cell>
          <cell r="D131" t="str">
            <v>Home Visitor</v>
          </cell>
          <cell r="E131" t="str">
            <v>B4</v>
          </cell>
          <cell r="F131" t="str">
            <v>F1K</v>
          </cell>
          <cell r="G131" t="str">
            <v>CA02</v>
          </cell>
          <cell r="H131" t="str">
            <v>EFN01</v>
          </cell>
          <cell r="I131">
            <v>650101</v>
          </cell>
          <cell r="J131" t="str">
            <v>NUT</v>
          </cell>
          <cell r="K131" t="str">
            <v>TFC</v>
          </cell>
          <cell r="L131">
            <v>517011.31442510424</v>
          </cell>
          <cell r="M131">
            <v>258505.65721255212</v>
          </cell>
          <cell r="P131">
            <v>0</v>
          </cell>
        </row>
        <row r="132">
          <cell r="A132" t="str">
            <v>EF0025</v>
          </cell>
          <cell r="B132" t="str">
            <v>Stopped</v>
          </cell>
          <cell r="C132" t="str">
            <v xml:space="preserve">Amira ABDERAHIM </v>
          </cell>
          <cell r="D132" t="str">
            <v xml:space="preserve">Phase Monitor </v>
          </cell>
          <cell r="E132" t="str">
            <v>B</v>
          </cell>
          <cell r="F132">
            <v>0</v>
          </cell>
          <cell r="G132" t="str">
            <v>CA03</v>
          </cell>
          <cell r="H132" t="str">
            <v>EFN01</v>
          </cell>
          <cell r="I132">
            <v>650101</v>
          </cell>
          <cell r="J132" t="str">
            <v>NUT</v>
          </cell>
          <cell r="K132" t="str">
            <v>TFC</v>
          </cell>
          <cell r="L132">
            <v>470286.45574</v>
          </cell>
          <cell r="M132">
            <v>235143.22787</v>
          </cell>
          <cell r="P132">
            <v>0</v>
          </cell>
        </row>
        <row r="133">
          <cell r="A133" t="str">
            <v>EF0029</v>
          </cell>
          <cell r="B133" t="str">
            <v>Stopped</v>
          </cell>
          <cell r="C133" t="str">
            <v xml:space="preserve">Asma MOHAMED SALEH </v>
          </cell>
          <cell r="D133" t="str">
            <v xml:space="preserve">Measurer </v>
          </cell>
          <cell r="E133" t="str">
            <v>B</v>
          </cell>
          <cell r="F133">
            <v>0</v>
          </cell>
          <cell r="G133" t="str">
            <v>CA03</v>
          </cell>
          <cell r="H133" t="str">
            <v>EFN01</v>
          </cell>
          <cell r="I133">
            <v>650101</v>
          </cell>
          <cell r="J133" t="str">
            <v>NUT</v>
          </cell>
          <cell r="K133" t="str">
            <v>TFC</v>
          </cell>
          <cell r="L133">
            <v>470286.45574</v>
          </cell>
          <cell r="M133">
            <v>235143.22787</v>
          </cell>
          <cell r="P133">
            <v>0</v>
          </cell>
        </row>
        <row r="134">
          <cell r="A134" t="str">
            <v>EF0131</v>
          </cell>
          <cell r="B134" t="str">
            <v>Stopped</v>
          </cell>
          <cell r="C134" t="str">
            <v xml:space="preserve">Ibrahim Adam  Fadul  </v>
          </cell>
          <cell r="D134" t="str">
            <v xml:space="preserve">Food security monitor </v>
          </cell>
          <cell r="E134" t="str">
            <v>C</v>
          </cell>
          <cell r="F134">
            <v>0</v>
          </cell>
          <cell r="G134" t="str">
            <v>CA42</v>
          </cell>
          <cell r="H134" t="str">
            <v>EFF01</v>
          </cell>
          <cell r="I134">
            <v>650101</v>
          </cell>
          <cell r="J134" t="str">
            <v>FS</v>
          </cell>
          <cell r="K134" t="str">
            <v>Field</v>
          </cell>
          <cell r="L134">
            <v>580536.02859999996</v>
          </cell>
          <cell r="M134">
            <v>290268.01429999998</v>
          </cell>
          <cell r="P134">
            <v>0</v>
          </cell>
        </row>
        <row r="135">
          <cell r="A135" t="str">
            <v>EF0132</v>
          </cell>
          <cell r="B135" t="str">
            <v>Stopped</v>
          </cell>
          <cell r="C135" t="str">
            <v xml:space="preserve">Mohamed IBRAHIM HUSSEIN  </v>
          </cell>
          <cell r="D135" t="str">
            <v>Food Aid Monitor</v>
          </cell>
          <cell r="E135" t="str">
            <v>C</v>
          </cell>
          <cell r="F135">
            <v>0</v>
          </cell>
          <cell r="G135" t="str">
            <v>AB02</v>
          </cell>
          <cell r="H135" t="str">
            <v>EFF01</v>
          </cell>
          <cell r="I135">
            <v>650101</v>
          </cell>
          <cell r="J135" t="str">
            <v>FA</v>
          </cell>
          <cell r="K135" t="str">
            <v>Field</v>
          </cell>
          <cell r="L135">
            <v>580536.02859999996</v>
          </cell>
          <cell r="M135">
            <v>290268.01429999998</v>
          </cell>
          <cell r="P135">
            <v>0</v>
          </cell>
        </row>
        <row r="136">
          <cell r="A136" t="str">
            <v>EF0133</v>
          </cell>
          <cell r="B136" t="str">
            <v>Stopped</v>
          </cell>
          <cell r="C136" t="str">
            <v xml:space="preserve">Mohamed OSMAN ELBAGIR  </v>
          </cell>
          <cell r="D136" t="str">
            <v>Food Aid Monitor</v>
          </cell>
          <cell r="E136" t="str">
            <v>C</v>
          </cell>
          <cell r="F136">
            <v>0</v>
          </cell>
          <cell r="G136" t="str">
            <v>AB02</v>
          </cell>
          <cell r="H136" t="str">
            <v>EFF01</v>
          </cell>
          <cell r="I136">
            <v>650101</v>
          </cell>
          <cell r="J136" t="str">
            <v>FA</v>
          </cell>
          <cell r="K136" t="str">
            <v>Field</v>
          </cell>
          <cell r="L136">
            <v>580536.02859999996</v>
          </cell>
          <cell r="M136">
            <v>290268.01429999998</v>
          </cell>
          <cell r="P136">
            <v>0</v>
          </cell>
        </row>
        <row r="137">
          <cell r="A137" t="str">
            <v>EF0134</v>
          </cell>
          <cell r="B137" t="str">
            <v>Stopped</v>
          </cell>
          <cell r="C137" t="str">
            <v xml:space="preserve">Abaker ABDELRAHMAN AZARG </v>
          </cell>
          <cell r="D137" t="str">
            <v>Food Aid Monitor</v>
          </cell>
          <cell r="E137" t="str">
            <v>C</v>
          </cell>
          <cell r="F137">
            <v>0</v>
          </cell>
          <cell r="G137" t="str">
            <v>AB02</v>
          </cell>
          <cell r="H137" t="str">
            <v>EFF01</v>
          </cell>
          <cell r="I137">
            <v>650101</v>
          </cell>
          <cell r="J137" t="str">
            <v>FA</v>
          </cell>
          <cell r="K137" t="str">
            <v>Field</v>
          </cell>
          <cell r="L137">
            <v>580536.02859999996</v>
          </cell>
          <cell r="M137">
            <v>290268.01429999998</v>
          </cell>
          <cell r="P137">
            <v>0</v>
          </cell>
        </row>
        <row r="138">
          <cell r="A138" t="str">
            <v>EF0152</v>
          </cell>
          <cell r="B138" t="str">
            <v>Active</v>
          </cell>
          <cell r="C138" t="str">
            <v xml:space="preserve">Aziza MOHAMED ADAM </v>
          </cell>
          <cell r="D138" t="str">
            <v>Home Visitor</v>
          </cell>
          <cell r="E138" t="str">
            <v>B4</v>
          </cell>
          <cell r="F138" t="str">
            <v>F1K</v>
          </cell>
          <cell r="G138" t="str">
            <v>CA02</v>
          </cell>
          <cell r="H138" t="str">
            <v>EFN01</v>
          </cell>
          <cell r="I138">
            <v>650101</v>
          </cell>
          <cell r="J138" t="str">
            <v>NUT</v>
          </cell>
          <cell r="K138" t="str">
            <v>OTP</v>
          </cell>
          <cell r="L138">
            <v>517011.31442510424</v>
          </cell>
          <cell r="M138">
            <v>258505.65721255212</v>
          </cell>
          <cell r="P138">
            <v>0</v>
          </cell>
        </row>
        <row r="139">
          <cell r="A139" t="str">
            <v>EF0154</v>
          </cell>
          <cell r="B139" t="str">
            <v>Active</v>
          </cell>
          <cell r="C139" t="str">
            <v xml:space="preserve">Nafisa ABDUJABAR ABDUHAMEED </v>
          </cell>
          <cell r="D139" t="str">
            <v>Home Visitor</v>
          </cell>
          <cell r="E139" t="str">
            <v>B4</v>
          </cell>
          <cell r="F139" t="str">
            <v>F1K</v>
          </cell>
          <cell r="G139" t="str">
            <v>CA02</v>
          </cell>
          <cell r="H139" t="str">
            <v>EFN01</v>
          </cell>
          <cell r="I139">
            <v>650101</v>
          </cell>
          <cell r="J139" t="str">
            <v>NUT</v>
          </cell>
          <cell r="K139" t="str">
            <v>TFC</v>
          </cell>
          <cell r="L139">
            <v>517011.31442510424</v>
          </cell>
          <cell r="M139">
            <v>258505.65721255212</v>
          </cell>
          <cell r="P139">
            <v>0</v>
          </cell>
        </row>
        <row r="140">
          <cell r="A140" t="str">
            <v>EF0156</v>
          </cell>
          <cell r="B140" t="str">
            <v>Active</v>
          </cell>
          <cell r="C140" t="str">
            <v xml:space="preserve">Nafisa MOHAMED ADAM </v>
          </cell>
          <cell r="D140" t="str">
            <v>Home Visitor</v>
          </cell>
          <cell r="E140" t="str">
            <v>B4</v>
          </cell>
          <cell r="F140" t="str">
            <v>F1K</v>
          </cell>
          <cell r="G140" t="str">
            <v>CA02</v>
          </cell>
          <cell r="H140" t="str">
            <v>EFN01</v>
          </cell>
          <cell r="I140">
            <v>650101</v>
          </cell>
          <cell r="J140" t="str">
            <v>NUT</v>
          </cell>
          <cell r="K140" t="str">
            <v>TFC</v>
          </cell>
          <cell r="L140">
            <v>517011.31442510424</v>
          </cell>
          <cell r="M140">
            <v>258505.65721255212</v>
          </cell>
          <cell r="P140">
            <v>0</v>
          </cell>
        </row>
        <row r="141">
          <cell r="A141" t="str">
            <v>EF0158</v>
          </cell>
          <cell r="B141" t="str">
            <v>Active</v>
          </cell>
          <cell r="C141" t="str">
            <v xml:space="preserve">Mohamed ELHAFEZ IBRAHIM </v>
          </cell>
          <cell r="D141" t="str">
            <v>Watchman</v>
          </cell>
          <cell r="E141" t="str">
            <v>A4</v>
          </cell>
          <cell r="F141" t="str">
            <v>F1K</v>
          </cell>
          <cell r="G141" t="str">
            <v>CA03</v>
          </cell>
          <cell r="H141" t="str">
            <v>EFC01</v>
          </cell>
          <cell r="I141">
            <v>650100</v>
          </cell>
          <cell r="J141" t="str">
            <v>LOG</v>
          </cell>
          <cell r="K141" t="str">
            <v>WHouse</v>
          </cell>
          <cell r="L141">
            <v>436161.64845153713</v>
          </cell>
          <cell r="M141">
            <v>218080.82422576856</v>
          </cell>
          <cell r="N141">
            <v>200000</v>
          </cell>
          <cell r="P141">
            <v>0</v>
          </cell>
        </row>
        <row r="142">
          <cell r="A142" t="str">
            <v>EF0139</v>
          </cell>
          <cell r="B142" t="str">
            <v>Stopped</v>
          </cell>
          <cell r="C142" t="str">
            <v xml:space="preserve">Mobarak MOHAMED MATAR </v>
          </cell>
          <cell r="D142" t="str">
            <v>Assesment Measurer</v>
          </cell>
          <cell r="E142" t="str">
            <v>B</v>
          </cell>
          <cell r="F142">
            <v>0</v>
          </cell>
          <cell r="G142" t="str">
            <v>CA01</v>
          </cell>
          <cell r="H142" t="str">
            <v>EFN02</v>
          </cell>
          <cell r="I142">
            <v>650101</v>
          </cell>
          <cell r="J142" t="str">
            <v>NUTSURVEY</v>
          </cell>
          <cell r="K142" t="str">
            <v>Nut survey</v>
          </cell>
          <cell r="L142">
            <v>470286.45574</v>
          </cell>
          <cell r="M142">
            <v>235143.22787</v>
          </cell>
          <cell r="P142">
            <v>0</v>
          </cell>
        </row>
        <row r="143">
          <cell r="A143" t="str">
            <v>EF0160</v>
          </cell>
          <cell r="B143" t="str">
            <v>Active</v>
          </cell>
          <cell r="C143" t="str">
            <v xml:space="preserve">Ali IBRAHIM ELHAJ </v>
          </cell>
          <cell r="D143" t="str">
            <v>Watchman</v>
          </cell>
          <cell r="E143" t="str">
            <v>A4</v>
          </cell>
          <cell r="F143" t="str">
            <v>Z1L</v>
          </cell>
          <cell r="G143" t="str">
            <v>6500O</v>
          </cell>
          <cell r="H143" t="str">
            <v>EFC01</v>
          </cell>
          <cell r="I143">
            <v>650014</v>
          </cell>
          <cell r="J143" t="str">
            <v>LOG</v>
          </cell>
          <cell r="K143" t="str">
            <v>Guest house</v>
          </cell>
          <cell r="L143">
            <v>436161.64845153713</v>
          </cell>
          <cell r="M143">
            <v>218080.82422576856</v>
          </cell>
          <cell r="P143">
            <v>0</v>
          </cell>
        </row>
        <row r="144">
          <cell r="A144" t="str">
            <v>EF0030</v>
          </cell>
          <cell r="B144" t="str">
            <v>Stopped</v>
          </cell>
          <cell r="C144" t="str">
            <v xml:space="preserve">Awatif SALEH ABAKER </v>
          </cell>
          <cell r="D144" t="str">
            <v xml:space="preserve">Phase Monitor </v>
          </cell>
          <cell r="E144" t="str">
            <v>B1</v>
          </cell>
          <cell r="F144">
            <v>0</v>
          </cell>
          <cell r="G144" t="str">
            <v>CA22</v>
          </cell>
          <cell r="H144" t="str">
            <v>EFN01</v>
          </cell>
          <cell r="I144">
            <v>650101</v>
          </cell>
          <cell r="J144" t="str">
            <v>NUT</v>
          </cell>
          <cell r="K144" t="str">
            <v>TFC</v>
          </cell>
          <cell r="L144">
            <v>480056.92</v>
          </cell>
          <cell r="M144">
            <v>240028.46</v>
          </cell>
          <cell r="P144">
            <v>0</v>
          </cell>
        </row>
        <row r="145">
          <cell r="A145" t="str">
            <v>EF0033</v>
          </cell>
          <cell r="B145" t="str">
            <v>Stopped</v>
          </cell>
          <cell r="C145" t="str">
            <v xml:space="preserve">Ehmad MAHJOUB MOHAMMED </v>
          </cell>
          <cell r="D145" t="str">
            <v xml:space="preserve">Radio operator </v>
          </cell>
          <cell r="E145" t="str">
            <v>D</v>
          </cell>
          <cell r="F145">
            <v>0</v>
          </cell>
          <cell r="G145" t="str">
            <v>CA00</v>
          </cell>
          <cell r="H145" t="str">
            <v>EFC01</v>
          </cell>
          <cell r="I145">
            <v>650100</v>
          </cell>
          <cell r="J145" t="str">
            <v>LOG</v>
          </cell>
          <cell r="K145" t="str">
            <v>Office</v>
          </cell>
          <cell r="L145">
            <v>706535.77600000007</v>
          </cell>
          <cell r="M145">
            <v>353267.88800000004</v>
          </cell>
          <cell r="P145">
            <v>0</v>
          </cell>
        </row>
        <row r="146">
          <cell r="A146" t="str">
            <v>EF0049</v>
          </cell>
          <cell r="B146" t="str">
            <v>Stopped</v>
          </cell>
          <cell r="C146" t="str">
            <v xml:space="preserve">Hawa ABDALLA MOHAMMED </v>
          </cell>
          <cell r="D146" t="str">
            <v xml:space="preserve">Cook </v>
          </cell>
          <cell r="E146" t="str">
            <v>A</v>
          </cell>
          <cell r="F146">
            <v>0</v>
          </cell>
          <cell r="G146" t="str">
            <v>CA03</v>
          </cell>
          <cell r="H146" t="str">
            <v>EFN01</v>
          </cell>
          <cell r="I146">
            <v>650101</v>
          </cell>
          <cell r="J146" t="str">
            <v>NUT</v>
          </cell>
          <cell r="K146" t="str">
            <v>TFC</v>
          </cell>
          <cell r="L146">
            <v>396786.07494000002</v>
          </cell>
          <cell r="M146">
            <v>198393.03747000001</v>
          </cell>
          <cell r="P146">
            <v>0</v>
          </cell>
        </row>
        <row r="147">
          <cell r="A147" t="str">
            <v>EF0144</v>
          </cell>
          <cell r="B147" t="str">
            <v>Stopped</v>
          </cell>
          <cell r="C147" t="str">
            <v xml:space="preserve">Mohamed SULIAMAN MOHAMED </v>
          </cell>
          <cell r="D147" t="str">
            <v>Registrar</v>
          </cell>
          <cell r="E147" t="str">
            <v>C1</v>
          </cell>
          <cell r="F147">
            <v>0</v>
          </cell>
          <cell r="G147" t="str">
            <v>CA32</v>
          </cell>
          <cell r="H147" t="str">
            <v>EFN01</v>
          </cell>
          <cell r="I147">
            <v>650101</v>
          </cell>
          <cell r="J147" t="str">
            <v>NUT</v>
          </cell>
          <cell r="K147" t="str">
            <v>SFC</v>
          </cell>
          <cell r="L147">
            <v>592335.26867873606</v>
          </cell>
          <cell r="M147">
            <v>296167.63433936803</v>
          </cell>
          <cell r="P147">
            <v>0</v>
          </cell>
        </row>
        <row r="148">
          <cell r="A148" t="str">
            <v>EF0162</v>
          </cell>
          <cell r="B148" t="str">
            <v>Active</v>
          </cell>
          <cell r="C148" t="str">
            <v xml:space="preserve">Abdulrahman MOHAMED ADAM </v>
          </cell>
          <cell r="D148" t="str">
            <v>Watchman</v>
          </cell>
          <cell r="E148" t="str">
            <v>A4</v>
          </cell>
          <cell r="F148" t="str">
            <v>Z1L</v>
          </cell>
          <cell r="G148" t="str">
            <v>6500O</v>
          </cell>
          <cell r="H148" t="str">
            <v>EFC01</v>
          </cell>
          <cell r="I148">
            <v>650014</v>
          </cell>
          <cell r="J148" t="str">
            <v>LOG</v>
          </cell>
          <cell r="K148" t="str">
            <v>Guest house</v>
          </cell>
          <cell r="L148">
            <v>436161.64845153713</v>
          </cell>
          <cell r="M148">
            <v>218080.82422576856</v>
          </cell>
          <cell r="N148">
            <v>200000</v>
          </cell>
          <cell r="P148">
            <v>0</v>
          </cell>
        </row>
        <row r="149">
          <cell r="A149" t="str">
            <v>EF0146</v>
          </cell>
          <cell r="B149" t="str">
            <v>Stopped</v>
          </cell>
          <cell r="C149" t="str">
            <v xml:space="preserve">Amal ADAM IBRAHIM </v>
          </cell>
          <cell r="D149" t="str">
            <v xml:space="preserve">Measurer </v>
          </cell>
          <cell r="E149" t="str">
            <v>B1</v>
          </cell>
          <cell r="F149">
            <v>0</v>
          </cell>
          <cell r="G149" t="str">
            <v>CA32</v>
          </cell>
          <cell r="H149" t="str">
            <v>EFN01</v>
          </cell>
          <cell r="I149">
            <v>650101</v>
          </cell>
          <cell r="J149" t="str">
            <v>NUT</v>
          </cell>
          <cell r="K149" t="str">
            <v>SFC</v>
          </cell>
          <cell r="L149">
            <v>480056.92</v>
          </cell>
          <cell r="M149">
            <v>240028.46</v>
          </cell>
          <cell r="P149">
            <v>0</v>
          </cell>
        </row>
        <row r="150">
          <cell r="A150" t="str">
            <v>EF0060</v>
          </cell>
          <cell r="B150" t="str">
            <v>Stopped</v>
          </cell>
          <cell r="C150" t="str">
            <v xml:space="preserve">James JOHN </v>
          </cell>
          <cell r="D150" t="str">
            <v>Nurse</v>
          </cell>
          <cell r="E150" t="str">
            <v>D</v>
          </cell>
          <cell r="F150">
            <v>0</v>
          </cell>
          <cell r="G150" t="str">
            <v>CA03</v>
          </cell>
          <cell r="H150" t="str">
            <v>EFN01</v>
          </cell>
          <cell r="I150">
            <v>650101</v>
          </cell>
          <cell r="J150" t="str">
            <v>NUT</v>
          </cell>
          <cell r="K150" t="str">
            <v>TFC</v>
          </cell>
          <cell r="L150">
            <v>706535.77600000007</v>
          </cell>
          <cell r="M150">
            <v>353267.88800000004</v>
          </cell>
          <cell r="P150">
            <v>0</v>
          </cell>
        </row>
        <row r="151">
          <cell r="A151" t="str">
            <v>EF0148</v>
          </cell>
          <cell r="B151" t="str">
            <v>Stopped</v>
          </cell>
          <cell r="C151" t="str">
            <v xml:space="preserve">Zahra KHIDIR AHMED </v>
          </cell>
          <cell r="D151" t="str">
            <v>Nurse</v>
          </cell>
          <cell r="E151" t="str">
            <v>D1</v>
          </cell>
          <cell r="F151">
            <v>0</v>
          </cell>
          <cell r="G151" t="str">
            <v>CA32</v>
          </cell>
          <cell r="H151" t="str">
            <v>EFN01</v>
          </cell>
          <cell r="I151">
            <v>650101</v>
          </cell>
          <cell r="J151" t="str">
            <v>NUT</v>
          </cell>
          <cell r="K151" t="str">
            <v>SFC</v>
          </cell>
          <cell r="L151">
            <v>721825.98335872008</v>
          </cell>
          <cell r="M151">
            <v>360912.99167936004</v>
          </cell>
          <cell r="P151">
            <v>0</v>
          </cell>
        </row>
        <row r="152">
          <cell r="A152" t="str">
            <v>EF0067</v>
          </cell>
          <cell r="B152" t="str">
            <v>Stopped</v>
          </cell>
          <cell r="C152" t="str">
            <v xml:space="preserve">Mekki IZA EL DEEN SIRAG </v>
          </cell>
          <cell r="D152" t="str">
            <v xml:space="preserve">Food aid supervisor  </v>
          </cell>
          <cell r="E152" t="str">
            <v>F1</v>
          </cell>
          <cell r="F152">
            <v>0</v>
          </cell>
          <cell r="G152" t="str">
            <v>AB02</v>
          </cell>
          <cell r="H152" t="str">
            <v>EFF01</v>
          </cell>
          <cell r="I152">
            <v>650101</v>
          </cell>
          <cell r="J152" t="str">
            <v>FA</v>
          </cell>
          <cell r="K152" t="str">
            <v>Field</v>
          </cell>
          <cell r="L152">
            <v>1044160.7533788817</v>
          </cell>
          <cell r="M152">
            <v>522080.37668944086</v>
          </cell>
          <cell r="P152">
            <v>0</v>
          </cell>
        </row>
        <row r="153">
          <cell r="A153" t="str">
            <v>EF0163</v>
          </cell>
          <cell r="B153" t="str">
            <v>Active</v>
          </cell>
          <cell r="C153" t="str">
            <v xml:space="preserve">Mohamed ABOH MOHAMED </v>
          </cell>
          <cell r="D153" t="str">
            <v>Local Food Aid Monitor</v>
          </cell>
          <cell r="E153" t="str">
            <v>C4</v>
          </cell>
          <cell r="F153" t="str">
            <v>D4H</v>
          </cell>
          <cell r="G153" t="str">
            <v>AB02</v>
          </cell>
          <cell r="H153" t="str">
            <v>EFF01</v>
          </cell>
          <cell r="I153">
            <v>650101</v>
          </cell>
          <cell r="J153" t="str">
            <v>FA</v>
          </cell>
          <cell r="K153" t="str">
            <v>Field</v>
          </cell>
          <cell r="L153">
            <v>638286.74939056206</v>
          </cell>
          <cell r="M153">
            <v>319143.37469528103</v>
          </cell>
          <cell r="P153">
            <v>0</v>
          </cell>
        </row>
        <row r="154">
          <cell r="A154" t="str">
            <v>EF0165</v>
          </cell>
          <cell r="B154" t="str">
            <v>Active</v>
          </cell>
          <cell r="C154" t="str">
            <v xml:space="preserve">Abdulaziz ABAKAR MEDANI </v>
          </cell>
          <cell r="D154" t="str">
            <v>Local Food Aid Team Leader</v>
          </cell>
          <cell r="E154" t="str">
            <v>E4</v>
          </cell>
          <cell r="F154" t="str">
            <v>D4H</v>
          </cell>
          <cell r="G154" t="str">
            <v>AB02</v>
          </cell>
          <cell r="H154" t="str">
            <v>EFF01</v>
          </cell>
          <cell r="I154">
            <v>650101</v>
          </cell>
          <cell r="J154" t="str">
            <v>FA</v>
          </cell>
          <cell r="K154" t="str">
            <v>Field</v>
          </cell>
          <cell r="L154">
            <v>942072.5276072612</v>
          </cell>
          <cell r="M154">
            <v>471036.2638036306</v>
          </cell>
          <cell r="P154">
            <v>0</v>
          </cell>
        </row>
        <row r="155">
          <cell r="A155" t="str">
            <v>EF0166</v>
          </cell>
          <cell r="B155" t="str">
            <v>Active</v>
          </cell>
          <cell r="C155" t="str">
            <v xml:space="preserve">Haviz MUSA ABAKER </v>
          </cell>
          <cell r="D155" t="str">
            <v>Rehabilitation Assitant</v>
          </cell>
          <cell r="E155" t="str">
            <v>C4</v>
          </cell>
          <cell r="F155" t="str">
            <v>D4H</v>
          </cell>
          <cell r="G155" t="str">
            <v>AB00</v>
          </cell>
          <cell r="H155" t="str">
            <v>EFC01</v>
          </cell>
          <cell r="I155">
            <v>650100</v>
          </cell>
          <cell r="J155" t="str">
            <v>LOG</v>
          </cell>
          <cell r="K155" t="str">
            <v>Field</v>
          </cell>
          <cell r="L155">
            <v>638286.74939056206</v>
          </cell>
          <cell r="M155">
            <v>319143.37469528103</v>
          </cell>
          <cell r="P155">
            <v>0</v>
          </cell>
        </row>
        <row r="156">
          <cell r="A156" t="str">
            <v>EF0153</v>
          </cell>
          <cell r="B156" t="str">
            <v>Stopped</v>
          </cell>
          <cell r="C156" t="str">
            <v xml:space="preserve">Zahra SALIH ADAM </v>
          </cell>
          <cell r="D156" t="str">
            <v>Home Visitor</v>
          </cell>
          <cell r="E156" t="str">
            <v>B1</v>
          </cell>
          <cell r="F156">
            <v>0</v>
          </cell>
          <cell r="G156" t="str">
            <v>CA32</v>
          </cell>
          <cell r="H156" t="str">
            <v>EFN01</v>
          </cell>
          <cell r="I156">
            <v>650101</v>
          </cell>
          <cell r="J156" t="str">
            <v>NUT</v>
          </cell>
          <cell r="K156" t="str">
            <v>SFC</v>
          </cell>
          <cell r="L156">
            <v>480056.92</v>
          </cell>
          <cell r="M156">
            <v>240028.46</v>
          </cell>
          <cell r="P156">
            <v>0</v>
          </cell>
        </row>
        <row r="157">
          <cell r="A157" t="str">
            <v>EF0170</v>
          </cell>
          <cell r="B157" t="str">
            <v>Active</v>
          </cell>
          <cell r="C157" t="str">
            <v xml:space="preserve">Omer AHMED MOHAMED </v>
          </cell>
          <cell r="D157" t="str">
            <v>Watchman</v>
          </cell>
          <cell r="E157" t="str">
            <v>A4</v>
          </cell>
          <cell r="F157" t="str">
            <v>Z1L</v>
          </cell>
          <cell r="G157" t="str">
            <v>6500O</v>
          </cell>
          <cell r="H157" t="str">
            <v>EFC01</v>
          </cell>
          <cell r="I157">
            <v>650014</v>
          </cell>
          <cell r="J157" t="str">
            <v>LOG</v>
          </cell>
          <cell r="K157" t="str">
            <v>Guest house</v>
          </cell>
          <cell r="L157">
            <v>436161.64845153713</v>
          </cell>
          <cell r="M157">
            <v>218080.82422576856</v>
          </cell>
          <cell r="P157">
            <v>0</v>
          </cell>
        </row>
        <row r="158">
          <cell r="A158" t="str">
            <v>EF0155</v>
          </cell>
          <cell r="B158" t="str">
            <v>Stopped</v>
          </cell>
          <cell r="C158" t="str">
            <v xml:space="preserve">Rehab KARAMADEEN MOHAMED </v>
          </cell>
          <cell r="D158" t="str">
            <v>Home Visitor</v>
          </cell>
          <cell r="E158" t="str">
            <v>B1</v>
          </cell>
          <cell r="F158">
            <v>0</v>
          </cell>
          <cell r="G158" t="str">
            <v>CA32</v>
          </cell>
          <cell r="H158" t="str">
            <v>EFN01</v>
          </cell>
          <cell r="I158">
            <v>650101</v>
          </cell>
          <cell r="J158" t="str">
            <v>NUT</v>
          </cell>
          <cell r="K158" t="str">
            <v>SFC</v>
          </cell>
          <cell r="L158">
            <v>480056.92</v>
          </cell>
          <cell r="M158">
            <v>240028.46</v>
          </cell>
          <cell r="P158">
            <v>0</v>
          </cell>
        </row>
        <row r="159">
          <cell r="A159" t="str">
            <v>EF0172</v>
          </cell>
          <cell r="B159" t="str">
            <v>Active</v>
          </cell>
          <cell r="C159" t="str">
            <v xml:space="preserve">Seedeg ISHAG ZAKARIA </v>
          </cell>
          <cell r="D159" t="str">
            <v xml:space="preserve"> Team Leader</v>
          </cell>
          <cell r="E159" t="str">
            <v>D4</v>
          </cell>
          <cell r="F159" t="str">
            <v>F1K</v>
          </cell>
          <cell r="G159" t="str">
            <v>CA02</v>
          </cell>
          <cell r="H159" t="str">
            <v>EFN02</v>
          </cell>
          <cell r="I159">
            <v>650101</v>
          </cell>
          <cell r="J159" t="str">
            <v>NUTSURVEY</v>
          </cell>
          <cell r="K159" t="str">
            <v>Nut survey</v>
          </cell>
          <cell r="L159">
            <v>776886.20824858558</v>
          </cell>
          <cell r="M159">
            <v>388443.10412429279</v>
          </cell>
          <cell r="P159">
            <v>0</v>
          </cell>
        </row>
        <row r="160">
          <cell r="A160" t="str">
            <v xml:space="preserve">EF0157 </v>
          </cell>
          <cell r="B160" t="str">
            <v>Stopped</v>
          </cell>
          <cell r="C160" t="str">
            <v xml:space="preserve">Adam ABAKER AHMED </v>
          </cell>
          <cell r="D160" t="str">
            <v>Watchman</v>
          </cell>
          <cell r="E160" t="str">
            <v>A1</v>
          </cell>
          <cell r="F160">
            <v>0</v>
          </cell>
          <cell r="G160" t="str">
            <v>6500O</v>
          </cell>
          <cell r="H160" t="str">
            <v>EFC01</v>
          </cell>
          <cell r="I160">
            <v>650014</v>
          </cell>
          <cell r="J160" t="str">
            <v>LOG</v>
          </cell>
          <cell r="K160" t="str">
            <v>Guest House</v>
          </cell>
          <cell r="L160">
            <v>405204.07460792002</v>
          </cell>
          <cell r="M160">
            <v>202602.03730396001</v>
          </cell>
          <cell r="P160">
            <v>0</v>
          </cell>
        </row>
        <row r="161">
          <cell r="A161" t="str">
            <v>EF0074</v>
          </cell>
          <cell r="B161" t="str">
            <v>Stopped</v>
          </cell>
          <cell r="C161" t="str">
            <v xml:space="preserve">Mohamed YACOUB FADUL </v>
          </cell>
          <cell r="D161" t="str">
            <v>PM team leader</v>
          </cell>
          <cell r="E161" t="str">
            <v>C</v>
          </cell>
          <cell r="F161">
            <v>0</v>
          </cell>
          <cell r="G161" t="str">
            <v>CA03</v>
          </cell>
          <cell r="H161" t="str">
            <v>EFN01</v>
          </cell>
          <cell r="I161">
            <v>650101</v>
          </cell>
          <cell r="J161" t="str">
            <v>NUT</v>
          </cell>
          <cell r="K161" t="str">
            <v>TFC</v>
          </cell>
          <cell r="L161">
            <v>580536.02859999996</v>
          </cell>
          <cell r="M161">
            <v>290268.01429999998</v>
          </cell>
          <cell r="P161">
            <v>0</v>
          </cell>
        </row>
        <row r="162">
          <cell r="A162" t="str">
            <v>EF0159</v>
          </cell>
          <cell r="B162" t="str">
            <v>Stopped</v>
          </cell>
          <cell r="C162" t="str">
            <v xml:space="preserve">Ismail MOHAMED ABDU ELRAHIM AHMED </v>
          </cell>
          <cell r="D162" t="str">
            <v>Watchman</v>
          </cell>
          <cell r="E162" t="str">
            <v>A1</v>
          </cell>
          <cell r="F162">
            <v>0</v>
          </cell>
          <cell r="G162" t="str">
            <v>CA32</v>
          </cell>
          <cell r="H162" t="str">
            <v>EFN01</v>
          </cell>
          <cell r="I162">
            <v>650101</v>
          </cell>
          <cell r="J162" t="str">
            <v>NUT</v>
          </cell>
          <cell r="K162" t="str">
            <v>SFC</v>
          </cell>
          <cell r="L162">
            <v>405204.07460792002</v>
          </cell>
          <cell r="M162">
            <v>202602.03730396001</v>
          </cell>
          <cell r="P162">
            <v>0</v>
          </cell>
        </row>
        <row r="163">
          <cell r="A163" t="str">
            <v>EF0081</v>
          </cell>
          <cell r="B163" t="str">
            <v>Stopped</v>
          </cell>
          <cell r="C163" t="str">
            <v xml:space="preserve">Rabih AHMED ADAM </v>
          </cell>
          <cell r="D163" t="str">
            <v>Logistician Assistant</v>
          </cell>
          <cell r="E163" t="str">
            <v>F1</v>
          </cell>
          <cell r="F163">
            <v>0</v>
          </cell>
          <cell r="G163" t="str">
            <v>CA00</v>
          </cell>
          <cell r="H163" t="str">
            <v>EFC01</v>
          </cell>
          <cell r="I163">
            <v>650100</v>
          </cell>
          <cell r="J163" t="str">
            <v>LOG</v>
          </cell>
          <cell r="K163" t="str">
            <v>Office</v>
          </cell>
          <cell r="L163">
            <v>1044160.7533788817</v>
          </cell>
          <cell r="M163">
            <v>522080.37668944086</v>
          </cell>
          <cell r="P163">
            <v>0</v>
          </cell>
        </row>
        <row r="164">
          <cell r="A164" t="str">
            <v>EF0161</v>
          </cell>
          <cell r="B164" t="str">
            <v>Stopped</v>
          </cell>
          <cell r="C164" t="str">
            <v xml:space="preserve">Ibrahim ADAM ABDALLAH YAGOUB </v>
          </cell>
          <cell r="D164" t="str">
            <v>Registrar</v>
          </cell>
          <cell r="E164" t="str">
            <v>C1</v>
          </cell>
          <cell r="F164">
            <v>0</v>
          </cell>
          <cell r="G164" t="str">
            <v>CA22</v>
          </cell>
          <cell r="H164" t="str">
            <v>EFN01</v>
          </cell>
          <cell r="I164">
            <v>650101</v>
          </cell>
          <cell r="J164" t="str">
            <v>NUT</v>
          </cell>
          <cell r="K164" t="str">
            <v>TFC</v>
          </cell>
          <cell r="L164">
            <v>592335.26867873606</v>
          </cell>
          <cell r="M164">
            <v>296167.63433936803</v>
          </cell>
          <cell r="P164">
            <v>0</v>
          </cell>
        </row>
        <row r="165">
          <cell r="A165" t="str">
            <v>EF0090</v>
          </cell>
          <cell r="B165" t="str">
            <v>Stopped</v>
          </cell>
          <cell r="C165" t="str">
            <v xml:space="preserve">Suoad ADAM IBRAHIM MOHAMED </v>
          </cell>
          <cell r="D165" t="str">
            <v xml:space="preserve">Administrator assistant/HR </v>
          </cell>
          <cell r="E165" t="str">
            <v>G1</v>
          </cell>
          <cell r="F165">
            <v>0</v>
          </cell>
          <cell r="G165" t="str">
            <v>BA30</v>
          </cell>
          <cell r="H165" t="str">
            <v>EFC01</v>
          </cell>
          <cell r="I165">
            <v>650100</v>
          </cell>
          <cell r="J165" t="str">
            <v>ADMIN</v>
          </cell>
          <cell r="K165" t="str">
            <v>Office</v>
          </cell>
          <cell r="L165">
            <v>1277871.9450107741</v>
          </cell>
          <cell r="M165">
            <v>638935.97250538704</v>
          </cell>
          <cell r="P165">
            <v>0</v>
          </cell>
        </row>
        <row r="166">
          <cell r="A166" t="str">
            <v>EF0176</v>
          </cell>
          <cell r="B166" t="str">
            <v>Active</v>
          </cell>
          <cell r="C166" t="str">
            <v xml:space="preserve">Raja AHMED IBRAHIM </v>
          </cell>
          <cell r="D166" t="str">
            <v>Accountant</v>
          </cell>
          <cell r="E166" t="str">
            <v>E11</v>
          </cell>
          <cell r="F166" t="str">
            <v>F1K</v>
          </cell>
          <cell r="G166" t="str">
            <v>CA03</v>
          </cell>
          <cell r="H166" t="str">
            <v>EFC01</v>
          </cell>
          <cell r="I166">
            <v>650100</v>
          </cell>
          <cell r="J166" t="str">
            <v>ADMIN</v>
          </cell>
          <cell r="K166" t="str">
            <v>Office</v>
          </cell>
          <cell r="L166">
            <v>892528.57775239088</v>
          </cell>
          <cell r="M166">
            <v>446264.28887619544</v>
          </cell>
          <cell r="N166">
            <v>400000</v>
          </cell>
          <cell r="P166">
            <v>0</v>
          </cell>
        </row>
        <row r="167">
          <cell r="A167" t="str">
            <v>EF0164</v>
          </cell>
          <cell r="B167" t="str">
            <v>Stopped</v>
          </cell>
          <cell r="C167" t="str">
            <v xml:space="preserve">Thuraya ABDULKARIM SHOGAR </v>
          </cell>
          <cell r="D167" t="str">
            <v>Cook</v>
          </cell>
          <cell r="E167" t="str">
            <v>A1</v>
          </cell>
          <cell r="F167">
            <v>0</v>
          </cell>
          <cell r="G167" t="str">
            <v>AB00</v>
          </cell>
          <cell r="H167" t="str">
            <v>EFF01</v>
          </cell>
          <cell r="I167">
            <v>650101</v>
          </cell>
          <cell r="J167" t="str">
            <v>FA</v>
          </cell>
          <cell r="K167" t="str">
            <v>Field</v>
          </cell>
          <cell r="L167">
            <v>405204.07460792002</v>
          </cell>
          <cell r="M167">
            <v>202602.03730396001</v>
          </cell>
          <cell r="P167">
            <v>0</v>
          </cell>
        </row>
        <row r="168">
          <cell r="A168" t="str">
            <v>EF0178</v>
          </cell>
          <cell r="B168" t="str">
            <v>Active</v>
          </cell>
          <cell r="C168" t="str">
            <v xml:space="preserve">Faisal ZAKARIA HUSSEIN </v>
          </cell>
          <cell r="D168" t="str">
            <v>Deputy Administrator</v>
          </cell>
          <cell r="E168" t="str">
            <v>G11</v>
          </cell>
          <cell r="F168" t="str">
            <v>F1K</v>
          </cell>
          <cell r="G168" t="str">
            <v>CA03</v>
          </cell>
          <cell r="H168" t="str">
            <v>EFC01</v>
          </cell>
          <cell r="I168">
            <v>650100</v>
          </cell>
          <cell r="J168" t="str">
            <v>ADMIN</v>
          </cell>
          <cell r="K168" t="str">
            <v>Office</v>
          </cell>
          <cell r="L168">
            <v>1315219.7365671098</v>
          </cell>
          <cell r="M168">
            <v>657609.86828355491</v>
          </cell>
          <cell r="N168">
            <v>300000</v>
          </cell>
          <cell r="P168">
            <v>0</v>
          </cell>
        </row>
        <row r="169">
          <cell r="A169" t="str">
            <v>EF0183</v>
          </cell>
          <cell r="B169" t="str">
            <v>Active</v>
          </cell>
          <cell r="C169" t="str">
            <v xml:space="preserve">Zainab YOUSSIF ABAKER </v>
          </cell>
          <cell r="D169" t="str">
            <v xml:space="preserve">Phase Monitor </v>
          </cell>
          <cell r="E169" t="str">
            <v>B4</v>
          </cell>
          <cell r="F169" t="str">
            <v>F1K</v>
          </cell>
          <cell r="G169" t="str">
            <v>CA02</v>
          </cell>
          <cell r="H169" t="str">
            <v>EFN01</v>
          </cell>
          <cell r="I169">
            <v>650101</v>
          </cell>
          <cell r="J169" t="str">
            <v>NUT</v>
          </cell>
          <cell r="K169" t="str">
            <v>TFC</v>
          </cell>
          <cell r="L169">
            <v>517011.31442510424</v>
          </cell>
          <cell r="M169">
            <v>258505.65721255212</v>
          </cell>
          <cell r="N169">
            <v>100000</v>
          </cell>
          <cell r="P169">
            <v>0</v>
          </cell>
        </row>
        <row r="170">
          <cell r="A170" t="str">
            <v>EF0167</v>
          </cell>
          <cell r="B170" t="str">
            <v>Stopped</v>
          </cell>
          <cell r="C170" t="str">
            <v xml:space="preserve">Khalid AHMED ABDELMOUMI </v>
          </cell>
          <cell r="D170" t="str">
            <v>Watchman</v>
          </cell>
          <cell r="E170" t="str">
            <v>A1</v>
          </cell>
          <cell r="F170">
            <v>0</v>
          </cell>
          <cell r="G170" t="str">
            <v>AB00</v>
          </cell>
          <cell r="H170" t="str">
            <v>EFF01</v>
          </cell>
          <cell r="I170">
            <v>650101</v>
          </cell>
          <cell r="J170" t="str">
            <v>FA</v>
          </cell>
          <cell r="K170" t="str">
            <v>Field</v>
          </cell>
          <cell r="L170">
            <v>405204.07460792002</v>
          </cell>
          <cell r="M170">
            <v>202602.03730396001</v>
          </cell>
          <cell r="P170">
            <v>0</v>
          </cell>
        </row>
        <row r="171">
          <cell r="A171" t="str">
            <v>EF0168</v>
          </cell>
          <cell r="B171" t="str">
            <v>Stopped</v>
          </cell>
          <cell r="C171" t="str">
            <v xml:space="preserve">Fatma AHMED MOHAMED </v>
          </cell>
          <cell r="D171" t="str">
            <v>Cleaner</v>
          </cell>
          <cell r="E171" t="str">
            <v>A1</v>
          </cell>
          <cell r="F171">
            <v>0</v>
          </cell>
          <cell r="G171" t="str">
            <v>AB00</v>
          </cell>
          <cell r="H171" t="str">
            <v>EFF01</v>
          </cell>
          <cell r="I171">
            <v>650101</v>
          </cell>
          <cell r="J171" t="str">
            <v>FA</v>
          </cell>
          <cell r="K171" t="str">
            <v>Field</v>
          </cell>
          <cell r="L171">
            <v>405204.07460792002</v>
          </cell>
          <cell r="M171">
            <v>202602.03730396001</v>
          </cell>
          <cell r="P171">
            <v>0</v>
          </cell>
        </row>
        <row r="172">
          <cell r="A172" t="str">
            <v>EF0169</v>
          </cell>
          <cell r="B172" t="str">
            <v>Stopped</v>
          </cell>
          <cell r="C172" t="str">
            <v xml:space="preserve">Ahmed YOUSSIF ABDELMAJEED 2 </v>
          </cell>
          <cell r="D172" t="str">
            <v xml:space="preserve">TFC Supervisor </v>
          </cell>
          <cell r="E172" t="str">
            <v>F1</v>
          </cell>
          <cell r="F172">
            <v>0</v>
          </cell>
          <cell r="G172" t="str">
            <v>CA22</v>
          </cell>
          <cell r="H172" t="str">
            <v>EFN01</v>
          </cell>
          <cell r="I172">
            <v>650101</v>
          </cell>
          <cell r="J172" t="str">
            <v>NUT</v>
          </cell>
          <cell r="K172" t="str">
            <v>TFC</v>
          </cell>
          <cell r="L172">
            <v>1044160.7533788817</v>
          </cell>
          <cell r="M172">
            <v>522080.37668944086</v>
          </cell>
          <cell r="P172">
            <v>0</v>
          </cell>
        </row>
        <row r="173">
          <cell r="A173" t="str">
            <v>EF0184</v>
          </cell>
          <cell r="B173" t="str">
            <v>Active</v>
          </cell>
          <cell r="C173" t="str">
            <v xml:space="preserve">Khaled OSMAN ELTAHIR </v>
          </cell>
          <cell r="D173" t="str">
            <v>Chiefwatchman</v>
          </cell>
          <cell r="E173" t="str">
            <v>B11</v>
          </cell>
          <cell r="F173" t="str">
            <v>F1K</v>
          </cell>
          <cell r="G173" t="str">
            <v>CA03</v>
          </cell>
          <cell r="H173" t="str">
            <v>EFC01</v>
          </cell>
          <cell r="I173">
            <v>650100</v>
          </cell>
          <cell r="J173" t="str">
            <v>LOG</v>
          </cell>
          <cell r="K173" t="str">
            <v>Office</v>
          </cell>
          <cell r="L173">
            <v>493647.86945129267</v>
          </cell>
          <cell r="M173">
            <v>246823.93472564634</v>
          </cell>
          <cell r="N173">
            <v>200000</v>
          </cell>
          <cell r="P173">
            <v>0</v>
          </cell>
        </row>
        <row r="174">
          <cell r="A174" t="str">
            <v>EF0171</v>
          </cell>
          <cell r="B174" t="str">
            <v>Stopped</v>
          </cell>
          <cell r="C174" t="str">
            <v xml:space="preserve">Eltaieb OMER ADAM </v>
          </cell>
          <cell r="D174" t="str">
            <v>Watchman</v>
          </cell>
          <cell r="E174" t="str">
            <v>A1</v>
          </cell>
          <cell r="F174">
            <v>0</v>
          </cell>
          <cell r="G174" t="str">
            <v>CA00</v>
          </cell>
          <cell r="H174" t="str">
            <v>EFC01</v>
          </cell>
          <cell r="I174">
            <v>650100</v>
          </cell>
          <cell r="J174" t="str">
            <v>LOG</v>
          </cell>
          <cell r="K174" t="str">
            <v>Office</v>
          </cell>
          <cell r="L174">
            <v>405204.07460792002</v>
          </cell>
          <cell r="M174">
            <v>202602.03730396001</v>
          </cell>
          <cell r="P174">
            <v>0</v>
          </cell>
        </row>
        <row r="175">
          <cell r="A175" t="str">
            <v>EF0186</v>
          </cell>
          <cell r="B175" t="str">
            <v>Active</v>
          </cell>
          <cell r="C175" t="str">
            <v xml:space="preserve">Haroun ABDALLA ADAM </v>
          </cell>
          <cell r="D175" t="str">
            <v>Watchman</v>
          </cell>
          <cell r="E175" t="str">
            <v>A11</v>
          </cell>
          <cell r="F175" t="str">
            <v>Z1L</v>
          </cell>
          <cell r="G175" t="str">
            <v>6500O</v>
          </cell>
          <cell r="H175" t="str">
            <v>EFC01</v>
          </cell>
          <cell r="I175">
            <v>650014</v>
          </cell>
          <cell r="J175" t="str">
            <v>LOG</v>
          </cell>
          <cell r="K175" t="str">
            <v>Guest House</v>
          </cell>
          <cell r="L175">
            <v>416473.55445912096</v>
          </cell>
          <cell r="M175">
            <v>208236.77722956048</v>
          </cell>
          <cell r="P175">
            <v>0</v>
          </cell>
        </row>
        <row r="176">
          <cell r="A176" t="str">
            <v>EF0173</v>
          </cell>
          <cell r="B176" t="str">
            <v>Stopped</v>
          </cell>
          <cell r="C176" t="str">
            <v xml:space="preserve">Saleh ABDELKASIM AHMED </v>
          </cell>
          <cell r="D176" t="str">
            <v xml:space="preserve"> Team Leader</v>
          </cell>
          <cell r="E176" t="str">
            <v>C</v>
          </cell>
          <cell r="F176">
            <v>0</v>
          </cell>
          <cell r="G176" t="str">
            <v>CA01</v>
          </cell>
          <cell r="H176" t="str">
            <v>EFN01</v>
          </cell>
          <cell r="I176">
            <v>650101</v>
          </cell>
          <cell r="J176" t="str">
            <v>NUT</v>
          </cell>
          <cell r="K176" t="str">
            <v>SFC</v>
          </cell>
          <cell r="L176">
            <v>580536.02859999996</v>
          </cell>
          <cell r="M176">
            <v>290268.01429999998</v>
          </cell>
          <cell r="P176">
            <v>0</v>
          </cell>
        </row>
        <row r="177">
          <cell r="A177" t="str">
            <v>EF0174</v>
          </cell>
          <cell r="B177" t="str">
            <v>Stopped</v>
          </cell>
          <cell r="C177" t="str">
            <v xml:space="preserve">Ali IBRAHIM DODAY </v>
          </cell>
          <cell r="D177" t="str">
            <v>Nurse</v>
          </cell>
          <cell r="E177" t="str">
            <v>D1</v>
          </cell>
          <cell r="F177">
            <v>0</v>
          </cell>
          <cell r="G177" t="str">
            <v>CA32</v>
          </cell>
          <cell r="H177" t="str">
            <v>EFN01</v>
          </cell>
          <cell r="I177">
            <v>650101</v>
          </cell>
          <cell r="J177" t="str">
            <v>NUT</v>
          </cell>
          <cell r="K177" t="str">
            <v>SFC</v>
          </cell>
          <cell r="L177">
            <v>721825.98335872008</v>
          </cell>
          <cell r="M177">
            <v>360912.99167936004</v>
          </cell>
          <cell r="P177">
            <v>0</v>
          </cell>
        </row>
        <row r="178">
          <cell r="A178" t="str">
            <v>EF0187</v>
          </cell>
          <cell r="B178" t="str">
            <v>Active</v>
          </cell>
          <cell r="C178" t="str">
            <v xml:space="preserve">Mokhtar MOHAMED MOKHTAR </v>
          </cell>
          <cell r="D178" t="str">
            <v>Watchman</v>
          </cell>
          <cell r="E178" t="str">
            <v>A11</v>
          </cell>
          <cell r="F178" t="str">
            <v>F1K</v>
          </cell>
          <cell r="G178" t="str">
            <v>CA03</v>
          </cell>
          <cell r="H178" t="str">
            <v>EFC01</v>
          </cell>
          <cell r="I178">
            <v>650100</v>
          </cell>
          <cell r="J178" t="str">
            <v>LOG</v>
          </cell>
          <cell r="K178" t="str">
            <v>WHouse</v>
          </cell>
          <cell r="L178">
            <v>416473.55445912096</v>
          </cell>
          <cell r="M178">
            <v>208236.77722956048</v>
          </cell>
          <cell r="N178">
            <v>200000</v>
          </cell>
          <cell r="P178">
            <v>0</v>
          </cell>
        </row>
        <row r="179">
          <cell r="A179" t="str">
            <v>EF0188</v>
          </cell>
          <cell r="B179" t="str">
            <v>Active</v>
          </cell>
          <cell r="C179" t="str">
            <v xml:space="preserve">Souleiman SALEH ALI </v>
          </cell>
          <cell r="D179" t="str">
            <v>Watchman</v>
          </cell>
          <cell r="E179" t="str">
            <v>A11</v>
          </cell>
          <cell r="F179" t="str">
            <v>F1K</v>
          </cell>
          <cell r="G179" t="str">
            <v>CA03</v>
          </cell>
          <cell r="H179" t="str">
            <v>EFC01</v>
          </cell>
          <cell r="I179">
            <v>650100</v>
          </cell>
          <cell r="J179" t="str">
            <v>LOG</v>
          </cell>
          <cell r="K179" t="str">
            <v>Office</v>
          </cell>
          <cell r="L179">
            <v>416473.55445912096</v>
          </cell>
          <cell r="M179">
            <v>208236.77722956048</v>
          </cell>
          <cell r="P179">
            <v>0</v>
          </cell>
        </row>
        <row r="180">
          <cell r="A180" t="str">
            <v>EF0177</v>
          </cell>
          <cell r="B180" t="str">
            <v>Stopped</v>
          </cell>
          <cell r="C180" t="str">
            <v xml:space="preserve">Mohamed EL MAHFOUZ </v>
          </cell>
          <cell r="D180" t="str">
            <v>Storekeeper Assistant</v>
          </cell>
          <cell r="E180" t="str">
            <v>C</v>
          </cell>
          <cell r="F180">
            <v>0</v>
          </cell>
          <cell r="G180" t="str">
            <v>BA30</v>
          </cell>
          <cell r="H180" t="str">
            <v>EFC01</v>
          </cell>
          <cell r="I180">
            <v>650100</v>
          </cell>
          <cell r="J180" t="str">
            <v>LOG</v>
          </cell>
          <cell r="K180" t="str">
            <v>Office</v>
          </cell>
          <cell r="L180">
            <v>580536.02859999996</v>
          </cell>
          <cell r="M180">
            <v>290268.01429999998</v>
          </cell>
          <cell r="P180">
            <v>0</v>
          </cell>
        </row>
        <row r="181">
          <cell r="A181" t="str">
            <v>EF0189</v>
          </cell>
          <cell r="B181" t="str">
            <v>Active</v>
          </cell>
          <cell r="C181" t="str">
            <v xml:space="preserve">Hatim EL NAIM AHMED </v>
          </cell>
          <cell r="D181" t="str">
            <v>Watchman</v>
          </cell>
          <cell r="E181" t="str">
            <v>A11</v>
          </cell>
          <cell r="F181" t="str">
            <v>F1K</v>
          </cell>
          <cell r="G181" t="str">
            <v>CA03</v>
          </cell>
          <cell r="H181" t="str">
            <v>EFC01</v>
          </cell>
          <cell r="I181">
            <v>650100</v>
          </cell>
          <cell r="J181" t="str">
            <v>LOG</v>
          </cell>
          <cell r="K181" t="str">
            <v>Guest House</v>
          </cell>
          <cell r="L181">
            <v>416473.55445912096</v>
          </cell>
          <cell r="M181">
            <v>208236.77722956048</v>
          </cell>
          <cell r="P181">
            <v>0</v>
          </cell>
        </row>
        <row r="182">
          <cell r="A182" t="str">
            <v>EF0179</v>
          </cell>
          <cell r="B182" t="str">
            <v>Stopped</v>
          </cell>
          <cell r="C182" t="str">
            <v xml:space="preserve">Ismail AHMED ABDALLAH </v>
          </cell>
          <cell r="D182" t="str">
            <v xml:space="preserve">Registrar </v>
          </cell>
          <cell r="E182" t="str">
            <v>B</v>
          </cell>
          <cell r="F182">
            <v>0</v>
          </cell>
          <cell r="G182" t="str">
            <v>CA03</v>
          </cell>
          <cell r="H182" t="str">
            <v>EFN01</v>
          </cell>
          <cell r="I182">
            <v>650101</v>
          </cell>
          <cell r="J182" t="str">
            <v>NUT</v>
          </cell>
          <cell r="K182" t="str">
            <v>TFC</v>
          </cell>
          <cell r="L182">
            <v>470286.45574</v>
          </cell>
          <cell r="M182">
            <v>235143.22787</v>
          </cell>
          <cell r="P182">
            <v>0</v>
          </cell>
        </row>
        <row r="183">
          <cell r="A183" t="str">
            <v>EF0180</v>
          </cell>
          <cell r="B183" t="str">
            <v>Stopped</v>
          </cell>
          <cell r="C183" t="str">
            <v xml:space="preserve">Eldouma OSMAN SONY </v>
          </cell>
          <cell r="D183" t="str">
            <v>Watchman</v>
          </cell>
          <cell r="E183" t="str">
            <v>A1</v>
          </cell>
          <cell r="F183">
            <v>0</v>
          </cell>
          <cell r="G183" t="str">
            <v>CA32</v>
          </cell>
          <cell r="H183" t="str">
            <v>EFN01</v>
          </cell>
          <cell r="I183">
            <v>650101</v>
          </cell>
          <cell r="J183" t="str">
            <v>NUT</v>
          </cell>
          <cell r="K183" t="str">
            <v>SFC</v>
          </cell>
          <cell r="L183">
            <v>405204.07460792002</v>
          </cell>
          <cell r="M183">
            <v>202602.03730396001</v>
          </cell>
          <cell r="P183">
            <v>0</v>
          </cell>
        </row>
        <row r="184">
          <cell r="A184" t="str">
            <v>EF0181</v>
          </cell>
          <cell r="B184" t="str">
            <v>Stopped</v>
          </cell>
          <cell r="C184" t="str">
            <v xml:space="preserve">Senian ABDELKARIM MOHAMED </v>
          </cell>
          <cell r="D184" t="str">
            <v>Watchman</v>
          </cell>
          <cell r="E184" t="str">
            <v>A1</v>
          </cell>
          <cell r="F184">
            <v>0</v>
          </cell>
          <cell r="G184" t="str">
            <v>CA32</v>
          </cell>
          <cell r="H184" t="str">
            <v>EFN01</v>
          </cell>
          <cell r="I184">
            <v>650101</v>
          </cell>
          <cell r="J184" t="str">
            <v>NUT</v>
          </cell>
          <cell r="K184" t="str">
            <v>SFC</v>
          </cell>
          <cell r="L184">
            <v>405204.07460792002</v>
          </cell>
          <cell r="M184">
            <v>202602.03730396001</v>
          </cell>
          <cell r="P184">
            <v>0</v>
          </cell>
        </row>
        <row r="185">
          <cell r="A185" t="str">
            <v>EF0182</v>
          </cell>
          <cell r="B185" t="str">
            <v>Stopped</v>
          </cell>
          <cell r="C185" t="str">
            <v xml:space="preserve">Adam BASHER Mustafa </v>
          </cell>
          <cell r="D185" t="str">
            <v>Watchman</v>
          </cell>
          <cell r="E185" t="str">
            <v>A1</v>
          </cell>
          <cell r="F185">
            <v>0</v>
          </cell>
          <cell r="G185" t="str">
            <v>CA32</v>
          </cell>
          <cell r="H185" t="str">
            <v>EFN01</v>
          </cell>
          <cell r="I185">
            <v>650101</v>
          </cell>
          <cell r="J185" t="str">
            <v>NUT</v>
          </cell>
          <cell r="K185" t="str">
            <v>SFC</v>
          </cell>
          <cell r="L185">
            <v>405204.07460792002</v>
          </cell>
          <cell r="M185">
            <v>202602.03730396001</v>
          </cell>
          <cell r="P185">
            <v>0</v>
          </cell>
        </row>
        <row r="186">
          <cell r="A186" t="str">
            <v>EF0190</v>
          </cell>
          <cell r="B186" t="str">
            <v>Active</v>
          </cell>
          <cell r="C186" t="str">
            <v xml:space="preserve">Ibrahim ABUBAKER HAHMED </v>
          </cell>
          <cell r="D186" t="str">
            <v>Watchman</v>
          </cell>
          <cell r="E186" t="str">
            <v>A11</v>
          </cell>
          <cell r="F186" t="str">
            <v>Z1L</v>
          </cell>
          <cell r="G186" t="str">
            <v>6500O</v>
          </cell>
          <cell r="H186" t="str">
            <v>EFC01</v>
          </cell>
          <cell r="I186">
            <v>650014</v>
          </cell>
          <cell r="J186" t="str">
            <v>LOG</v>
          </cell>
          <cell r="K186" t="str">
            <v>Guest House</v>
          </cell>
          <cell r="L186">
            <v>416473.55445912096</v>
          </cell>
          <cell r="M186">
            <v>208236.77722956048</v>
          </cell>
          <cell r="P186">
            <v>0</v>
          </cell>
        </row>
        <row r="187">
          <cell r="A187" t="str">
            <v>EF0126</v>
          </cell>
          <cell r="B187" t="str">
            <v>Stopped</v>
          </cell>
          <cell r="C187" t="str">
            <v xml:space="preserve">Abass ADAM MOHAMED </v>
          </cell>
          <cell r="D187" t="str">
            <v>Worker</v>
          </cell>
          <cell r="E187" t="str">
            <v>A1</v>
          </cell>
          <cell r="F187">
            <v>0</v>
          </cell>
          <cell r="G187" t="str">
            <v>CA52</v>
          </cell>
          <cell r="H187" t="str">
            <v>EFC01</v>
          </cell>
          <cell r="I187">
            <v>650100</v>
          </cell>
          <cell r="J187" t="str">
            <v>LOG</v>
          </cell>
          <cell r="K187" t="str">
            <v>Office</v>
          </cell>
          <cell r="L187">
            <v>405204.07460792002</v>
          </cell>
          <cell r="M187">
            <v>202602.03730396001</v>
          </cell>
          <cell r="P187">
            <v>0</v>
          </cell>
        </row>
        <row r="188">
          <cell r="A188" t="str">
            <v>EF0185</v>
          </cell>
          <cell r="B188" t="str">
            <v>Stopped</v>
          </cell>
          <cell r="C188" t="str">
            <v xml:space="preserve">Souleiman ADAM MOHAMED </v>
          </cell>
          <cell r="D188" t="str">
            <v>Watchman</v>
          </cell>
          <cell r="E188" t="str">
            <v>A1</v>
          </cell>
          <cell r="F188">
            <v>0</v>
          </cell>
          <cell r="G188" t="str">
            <v>CA32</v>
          </cell>
          <cell r="H188" t="str">
            <v>EFN01</v>
          </cell>
          <cell r="I188">
            <v>650101</v>
          </cell>
          <cell r="J188" t="str">
            <v>NUT</v>
          </cell>
          <cell r="K188" t="str">
            <v>SFC</v>
          </cell>
          <cell r="L188">
            <v>405204.07460792002</v>
          </cell>
          <cell r="M188">
            <v>202602.03730396001</v>
          </cell>
          <cell r="P188">
            <v>0</v>
          </cell>
        </row>
        <row r="189">
          <cell r="A189" t="str">
            <v>EF0127</v>
          </cell>
          <cell r="B189" t="str">
            <v>Stopped</v>
          </cell>
          <cell r="C189" t="str">
            <v xml:space="preserve">Abdul MAJEED YAGOUB  </v>
          </cell>
          <cell r="D189" t="str">
            <v>Worker</v>
          </cell>
          <cell r="E189" t="str">
            <v>A1</v>
          </cell>
          <cell r="F189" t="str">
            <v>F1J</v>
          </cell>
          <cell r="G189" t="str">
            <v>CA52</v>
          </cell>
          <cell r="H189" t="str">
            <v>EFC01</v>
          </cell>
          <cell r="I189">
            <v>650100</v>
          </cell>
          <cell r="J189" t="str">
            <v>LOG</v>
          </cell>
          <cell r="K189" t="str">
            <v>Office</v>
          </cell>
          <cell r="L189">
            <v>405204.07460792002</v>
          </cell>
          <cell r="M189">
            <v>202602.03730396001</v>
          </cell>
          <cell r="P189">
            <v>0</v>
          </cell>
        </row>
        <row r="190">
          <cell r="A190" t="str">
            <v>EF0129</v>
          </cell>
          <cell r="B190" t="str">
            <v>Stopped</v>
          </cell>
          <cell r="C190" t="str">
            <v xml:space="preserve">Mohamed NADIM </v>
          </cell>
          <cell r="D190" t="str">
            <v xml:space="preserve">Medical Supervisor </v>
          </cell>
          <cell r="E190" t="str">
            <v>H1</v>
          </cell>
          <cell r="F190">
            <v>0</v>
          </cell>
          <cell r="G190" t="str">
            <v>CA22</v>
          </cell>
          <cell r="H190" t="str">
            <v>EFN01</v>
          </cell>
          <cell r="I190">
            <v>650101</v>
          </cell>
          <cell r="J190" t="str">
            <v>NUT</v>
          </cell>
          <cell r="K190" t="str">
            <v>TFC</v>
          </cell>
          <cell r="L190">
            <v>1761710.2117128423</v>
          </cell>
          <cell r="M190">
            <v>880855.10585642117</v>
          </cell>
          <cell r="P190">
            <v>0</v>
          </cell>
        </row>
        <row r="191">
          <cell r="A191" t="str">
            <v>EF0130</v>
          </cell>
          <cell r="B191" t="str">
            <v>Stopped</v>
          </cell>
          <cell r="C191" t="str">
            <v xml:space="preserve">Elsadig ABAKER HASSABALLA </v>
          </cell>
          <cell r="D191" t="str">
            <v>Data Entry Manager</v>
          </cell>
          <cell r="E191" t="str">
            <v>C1</v>
          </cell>
          <cell r="F191">
            <v>0</v>
          </cell>
          <cell r="G191" t="str">
            <v>CA42</v>
          </cell>
          <cell r="H191" t="str">
            <v>EFF01</v>
          </cell>
          <cell r="I191">
            <v>650101</v>
          </cell>
          <cell r="J191" t="str">
            <v>FS</v>
          </cell>
          <cell r="K191" t="str">
            <v>Field</v>
          </cell>
          <cell r="L191">
            <v>592335.26867873606</v>
          </cell>
          <cell r="M191">
            <v>296167.63433936803</v>
          </cell>
          <cell r="P191">
            <v>0</v>
          </cell>
        </row>
        <row r="192">
          <cell r="A192" t="str">
            <v>EF0141</v>
          </cell>
          <cell r="B192" t="str">
            <v>Stopped</v>
          </cell>
          <cell r="C192" t="str">
            <v xml:space="preserve">Tijani ISMAIL ABDULELWHAB </v>
          </cell>
          <cell r="D192" t="str">
            <v>Driver</v>
          </cell>
          <cell r="E192" t="str">
            <v>C1</v>
          </cell>
          <cell r="F192">
            <v>0</v>
          </cell>
          <cell r="G192" t="str">
            <v>CA52</v>
          </cell>
          <cell r="H192" t="str">
            <v>EFC01</v>
          </cell>
          <cell r="I192">
            <v>650100</v>
          </cell>
          <cell r="J192" t="str">
            <v>LOG</v>
          </cell>
          <cell r="K192" t="str">
            <v>Office</v>
          </cell>
          <cell r="L192">
            <v>592335.26867873606</v>
          </cell>
          <cell r="M192">
            <v>296167.63433936803</v>
          </cell>
          <cell r="P192">
            <v>0</v>
          </cell>
        </row>
        <row r="193">
          <cell r="A193" t="str">
            <v>EF0142</v>
          </cell>
          <cell r="B193" t="str">
            <v>Stopped</v>
          </cell>
          <cell r="C193" t="str">
            <v xml:space="preserve">Haitham MOHAMED ABDALLAH </v>
          </cell>
          <cell r="D193" t="str">
            <v>Driver</v>
          </cell>
          <cell r="E193" t="str">
            <v>C1</v>
          </cell>
          <cell r="F193">
            <v>0</v>
          </cell>
          <cell r="G193" t="str">
            <v>CA52</v>
          </cell>
          <cell r="H193" t="str">
            <v>EFC01</v>
          </cell>
          <cell r="I193">
            <v>650100</v>
          </cell>
          <cell r="J193" t="str">
            <v>LOG</v>
          </cell>
          <cell r="K193" t="str">
            <v>Office</v>
          </cell>
          <cell r="L193">
            <v>592335.26867873606</v>
          </cell>
          <cell r="M193">
            <v>296167.63433936803</v>
          </cell>
          <cell r="P193">
            <v>0</v>
          </cell>
        </row>
        <row r="194">
          <cell r="A194" t="str">
            <v>EF0145</v>
          </cell>
          <cell r="B194" t="str">
            <v>Stopped</v>
          </cell>
          <cell r="C194" t="str">
            <v xml:space="preserve">Mohamed ADAM HAMID </v>
          </cell>
          <cell r="D194" t="str">
            <v xml:space="preserve">Measurer </v>
          </cell>
          <cell r="E194" t="str">
            <v>B</v>
          </cell>
          <cell r="F194">
            <v>0</v>
          </cell>
          <cell r="G194" t="str">
            <v>CA03</v>
          </cell>
          <cell r="H194" t="str">
            <v>EFN01</v>
          </cell>
          <cell r="I194">
            <v>650101</v>
          </cell>
          <cell r="J194" t="str">
            <v>NUT</v>
          </cell>
          <cell r="K194" t="str">
            <v>SFC</v>
          </cell>
          <cell r="L194">
            <v>470286.45574</v>
          </cell>
          <cell r="M194">
            <v>235143.22787</v>
          </cell>
          <cell r="P194">
            <v>0</v>
          </cell>
        </row>
        <row r="195">
          <cell r="A195" t="str">
            <v>EF0191</v>
          </cell>
          <cell r="B195" t="str">
            <v>Active</v>
          </cell>
          <cell r="C195" t="str">
            <v xml:space="preserve">Abo obeida ABUBEKER HAMID IBRAHIM </v>
          </cell>
          <cell r="D195" t="str">
            <v>Watchman</v>
          </cell>
          <cell r="E195" t="str">
            <v>A11</v>
          </cell>
          <cell r="F195" t="str">
            <v>F1K</v>
          </cell>
          <cell r="G195" t="str">
            <v>CA03</v>
          </cell>
          <cell r="H195" t="str">
            <v>EFC01</v>
          </cell>
          <cell r="I195">
            <v>650100</v>
          </cell>
          <cell r="J195" t="str">
            <v>LOG</v>
          </cell>
          <cell r="K195" t="str">
            <v>Office</v>
          </cell>
          <cell r="L195">
            <v>416473.55445912096</v>
          </cell>
          <cell r="M195">
            <v>208236.77722956048</v>
          </cell>
          <cell r="P195">
            <v>0</v>
          </cell>
        </row>
        <row r="196">
          <cell r="A196" t="str">
            <v>EF0147</v>
          </cell>
          <cell r="B196" t="str">
            <v>Stopped</v>
          </cell>
          <cell r="C196" t="str">
            <v xml:space="preserve">Haroun HIMIADA MOHAMED  </v>
          </cell>
          <cell r="D196" t="str">
            <v xml:space="preserve">Radio operator </v>
          </cell>
          <cell r="E196" t="str">
            <v>D1</v>
          </cell>
          <cell r="F196">
            <v>0</v>
          </cell>
          <cell r="G196" t="str">
            <v>CA52</v>
          </cell>
          <cell r="H196" t="str">
            <v>EFC01</v>
          </cell>
          <cell r="I196">
            <v>650100</v>
          </cell>
          <cell r="J196" t="str">
            <v>LOG</v>
          </cell>
          <cell r="K196" t="str">
            <v>Office</v>
          </cell>
          <cell r="L196">
            <v>721825.98335872008</v>
          </cell>
          <cell r="M196">
            <v>360912.99167936004</v>
          </cell>
          <cell r="P196">
            <v>0</v>
          </cell>
        </row>
        <row r="197">
          <cell r="A197" t="str">
            <v>EF0192</v>
          </cell>
          <cell r="B197" t="str">
            <v>Active</v>
          </cell>
          <cell r="C197" t="str">
            <v xml:space="preserve">Elhadi ABDALLA MOHAMED </v>
          </cell>
          <cell r="D197" t="str">
            <v>home Visitor</v>
          </cell>
          <cell r="E197" t="str">
            <v>B11</v>
          </cell>
          <cell r="F197" t="str">
            <v>F1K</v>
          </cell>
          <cell r="G197" t="str">
            <v>CA02</v>
          </cell>
          <cell r="H197" t="str">
            <v>EFN01</v>
          </cell>
          <cell r="I197">
            <v>650101</v>
          </cell>
          <cell r="J197" t="str">
            <v>NUT</v>
          </cell>
          <cell r="K197" t="str">
            <v>OTP</v>
          </cell>
          <cell r="L197">
            <v>493647.86945129267</v>
          </cell>
          <cell r="M197">
            <v>246823.93472564634</v>
          </cell>
          <cell r="P197">
            <v>0</v>
          </cell>
        </row>
        <row r="198">
          <cell r="A198" t="str">
            <v>EF0194</v>
          </cell>
          <cell r="B198" t="str">
            <v>Active</v>
          </cell>
          <cell r="C198" t="str">
            <v xml:space="preserve">Abbas MOHAMED AHMED </v>
          </cell>
          <cell r="D198" t="str">
            <v>Stock Manager</v>
          </cell>
          <cell r="E198" t="str">
            <v>E11</v>
          </cell>
          <cell r="F198" t="str">
            <v>F1K</v>
          </cell>
          <cell r="G198" t="str">
            <v>CA03</v>
          </cell>
          <cell r="H198" t="str">
            <v>EFC01</v>
          </cell>
          <cell r="I198">
            <v>650100</v>
          </cell>
          <cell r="J198" t="str">
            <v>LOG</v>
          </cell>
          <cell r="K198" t="str">
            <v>Office</v>
          </cell>
          <cell r="L198">
            <v>892528.57775239088</v>
          </cell>
          <cell r="M198">
            <v>446264.28887619544</v>
          </cell>
          <cell r="N198">
            <v>100000</v>
          </cell>
          <cell r="P198">
            <v>0</v>
          </cell>
        </row>
        <row r="199">
          <cell r="A199" t="str">
            <v>EF0196</v>
          </cell>
          <cell r="B199" t="str">
            <v>Stopped</v>
          </cell>
          <cell r="C199" t="str">
            <v xml:space="preserve">Bakheit MOHAMED RABEH </v>
          </cell>
          <cell r="D199" t="str">
            <v xml:space="preserve">Food security monitor </v>
          </cell>
          <cell r="E199" t="str">
            <v>C</v>
          </cell>
          <cell r="F199">
            <v>0</v>
          </cell>
          <cell r="G199" t="str">
            <v>CA04</v>
          </cell>
          <cell r="H199" t="str">
            <v>EFF01</v>
          </cell>
          <cell r="I199">
            <v>650101</v>
          </cell>
          <cell r="J199" t="str">
            <v>FS</v>
          </cell>
          <cell r="K199" t="str">
            <v>Field</v>
          </cell>
          <cell r="L199">
            <v>580536.02859999996</v>
          </cell>
          <cell r="M199">
            <v>290268.01429999998</v>
          </cell>
          <cell r="P199">
            <v>0</v>
          </cell>
        </row>
        <row r="200">
          <cell r="A200" t="str">
            <v>EF0197</v>
          </cell>
          <cell r="B200" t="str">
            <v>Stopped</v>
          </cell>
          <cell r="C200" t="str">
            <v xml:space="preserve">Noura Omer  MOHAMED </v>
          </cell>
          <cell r="D200" t="str">
            <v>Home Visitor</v>
          </cell>
          <cell r="E200" t="str">
            <v>B1</v>
          </cell>
          <cell r="F200">
            <v>0</v>
          </cell>
          <cell r="G200" t="str">
            <v>CA32</v>
          </cell>
          <cell r="H200" t="str">
            <v>EFN01</v>
          </cell>
          <cell r="I200">
            <v>650101</v>
          </cell>
          <cell r="J200" t="str">
            <v>NUT</v>
          </cell>
          <cell r="K200" t="str">
            <v>SFC</v>
          </cell>
          <cell r="L200">
            <v>480056.92</v>
          </cell>
          <cell r="M200">
            <v>240028.46</v>
          </cell>
          <cell r="P200">
            <v>0</v>
          </cell>
        </row>
        <row r="201">
          <cell r="A201" t="str">
            <v>EF0198</v>
          </cell>
          <cell r="B201" t="str">
            <v>Stopped</v>
          </cell>
          <cell r="C201" t="str">
            <v xml:space="preserve">Sawakin ADAM YOUSSUF BAHAR </v>
          </cell>
          <cell r="D201" t="str">
            <v>Home Visitor</v>
          </cell>
          <cell r="E201" t="str">
            <v>B1</v>
          </cell>
          <cell r="F201">
            <v>0</v>
          </cell>
          <cell r="G201" t="str">
            <v>CA32</v>
          </cell>
          <cell r="H201" t="str">
            <v>EFN01</v>
          </cell>
          <cell r="I201">
            <v>650101</v>
          </cell>
          <cell r="J201" t="str">
            <v>NUT</v>
          </cell>
          <cell r="K201" t="str">
            <v>SFC</v>
          </cell>
          <cell r="L201">
            <v>480056.92</v>
          </cell>
          <cell r="M201">
            <v>240028.46</v>
          </cell>
          <cell r="P201">
            <v>0</v>
          </cell>
        </row>
        <row r="202">
          <cell r="A202" t="str">
            <v>EF0199</v>
          </cell>
          <cell r="B202" t="str">
            <v>Stopped</v>
          </cell>
          <cell r="C202" t="str">
            <v xml:space="preserve">Haroun MUSSA IBRAHIM </v>
          </cell>
          <cell r="D202" t="str">
            <v>Home Visitor</v>
          </cell>
          <cell r="E202" t="str">
            <v>B1</v>
          </cell>
          <cell r="F202">
            <v>0</v>
          </cell>
          <cell r="G202" t="str">
            <v>CA32</v>
          </cell>
          <cell r="H202" t="str">
            <v>EFN01</v>
          </cell>
          <cell r="I202">
            <v>650101</v>
          </cell>
          <cell r="J202" t="str">
            <v>NUT</v>
          </cell>
          <cell r="K202" t="str">
            <v>SFC</v>
          </cell>
          <cell r="L202">
            <v>480056.92</v>
          </cell>
          <cell r="M202">
            <v>240028.46</v>
          </cell>
          <cell r="P202">
            <v>0</v>
          </cell>
        </row>
        <row r="203">
          <cell r="A203" t="str">
            <v>EF0200</v>
          </cell>
          <cell r="B203" t="str">
            <v>Stopped</v>
          </cell>
          <cell r="C203" t="str">
            <v xml:space="preserve">Eissa ADAM SULIMAN MOHAMED </v>
          </cell>
          <cell r="D203" t="str">
            <v>Home Visitor</v>
          </cell>
          <cell r="E203" t="str">
            <v>B1</v>
          </cell>
          <cell r="F203">
            <v>0</v>
          </cell>
          <cell r="G203" t="str">
            <v>CA32</v>
          </cell>
          <cell r="H203" t="str">
            <v>EFN01</v>
          </cell>
          <cell r="I203">
            <v>650101</v>
          </cell>
          <cell r="J203" t="str">
            <v>NUT</v>
          </cell>
          <cell r="K203" t="str">
            <v>SFC</v>
          </cell>
          <cell r="L203">
            <v>480056.92</v>
          </cell>
          <cell r="M203">
            <v>240028.46</v>
          </cell>
          <cell r="P203">
            <v>0</v>
          </cell>
        </row>
        <row r="204">
          <cell r="A204" t="str">
            <v>EF0201</v>
          </cell>
          <cell r="B204" t="str">
            <v>Stopped</v>
          </cell>
          <cell r="C204" t="str">
            <v xml:space="preserve">Halima MOHAMED ABDELLA </v>
          </cell>
          <cell r="D204" t="str">
            <v>Home Visitor</v>
          </cell>
          <cell r="E204" t="str">
            <v>B1</v>
          </cell>
          <cell r="F204">
            <v>0</v>
          </cell>
          <cell r="G204" t="str">
            <v>CA32</v>
          </cell>
          <cell r="H204" t="str">
            <v>EFN01</v>
          </cell>
          <cell r="I204">
            <v>650101</v>
          </cell>
          <cell r="J204" t="str">
            <v>NUT</v>
          </cell>
          <cell r="K204" t="str">
            <v>SFC</v>
          </cell>
          <cell r="L204">
            <v>480056.92</v>
          </cell>
          <cell r="M204">
            <v>240028.46</v>
          </cell>
          <cell r="P204">
            <v>0</v>
          </cell>
        </row>
        <row r="205">
          <cell r="A205" t="str">
            <v>EF0202</v>
          </cell>
          <cell r="B205" t="str">
            <v>Stopped</v>
          </cell>
          <cell r="C205" t="str">
            <v xml:space="preserve">Elsadig SABIT ELNOUR </v>
          </cell>
          <cell r="D205" t="str">
            <v>Home Visitor</v>
          </cell>
          <cell r="E205" t="str">
            <v>B</v>
          </cell>
          <cell r="F205">
            <v>0</v>
          </cell>
          <cell r="G205" t="str">
            <v>CA03</v>
          </cell>
          <cell r="H205" t="str">
            <v>EFN01</v>
          </cell>
          <cell r="I205">
            <v>650101</v>
          </cell>
          <cell r="J205" t="str">
            <v>NUT</v>
          </cell>
          <cell r="K205" t="str">
            <v>SFC</v>
          </cell>
          <cell r="L205">
            <v>470286.45574</v>
          </cell>
          <cell r="M205">
            <v>235143.22787</v>
          </cell>
          <cell r="P205">
            <v>0</v>
          </cell>
        </row>
        <row r="206">
          <cell r="A206" t="str">
            <v>EF0203</v>
          </cell>
          <cell r="B206" t="str">
            <v>Stopped</v>
          </cell>
          <cell r="C206" t="str">
            <v xml:space="preserve">Asha Ali ABDELRAHMAN MOHAMED </v>
          </cell>
          <cell r="D206" t="str">
            <v>Home Visitor</v>
          </cell>
          <cell r="E206" t="str">
            <v>B1</v>
          </cell>
          <cell r="F206">
            <v>0</v>
          </cell>
          <cell r="G206" t="str">
            <v>CA32</v>
          </cell>
          <cell r="H206" t="str">
            <v>EFN01</v>
          </cell>
          <cell r="I206">
            <v>650101</v>
          </cell>
          <cell r="J206" t="str">
            <v>NUT</v>
          </cell>
          <cell r="K206" t="str">
            <v>SFC</v>
          </cell>
          <cell r="L206">
            <v>480056.92</v>
          </cell>
          <cell r="M206">
            <v>240028.46</v>
          </cell>
          <cell r="P206">
            <v>0</v>
          </cell>
        </row>
        <row r="207">
          <cell r="A207" t="str">
            <v>EF0204</v>
          </cell>
          <cell r="B207" t="str">
            <v>Stopped</v>
          </cell>
          <cell r="C207" t="str">
            <v xml:space="preserve">Kholoud ABDERAHMAN ABDALLA  </v>
          </cell>
          <cell r="D207" t="str">
            <v>Home Visitor</v>
          </cell>
          <cell r="E207" t="str">
            <v>B1</v>
          </cell>
          <cell r="F207">
            <v>0</v>
          </cell>
          <cell r="G207" t="str">
            <v>CA32</v>
          </cell>
          <cell r="H207" t="str">
            <v>EFN01</v>
          </cell>
          <cell r="I207">
            <v>650101</v>
          </cell>
          <cell r="J207" t="str">
            <v>NUT</v>
          </cell>
          <cell r="K207" t="str">
            <v>SFC</v>
          </cell>
          <cell r="L207">
            <v>480056.92</v>
          </cell>
          <cell r="M207">
            <v>240028.46</v>
          </cell>
          <cell r="P207">
            <v>0</v>
          </cell>
        </row>
        <row r="208">
          <cell r="A208" t="str">
            <v>EF0195</v>
          </cell>
          <cell r="B208" t="str">
            <v>Active</v>
          </cell>
          <cell r="C208" t="str">
            <v xml:space="preserve">Abdallah YAGOUB ADAM </v>
          </cell>
          <cell r="D208" t="str">
            <v>Food security Surveillance officer</v>
          </cell>
          <cell r="E208" t="str">
            <v>D11</v>
          </cell>
          <cell r="F208" t="str">
            <v>F1K</v>
          </cell>
          <cell r="G208" t="str">
            <v>CA01</v>
          </cell>
          <cell r="H208" t="str">
            <v>EFF01</v>
          </cell>
          <cell r="I208">
            <v>650101</v>
          </cell>
          <cell r="J208" t="str">
            <v>FS</v>
          </cell>
          <cell r="K208" t="str">
            <v>Field</v>
          </cell>
          <cell r="L208">
            <v>741710.86948865373</v>
          </cell>
          <cell r="M208">
            <v>370855.43474432686</v>
          </cell>
          <cell r="N208">
            <v>350000</v>
          </cell>
          <cell r="P208">
            <v>0</v>
          </cell>
        </row>
        <row r="209">
          <cell r="A209" t="str">
            <v>EF0205</v>
          </cell>
          <cell r="B209" t="str">
            <v>Active</v>
          </cell>
          <cell r="C209" t="str">
            <v xml:space="preserve">Motasim ARABI MOHAMEDO </v>
          </cell>
          <cell r="D209" t="str">
            <v>Storekeeper Assistant</v>
          </cell>
          <cell r="E209" t="str">
            <v>D11</v>
          </cell>
          <cell r="F209" t="str">
            <v>F1K</v>
          </cell>
          <cell r="G209" t="str">
            <v>CA03</v>
          </cell>
          <cell r="H209" t="str">
            <v>EFC01</v>
          </cell>
          <cell r="I209">
            <v>650100</v>
          </cell>
          <cell r="J209" t="str">
            <v>LOG</v>
          </cell>
          <cell r="K209" t="str">
            <v>Office</v>
          </cell>
          <cell r="L209">
            <v>591710.86948865373</v>
          </cell>
          <cell r="M209">
            <v>295855.43474432686</v>
          </cell>
          <cell r="N209">
            <v>300000</v>
          </cell>
          <cell r="P209">
            <v>0</v>
          </cell>
        </row>
        <row r="210">
          <cell r="A210" t="str">
            <v>EF0207</v>
          </cell>
          <cell r="B210" t="str">
            <v>Stopped</v>
          </cell>
          <cell r="C210" t="str">
            <v xml:space="preserve">Osman HUSSEIN ADAM  </v>
          </cell>
          <cell r="D210" t="str">
            <v>Food Aid Monitor</v>
          </cell>
          <cell r="E210" t="str">
            <v>C</v>
          </cell>
          <cell r="F210">
            <v>0</v>
          </cell>
          <cell r="G210" t="str">
            <v>AB00</v>
          </cell>
          <cell r="H210" t="str">
            <v>EFF01</v>
          </cell>
          <cell r="I210">
            <v>650101</v>
          </cell>
          <cell r="J210" t="str">
            <v>FA</v>
          </cell>
          <cell r="K210" t="str">
            <v>Field</v>
          </cell>
          <cell r="L210">
            <v>580536.02859999996</v>
          </cell>
          <cell r="M210">
            <v>290268.01429999998</v>
          </cell>
          <cell r="P210">
            <v>0</v>
          </cell>
        </row>
        <row r="211">
          <cell r="A211" t="str">
            <v>EF0208</v>
          </cell>
          <cell r="B211" t="str">
            <v>Stopped</v>
          </cell>
          <cell r="C211" t="str">
            <v xml:space="preserve">Adam ABAKER MOHAMED  </v>
          </cell>
          <cell r="D211" t="str">
            <v>Food Aid Monitor</v>
          </cell>
          <cell r="E211" t="str">
            <v>C</v>
          </cell>
          <cell r="F211">
            <v>0</v>
          </cell>
          <cell r="G211" t="str">
            <v>AB00</v>
          </cell>
          <cell r="H211" t="str">
            <v>EFF01</v>
          </cell>
          <cell r="I211">
            <v>650101</v>
          </cell>
          <cell r="J211" t="str">
            <v>FA</v>
          </cell>
          <cell r="K211" t="str">
            <v>Field</v>
          </cell>
          <cell r="L211">
            <v>580536.02859999996</v>
          </cell>
          <cell r="M211">
            <v>290268.01429999998</v>
          </cell>
          <cell r="P211">
            <v>0</v>
          </cell>
        </row>
        <row r="212">
          <cell r="A212" t="str">
            <v>EF0206</v>
          </cell>
          <cell r="B212" t="str">
            <v>Active</v>
          </cell>
          <cell r="C212" t="str">
            <v xml:space="preserve">Mohamed ADAM MOHAMED </v>
          </cell>
          <cell r="D212" t="str">
            <v>Food Aid Monitor</v>
          </cell>
          <cell r="E212" t="str">
            <v>C11</v>
          </cell>
          <cell r="F212" t="str">
            <v>D4H</v>
          </cell>
          <cell r="G212" t="str">
            <v>AB02</v>
          </cell>
          <cell r="H212" t="str">
            <v>EFF01</v>
          </cell>
          <cell r="I212">
            <v>650101</v>
          </cell>
          <cell r="J212" t="str">
            <v>FA</v>
          </cell>
          <cell r="K212" t="str">
            <v>Field</v>
          </cell>
          <cell r="L212">
            <v>609410.55717187456</v>
          </cell>
          <cell r="M212">
            <v>304705.27858593728</v>
          </cell>
          <cell r="N212">
            <v>250000</v>
          </cell>
          <cell r="P212">
            <v>0</v>
          </cell>
        </row>
        <row r="213">
          <cell r="A213" t="str">
            <v>EF0209</v>
          </cell>
          <cell r="B213" t="str">
            <v>Stopped</v>
          </cell>
          <cell r="C213" t="str">
            <v xml:space="preserve">Jamal ABDALLA ABAKER </v>
          </cell>
          <cell r="D213" t="str">
            <v>Driver</v>
          </cell>
          <cell r="E213" t="str">
            <v>C1</v>
          </cell>
          <cell r="F213" t="str">
            <v>F1K</v>
          </cell>
          <cell r="G213" t="str">
            <v>CA52</v>
          </cell>
          <cell r="H213" t="str">
            <v>EFC01</v>
          </cell>
          <cell r="I213">
            <v>650100</v>
          </cell>
          <cell r="J213" t="str">
            <v>LOG</v>
          </cell>
          <cell r="K213" t="str">
            <v>Office</v>
          </cell>
          <cell r="L213">
            <v>592335.26867873606</v>
          </cell>
          <cell r="M213">
            <v>296167.63433936803</v>
          </cell>
          <cell r="P213">
            <v>0</v>
          </cell>
        </row>
        <row r="214">
          <cell r="A214" t="str">
            <v>EF0211</v>
          </cell>
          <cell r="B214" t="str">
            <v>Stopped</v>
          </cell>
          <cell r="C214" t="str">
            <v xml:space="preserve">Seedeg YAHIA MOHAMED </v>
          </cell>
          <cell r="D214" t="str">
            <v>Food Aid Monitor</v>
          </cell>
          <cell r="E214" t="str">
            <v>C1</v>
          </cell>
          <cell r="F214">
            <v>0</v>
          </cell>
          <cell r="G214" t="str">
            <v>AB02</v>
          </cell>
          <cell r="H214" t="str">
            <v>EFF01</v>
          </cell>
          <cell r="I214">
            <v>650101</v>
          </cell>
          <cell r="J214" t="str">
            <v>FA</v>
          </cell>
          <cell r="K214" t="str">
            <v>Field</v>
          </cell>
          <cell r="L214">
            <v>592335.26867873606</v>
          </cell>
          <cell r="M214">
            <v>296167.63433936803</v>
          </cell>
          <cell r="P214">
            <v>0</v>
          </cell>
        </row>
        <row r="215">
          <cell r="A215" t="str">
            <v>EF0210</v>
          </cell>
          <cell r="B215" t="str">
            <v>Active</v>
          </cell>
          <cell r="C215" t="str">
            <v xml:space="preserve">Mohamed ELTAIB MOHAMED ADAM </v>
          </cell>
          <cell r="D215" t="str">
            <v>Food Aid team Leader</v>
          </cell>
          <cell r="E215" t="str">
            <v>D11</v>
          </cell>
          <cell r="F215" t="str">
            <v>D4H</v>
          </cell>
          <cell r="G215" t="str">
            <v>AB02</v>
          </cell>
          <cell r="H215" t="str">
            <v>EFF01</v>
          </cell>
          <cell r="I215">
            <v>650101</v>
          </cell>
          <cell r="J215" t="str">
            <v>FA</v>
          </cell>
          <cell r="K215" t="str">
            <v>Field</v>
          </cell>
          <cell r="L215">
            <v>741710.86948865373</v>
          </cell>
          <cell r="M215">
            <v>370855.43474432686</v>
          </cell>
          <cell r="P215">
            <v>0</v>
          </cell>
        </row>
        <row r="216">
          <cell r="A216" t="str">
            <v>EF0212</v>
          </cell>
          <cell r="B216" t="str">
            <v>Active</v>
          </cell>
          <cell r="C216" t="str">
            <v xml:space="preserve">Ibrahim ADAM ABAKER </v>
          </cell>
          <cell r="D216" t="str">
            <v>Agricultural Technician</v>
          </cell>
          <cell r="E216" t="str">
            <v>D11</v>
          </cell>
          <cell r="F216" t="str">
            <v>F1K</v>
          </cell>
          <cell r="G216" t="str">
            <v>CA01</v>
          </cell>
          <cell r="H216" t="str">
            <v>EFF01</v>
          </cell>
          <cell r="I216">
            <v>650101</v>
          </cell>
          <cell r="J216" t="str">
            <v>FS</v>
          </cell>
          <cell r="K216" t="str">
            <v>Field</v>
          </cell>
          <cell r="L216">
            <v>741710.86948865373</v>
          </cell>
          <cell r="M216">
            <v>370855.43474432686</v>
          </cell>
          <cell r="N216">
            <v>200000</v>
          </cell>
          <cell r="P216">
            <v>0</v>
          </cell>
        </row>
        <row r="217">
          <cell r="A217" t="str">
            <v>EF0214</v>
          </cell>
          <cell r="B217" t="str">
            <v>Active</v>
          </cell>
          <cell r="C217" t="str">
            <v xml:space="preserve">Abdelbasher OMER ALI </v>
          </cell>
          <cell r="D217" t="str">
            <v>Watchman</v>
          </cell>
          <cell r="E217" t="str">
            <v>A4</v>
          </cell>
          <cell r="F217" t="str">
            <v>F1K</v>
          </cell>
          <cell r="G217" t="str">
            <v>CA02</v>
          </cell>
          <cell r="H217" t="str">
            <v>EFN01</v>
          </cell>
          <cell r="I217">
            <v>650101</v>
          </cell>
          <cell r="J217" t="str">
            <v>NUT</v>
          </cell>
          <cell r="K217" t="str">
            <v>TFC</v>
          </cell>
          <cell r="L217">
            <v>436161.64845153713</v>
          </cell>
          <cell r="M217">
            <v>218080.82422576856</v>
          </cell>
          <cell r="P217">
            <v>0</v>
          </cell>
        </row>
        <row r="218">
          <cell r="A218" t="str">
            <v>EF0215</v>
          </cell>
          <cell r="B218" t="str">
            <v>Active</v>
          </cell>
          <cell r="C218" t="str">
            <v xml:space="preserve">Fawzia KHALIL ISHAG </v>
          </cell>
          <cell r="D218" t="str">
            <v>Home Visitor</v>
          </cell>
          <cell r="E218" t="str">
            <v>B4</v>
          </cell>
          <cell r="F218" t="str">
            <v>F1K</v>
          </cell>
          <cell r="G218" t="str">
            <v>CA02</v>
          </cell>
          <cell r="H218" t="str">
            <v>EFN01</v>
          </cell>
          <cell r="I218">
            <v>650101</v>
          </cell>
          <cell r="J218" t="str">
            <v>NUT</v>
          </cell>
          <cell r="K218" t="str">
            <v>TFC</v>
          </cell>
          <cell r="L218">
            <v>517011.31442510424</v>
          </cell>
          <cell r="M218">
            <v>258505.65721255212</v>
          </cell>
          <cell r="P218">
            <v>0</v>
          </cell>
        </row>
        <row r="219">
          <cell r="A219" t="str">
            <v>EF0216</v>
          </cell>
          <cell r="B219" t="str">
            <v>Active</v>
          </cell>
          <cell r="C219" t="str">
            <v xml:space="preserve">Sulieman NOGARA ABDALLA  </v>
          </cell>
          <cell r="D219" t="str">
            <v>Storekeeper Assistant</v>
          </cell>
          <cell r="E219" t="str">
            <v>D11</v>
          </cell>
          <cell r="F219" t="str">
            <v>F1K</v>
          </cell>
          <cell r="G219" t="str">
            <v>CA03</v>
          </cell>
          <cell r="H219" t="str">
            <v>EFC01</v>
          </cell>
          <cell r="I219">
            <v>650100</v>
          </cell>
          <cell r="J219" t="str">
            <v>LOG</v>
          </cell>
          <cell r="K219" t="str">
            <v>Office</v>
          </cell>
          <cell r="L219">
            <v>541710.86948865373</v>
          </cell>
          <cell r="M219">
            <v>270855.43474432686</v>
          </cell>
          <cell r="N219">
            <v>300000</v>
          </cell>
          <cell r="P219">
            <v>0</v>
          </cell>
        </row>
        <row r="220">
          <cell r="A220" t="str">
            <v>EF0217</v>
          </cell>
          <cell r="B220" t="str">
            <v>Stopped</v>
          </cell>
          <cell r="C220" t="str">
            <v xml:space="preserve">Ahmed MUSSA BAKHAIT  </v>
          </cell>
          <cell r="D220" t="str">
            <v>Driver</v>
          </cell>
          <cell r="E220" t="str">
            <v>C1</v>
          </cell>
          <cell r="F220" t="str">
            <v>F1J</v>
          </cell>
          <cell r="G220" t="str">
            <v>CA52</v>
          </cell>
          <cell r="H220" t="str">
            <v>EFC01</v>
          </cell>
          <cell r="I220">
            <v>650100</v>
          </cell>
          <cell r="J220" t="str">
            <v>LOG</v>
          </cell>
          <cell r="K220" t="str">
            <v>Office</v>
          </cell>
          <cell r="L220">
            <v>592335.26867873606</v>
          </cell>
          <cell r="M220">
            <v>296167.63433936803</v>
          </cell>
          <cell r="P220">
            <v>0</v>
          </cell>
        </row>
        <row r="221">
          <cell r="A221" t="str">
            <v>EF0226</v>
          </cell>
          <cell r="B221" t="str">
            <v>Active</v>
          </cell>
          <cell r="C221" t="str">
            <v xml:space="preserve">Ibrahim SULIEMAN  </v>
          </cell>
          <cell r="D221" t="str">
            <v>Watchman</v>
          </cell>
          <cell r="E221" t="str">
            <v>A11</v>
          </cell>
          <cell r="F221" t="str">
            <v>F1K</v>
          </cell>
          <cell r="G221" t="str">
            <v>CA03</v>
          </cell>
          <cell r="H221" t="str">
            <v>EFC01</v>
          </cell>
          <cell r="I221">
            <v>650100</v>
          </cell>
          <cell r="J221" t="str">
            <v>LOG</v>
          </cell>
          <cell r="K221" t="str">
            <v>Office</v>
          </cell>
          <cell r="L221">
            <v>416473.55445912096</v>
          </cell>
          <cell r="M221">
            <v>208236.77722956048</v>
          </cell>
          <cell r="P221">
            <v>0</v>
          </cell>
        </row>
        <row r="222">
          <cell r="A222" t="str">
            <v>EF0227</v>
          </cell>
          <cell r="B222" t="str">
            <v>Active</v>
          </cell>
          <cell r="C222" t="str">
            <v xml:space="preserve">Hassan ABDUHADI ALI  </v>
          </cell>
          <cell r="D222" t="str">
            <v>Watchman</v>
          </cell>
          <cell r="E222" t="str">
            <v>A11</v>
          </cell>
          <cell r="F222" t="str">
            <v>F1K</v>
          </cell>
          <cell r="G222" t="str">
            <v>CA03</v>
          </cell>
          <cell r="H222" t="str">
            <v>EFC01</v>
          </cell>
          <cell r="I222">
            <v>650100</v>
          </cell>
          <cell r="J222" t="str">
            <v>LOG</v>
          </cell>
          <cell r="K222" t="str">
            <v>Office</v>
          </cell>
          <cell r="L222">
            <v>416473.55445912096</v>
          </cell>
          <cell r="M222">
            <v>208236.77722956048</v>
          </cell>
          <cell r="N222">
            <v>150000</v>
          </cell>
          <cell r="P222">
            <v>0</v>
          </cell>
        </row>
        <row r="223">
          <cell r="A223" t="str">
            <v>EF0220</v>
          </cell>
          <cell r="B223" t="str">
            <v>Stopped</v>
          </cell>
          <cell r="C223" t="str">
            <v xml:space="preserve">Amna SALIH ADAM  </v>
          </cell>
          <cell r="D223" t="str">
            <v xml:space="preserve">Phase Monitor </v>
          </cell>
          <cell r="E223" t="str">
            <v>B</v>
          </cell>
          <cell r="F223">
            <v>0</v>
          </cell>
          <cell r="G223" t="str">
            <v>CA22</v>
          </cell>
          <cell r="H223" t="str">
            <v>EFN01</v>
          </cell>
          <cell r="I223">
            <v>650101</v>
          </cell>
          <cell r="J223" t="str">
            <v>NUT</v>
          </cell>
          <cell r="K223" t="str">
            <v>TFC</v>
          </cell>
          <cell r="L223">
            <v>470286.45574</v>
          </cell>
          <cell r="M223">
            <v>235143.22787</v>
          </cell>
          <cell r="P223">
            <v>0</v>
          </cell>
        </row>
        <row r="224">
          <cell r="A224" t="str">
            <v>EF0193</v>
          </cell>
          <cell r="B224" t="str">
            <v>Stopped</v>
          </cell>
          <cell r="C224" t="str">
            <v xml:space="preserve">Ali OSMAN ALI </v>
          </cell>
          <cell r="D224" t="str">
            <v>Driver</v>
          </cell>
          <cell r="E224" t="str">
            <v>C1</v>
          </cell>
          <cell r="F224" t="str">
            <v>F1J</v>
          </cell>
          <cell r="G224" t="str">
            <v>CA52</v>
          </cell>
          <cell r="H224" t="str">
            <v>EFC01</v>
          </cell>
          <cell r="I224">
            <v>650100</v>
          </cell>
          <cell r="J224" t="str">
            <v>LOG</v>
          </cell>
          <cell r="K224" t="str">
            <v>Office</v>
          </cell>
          <cell r="L224">
            <v>592335.26867873606</v>
          </cell>
          <cell r="M224">
            <v>296167.63433936803</v>
          </cell>
          <cell r="P224">
            <v>0</v>
          </cell>
        </row>
        <row r="225">
          <cell r="A225" t="str">
            <v>EF0228</v>
          </cell>
          <cell r="B225" t="str">
            <v>Active</v>
          </cell>
          <cell r="C225" t="str">
            <v xml:space="preserve">Hassan ABDALLAH Arja </v>
          </cell>
          <cell r="D225" t="str">
            <v>Watchman</v>
          </cell>
          <cell r="E225" t="str">
            <v>A11</v>
          </cell>
          <cell r="F225" t="str">
            <v>F1K</v>
          </cell>
          <cell r="G225" t="str">
            <v>CA03</v>
          </cell>
          <cell r="H225" t="str">
            <v>EFC01</v>
          </cell>
          <cell r="I225">
            <v>650100</v>
          </cell>
          <cell r="J225" t="str">
            <v>LOG</v>
          </cell>
          <cell r="K225" t="str">
            <v>Office</v>
          </cell>
          <cell r="L225">
            <v>416473.55445912096</v>
          </cell>
          <cell r="M225">
            <v>208236.77722956048</v>
          </cell>
          <cell r="N225">
            <v>416000</v>
          </cell>
          <cell r="P225">
            <v>0</v>
          </cell>
        </row>
        <row r="226">
          <cell r="A226" t="str">
            <v>EF0225</v>
          </cell>
          <cell r="B226" t="str">
            <v>Stopped</v>
          </cell>
          <cell r="C226" t="str">
            <v xml:space="preserve">Eltajani FUDEL MUSTAFA </v>
          </cell>
          <cell r="D226" t="str">
            <v>Data Entry Manager</v>
          </cell>
          <cell r="E226" t="str">
            <v>C</v>
          </cell>
          <cell r="F226">
            <v>0</v>
          </cell>
          <cell r="G226" t="str">
            <v>CA04</v>
          </cell>
          <cell r="H226" t="str">
            <v>EFF01</v>
          </cell>
          <cell r="I226">
            <v>650101</v>
          </cell>
          <cell r="J226" t="str">
            <v>FS</v>
          </cell>
          <cell r="K226" t="str">
            <v>Field</v>
          </cell>
          <cell r="L226">
            <v>580536.02859999996</v>
          </cell>
          <cell r="M226">
            <v>290268.01429999998</v>
          </cell>
          <cell r="P226">
            <v>0</v>
          </cell>
        </row>
        <row r="227">
          <cell r="A227" t="str">
            <v>EF0229</v>
          </cell>
          <cell r="B227" t="str">
            <v>Active</v>
          </cell>
          <cell r="C227" t="str">
            <v xml:space="preserve">Sameer Hamed SHOGAR </v>
          </cell>
          <cell r="D227" t="str">
            <v>Watchman</v>
          </cell>
          <cell r="E227" t="str">
            <v>A11</v>
          </cell>
          <cell r="F227" t="str">
            <v>F1K</v>
          </cell>
          <cell r="G227" t="str">
            <v>CA03</v>
          </cell>
          <cell r="H227" t="str">
            <v>EFC01</v>
          </cell>
          <cell r="I227">
            <v>650100</v>
          </cell>
          <cell r="J227" t="str">
            <v>LOG</v>
          </cell>
          <cell r="K227" t="str">
            <v>Office</v>
          </cell>
          <cell r="L227">
            <v>416473.55445912096</v>
          </cell>
          <cell r="M227">
            <v>208236.77722956048</v>
          </cell>
          <cell r="P227">
            <v>0</v>
          </cell>
        </row>
        <row r="228">
          <cell r="A228" t="str">
            <v>EF0213</v>
          </cell>
          <cell r="B228" t="str">
            <v>Stopped</v>
          </cell>
          <cell r="C228" t="str">
            <v xml:space="preserve">Ahmed ELBAWI ADAM </v>
          </cell>
          <cell r="D228" t="str">
            <v>Driver</v>
          </cell>
          <cell r="E228" t="str">
            <v>C</v>
          </cell>
          <cell r="F228">
            <v>0</v>
          </cell>
          <cell r="G228" t="str">
            <v>CA00</v>
          </cell>
          <cell r="H228" t="str">
            <v>EFC01</v>
          </cell>
          <cell r="I228">
            <v>650100</v>
          </cell>
          <cell r="J228" t="str">
            <v>LOG</v>
          </cell>
          <cell r="K228" t="str">
            <v>Office</v>
          </cell>
          <cell r="L228">
            <v>580536.02859999996</v>
          </cell>
          <cell r="M228">
            <v>290268.01429999998</v>
          </cell>
          <cell r="P228">
            <v>0</v>
          </cell>
        </row>
        <row r="229">
          <cell r="A229" t="str">
            <v>EF0230</v>
          </cell>
          <cell r="B229" t="str">
            <v>Active</v>
          </cell>
          <cell r="C229" t="str">
            <v xml:space="preserve">Elnizeer SAAD ELNOUR  </v>
          </cell>
          <cell r="D229" t="str">
            <v>Watchman</v>
          </cell>
          <cell r="E229" t="str">
            <v>A11</v>
          </cell>
          <cell r="F229" t="str">
            <v>F1K</v>
          </cell>
          <cell r="G229" t="str">
            <v>CA03</v>
          </cell>
          <cell r="H229" t="str">
            <v>EFC01</v>
          </cell>
          <cell r="I229">
            <v>650100</v>
          </cell>
          <cell r="J229" t="str">
            <v>LOG</v>
          </cell>
          <cell r="K229" t="str">
            <v>WHouse</v>
          </cell>
          <cell r="L229">
            <v>416473.55445912096</v>
          </cell>
          <cell r="M229">
            <v>208236.77722956048</v>
          </cell>
          <cell r="P229">
            <v>0</v>
          </cell>
        </row>
        <row r="230">
          <cell r="A230" t="str">
            <v>EF0218</v>
          </cell>
          <cell r="B230" t="str">
            <v>Stopped</v>
          </cell>
          <cell r="C230" t="str">
            <v xml:space="preserve">Abubker IBRAHIM Hamad  </v>
          </cell>
          <cell r="D230" t="str">
            <v xml:space="preserve">Driver </v>
          </cell>
          <cell r="E230" t="str">
            <v>C</v>
          </cell>
          <cell r="F230">
            <v>0</v>
          </cell>
          <cell r="G230" t="str">
            <v>CA52</v>
          </cell>
          <cell r="H230" t="str">
            <v>EFC01</v>
          </cell>
          <cell r="I230">
            <v>650100</v>
          </cell>
          <cell r="J230" t="str">
            <v>LOG</v>
          </cell>
          <cell r="K230" t="str">
            <v>Office</v>
          </cell>
          <cell r="L230">
            <v>580536.02859999996</v>
          </cell>
          <cell r="M230">
            <v>290268.01429999998</v>
          </cell>
          <cell r="P230">
            <v>0</v>
          </cell>
        </row>
        <row r="231">
          <cell r="A231" t="str">
            <v>EF0223</v>
          </cell>
          <cell r="B231" t="str">
            <v>Stopped</v>
          </cell>
          <cell r="C231" t="str">
            <v xml:space="preserve">Nizar HAMDAN AL MAHDI  </v>
          </cell>
          <cell r="D231" t="str">
            <v>Data Entry Manager</v>
          </cell>
          <cell r="E231" t="str">
            <v>C</v>
          </cell>
          <cell r="F231">
            <v>0</v>
          </cell>
          <cell r="G231" t="str">
            <v>CA04</v>
          </cell>
          <cell r="H231" t="str">
            <v>EFF01</v>
          </cell>
          <cell r="I231">
            <v>650101</v>
          </cell>
          <cell r="J231" t="str">
            <v>FS</v>
          </cell>
          <cell r="K231" t="str">
            <v>Field</v>
          </cell>
          <cell r="L231">
            <v>580536.02859999996</v>
          </cell>
          <cell r="M231">
            <v>290268.01429999998</v>
          </cell>
          <cell r="P231">
            <v>0</v>
          </cell>
        </row>
        <row r="232">
          <cell r="A232" t="str">
            <v>EF0224</v>
          </cell>
          <cell r="B232" t="str">
            <v>Stopped</v>
          </cell>
          <cell r="C232" t="str">
            <v xml:space="preserve">Adam AHMED IBRAHIM  </v>
          </cell>
          <cell r="D232" t="str">
            <v xml:space="preserve">Food security monitor </v>
          </cell>
          <cell r="E232" t="str">
            <v>C</v>
          </cell>
          <cell r="F232">
            <v>0</v>
          </cell>
          <cell r="G232" t="str">
            <v>CA04</v>
          </cell>
          <cell r="H232" t="str">
            <v>EFF01</v>
          </cell>
          <cell r="I232">
            <v>650101</v>
          </cell>
          <cell r="J232" t="str">
            <v>FS</v>
          </cell>
          <cell r="K232" t="str">
            <v>Field</v>
          </cell>
          <cell r="L232">
            <v>580536.02859999996</v>
          </cell>
          <cell r="M232">
            <v>290268.01429999998</v>
          </cell>
          <cell r="P232">
            <v>0</v>
          </cell>
        </row>
        <row r="233">
          <cell r="A233" t="str">
            <v>EF0231</v>
          </cell>
          <cell r="B233" t="str">
            <v>Active</v>
          </cell>
          <cell r="C233" t="str">
            <v xml:space="preserve">Ibrahim Yousif Mohamed </v>
          </cell>
          <cell r="D233" t="str">
            <v>Watchman</v>
          </cell>
          <cell r="E233" t="str">
            <v>A11</v>
          </cell>
          <cell r="F233" t="str">
            <v>F1K</v>
          </cell>
          <cell r="G233" t="str">
            <v>CA03</v>
          </cell>
          <cell r="H233" t="str">
            <v>EFC01</v>
          </cell>
          <cell r="I233">
            <v>650100</v>
          </cell>
          <cell r="J233" t="str">
            <v>LOG</v>
          </cell>
          <cell r="K233" t="str">
            <v>WHouse</v>
          </cell>
          <cell r="L233">
            <v>416473.55445912096</v>
          </cell>
          <cell r="M233">
            <v>208236.77722956048</v>
          </cell>
          <cell r="P233">
            <v>0</v>
          </cell>
        </row>
        <row r="234">
          <cell r="A234" t="str">
            <v>EF0232</v>
          </cell>
          <cell r="B234" t="str">
            <v>Active</v>
          </cell>
          <cell r="C234" t="str">
            <v xml:space="preserve">Abdalla SALEH ABAKER  </v>
          </cell>
          <cell r="D234" t="str">
            <v>Watchman</v>
          </cell>
          <cell r="E234" t="str">
            <v>A11</v>
          </cell>
          <cell r="F234" t="str">
            <v>F1K</v>
          </cell>
          <cell r="G234" t="str">
            <v>CA03</v>
          </cell>
          <cell r="H234" t="str">
            <v>EFC01</v>
          </cell>
          <cell r="I234">
            <v>650100</v>
          </cell>
          <cell r="J234" t="str">
            <v>LOG</v>
          </cell>
          <cell r="K234" t="str">
            <v>Office</v>
          </cell>
          <cell r="L234">
            <v>416473.55445912096</v>
          </cell>
          <cell r="M234">
            <v>208236.77722956048</v>
          </cell>
          <cell r="N234">
            <v>200000</v>
          </cell>
          <cell r="P234">
            <v>0</v>
          </cell>
        </row>
        <row r="235">
          <cell r="A235" t="str">
            <v>EF0234</v>
          </cell>
          <cell r="B235" t="str">
            <v xml:space="preserve">Active </v>
          </cell>
          <cell r="C235" t="str">
            <v xml:space="preserve">Yousif ABDULLMULA  AHMED  </v>
          </cell>
          <cell r="D235" t="str">
            <v>Watsan Assitant Manager</v>
          </cell>
          <cell r="E235" t="str">
            <v>G11</v>
          </cell>
          <cell r="F235" t="str">
            <v>F5L</v>
          </cell>
          <cell r="G235" t="str">
            <v>AB01</v>
          </cell>
          <cell r="H235" t="str">
            <v>EFH01</v>
          </cell>
          <cell r="I235">
            <v>650101</v>
          </cell>
          <cell r="J235" t="str">
            <v>WS</v>
          </cell>
          <cell r="K235" t="str">
            <v>Field</v>
          </cell>
          <cell r="L235">
            <v>1315219.7365671098</v>
          </cell>
          <cell r="M235">
            <v>657609.86828355491</v>
          </cell>
          <cell r="N235">
            <v>200000</v>
          </cell>
          <cell r="P235">
            <v>0</v>
          </cell>
        </row>
        <row r="236">
          <cell r="A236" t="str">
            <v>EF0235</v>
          </cell>
          <cell r="B236" t="str">
            <v>Stopped</v>
          </cell>
          <cell r="C236" t="str">
            <v xml:space="preserve">Sakeena ADAM IBRAHIM  </v>
          </cell>
          <cell r="D236" t="str">
            <v>Community Animator</v>
          </cell>
          <cell r="E236" t="str">
            <v>D1</v>
          </cell>
          <cell r="F236" t="str">
            <v>F5L</v>
          </cell>
          <cell r="G236" t="str">
            <v>AB01</v>
          </cell>
          <cell r="H236" t="str">
            <v>EFH01</v>
          </cell>
          <cell r="I236">
            <v>650101</v>
          </cell>
          <cell r="J236" t="str">
            <v>WS</v>
          </cell>
          <cell r="K236" t="str">
            <v>Field</v>
          </cell>
          <cell r="L236">
            <v>721825.98335872008</v>
          </cell>
          <cell r="M236">
            <v>360912.99167936004</v>
          </cell>
          <cell r="P236">
            <v>0</v>
          </cell>
        </row>
        <row r="237">
          <cell r="A237" t="str">
            <v>EF0236</v>
          </cell>
          <cell r="B237" t="str">
            <v>Stopped</v>
          </cell>
          <cell r="C237" t="str">
            <v xml:space="preserve">Abubaker ABDULSHAFI  </v>
          </cell>
          <cell r="D237" t="str">
            <v>Community Approach Supervisor</v>
          </cell>
          <cell r="E237" t="str">
            <v>E1</v>
          </cell>
          <cell r="F237" t="str">
            <v>F5L</v>
          </cell>
          <cell r="G237" t="str">
            <v>AB01</v>
          </cell>
          <cell r="H237" t="str">
            <v>EFH01</v>
          </cell>
          <cell r="I237">
            <v>650101</v>
          </cell>
          <cell r="J237" t="str">
            <v>WS</v>
          </cell>
          <cell r="K237" t="str">
            <v>Field</v>
          </cell>
          <cell r="L237">
            <v>867281.15554767998</v>
          </cell>
          <cell r="M237">
            <v>433640.57777383999</v>
          </cell>
          <cell r="P237">
            <v>0</v>
          </cell>
        </row>
        <row r="238">
          <cell r="A238" t="str">
            <v>EF0237</v>
          </cell>
          <cell r="B238" t="str">
            <v>Stopped</v>
          </cell>
          <cell r="C238" t="str">
            <v xml:space="preserve">Murshid OSMAN MOHAMED  </v>
          </cell>
          <cell r="D238" t="str">
            <v>Community Animator</v>
          </cell>
          <cell r="E238" t="str">
            <v>D1</v>
          </cell>
          <cell r="F238" t="str">
            <v>F5L</v>
          </cell>
          <cell r="G238" t="str">
            <v>AB01</v>
          </cell>
          <cell r="H238" t="str">
            <v>EFH01</v>
          </cell>
          <cell r="I238">
            <v>650101</v>
          </cell>
          <cell r="J238" t="str">
            <v>WS</v>
          </cell>
          <cell r="K238" t="str">
            <v>Field</v>
          </cell>
          <cell r="L238">
            <v>721825.98335872008</v>
          </cell>
          <cell r="M238">
            <v>360912.99167936004</v>
          </cell>
          <cell r="P238">
            <v>0</v>
          </cell>
        </row>
        <row r="239">
          <cell r="A239" t="str">
            <v>EF0238</v>
          </cell>
          <cell r="B239" t="str">
            <v>Stopped</v>
          </cell>
          <cell r="C239" t="str">
            <v xml:space="preserve">Ahmed ISMAIL ABDULRHMAN  </v>
          </cell>
          <cell r="D239" t="str">
            <v>Community Animator</v>
          </cell>
          <cell r="E239" t="str">
            <v>D1</v>
          </cell>
          <cell r="F239" t="str">
            <v>F5L</v>
          </cell>
          <cell r="G239" t="str">
            <v>AB01</v>
          </cell>
          <cell r="H239" t="str">
            <v>EFH01</v>
          </cell>
          <cell r="I239">
            <v>650101</v>
          </cell>
          <cell r="J239" t="str">
            <v>WS</v>
          </cell>
          <cell r="K239" t="str">
            <v>Field</v>
          </cell>
          <cell r="L239">
            <v>721825.98335872008</v>
          </cell>
          <cell r="M239">
            <v>360912.99167936004</v>
          </cell>
          <cell r="P239">
            <v>0</v>
          </cell>
        </row>
        <row r="240">
          <cell r="A240" t="str">
            <v>EF0239</v>
          </cell>
          <cell r="B240" t="str">
            <v xml:space="preserve">Active </v>
          </cell>
          <cell r="C240" t="str">
            <v xml:space="preserve">Elys ADAM AHMED  </v>
          </cell>
          <cell r="D240" t="str">
            <v>Watchman</v>
          </cell>
          <cell r="E240" t="str">
            <v>A11</v>
          </cell>
          <cell r="F240" t="str">
            <v>D4H</v>
          </cell>
          <cell r="G240" t="str">
            <v>AB00</v>
          </cell>
          <cell r="H240" t="str">
            <v>EFC01</v>
          </cell>
          <cell r="I240">
            <v>650100</v>
          </cell>
          <cell r="J240" t="str">
            <v>LOG</v>
          </cell>
          <cell r="K240" t="str">
            <v>Field</v>
          </cell>
          <cell r="L240">
            <v>416473.55445912096</v>
          </cell>
          <cell r="M240">
            <v>208236.77722956048</v>
          </cell>
          <cell r="P240">
            <v>0</v>
          </cell>
        </row>
        <row r="241">
          <cell r="A241" t="str">
            <v>EF0240</v>
          </cell>
          <cell r="B241" t="str">
            <v xml:space="preserve">Active </v>
          </cell>
          <cell r="C241" t="str">
            <v xml:space="preserve">Mohamed ABAKER Ahmed </v>
          </cell>
          <cell r="D241" t="str">
            <v>Watchman</v>
          </cell>
          <cell r="E241" t="str">
            <v>A11</v>
          </cell>
          <cell r="F241" t="str">
            <v>D4H</v>
          </cell>
          <cell r="G241" t="str">
            <v>AB00</v>
          </cell>
          <cell r="H241" t="str">
            <v>EFC01</v>
          </cell>
          <cell r="I241">
            <v>650100</v>
          </cell>
          <cell r="J241" t="str">
            <v>LOG</v>
          </cell>
          <cell r="K241" t="str">
            <v>Field</v>
          </cell>
          <cell r="L241">
            <v>416473.55445912096</v>
          </cell>
          <cell r="M241">
            <v>208236.77722956048</v>
          </cell>
          <cell r="P241">
            <v>0</v>
          </cell>
        </row>
        <row r="242">
          <cell r="A242" t="str">
            <v>EF0241</v>
          </cell>
          <cell r="B242" t="str">
            <v>Active</v>
          </cell>
          <cell r="C242" t="str">
            <v xml:space="preserve">Eldouma EISSA Abdelmountaleb </v>
          </cell>
          <cell r="D242" t="str">
            <v>Watchman</v>
          </cell>
          <cell r="E242" t="str">
            <v>A11</v>
          </cell>
          <cell r="F242" t="str">
            <v>D4H</v>
          </cell>
          <cell r="G242" t="str">
            <v>AB00</v>
          </cell>
          <cell r="H242" t="str">
            <v>EFC01</v>
          </cell>
          <cell r="I242">
            <v>650100</v>
          </cell>
          <cell r="J242" t="str">
            <v>LOG</v>
          </cell>
          <cell r="K242" t="str">
            <v>Field</v>
          </cell>
          <cell r="L242">
            <v>416473.55445912096</v>
          </cell>
          <cell r="M242">
            <v>208236.77722956048</v>
          </cell>
          <cell r="P242">
            <v>0</v>
          </cell>
        </row>
        <row r="243">
          <cell r="A243" t="str">
            <v>EF0242</v>
          </cell>
          <cell r="B243" t="str">
            <v>Stopped</v>
          </cell>
          <cell r="C243" t="str">
            <v xml:space="preserve">Mohmed ABAKER MOHAMED  </v>
          </cell>
          <cell r="D243" t="str">
            <v xml:space="preserve">Food Distributor </v>
          </cell>
          <cell r="E243" t="str">
            <v>B1</v>
          </cell>
          <cell r="F243" t="str">
            <v>D4H</v>
          </cell>
          <cell r="G243" t="str">
            <v>AB02</v>
          </cell>
          <cell r="H243" t="str">
            <v>EFF01</v>
          </cell>
          <cell r="I243">
            <v>650101</v>
          </cell>
          <cell r="J243" t="str">
            <v>FA</v>
          </cell>
          <cell r="K243" t="str">
            <v>Field</v>
          </cell>
          <cell r="L243">
            <v>480056.92</v>
          </cell>
          <cell r="M243">
            <v>240028.46</v>
          </cell>
          <cell r="P243">
            <v>0</v>
          </cell>
        </row>
        <row r="244">
          <cell r="A244" t="str">
            <v>EF0243</v>
          </cell>
          <cell r="B244" t="str">
            <v>Stopped</v>
          </cell>
          <cell r="C244" t="str">
            <v xml:space="preserve">Fatima ZAKARIA HASSAN </v>
          </cell>
          <cell r="D244" t="str">
            <v>Cook</v>
          </cell>
          <cell r="E244" t="str">
            <v>A1</v>
          </cell>
          <cell r="F244" t="str">
            <v>D4H</v>
          </cell>
          <cell r="G244" t="str">
            <v>AB00</v>
          </cell>
          <cell r="H244" t="str">
            <v>EFC01</v>
          </cell>
          <cell r="I244">
            <v>650100</v>
          </cell>
          <cell r="J244" t="str">
            <v>LOG</v>
          </cell>
          <cell r="K244" t="str">
            <v>Field</v>
          </cell>
          <cell r="L244">
            <v>405204.07460792002</v>
          </cell>
          <cell r="M244">
            <v>202602.03730396001</v>
          </cell>
          <cell r="P244">
            <v>0</v>
          </cell>
        </row>
        <row r="245">
          <cell r="A245" t="str">
            <v>EF0244</v>
          </cell>
          <cell r="B245" t="str">
            <v>Stopped</v>
          </cell>
          <cell r="C245" t="str">
            <v xml:space="preserve">Asha IBRAHIM MOHAMED  </v>
          </cell>
          <cell r="D245" t="str">
            <v>Cleaner</v>
          </cell>
          <cell r="E245" t="str">
            <v>A1</v>
          </cell>
          <cell r="F245" t="str">
            <v>D4H</v>
          </cell>
          <cell r="G245" t="str">
            <v>AB00</v>
          </cell>
          <cell r="H245" t="str">
            <v>EFC01</v>
          </cell>
          <cell r="I245">
            <v>650100</v>
          </cell>
          <cell r="J245" t="str">
            <v>LOG</v>
          </cell>
          <cell r="K245" t="str">
            <v>Field</v>
          </cell>
          <cell r="L245">
            <v>405204.07460792002</v>
          </cell>
          <cell r="M245">
            <v>202602.03730396001</v>
          </cell>
          <cell r="P245">
            <v>0</v>
          </cell>
        </row>
        <row r="246">
          <cell r="A246" t="str">
            <v>EF0245</v>
          </cell>
          <cell r="B246" t="str">
            <v>Stopped</v>
          </cell>
          <cell r="C246" t="str">
            <v xml:space="preserve">Ali ABGOUP ABDEL </v>
          </cell>
          <cell r="D246" t="str">
            <v>Watchman</v>
          </cell>
          <cell r="E246" t="str">
            <v>A1</v>
          </cell>
          <cell r="F246" t="str">
            <v>D4H</v>
          </cell>
          <cell r="G246" t="str">
            <v>AB00</v>
          </cell>
          <cell r="H246" t="str">
            <v>EFC01</v>
          </cell>
          <cell r="I246">
            <v>650100</v>
          </cell>
          <cell r="J246" t="str">
            <v>LOG</v>
          </cell>
          <cell r="K246" t="str">
            <v>Field</v>
          </cell>
          <cell r="L246">
            <v>405204.07460792002</v>
          </cell>
          <cell r="M246">
            <v>202602.03730396001</v>
          </cell>
          <cell r="P246">
            <v>0</v>
          </cell>
        </row>
        <row r="247">
          <cell r="A247" t="str">
            <v>EF0246</v>
          </cell>
          <cell r="B247" t="str">
            <v>Stopped</v>
          </cell>
          <cell r="C247" t="str">
            <v xml:space="preserve">Abud ALTOM ALI  </v>
          </cell>
          <cell r="D247" t="str">
            <v>Watchman</v>
          </cell>
          <cell r="E247" t="str">
            <v>A1</v>
          </cell>
          <cell r="F247" t="str">
            <v>D4H</v>
          </cell>
          <cell r="G247" t="str">
            <v>AB00</v>
          </cell>
          <cell r="H247" t="str">
            <v>EFC01</v>
          </cell>
          <cell r="I247">
            <v>650100</v>
          </cell>
          <cell r="J247" t="str">
            <v>LOG</v>
          </cell>
          <cell r="K247" t="str">
            <v>Field</v>
          </cell>
          <cell r="L247">
            <v>405204.07460792002</v>
          </cell>
          <cell r="M247">
            <v>202602.03730396001</v>
          </cell>
          <cell r="P247">
            <v>0</v>
          </cell>
        </row>
        <row r="248">
          <cell r="A248" t="str">
            <v>EF0247</v>
          </cell>
          <cell r="B248" t="str">
            <v>Stopped</v>
          </cell>
          <cell r="C248" t="str">
            <v xml:space="preserve">Mohamed OSMAN ADAM  </v>
          </cell>
          <cell r="D248" t="str">
            <v>Watchman</v>
          </cell>
          <cell r="E248" t="str">
            <v>A1</v>
          </cell>
          <cell r="F248" t="str">
            <v>D4H</v>
          </cell>
          <cell r="G248" t="str">
            <v>AB00</v>
          </cell>
          <cell r="H248" t="str">
            <v>EFC01</v>
          </cell>
          <cell r="I248">
            <v>650100</v>
          </cell>
          <cell r="J248" t="str">
            <v>LOG</v>
          </cell>
          <cell r="K248" t="str">
            <v>Field</v>
          </cell>
          <cell r="L248">
            <v>405204.07460792002</v>
          </cell>
          <cell r="M248">
            <v>202602.03730396001</v>
          </cell>
          <cell r="P248">
            <v>0</v>
          </cell>
        </row>
        <row r="249">
          <cell r="A249" t="str">
            <v>EF0248</v>
          </cell>
          <cell r="B249" t="str">
            <v>Stopped</v>
          </cell>
          <cell r="C249" t="str">
            <v xml:space="preserve">Abdalla ABDULJABER MOHAMED  </v>
          </cell>
          <cell r="D249" t="str">
            <v>Mechanic</v>
          </cell>
          <cell r="E249" t="str">
            <v>D</v>
          </cell>
          <cell r="F249" t="str">
            <v>F5L</v>
          </cell>
          <cell r="G249" t="str">
            <v>AB01</v>
          </cell>
          <cell r="H249" t="str">
            <v>EFH01</v>
          </cell>
          <cell r="I249">
            <v>650101</v>
          </cell>
          <cell r="J249" t="str">
            <v>WS</v>
          </cell>
          <cell r="K249" t="str">
            <v>Field</v>
          </cell>
          <cell r="L249">
            <v>706535.77600000007</v>
          </cell>
          <cell r="M249">
            <v>353267.88800000004</v>
          </cell>
          <cell r="P249">
            <v>0</v>
          </cell>
        </row>
        <row r="250">
          <cell r="A250" t="str">
            <v>EF0249</v>
          </cell>
          <cell r="B250" t="str">
            <v>Stopped</v>
          </cell>
          <cell r="C250" t="str">
            <v xml:space="preserve">Mubark  ABDULTIF ALSANOSY  </v>
          </cell>
          <cell r="D250" t="str">
            <v xml:space="preserve">Driller Technican </v>
          </cell>
          <cell r="E250" t="str">
            <v>D</v>
          </cell>
          <cell r="F250" t="str">
            <v>F5L</v>
          </cell>
          <cell r="G250" t="str">
            <v>AB01</v>
          </cell>
          <cell r="H250" t="str">
            <v>EFH01</v>
          </cell>
          <cell r="I250">
            <v>650101</v>
          </cell>
          <cell r="J250" t="str">
            <v>WS</v>
          </cell>
          <cell r="K250" t="str">
            <v>Field</v>
          </cell>
          <cell r="L250">
            <v>706535.77600000007</v>
          </cell>
          <cell r="M250">
            <v>353267.88800000004</v>
          </cell>
          <cell r="P250">
            <v>0</v>
          </cell>
        </row>
        <row r="251">
          <cell r="A251" t="str">
            <v>EF0250</v>
          </cell>
          <cell r="B251" t="str">
            <v>Stopped</v>
          </cell>
          <cell r="C251" t="str">
            <v xml:space="preserve">Mohamed ABEID ADAM  </v>
          </cell>
          <cell r="D251" t="str">
            <v>Drilling Supervisor</v>
          </cell>
          <cell r="E251" t="str">
            <v>E</v>
          </cell>
          <cell r="F251" t="str">
            <v>F5L</v>
          </cell>
          <cell r="G251" t="str">
            <v>AB01</v>
          </cell>
          <cell r="H251" t="str">
            <v>EFH01</v>
          </cell>
          <cell r="I251">
            <v>650101</v>
          </cell>
          <cell r="J251" t="str">
            <v>WS</v>
          </cell>
          <cell r="K251" t="str">
            <v>Field</v>
          </cell>
          <cell r="L251">
            <v>848286.0736</v>
          </cell>
          <cell r="M251">
            <v>424143.0368</v>
          </cell>
          <cell r="P251">
            <v>0</v>
          </cell>
        </row>
        <row r="252">
          <cell r="A252" t="str">
            <v>EF0256</v>
          </cell>
          <cell r="B252" t="str">
            <v>Active</v>
          </cell>
          <cell r="C252" t="str">
            <v xml:space="preserve">Bahja ABDALLA BASHEIR  </v>
          </cell>
          <cell r="D252" t="str">
            <v xml:space="preserve">Cleaner </v>
          </cell>
          <cell r="E252" t="str">
            <v>A</v>
          </cell>
          <cell r="F252" t="str">
            <v>F1K</v>
          </cell>
          <cell r="G252" t="str">
            <v>CA03</v>
          </cell>
          <cell r="H252" t="str">
            <v>EFC01</v>
          </cell>
          <cell r="I252">
            <v>650100</v>
          </cell>
          <cell r="J252" t="str">
            <v>ADMIN</v>
          </cell>
          <cell r="K252" t="str">
            <v>Office</v>
          </cell>
          <cell r="L252">
            <v>396786.07494000002</v>
          </cell>
          <cell r="M252">
            <v>198393.03747000001</v>
          </cell>
          <cell r="P252">
            <v>0</v>
          </cell>
        </row>
        <row r="253">
          <cell r="A253" t="str">
            <v>EF0252</v>
          </cell>
          <cell r="B253" t="str">
            <v>Stopped</v>
          </cell>
          <cell r="C253" t="str">
            <v xml:space="preserve">Bababker ABDALLA ADAM  </v>
          </cell>
          <cell r="D253" t="str">
            <v xml:space="preserve">Driller Technican </v>
          </cell>
          <cell r="E253" t="str">
            <v>D</v>
          </cell>
          <cell r="F253">
            <v>0</v>
          </cell>
          <cell r="G253" t="str">
            <v>CA12</v>
          </cell>
          <cell r="H253" t="str">
            <v>EFH01</v>
          </cell>
          <cell r="I253">
            <v>650101</v>
          </cell>
          <cell r="J253" t="str">
            <v>WS</v>
          </cell>
          <cell r="K253" t="str">
            <v>Field</v>
          </cell>
          <cell r="L253">
            <v>706535.77600000007</v>
          </cell>
          <cell r="M253">
            <v>353267.88800000004</v>
          </cell>
          <cell r="P253">
            <v>0</v>
          </cell>
        </row>
        <row r="254">
          <cell r="A254" t="str">
            <v>EF0253</v>
          </cell>
          <cell r="B254" t="str">
            <v>Stopped</v>
          </cell>
          <cell r="C254" t="str">
            <v xml:space="preserve">Bashair Omer R ALI  </v>
          </cell>
          <cell r="D254" t="str">
            <v xml:space="preserve">Master Driller </v>
          </cell>
          <cell r="E254" t="str">
            <v>E</v>
          </cell>
          <cell r="F254">
            <v>0</v>
          </cell>
          <cell r="G254" t="str">
            <v>CA12</v>
          </cell>
          <cell r="H254" t="str">
            <v>EFH01</v>
          </cell>
          <cell r="I254">
            <v>650101</v>
          </cell>
          <cell r="J254" t="str">
            <v>WS</v>
          </cell>
          <cell r="K254" t="str">
            <v>Field</v>
          </cell>
          <cell r="L254">
            <v>848286.0736</v>
          </cell>
          <cell r="M254">
            <v>424143.0368</v>
          </cell>
          <cell r="P254">
            <v>0</v>
          </cell>
        </row>
        <row r="255">
          <cell r="A255" t="str">
            <v>EF0254</v>
          </cell>
          <cell r="B255" t="str">
            <v>Stopped</v>
          </cell>
          <cell r="C255" t="str">
            <v xml:space="preserve">Al bnan ALI TAG ALASFIA  </v>
          </cell>
          <cell r="D255" t="str">
            <v xml:space="preserve">Social Approach </v>
          </cell>
          <cell r="E255" t="str">
            <v>E</v>
          </cell>
          <cell r="F255">
            <v>0</v>
          </cell>
          <cell r="G255" t="str">
            <v>CA05</v>
          </cell>
          <cell r="H255" t="str">
            <v>EFH01</v>
          </cell>
          <cell r="I255">
            <v>650101</v>
          </cell>
          <cell r="J255" t="str">
            <v>WS</v>
          </cell>
          <cell r="K255" t="str">
            <v>Field</v>
          </cell>
          <cell r="L255">
            <v>848286.0736</v>
          </cell>
          <cell r="M255">
            <v>424143.0368</v>
          </cell>
          <cell r="P255">
            <v>0</v>
          </cell>
        </row>
        <row r="256">
          <cell r="A256" t="str">
            <v>EF0255</v>
          </cell>
          <cell r="B256" t="str">
            <v>Stopped</v>
          </cell>
          <cell r="C256" t="str">
            <v xml:space="preserve">Khadija ADAM MOHAMED  </v>
          </cell>
          <cell r="D256" t="str">
            <v xml:space="preserve">Cleaner </v>
          </cell>
          <cell r="E256" t="str">
            <v>A</v>
          </cell>
          <cell r="F256" t="str">
            <v>Z1L</v>
          </cell>
          <cell r="G256" t="str">
            <v>6500O</v>
          </cell>
          <cell r="H256" t="str">
            <v>EFC01</v>
          </cell>
          <cell r="I256">
            <v>650014</v>
          </cell>
          <cell r="J256" t="str">
            <v>ADMIN</v>
          </cell>
          <cell r="K256" t="str">
            <v>Guest house</v>
          </cell>
          <cell r="L256">
            <v>396786.07494000002</v>
          </cell>
          <cell r="M256">
            <v>198393.03747000001</v>
          </cell>
          <cell r="P256">
            <v>0</v>
          </cell>
        </row>
        <row r="257">
          <cell r="A257" t="str">
            <v>EF0261</v>
          </cell>
          <cell r="B257" t="str">
            <v>Active</v>
          </cell>
          <cell r="C257" t="str">
            <v xml:space="preserve">Abdelkader YagouP </v>
          </cell>
          <cell r="D257" t="str">
            <v>Local Food Aid Monitor</v>
          </cell>
          <cell r="E257" t="str">
            <v>B11</v>
          </cell>
          <cell r="F257" t="str">
            <v>D4H</v>
          </cell>
          <cell r="G257" t="str">
            <v>AB02</v>
          </cell>
          <cell r="H257" t="str">
            <v>EFF01</v>
          </cell>
          <cell r="I257">
            <v>650101</v>
          </cell>
          <cell r="J257" t="str">
            <v>FA</v>
          </cell>
          <cell r="K257" t="str">
            <v>Field</v>
          </cell>
          <cell r="L257">
            <v>493647.86945129267</v>
          </cell>
          <cell r="M257">
            <v>246823.93472564634</v>
          </cell>
          <cell r="P257">
            <v>0</v>
          </cell>
        </row>
        <row r="258">
          <cell r="A258" t="str">
            <v>EF0257</v>
          </cell>
          <cell r="B258" t="str">
            <v>Stopped</v>
          </cell>
          <cell r="C258" t="str">
            <v xml:space="preserve">Bilal ELNOUR ELHAJ  </v>
          </cell>
          <cell r="D258" t="str">
            <v>Watchman</v>
          </cell>
          <cell r="E258" t="str">
            <v>A</v>
          </cell>
          <cell r="F258">
            <v>0</v>
          </cell>
          <cell r="G258" t="str">
            <v>6500O</v>
          </cell>
          <cell r="H258" t="str">
            <v>EFC01</v>
          </cell>
          <cell r="I258">
            <v>650014</v>
          </cell>
          <cell r="J258" t="str">
            <v>LOG</v>
          </cell>
          <cell r="K258" t="str">
            <v>Guest House</v>
          </cell>
          <cell r="L258">
            <v>396786.07494000002</v>
          </cell>
          <cell r="M258">
            <v>198393.03747000001</v>
          </cell>
          <cell r="P258">
            <v>0</v>
          </cell>
        </row>
        <row r="259">
          <cell r="A259" t="str">
            <v>EF0258</v>
          </cell>
          <cell r="B259" t="str">
            <v>Stopped</v>
          </cell>
          <cell r="C259" t="str">
            <v xml:space="preserve">Yanis BESHIR MAHMOUD </v>
          </cell>
          <cell r="D259" t="str">
            <v>Local Food Aid Monitor</v>
          </cell>
          <cell r="E259" t="str">
            <v>B</v>
          </cell>
          <cell r="F259">
            <v>0</v>
          </cell>
          <cell r="G259" t="str">
            <v>AB02</v>
          </cell>
          <cell r="H259" t="str">
            <v>EFF01</v>
          </cell>
          <cell r="I259">
            <v>650101</v>
          </cell>
          <cell r="J259" t="str">
            <v>FA</v>
          </cell>
          <cell r="K259" t="str">
            <v>Field</v>
          </cell>
          <cell r="L259">
            <v>470286.45574</v>
          </cell>
          <cell r="M259">
            <v>235143.22787</v>
          </cell>
          <cell r="P259">
            <v>0</v>
          </cell>
        </row>
        <row r="260">
          <cell r="A260" t="str">
            <v>EF0259</v>
          </cell>
          <cell r="B260" t="str">
            <v>Stopped</v>
          </cell>
          <cell r="C260" t="str">
            <v xml:space="preserve">Al Nur ABDELRAHMAN SHERIF </v>
          </cell>
          <cell r="D260" t="str">
            <v>Local Food Aid Monitor</v>
          </cell>
          <cell r="E260" t="str">
            <v>B</v>
          </cell>
          <cell r="F260">
            <v>0</v>
          </cell>
          <cell r="G260" t="str">
            <v>AB02</v>
          </cell>
          <cell r="H260" t="str">
            <v>EFF01</v>
          </cell>
          <cell r="I260">
            <v>650101</v>
          </cell>
          <cell r="J260" t="str">
            <v>FA</v>
          </cell>
          <cell r="K260" t="str">
            <v>Field</v>
          </cell>
          <cell r="L260">
            <v>470286.45574</v>
          </cell>
          <cell r="M260">
            <v>235143.22787</v>
          </cell>
          <cell r="P260">
            <v>0</v>
          </cell>
        </row>
        <row r="261">
          <cell r="A261" t="str">
            <v>EF0260</v>
          </cell>
          <cell r="B261" t="str">
            <v>Stopped</v>
          </cell>
          <cell r="C261" t="str">
            <v xml:space="preserve">Abdelaziz MOHAMED AHMED </v>
          </cell>
          <cell r="D261" t="str">
            <v>Local Food Aid Monitor</v>
          </cell>
          <cell r="E261" t="str">
            <v>B</v>
          </cell>
          <cell r="F261">
            <v>0</v>
          </cell>
          <cell r="G261" t="str">
            <v>AB02</v>
          </cell>
          <cell r="H261" t="str">
            <v>EFF01</v>
          </cell>
          <cell r="I261">
            <v>650101</v>
          </cell>
          <cell r="J261" t="str">
            <v>FA</v>
          </cell>
          <cell r="K261" t="str">
            <v>Field</v>
          </cell>
          <cell r="L261">
            <v>470286.45574</v>
          </cell>
          <cell r="M261">
            <v>235143.22787</v>
          </cell>
          <cell r="P261">
            <v>0</v>
          </cell>
        </row>
        <row r="262">
          <cell r="A262" t="str">
            <v>EF0262</v>
          </cell>
          <cell r="B262" t="str">
            <v>Stopped</v>
          </cell>
          <cell r="C262" t="str">
            <v xml:space="preserve">Faisal IBRAHIM ABDULAZIZ </v>
          </cell>
          <cell r="D262" t="str">
            <v>Watsan Tecnician</v>
          </cell>
          <cell r="E262" t="str">
            <v>C</v>
          </cell>
          <cell r="F262" t="str">
            <v>F5L</v>
          </cell>
          <cell r="G262" t="str">
            <v>AB01</v>
          </cell>
          <cell r="H262" t="str">
            <v>EFH01</v>
          </cell>
          <cell r="I262">
            <v>650101</v>
          </cell>
          <cell r="J262" t="str">
            <v>WS</v>
          </cell>
          <cell r="K262" t="str">
            <v>Field</v>
          </cell>
          <cell r="L262">
            <v>580536.02859999996</v>
          </cell>
          <cell r="M262">
            <v>290268.01429999998</v>
          </cell>
          <cell r="P262">
            <v>0</v>
          </cell>
        </row>
        <row r="263">
          <cell r="A263" t="str">
            <v>EF0263</v>
          </cell>
          <cell r="B263" t="str">
            <v>Active</v>
          </cell>
          <cell r="C263" t="str">
            <v xml:space="preserve">Faisal MOHAMED EISSA </v>
          </cell>
          <cell r="D263" t="str">
            <v>Food security survey</v>
          </cell>
          <cell r="E263" t="str">
            <v>C11</v>
          </cell>
          <cell r="F263" t="str">
            <v>F1K</v>
          </cell>
          <cell r="G263" t="str">
            <v>CA01</v>
          </cell>
          <cell r="H263" t="str">
            <v>EFF01</v>
          </cell>
          <cell r="I263">
            <v>650101</v>
          </cell>
          <cell r="J263" t="str">
            <v>FS</v>
          </cell>
          <cell r="K263" t="str">
            <v>Field</v>
          </cell>
          <cell r="L263">
            <v>609410.55717187456</v>
          </cell>
          <cell r="M263">
            <v>304705.27858593728</v>
          </cell>
          <cell r="P263">
            <v>0</v>
          </cell>
        </row>
        <row r="264">
          <cell r="A264" t="str">
            <v>EF0267</v>
          </cell>
          <cell r="B264" t="str">
            <v>Active</v>
          </cell>
          <cell r="C264" t="str">
            <v xml:space="preserve">Modather Mohamed Abdalla </v>
          </cell>
          <cell r="D264" t="str">
            <v>Mechanic Assistan</v>
          </cell>
          <cell r="E264" t="str">
            <v>C1</v>
          </cell>
          <cell r="F264" t="str">
            <v>F1K</v>
          </cell>
          <cell r="G264" t="str">
            <v>CA03</v>
          </cell>
          <cell r="H264" t="str">
            <v>EFC01</v>
          </cell>
          <cell r="I264">
            <v>650100</v>
          </cell>
          <cell r="J264" t="str">
            <v>LOG</v>
          </cell>
          <cell r="K264" t="str">
            <v>Office</v>
          </cell>
          <cell r="L264">
            <v>592335.26867873606</v>
          </cell>
          <cell r="M264">
            <v>296167.63433936803</v>
          </cell>
          <cell r="N264">
            <v>250000</v>
          </cell>
          <cell r="P264">
            <v>0</v>
          </cell>
        </row>
        <row r="265">
          <cell r="A265" t="str">
            <v>EF0264</v>
          </cell>
          <cell r="B265" t="str">
            <v>Stopped</v>
          </cell>
          <cell r="C265" t="str">
            <v xml:space="preserve">KhaterAdam Jally </v>
          </cell>
          <cell r="D265" t="str">
            <v>Local Food Aid Monitor</v>
          </cell>
          <cell r="E265" t="str">
            <v>B</v>
          </cell>
          <cell r="F265">
            <v>0</v>
          </cell>
          <cell r="G265" t="str">
            <v>AB02</v>
          </cell>
          <cell r="H265" t="str">
            <v>EFF01</v>
          </cell>
          <cell r="I265">
            <v>650101</v>
          </cell>
          <cell r="J265" t="str">
            <v>FA</v>
          </cell>
          <cell r="K265" t="str">
            <v>Field</v>
          </cell>
          <cell r="L265">
            <v>470286.45574</v>
          </cell>
          <cell r="M265">
            <v>235143.22787</v>
          </cell>
          <cell r="P265">
            <v>0</v>
          </cell>
        </row>
        <row r="266">
          <cell r="A266" t="str">
            <v>EF0265</v>
          </cell>
          <cell r="B266" t="str">
            <v>Stopped</v>
          </cell>
          <cell r="C266" t="str">
            <v xml:space="preserve">Abdelgassim Mahmoud Abdallah </v>
          </cell>
          <cell r="D266" t="str">
            <v>Watchman</v>
          </cell>
          <cell r="E266" t="str">
            <v>A</v>
          </cell>
          <cell r="F266" t="str">
            <v>D4H</v>
          </cell>
          <cell r="G266" t="str">
            <v>AB00</v>
          </cell>
          <cell r="H266" t="str">
            <v>EFC01</v>
          </cell>
          <cell r="I266">
            <v>650100</v>
          </cell>
          <cell r="J266" t="str">
            <v>LOG</v>
          </cell>
          <cell r="K266" t="str">
            <v>Field</v>
          </cell>
          <cell r="L266">
            <v>396786.07494000002</v>
          </cell>
          <cell r="M266">
            <v>198393.03747000001</v>
          </cell>
          <cell r="P266">
            <v>0</v>
          </cell>
        </row>
        <row r="267">
          <cell r="A267" t="str">
            <v>EF0270</v>
          </cell>
          <cell r="B267" t="str">
            <v>Active</v>
          </cell>
          <cell r="C267" t="str">
            <v xml:space="preserve">Ahmed Suleiman Ahmed </v>
          </cell>
          <cell r="D267" t="str">
            <v>Watchman</v>
          </cell>
          <cell r="E267" t="str">
            <v>A11</v>
          </cell>
          <cell r="F267" t="str">
            <v>Z1L</v>
          </cell>
          <cell r="G267" t="str">
            <v>6500O</v>
          </cell>
          <cell r="H267" t="str">
            <v>EFC01</v>
          </cell>
          <cell r="I267">
            <v>650014</v>
          </cell>
          <cell r="J267" t="str">
            <v>LOG</v>
          </cell>
          <cell r="K267" t="str">
            <v>Guest House</v>
          </cell>
          <cell r="L267">
            <v>416473.55445912096</v>
          </cell>
          <cell r="M267">
            <v>208236.77722956048</v>
          </cell>
          <cell r="N267">
            <v>200000</v>
          </cell>
          <cell r="P267">
            <v>0</v>
          </cell>
        </row>
        <row r="268">
          <cell r="A268" t="str">
            <v>EF0271</v>
          </cell>
          <cell r="B268" t="str">
            <v>Active</v>
          </cell>
          <cell r="C268" t="str">
            <v xml:space="preserve">Babiker Ibrahim Mohamed </v>
          </cell>
          <cell r="D268" t="str">
            <v>Watchman</v>
          </cell>
          <cell r="E268" t="str">
            <v>A11</v>
          </cell>
          <cell r="F268" t="str">
            <v>Z1L</v>
          </cell>
          <cell r="G268" t="str">
            <v>6500O</v>
          </cell>
          <cell r="H268" t="str">
            <v>EFC01</v>
          </cell>
          <cell r="I268">
            <v>650014</v>
          </cell>
          <cell r="J268" t="str">
            <v>LOG</v>
          </cell>
          <cell r="K268" t="str">
            <v>Guest House</v>
          </cell>
          <cell r="L268">
            <v>416473.55445912096</v>
          </cell>
          <cell r="M268">
            <v>208236.77722956048</v>
          </cell>
          <cell r="N268">
            <v>200000</v>
          </cell>
          <cell r="P268">
            <v>0</v>
          </cell>
        </row>
        <row r="269">
          <cell r="A269" t="str">
            <v>EF0268</v>
          </cell>
          <cell r="B269" t="str">
            <v>Stopped</v>
          </cell>
          <cell r="C269" t="str">
            <v xml:space="preserve">Adam Abdulkarim Abdulshafi </v>
          </cell>
          <cell r="D269" t="str">
            <v>Watchman</v>
          </cell>
          <cell r="E269" t="str">
            <v>A</v>
          </cell>
          <cell r="F269">
            <v>0</v>
          </cell>
          <cell r="G269" t="str">
            <v>CA32</v>
          </cell>
          <cell r="H269" t="str">
            <v>EFN01</v>
          </cell>
          <cell r="I269">
            <v>650101</v>
          </cell>
          <cell r="J269" t="str">
            <v>NUT</v>
          </cell>
          <cell r="K269" t="str">
            <v>SFC</v>
          </cell>
          <cell r="L269">
            <v>396786.07494000002</v>
          </cell>
          <cell r="M269">
            <v>198393.03747000001</v>
          </cell>
          <cell r="P269">
            <v>0</v>
          </cell>
        </row>
        <row r="270">
          <cell r="A270" t="str">
            <v>EF0269</v>
          </cell>
          <cell r="B270" t="str">
            <v>Stopped</v>
          </cell>
          <cell r="C270" t="str">
            <v xml:space="preserve">Adam Mohamed Yahya </v>
          </cell>
          <cell r="D270" t="str">
            <v>Watchman</v>
          </cell>
          <cell r="E270" t="str">
            <v>A</v>
          </cell>
          <cell r="F270">
            <v>0</v>
          </cell>
          <cell r="G270" t="str">
            <v>CA32</v>
          </cell>
          <cell r="H270" t="str">
            <v>EFN01</v>
          </cell>
          <cell r="I270">
            <v>650101</v>
          </cell>
          <cell r="J270" t="str">
            <v>NUT</v>
          </cell>
          <cell r="K270" t="str">
            <v>SFC</v>
          </cell>
          <cell r="L270">
            <v>396786.07494000002</v>
          </cell>
          <cell r="M270">
            <v>198393.03747000001</v>
          </cell>
          <cell r="P270">
            <v>0</v>
          </cell>
        </row>
        <row r="271">
          <cell r="A271" t="str">
            <v>EF0251</v>
          </cell>
          <cell r="B271" t="str">
            <v>Stopped</v>
          </cell>
          <cell r="C271" t="str">
            <v xml:space="preserve">Osam  MOHMED MANSOUR  </v>
          </cell>
          <cell r="D271" t="str">
            <v xml:space="preserve">TECH Supervisor </v>
          </cell>
          <cell r="E271" t="str">
            <v>E</v>
          </cell>
          <cell r="F271">
            <v>0</v>
          </cell>
          <cell r="G271" t="str">
            <v>CA12</v>
          </cell>
          <cell r="H271" t="str">
            <v>EFH01</v>
          </cell>
          <cell r="I271">
            <v>650101</v>
          </cell>
          <cell r="J271" t="str">
            <v>WS</v>
          </cell>
          <cell r="K271" t="str">
            <v>Field</v>
          </cell>
          <cell r="L271">
            <v>848286.0736</v>
          </cell>
          <cell r="M271">
            <v>424143.0368</v>
          </cell>
          <cell r="P271">
            <v>0</v>
          </cell>
        </row>
        <row r="272">
          <cell r="A272" t="str">
            <v>EF0266</v>
          </cell>
          <cell r="B272" t="str">
            <v>Stopped</v>
          </cell>
          <cell r="C272" t="str">
            <v xml:space="preserve">Yousif Adam Zakaria </v>
          </cell>
          <cell r="D272" t="str">
            <v>Driver</v>
          </cell>
          <cell r="E272" t="str">
            <v>C</v>
          </cell>
          <cell r="F272">
            <v>0</v>
          </cell>
          <cell r="G272" t="str">
            <v>CA52</v>
          </cell>
          <cell r="H272" t="str">
            <v>EFC01</v>
          </cell>
          <cell r="I272">
            <v>650100</v>
          </cell>
          <cell r="J272" t="str">
            <v>LOG</v>
          </cell>
          <cell r="K272" t="str">
            <v>Office</v>
          </cell>
          <cell r="L272">
            <v>580536.02859999996</v>
          </cell>
          <cell r="M272">
            <v>290268.01429999998</v>
          </cell>
          <cell r="P272">
            <v>0</v>
          </cell>
        </row>
        <row r="273">
          <cell r="A273" t="str">
            <v>EF0272</v>
          </cell>
          <cell r="B273" t="str">
            <v>Active</v>
          </cell>
          <cell r="C273" t="str">
            <v xml:space="preserve">Mohamed Ahmed Dawalbeit </v>
          </cell>
          <cell r="D273" t="str">
            <v>Watchman</v>
          </cell>
          <cell r="E273" t="str">
            <v>A11</v>
          </cell>
          <cell r="F273" t="str">
            <v>F1K</v>
          </cell>
          <cell r="G273" t="str">
            <v>CA03</v>
          </cell>
          <cell r="H273" t="str">
            <v>EFC01</v>
          </cell>
          <cell r="I273">
            <v>650100</v>
          </cell>
          <cell r="J273" t="str">
            <v>LOG</v>
          </cell>
          <cell r="K273" t="str">
            <v>Office</v>
          </cell>
          <cell r="L273">
            <v>416473.55445912096</v>
          </cell>
          <cell r="M273">
            <v>208236.77722956048</v>
          </cell>
          <cell r="P273">
            <v>0</v>
          </cell>
        </row>
        <row r="274">
          <cell r="A274" t="str">
            <v>EF0273</v>
          </cell>
          <cell r="B274" t="str">
            <v>Stopped</v>
          </cell>
          <cell r="C274" t="str">
            <v xml:space="preserve">Alameldeen Ahmed Yousif Adam </v>
          </cell>
          <cell r="D274" t="str">
            <v>Geophisical operator</v>
          </cell>
          <cell r="E274" t="str">
            <v>C</v>
          </cell>
          <cell r="F274">
            <v>0</v>
          </cell>
          <cell r="G274" t="str">
            <v>CA12</v>
          </cell>
          <cell r="H274" t="str">
            <v>EFH01</v>
          </cell>
          <cell r="I274">
            <v>650101</v>
          </cell>
          <cell r="J274" t="str">
            <v>WS</v>
          </cell>
          <cell r="K274" t="str">
            <v>Field</v>
          </cell>
          <cell r="L274">
            <v>580536.02859999996</v>
          </cell>
          <cell r="M274">
            <v>290268.01429999998</v>
          </cell>
          <cell r="P274">
            <v>0</v>
          </cell>
        </row>
        <row r="275">
          <cell r="A275" t="str">
            <v>EF0274</v>
          </cell>
          <cell r="B275" t="str">
            <v>Stopped</v>
          </cell>
          <cell r="C275" t="str">
            <v xml:space="preserve">Hamid Mussa Suleiman </v>
          </cell>
          <cell r="D275" t="str">
            <v>Geophisical operator</v>
          </cell>
          <cell r="E275" t="str">
            <v>C</v>
          </cell>
          <cell r="F275">
            <v>0</v>
          </cell>
          <cell r="G275" t="str">
            <v>CA12</v>
          </cell>
          <cell r="H275" t="str">
            <v>EFH01</v>
          </cell>
          <cell r="I275">
            <v>650101</v>
          </cell>
          <cell r="J275" t="str">
            <v>WS</v>
          </cell>
          <cell r="K275" t="str">
            <v>Field</v>
          </cell>
          <cell r="L275">
            <v>580536.02859999996</v>
          </cell>
          <cell r="M275">
            <v>290268.01429999998</v>
          </cell>
          <cell r="P275">
            <v>0</v>
          </cell>
        </row>
        <row r="276">
          <cell r="A276" t="str">
            <v>EF0275</v>
          </cell>
          <cell r="B276" t="str">
            <v>Stopped</v>
          </cell>
          <cell r="C276" t="str">
            <v xml:space="preserve">Jaafer Mohamed Ahmed </v>
          </cell>
          <cell r="D276" t="str">
            <v>Geophisical supervisor</v>
          </cell>
          <cell r="E276" t="str">
            <v>E</v>
          </cell>
          <cell r="F276" t="str">
            <v>F5L</v>
          </cell>
          <cell r="G276" t="str">
            <v>AB01</v>
          </cell>
          <cell r="H276" t="str">
            <v>EFH01</v>
          </cell>
          <cell r="I276">
            <v>650101</v>
          </cell>
          <cell r="J276" t="str">
            <v>WS</v>
          </cell>
          <cell r="K276" t="str">
            <v>Field</v>
          </cell>
          <cell r="L276">
            <v>848286.0736</v>
          </cell>
          <cell r="M276">
            <v>424143.0368</v>
          </cell>
          <cell r="P276">
            <v>0</v>
          </cell>
        </row>
        <row r="277">
          <cell r="A277" t="str">
            <v>EF0276</v>
          </cell>
          <cell r="B277" t="str">
            <v>Stopped</v>
          </cell>
          <cell r="C277" t="str">
            <v xml:space="preserve">Ossam eldien Abdalla Ismail </v>
          </cell>
          <cell r="D277" t="str">
            <v>Drilling assistant</v>
          </cell>
          <cell r="E277" t="str">
            <v>D</v>
          </cell>
          <cell r="F277" t="str">
            <v>F5L</v>
          </cell>
          <cell r="G277" t="str">
            <v>AB01</v>
          </cell>
          <cell r="H277" t="str">
            <v>EFH01</v>
          </cell>
          <cell r="I277">
            <v>650101</v>
          </cell>
          <cell r="J277" t="str">
            <v>WS</v>
          </cell>
          <cell r="K277" t="str">
            <v>Field</v>
          </cell>
          <cell r="L277">
            <v>706535.77600000007</v>
          </cell>
          <cell r="M277">
            <v>353267.88800000004</v>
          </cell>
          <cell r="P277">
            <v>0</v>
          </cell>
        </row>
        <row r="278">
          <cell r="A278" t="str">
            <v>EF0277</v>
          </cell>
          <cell r="B278" t="str">
            <v>Stopped</v>
          </cell>
          <cell r="C278" t="str">
            <v xml:space="preserve">Nagat Adam Mohamed </v>
          </cell>
          <cell r="D278" t="str">
            <v xml:space="preserve">Food security monitor </v>
          </cell>
          <cell r="E278" t="str">
            <v>C</v>
          </cell>
          <cell r="F278">
            <v>0</v>
          </cell>
          <cell r="G278" t="str">
            <v>CA42</v>
          </cell>
          <cell r="H278" t="str">
            <v>EFF01</v>
          </cell>
          <cell r="I278">
            <v>650101</v>
          </cell>
          <cell r="J278" t="str">
            <v>FS</v>
          </cell>
          <cell r="K278" t="str">
            <v>Field</v>
          </cell>
          <cell r="L278">
            <v>580536.02859999996</v>
          </cell>
          <cell r="M278">
            <v>290268.01429999998</v>
          </cell>
          <cell r="P278">
            <v>0</v>
          </cell>
        </row>
        <row r="279">
          <cell r="A279" t="str">
            <v>EF0278</v>
          </cell>
          <cell r="B279" t="str">
            <v>Stopped</v>
          </cell>
          <cell r="C279" t="str">
            <v xml:space="preserve">Azarg Dawood Hamid </v>
          </cell>
          <cell r="D279" t="str">
            <v xml:space="preserve">Radio operator </v>
          </cell>
          <cell r="E279" t="str">
            <v>D</v>
          </cell>
          <cell r="F279">
            <v>0</v>
          </cell>
          <cell r="G279" t="str">
            <v>BA30</v>
          </cell>
          <cell r="H279" t="str">
            <v>EFC01</v>
          </cell>
          <cell r="I279">
            <v>650100</v>
          </cell>
          <cell r="J279" t="str">
            <v>LOG</v>
          </cell>
          <cell r="K279" t="str">
            <v>Office</v>
          </cell>
          <cell r="L279">
            <v>706535.77600000007</v>
          </cell>
          <cell r="M279">
            <v>353267.88800000004</v>
          </cell>
          <cell r="P279">
            <v>0</v>
          </cell>
        </row>
        <row r="280">
          <cell r="A280" t="str">
            <v>EF0279</v>
          </cell>
          <cell r="B280" t="str">
            <v>Stopped</v>
          </cell>
          <cell r="C280" t="str">
            <v xml:space="preserve">Anwar Elamin Ahmed </v>
          </cell>
          <cell r="D280" t="str">
            <v xml:space="preserve">Radio operator </v>
          </cell>
          <cell r="E280" t="str">
            <v>D</v>
          </cell>
          <cell r="F280">
            <v>0</v>
          </cell>
          <cell r="G280" t="str">
            <v>CA52</v>
          </cell>
          <cell r="H280" t="str">
            <v>EFC01</v>
          </cell>
          <cell r="I280">
            <v>650100</v>
          </cell>
          <cell r="J280" t="str">
            <v>LOG</v>
          </cell>
          <cell r="K280" t="str">
            <v>Office</v>
          </cell>
          <cell r="L280">
            <v>706535.77600000007</v>
          </cell>
          <cell r="M280">
            <v>353267.88800000004</v>
          </cell>
          <cell r="P280">
            <v>0</v>
          </cell>
        </row>
        <row r="281">
          <cell r="A281" t="str">
            <v>EF0280</v>
          </cell>
          <cell r="B281" t="str">
            <v>Active</v>
          </cell>
          <cell r="C281" t="str">
            <v xml:space="preserve">Aisha Adam Ahmed Mohamed </v>
          </cell>
          <cell r="D281" t="str">
            <v>Cook/Cleaner</v>
          </cell>
          <cell r="E281" t="str">
            <v>B</v>
          </cell>
          <cell r="F281" t="str">
            <v>D4H</v>
          </cell>
          <cell r="G281" t="str">
            <v>AB00</v>
          </cell>
          <cell r="H281" t="str">
            <v>EFC01</v>
          </cell>
          <cell r="I281">
            <v>650100</v>
          </cell>
          <cell r="J281" t="str">
            <v>LOG</v>
          </cell>
          <cell r="K281" t="str">
            <v>Field</v>
          </cell>
          <cell r="L281">
            <v>470286.45574</v>
          </cell>
          <cell r="M281">
            <v>235143.22787</v>
          </cell>
          <cell r="P281">
            <v>0</v>
          </cell>
        </row>
        <row r="282">
          <cell r="A282" t="str">
            <v>EF0281</v>
          </cell>
          <cell r="B282" t="str">
            <v>Active</v>
          </cell>
          <cell r="C282" t="str">
            <v xml:space="preserve">Hamed Mohamed Hamed </v>
          </cell>
          <cell r="D282" t="str">
            <v>LOG/Assistant -Daraslaam</v>
          </cell>
          <cell r="E282" t="str">
            <v>E</v>
          </cell>
          <cell r="F282" t="str">
            <v>F1K</v>
          </cell>
          <cell r="G282" t="str">
            <v>CA03</v>
          </cell>
          <cell r="H282" t="str">
            <v>EFC01</v>
          </cell>
          <cell r="I282">
            <v>650100</v>
          </cell>
          <cell r="J282" t="str">
            <v>LOG</v>
          </cell>
          <cell r="K282" t="str">
            <v>Office</v>
          </cell>
          <cell r="L282">
            <v>848286.0736</v>
          </cell>
          <cell r="M282">
            <v>424143.0368</v>
          </cell>
          <cell r="P282">
            <v>0</v>
          </cell>
        </row>
        <row r="283">
          <cell r="A283" t="str">
            <v>EF0282</v>
          </cell>
          <cell r="B283" t="str">
            <v>Stopped</v>
          </cell>
          <cell r="C283" t="str">
            <v xml:space="preserve">Habadeen Sidig Basher </v>
          </cell>
          <cell r="D283" t="str">
            <v xml:space="preserve">Technical Supervisor </v>
          </cell>
          <cell r="E283" t="str">
            <v>E</v>
          </cell>
          <cell r="F283" t="str">
            <v>F5L</v>
          </cell>
          <cell r="G283" t="str">
            <v>AB01</v>
          </cell>
          <cell r="H283" t="str">
            <v>EFH01</v>
          </cell>
          <cell r="I283">
            <v>650101</v>
          </cell>
          <cell r="J283" t="str">
            <v>WS</v>
          </cell>
          <cell r="K283" t="str">
            <v>Field</v>
          </cell>
          <cell r="L283">
            <v>848286.0736</v>
          </cell>
          <cell r="M283">
            <v>424143.0368</v>
          </cell>
          <cell r="P283">
            <v>0</v>
          </cell>
        </row>
        <row r="284">
          <cell r="A284" t="str">
            <v>EF0283</v>
          </cell>
          <cell r="B284" t="str">
            <v>Stopped</v>
          </cell>
          <cell r="C284" t="str">
            <v xml:space="preserve">Taha Osman Nasor </v>
          </cell>
          <cell r="D284" t="str">
            <v>Drilling Assistant</v>
          </cell>
          <cell r="E284" t="str">
            <v>D</v>
          </cell>
          <cell r="F284">
            <v>0</v>
          </cell>
          <cell r="G284" t="str">
            <v>CA12</v>
          </cell>
          <cell r="H284" t="str">
            <v>EFH01</v>
          </cell>
          <cell r="I284">
            <v>650101</v>
          </cell>
          <cell r="J284" t="str">
            <v>WS</v>
          </cell>
          <cell r="K284" t="str">
            <v>Field</v>
          </cell>
          <cell r="L284">
            <v>706535.77600000007</v>
          </cell>
          <cell r="M284">
            <v>353267.88800000004</v>
          </cell>
          <cell r="P284">
            <v>0</v>
          </cell>
        </row>
        <row r="285">
          <cell r="A285" t="str">
            <v>EF0284</v>
          </cell>
          <cell r="B285" t="str">
            <v>Stopped</v>
          </cell>
          <cell r="C285" t="str">
            <v xml:space="preserve">Elsadig Arja Abdurahman </v>
          </cell>
          <cell r="D285" t="str">
            <v>Drilling Assistant</v>
          </cell>
          <cell r="E285" t="str">
            <v>D</v>
          </cell>
          <cell r="F285">
            <v>0</v>
          </cell>
          <cell r="G285" t="str">
            <v>CA12</v>
          </cell>
          <cell r="H285" t="str">
            <v>EFH01</v>
          </cell>
          <cell r="I285">
            <v>650101</v>
          </cell>
          <cell r="J285" t="str">
            <v>WS</v>
          </cell>
          <cell r="K285" t="str">
            <v>Field</v>
          </cell>
          <cell r="L285">
            <v>706535.77600000007</v>
          </cell>
          <cell r="M285">
            <v>353267.88800000004</v>
          </cell>
          <cell r="P285">
            <v>0</v>
          </cell>
        </row>
        <row r="286">
          <cell r="A286" t="str">
            <v>EF0285</v>
          </cell>
          <cell r="B286" t="str">
            <v>Stopped</v>
          </cell>
          <cell r="C286" t="str">
            <v xml:space="preserve">Hamed Zakaria Basi </v>
          </cell>
          <cell r="D286" t="str">
            <v>Food Aid Monitor</v>
          </cell>
          <cell r="E286" t="str">
            <v>C</v>
          </cell>
          <cell r="F286" t="str">
            <v>D4H</v>
          </cell>
          <cell r="G286" t="str">
            <v>AB02</v>
          </cell>
          <cell r="H286" t="str">
            <v>EFF01</v>
          </cell>
          <cell r="I286">
            <v>650101</v>
          </cell>
          <cell r="J286" t="str">
            <v>FA</v>
          </cell>
          <cell r="K286" t="str">
            <v>Field</v>
          </cell>
          <cell r="L286">
            <v>580536.02859999996</v>
          </cell>
          <cell r="M286">
            <v>290268.01429999998</v>
          </cell>
          <cell r="P286">
            <v>0</v>
          </cell>
        </row>
        <row r="287">
          <cell r="A287" t="str">
            <v>EF0286</v>
          </cell>
          <cell r="B287" t="str">
            <v>Active</v>
          </cell>
          <cell r="C287" t="str">
            <v xml:space="preserve">Mahadia Adam Ibrahim </v>
          </cell>
          <cell r="D287" t="str">
            <v>OTP Team Leader</v>
          </cell>
          <cell r="E287" t="str">
            <v>D</v>
          </cell>
          <cell r="F287" t="str">
            <v>F1K</v>
          </cell>
          <cell r="G287" t="str">
            <v>CA02</v>
          </cell>
          <cell r="H287" t="str">
            <v>EFN01</v>
          </cell>
          <cell r="I287">
            <v>650101</v>
          </cell>
          <cell r="J287" t="str">
            <v>NUT</v>
          </cell>
          <cell r="K287" t="str">
            <v>OTP</v>
          </cell>
          <cell r="L287">
            <v>706535.77600000007</v>
          </cell>
          <cell r="M287">
            <v>353267.88800000004</v>
          </cell>
          <cell r="P287">
            <v>0</v>
          </cell>
        </row>
        <row r="288">
          <cell r="A288" t="str">
            <v>EF0287</v>
          </cell>
          <cell r="B288" t="str">
            <v>Active</v>
          </cell>
          <cell r="C288" t="str">
            <v xml:space="preserve">Eltigani Fadul Mustafa </v>
          </cell>
          <cell r="D288" t="str">
            <v>Accountant</v>
          </cell>
          <cell r="E288" t="str">
            <v>F</v>
          </cell>
          <cell r="F288" t="str">
            <v>F1K</v>
          </cell>
          <cell r="G288" t="str">
            <v>CA03</v>
          </cell>
          <cell r="H288" t="str">
            <v>EFC01</v>
          </cell>
          <cell r="I288">
            <v>650100</v>
          </cell>
          <cell r="J288" t="str">
            <v>ADMIN</v>
          </cell>
          <cell r="K288" t="str">
            <v>Office</v>
          </cell>
          <cell r="L288">
            <v>1025128.70208</v>
          </cell>
          <cell r="M288">
            <v>512564.35103999998</v>
          </cell>
          <cell r="N288">
            <v>100000</v>
          </cell>
          <cell r="P288">
            <v>0</v>
          </cell>
        </row>
        <row r="289">
          <cell r="A289" t="str">
            <v>EF0288</v>
          </cell>
          <cell r="B289" t="str">
            <v>Active</v>
          </cell>
          <cell r="C289" t="str">
            <v xml:space="preserve">Abdelhameed Eltigani Suliman </v>
          </cell>
          <cell r="D289" t="str">
            <v xml:space="preserve">Medical Supervisor </v>
          </cell>
          <cell r="E289" t="str">
            <v>H</v>
          </cell>
          <cell r="F289" t="str">
            <v>F1K</v>
          </cell>
          <cell r="G289" t="str">
            <v>CA02</v>
          </cell>
          <cell r="H289" t="str">
            <v>EFN01</v>
          </cell>
          <cell r="I289">
            <v>650101</v>
          </cell>
          <cell r="J289" t="str">
            <v>NUT</v>
          </cell>
          <cell r="K289" t="str">
            <v>TFC</v>
          </cell>
          <cell r="L289">
            <v>1723960.496</v>
          </cell>
          <cell r="M289">
            <v>861980.24800000002</v>
          </cell>
          <cell r="P289">
            <v>0</v>
          </cell>
        </row>
        <row r="290">
          <cell r="A290" t="str">
            <v>EF0290</v>
          </cell>
          <cell r="B290" t="str">
            <v>Active</v>
          </cell>
          <cell r="C290" t="str">
            <v xml:space="preserve">Mariam Abaker Yahya </v>
          </cell>
          <cell r="D290" t="str">
            <v>Cleaner</v>
          </cell>
          <cell r="E290" t="str">
            <v>A</v>
          </cell>
          <cell r="F290" t="str">
            <v>F1K</v>
          </cell>
          <cell r="G290" t="str">
            <v>CA02</v>
          </cell>
          <cell r="H290" t="str">
            <v>EFN01</v>
          </cell>
          <cell r="I290">
            <v>650101</v>
          </cell>
          <cell r="J290" t="str">
            <v>NUT</v>
          </cell>
          <cell r="K290" t="str">
            <v>TFC</v>
          </cell>
          <cell r="L290">
            <v>396786.07494000002</v>
          </cell>
          <cell r="M290">
            <v>198393.03747000001</v>
          </cell>
          <cell r="P290">
            <v>0</v>
          </cell>
        </row>
        <row r="291">
          <cell r="A291" t="str">
            <v>EF0291</v>
          </cell>
          <cell r="B291" t="str">
            <v>Active</v>
          </cell>
          <cell r="C291" t="str">
            <v xml:space="preserve">Anwar Elamin Ahmed </v>
          </cell>
          <cell r="D291" t="str">
            <v xml:space="preserve">Radio operator </v>
          </cell>
          <cell r="E291" t="str">
            <v>D</v>
          </cell>
          <cell r="F291" t="str">
            <v>F1K</v>
          </cell>
          <cell r="G291" t="str">
            <v>CA03</v>
          </cell>
          <cell r="H291" t="str">
            <v>EFC01</v>
          </cell>
          <cell r="I291">
            <v>650100</v>
          </cell>
          <cell r="J291" t="str">
            <v>LOG</v>
          </cell>
          <cell r="K291" t="str">
            <v>Office</v>
          </cell>
          <cell r="L291">
            <v>706535.77600000007</v>
          </cell>
          <cell r="M291">
            <v>353267.88800000004</v>
          </cell>
          <cell r="P291">
            <v>0</v>
          </cell>
        </row>
        <row r="292">
          <cell r="A292" t="str">
            <v>EF0289</v>
          </cell>
          <cell r="B292" t="str">
            <v>Stopped</v>
          </cell>
          <cell r="C292" t="str">
            <v xml:space="preserve">Hisham Eldeen Abdol Malik Babikir </v>
          </cell>
          <cell r="D292" t="str">
            <v>Driver</v>
          </cell>
          <cell r="E292" t="str">
            <v>C</v>
          </cell>
          <cell r="F292" t="str">
            <v>F1J</v>
          </cell>
          <cell r="G292" t="str">
            <v>CA52</v>
          </cell>
          <cell r="H292" t="str">
            <v>EFC01</v>
          </cell>
          <cell r="I292">
            <v>650100</v>
          </cell>
          <cell r="J292" t="str">
            <v>LOG</v>
          </cell>
          <cell r="K292" t="str">
            <v>Office</v>
          </cell>
          <cell r="L292">
            <v>580536.02859999996</v>
          </cell>
          <cell r="M292">
            <v>290268.01429999998</v>
          </cell>
          <cell r="P292">
            <v>0</v>
          </cell>
        </row>
        <row r="293">
          <cell r="A293" t="str">
            <v>EF0292</v>
          </cell>
          <cell r="B293" t="str">
            <v>Stopped</v>
          </cell>
          <cell r="C293" t="str">
            <v xml:space="preserve">James Gordon Bulli </v>
          </cell>
          <cell r="D293" t="str">
            <v>Logistician Assistant</v>
          </cell>
          <cell r="E293" t="str">
            <v>G</v>
          </cell>
          <cell r="F293" t="str">
            <v>F1K</v>
          </cell>
          <cell r="G293" t="str">
            <v>CA03</v>
          </cell>
          <cell r="H293" t="str">
            <v>EFC01</v>
          </cell>
          <cell r="I293">
            <v>650100</v>
          </cell>
          <cell r="J293" t="str">
            <v>LOG</v>
          </cell>
          <cell r="K293" t="str">
            <v>Office</v>
          </cell>
          <cell r="L293">
            <v>1253160.1081600001</v>
          </cell>
          <cell r="M293">
            <v>626580.05408000003</v>
          </cell>
          <cell r="N293">
            <v>1168000</v>
          </cell>
          <cell r="P293">
            <v>0</v>
          </cell>
        </row>
        <row r="294">
          <cell r="A294" t="str">
            <v>EF0293</v>
          </cell>
          <cell r="B294" t="str">
            <v>Active</v>
          </cell>
          <cell r="C294" t="str">
            <v xml:space="preserve">Adam Younis Ishag </v>
          </cell>
          <cell r="D294" t="str">
            <v xml:space="preserve">Measurer </v>
          </cell>
          <cell r="E294" t="str">
            <v>B</v>
          </cell>
          <cell r="F294" t="str">
            <v>F1K</v>
          </cell>
          <cell r="G294" t="str">
            <v>CA02</v>
          </cell>
          <cell r="H294" t="str">
            <v>EFN01</v>
          </cell>
          <cell r="I294">
            <v>650101</v>
          </cell>
          <cell r="J294" t="str">
            <v>NUT</v>
          </cell>
          <cell r="K294" t="str">
            <v>OTP</v>
          </cell>
          <cell r="L294">
            <v>470286.45574</v>
          </cell>
          <cell r="M294">
            <v>235143.22787</v>
          </cell>
          <cell r="P294">
            <v>0</v>
          </cell>
        </row>
        <row r="295">
          <cell r="A295" t="str">
            <v>EF0294</v>
          </cell>
          <cell r="B295" t="str">
            <v>Stopped</v>
          </cell>
          <cell r="C295" t="str">
            <v xml:space="preserve">Rehab Ibrahim Saleh </v>
          </cell>
          <cell r="D295" t="str">
            <v>Data Entry Manager</v>
          </cell>
          <cell r="E295" t="str">
            <v>C</v>
          </cell>
          <cell r="F295">
            <v>0</v>
          </cell>
          <cell r="G295" t="str">
            <v>CA42</v>
          </cell>
          <cell r="H295" t="str">
            <v>EFF01</v>
          </cell>
          <cell r="I295">
            <v>650101</v>
          </cell>
          <cell r="J295" t="str">
            <v>FS</v>
          </cell>
          <cell r="K295" t="str">
            <v>Field</v>
          </cell>
          <cell r="L295">
            <v>580536.02859999996</v>
          </cell>
          <cell r="M295">
            <v>290268.01429999998</v>
          </cell>
          <cell r="P295">
            <v>0</v>
          </cell>
        </row>
        <row r="296">
          <cell r="A296" t="str">
            <v>EF0295</v>
          </cell>
          <cell r="B296" t="str">
            <v>Active</v>
          </cell>
          <cell r="C296" t="str">
            <v xml:space="preserve">Abdalla Mohamed Gumma </v>
          </cell>
          <cell r="D296" t="str">
            <v>Watchman</v>
          </cell>
          <cell r="E296" t="str">
            <v>A</v>
          </cell>
          <cell r="F296" t="str">
            <v>F1K</v>
          </cell>
          <cell r="G296" t="str">
            <v>CA03</v>
          </cell>
          <cell r="H296" t="str">
            <v>EFC01</v>
          </cell>
          <cell r="I296">
            <v>650100</v>
          </cell>
          <cell r="J296" t="str">
            <v>LOG</v>
          </cell>
          <cell r="K296" t="str">
            <v>Office</v>
          </cell>
          <cell r="L296">
            <v>396786.07494000002</v>
          </cell>
          <cell r="M296">
            <v>198393.03747000001</v>
          </cell>
          <cell r="P296">
            <v>0</v>
          </cell>
        </row>
        <row r="297">
          <cell r="A297" t="str">
            <v>EF0296</v>
          </cell>
          <cell r="B297" t="str">
            <v>Active</v>
          </cell>
          <cell r="C297" t="str">
            <v xml:space="preserve">Abubaker Adam Ahmed </v>
          </cell>
          <cell r="D297" t="str">
            <v>Watchman</v>
          </cell>
          <cell r="E297" t="str">
            <v>A</v>
          </cell>
          <cell r="F297" t="str">
            <v>F1K</v>
          </cell>
          <cell r="G297" t="str">
            <v>CA03</v>
          </cell>
          <cell r="H297" t="str">
            <v>EFC01</v>
          </cell>
          <cell r="I297">
            <v>650100</v>
          </cell>
          <cell r="J297" t="str">
            <v>LOG</v>
          </cell>
          <cell r="K297" t="str">
            <v>Office</v>
          </cell>
          <cell r="L297">
            <v>396786.07494000002</v>
          </cell>
          <cell r="M297">
            <v>198393.03747000001</v>
          </cell>
          <cell r="P297">
            <v>0</v>
          </cell>
        </row>
        <row r="298">
          <cell r="A298" t="str">
            <v>EF0297</v>
          </cell>
          <cell r="B298" t="str">
            <v>Stopped</v>
          </cell>
          <cell r="C298" t="str">
            <v xml:space="preserve">Haviz Ahmed Elbalowla  </v>
          </cell>
          <cell r="D298" t="str">
            <v>Watchman</v>
          </cell>
          <cell r="E298" t="str">
            <v>A</v>
          </cell>
          <cell r="F298" t="str">
            <v>F1J</v>
          </cell>
          <cell r="G298" t="str">
            <v>CA52</v>
          </cell>
          <cell r="H298" t="str">
            <v>EFC01</v>
          </cell>
          <cell r="I298">
            <v>650100</v>
          </cell>
          <cell r="J298" t="str">
            <v>LOG</v>
          </cell>
          <cell r="K298" t="str">
            <v>Office</v>
          </cell>
          <cell r="L298">
            <v>396786.07494000002</v>
          </cell>
          <cell r="M298">
            <v>198393.03747000001</v>
          </cell>
          <cell r="P298">
            <v>0</v>
          </cell>
        </row>
        <row r="299">
          <cell r="A299" t="str">
            <v>EF0298</v>
          </cell>
          <cell r="B299" t="str">
            <v>Stopped</v>
          </cell>
          <cell r="C299" t="str">
            <v xml:space="preserve">Ismail Ahmed Osman  </v>
          </cell>
          <cell r="D299" t="str">
            <v>Watchman</v>
          </cell>
          <cell r="E299" t="str">
            <v>A</v>
          </cell>
          <cell r="F299" t="str">
            <v>F1J</v>
          </cell>
          <cell r="G299" t="str">
            <v>CA52</v>
          </cell>
          <cell r="H299" t="str">
            <v>EFC01</v>
          </cell>
          <cell r="I299">
            <v>650100</v>
          </cell>
          <cell r="J299" t="str">
            <v>LOG</v>
          </cell>
          <cell r="K299" t="str">
            <v>Office</v>
          </cell>
          <cell r="L299">
            <v>396786.07494000002</v>
          </cell>
          <cell r="M299">
            <v>198393.03747000001</v>
          </cell>
          <cell r="P299">
            <v>0</v>
          </cell>
        </row>
        <row r="300">
          <cell r="A300" t="str">
            <v>EF0299</v>
          </cell>
          <cell r="B300" t="str">
            <v>Active</v>
          </cell>
          <cell r="C300" t="str">
            <v xml:space="preserve">Yassir Eissa Elsamani </v>
          </cell>
          <cell r="D300" t="str">
            <v>Watchman</v>
          </cell>
          <cell r="E300" t="str">
            <v>A</v>
          </cell>
          <cell r="F300" t="str">
            <v>Z1L</v>
          </cell>
          <cell r="G300" t="str">
            <v>6500O</v>
          </cell>
          <cell r="H300" t="str">
            <v>EFC01</v>
          </cell>
          <cell r="I300">
            <v>650014</v>
          </cell>
          <cell r="J300" t="str">
            <v>LOG</v>
          </cell>
          <cell r="K300" t="str">
            <v>Guest House</v>
          </cell>
          <cell r="L300">
            <v>396786.07494000002</v>
          </cell>
          <cell r="M300">
            <v>198393.03747000001</v>
          </cell>
          <cell r="P300">
            <v>0</v>
          </cell>
        </row>
        <row r="301">
          <cell r="A301" t="str">
            <v>EF0300</v>
          </cell>
          <cell r="B301" t="str">
            <v>Active</v>
          </cell>
          <cell r="C301" t="str">
            <v xml:space="preserve">Abdulgadir Yagoub Kheir Alla </v>
          </cell>
          <cell r="D301" t="str">
            <v>Watchman</v>
          </cell>
          <cell r="E301" t="str">
            <v>A</v>
          </cell>
          <cell r="F301" t="str">
            <v>F1K</v>
          </cell>
          <cell r="G301" t="str">
            <v>CA02</v>
          </cell>
          <cell r="H301" t="str">
            <v>EFN01</v>
          </cell>
          <cell r="I301">
            <v>650101</v>
          </cell>
          <cell r="J301" t="str">
            <v>NUT</v>
          </cell>
          <cell r="K301" t="str">
            <v>TFC</v>
          </cell>
          <cell r="L301">
            <v>396786.07494000002</v>
          </cell>
          <cell r="M301">
            <v>198393.03747000001</v>
          </cell>
          <cell r="N301">
            <v>100000</v>
          </cell>
          <cell r="P301">
            <v>0</v>
          </cell>
        </row>
        <row r="302">
          <cell r="A302" t="str">
            <v>EF0301</v>
          </cell>
          <cell r="B302" t="str">
            <v>Stopped</v>
          </cell>
          <cell r="C302" t="str">
            <v xml:space="preserve">Ishag  Gamar eldeen Abdalla </v>
          </cell>
          <cell r="D302" t="str">
            <v>Watchman</v>
          </cell>
          <cell r="E302" t="str">
            <v>A</v>
          </cell>
          <cell r="F302" t="str">
            <v>F1J</v>
          </cell>
          <cell r="G302" t="str">
            <v>CA52</v>
          </cell>
          <cell r="H302" t="str">
            <v>EFC01</v>
          </cell>
          <cell r="I302">
            <v>650100</v>
          </cell>
          <cell r="J302" t="str">
            <v>LOG</v>
          </cell>
          <cell r="K302" t="str">
            <v>Office</v>
          </cell>
          <cell r="L302">
            <v>396786.07494000002</v>
          </cell>
          <cell r="M302">
            <v>198393.03747000001</v>
          </cell>
          <cell r="P302">
            <v>0</v>
          </cell>
        </row>
        <row r="303">
          <cell r="A303" t="str">
            <v>EF0302</v>
          </cell>
          <cell r="B303" t="str">
            <v>Stopped</v>
          </cell>
          <cell r="C303" t="str">
            <v xml:space="preserve">Ahmed Ibrahim Ahmed </v>
          </cell>
          <cell r="D303" t="str">
            <v>Watchman</v>
          </cell>
          <cell r="E303" t="str">
            <v>A</v>
          </cell>
          <cell r="F303" t="str">
            <v>F1J</v>
          </cell>
          <cell r="G303" t="str">
            <v>CA52</v>
          </cell>
          <cell r="H303" t="str">
            <v>EFC01</v>
          </cell>
          <cell r="I303">
            <v>650100</v>
          </cell>
          <cell r="J303" t="str">
            <v>LOG</v>
          </cell>
          <cell r="K303" t="str">
            <v>Office</v>
          </cell>
          <cell r="L303">
            <v>396786.07494000002</v>
          </cell>
          <cell r="M303">
            <v>198393.03747000001</v>
          </cell>
          <cell r="P303">
            <v>0</v>
          </cell>
        </row>
        <row r="304">
          <cell r="A304" t="str">
            <v>EF0303</v>
          </cell>
          <cell r="B304" t="str">
            <v>Stopped</v>
          </cell>
          <cell r="C304" t="str">
            <v xml:space="preserve">Yahya Abdalla Yagoub </v>
          </cell>
          <cell r="D304" t="str">
            <v>Watchman</v>
          </cell>
          <cell r="E304" t="str">
            <v>A</v>
          </cell>
          <cell r="F304" t="str">
            <v>Z1L</v>
          </cell>
          <cell r="G304" t="str">
            <v>6500O</v>
          </cell>
          <cell r="H304" t="str">
            <v>EFC01</v>
          </cell>
          <cell r="I304">
            <v>650014</v>
          </cell>
          <cell r="J304" t="str">
            <v>LOG</v>
          </cell>
          <cell r="K304" t="str">
            <v>Guest House</v>
          </cell>
          <cell r="L304">
            <v>396786.07494000002</v>
          </cell>
          <cell r="M304">
            <v>198393.03747000001</v>
          </cell>
          <cell r="P304">
            <v>0</v>
          </cell>
        </row>
        <row r="305">
          <cell r="A305" t="str">
            <v>EF0304</v>
          </cell>
          <cell r="B305" t="str">
            <v>Active</v>
          </cell>
          <cell r="C305" t="str">
            <v xml:space="preserve">Hassan Adam Ibrahim </v>
          </cell>
          <cell r="D305" t="str">
            <v>Watchman</v>
          </cell>
          <cell r="E305" t="str">
            <v>A</v>
          </cell>
          <cell r="F305" t="str">
            <v>Z1L</v>
          </cell>
          <cell r="G305" t="str">
            <v>6500O</v>
          </cell>
          <cell r="H305" t="str">
            <v>EFC01</v>
          </cell>
          <cell r="I305">
            <v>650014</v>
          </cell>
          <cell r="J305" t="str">
            <v>LOG</v>
          </cell>
          <cell r="K305" t="str">
            <v>Guest house</v>
          </cell>
          <cell r="L305">
            <v>396786.07494000002</v>
          </cell>
          <cell r="M305">
            <v>198393.03747000001</v>
          </cell>
          <cell r="P305">
            <v>0</v>
          </cell>
        </row>
        <row r="306">
          <cell r="A306" t="str">
            <v>EF0305</v>
          </cell>
          <cell r="B306" t="str">
            <v>Active</v>
          </cell>
          <cell r="C306" t="str">
            <v xml:space="preserve">Abdalla Mohamed Ahmed Elsafi </v>
          </cell>
          <cell r="D306" t="str">
            <v>Watchman</v>
          </cell>
          <cell r="E306" t="str">
            <v>A</v>
          </cell>
          <cell r="F306" t="str">
            <v>Z1L</v>
          </cell>
          <cell r="G306" t="str">
            <v>6500O</v>
          </cell>
          <cell r="H306" t="str">
            <v>EFC01</v>
          </cell>
          <cell r="I306">
            <v>650014</v>
          </cell>
          <cell r="J306" t="str">
            <v>LOG</v>
          </cell>
          <cell r="K306" t="str">
            <v>Guest House</v>
          </cell>
          <cell r="L306">
            <v>396786.07494000002</v>
          </cell>
          <cell r="M306">
            <v>198393.03747000001</v>
          </cell>
          <cell r="P306">
            <v>0</v>
          </cell>
        </row>
        <row r="307">
          <cell r="A307" t="str">
            <v>EF0306</v>
          </cell>
          <cell r="B307" t="str">
            <v>Stopped</v>
          </cell>
          <cell r="C307" t="str">
            <v xml:space="preserve">Samah Mansour Elyas </v>
          </cell>
          <cell r="D307" t="str">
            <v>Community Animator</v>
          </cell>
          <cell r="E307" t="str">
            <v>D</v>
          </cell>
          <cell r="F307">
            <v>0</v>
          </cell>
          <cell r="G307" t="str">
            <v>CA12</v>
          </cell>
          <cell r="H307" t="str">
            <v>EFH01</v>
          </cell>
          <cell r="I307">
            <v>650101</v>
          </cell>
          <cell r="J307" t="str">
            <v>WS</v>
          </cell>
          <cell r="K307" t="str">
            <v>Field</v>
          </cell>
          <cell r="L307">
            <v>706535.77600000007</v>
          </cell>
          <cell r="M307">
            <v>353267.88800000004</v>
          </cell>
          <cell r="P307">
            <v>0</v>
          </cell>
        </row>
        <row r="308">
          <cell r="A308" t="str">
            <v>EF0307</v>
          </cell>
          <cell r="B308" t="str">
            <v>Active</v>
          </cell>
          <cell r="C308" t="str">
            <v xml:space="preserve">Ahmed Mohamed Abaker </v>
          </cell>
          <cell r="D308" t="str">
            <v>Nurse</v>
          </cell>
          <cell r="E308" t="str">
            <v>D</v>
          </cell>
          <cell r="F308" t="str">
            <v>F1K</v>
          </cell>
          <cell r="G308" t="str">
            <v>CA02</v>
          </cell>
          <cell r="H308" t="str">
            <v>EFN01</v>
          </cell>
          <cell r="I308">
            <v>650101</v>
          </cell>
          <cell r="J308" t="str">
            <v>NUT</v>
          </cell>
          <cell r="K308" t="str">
            <v>TFC</v>
          </cell>
          <cell r="L308">
            <v>706535.77600000007</v>
          </cell>
          <cell r="M308">
            <v>353267.88800000004</v>
          </cell>
          <cell r="P308">
            <v>0</v>
          </cell>
        </row>
        <row r="309">
          <cell r="A309" t="str">
            <v>EF0308</v>
          </cell>
          <cell r="B309" t="str">
            <v>Active</v>
          </cell>
          <cell r="C309" t="str">
            <v xml:space="preserve">Ahmed Abdulkarim Hassan </v>
          </cell>
          <cell r="D309" t="str">
            <v>Driver</v>
          </cell>
          <cell r="E309" t="str">
            <v>C</v>
          </cell>
          <cell r="F309" t="str">
            <v>F1K</v>
          </cell>
          <cell r="G309" t="str">
            <v>CA03</v>
          </cell>
          <cell r="H309" t="str">
            <v>EFC01</v>
          </cell>
          <cell r="I309">
            <v>650100</v>
          </cell>
          <cell r="J309" t="str">
            <v>LOG</v>
          </cell>
          <cell r="K309" t="str">
            <v>Office</v>
          </cell>
          <cell r="L309">
            <v>580536.02859999996</v>
          </cell>
          <cell r="M309">
            <v>290268.01429999998</v>
          </cell>
          <cell r="P309">
            <v>0</v>
          </cell>
        </row>
        <row r="310">
          <cell r="A310" t="str">
            <v>EF0309</v>
          </cell>
          <cell r="B310" t="str">
            <v>Active</v>
          </cell>
          <cell r="C310" t="str">
            <v xml:space="preserve">Elnour Mussa Abdalla </v>
          </cell>
          <cell r="D310" t="str">
            <v>Driver</v>
          </cell>
          <cell r="E310" t="str">
            <v>C</v>
          </cell>
          <cell r="F310" t="str">
            <v>F1K</v>
          </cell>
          <cell r="G310" t="str">
            <v>CA03</v>
          </cell>
          <cell r="H310" t="str">
            <v>EFC01</v>
          </cell>
          <cell r="I310">
            <v>650100</v>
          </cell>
          <cell r="J310" t="str">
            <v>LOG</v>
          </cell>
          <cell r="K310" t="str">
            <v>Office</v>
          </cell>
          <cell r="L310">
            <v>380536.02859999996</v>
          </cell>
          <cell r="M310">
            <v>190268.01429999998</v>
          </cell>
          <cell r="N310">
            <v>50000</v>
          </cell>
          <cell r="P310">
            <v>0</v>
          </cell>
        </row>
        <row r="311">
          <cell r="A311" t="str">
            <v>EF0310</v>
          </cell>
          <cell r="B311" t="str">
            <v>Active</v>
          </cell>
          <cell r="C311" t="str">
            <v xml:space="preserve">Mohamed Idris Adam </v>
          </cell>
          <cell r="D311" t="str">
            <v>Registrar</v>
          </cell>
          <cell r="E311" t="str">
            <v>C4</v>
          </cell>
          <cell r="F311" t="str">
            <v>F1K</v>
          </cell>
          <cell r="G311" t="str">
            <v>CA02</v>
          </cell>
          <cell r="H311" t="str">
            <v>EFN01</v>
          </cell>
          <cell r="I311">
            <v>650101</v>
          </cell>
          <cell r="J311" t="str">
            <v>NUT</v>
          </cell>
          <cell r="K311" t="str">
            <v>TFC</v>
          </cell>
          <cell r="L311">
            <v>638286.74939056206</v>
          </cell>
          <cell r="M311">
            <v>319143.37469528103</v>
          </cell>
          <cell r="P311">
            <v>0</v>
          </cell>
        </row>
        <row r="312">
          <cell r="A312" t="str">
            <v>EF0311</v>
          </cell>
          <cell r="B312" t="str">
            <v>Stopped</v>
          </cell>
          <cell r="C312" t="str">
            <v xml:space="preserve">Mohamed Badr Abdalmajid </v>
          </cell>
          <cell r="D312" t="str">
            <v>Data Entry Clerk</v>
          </cell>
          <cell r="E312" t="str">
            <v>C</v>
          </cell>
          <cell r="F312" t="str">
            <v>F1J</v>
          </cell>
          <cell r="G312" t="str">
            <v>CA42</v>
          </cell>
          <cell r="H312" t="str">
            <v>EFF01</v>
          </cell>
          <cell r="I312">
            <v>650101</v>
          </cell>
          <cell r="J312" t="str">
            <v>FS</v>
          </cell>
          <cell r="K312" t="str">
            <v>Field</v>
          </cell>
          <cell r="L312">
            <v>580536.02859999996</v>
          </cell>
          <cell r="M312">
            <v>290268.01429999998</v>
          </cell>
          <cell r="P312">
            <v>0</v>
          </cell>
        </row>
        <row r="313">
          <cell r="A313" t="str">
            <v>EF0312</v>
          </cell>
          <cell r="B313" t="str">
            <v>Active</v>
          </cell>
          <cell r="C313" t="str">
            <v xml:space="preserve">Zakaria Mohamed Khamees </v>
          </cell>
          <cell r="D313" t="str">
            <v>Driver</v>
          </cell>
          <cell r="E313" t="str">
            <v>C</v>
          </cell>
          <cell r="F313" t="str">
            <v>F1K</v>
          </cell>
          <cell r="G313" t="str">
            <v>CA03</v>
          </cell>
          <cell r="H313" t="str">
            <v>EFC01</v>
          </cell>
          <cell r="I313">
            <v>650100</v>
          </cell>
          <cell r="J313" t="str">
            <v>LOG</v>
          </cell>
          <cell r="K313" t="str">
            <v>Office</v>
          </cell>
          <cell r="L313">
            <v>580536.02859999996</v>
          </cell>
          <cell r="M313">
            <v>290268.01429999998</v>
          </cell>
          <cell r="N313">
            <v>150000</v>
          </cell>
          <cell r="P313">
            <v>0</v>
          </cell>
        </row>
        <row r="314">
          <cell r="A314" t="str">
            <v>EF0313</v>
          </cell>
          <cell r="B314" t="str">
            <v>Active</v>
          </cell>
          <cell r="C314" t="str">
            <v xml:space="preserve">Adam Osman Mukhtar </v>
          </cell>
          <cell r="D314" t="str">
            <v>Driver</v>
          </cell>
          <cell r="E314" t="str">
            <v>C</v>
          </cell>
          <cell r="F314" t="str">
            <v>F1K</v>
          </cell>
          <cell r="G314" t="str">
            <v>CA03</v>
          </cell>
          <cell r="H314" t="str">
            <v>EFC01</v>
          </cell>
          <cell r="I314">
            <v>650100</v>
          </cell>
          <cell r="J314" t="str">
            <v>LOG</v>
          </cell>
          <cell r="K314" t="str">
            <v>Office</v>
          </cell>
          <cell r="L314">
            <v>580536.02859999996</v>
          </cell>
          <cell r="M314">
            <v>290268.01429999998</v>
          </cell>
          <cell r="N314">
            <v>200000</v>
          </cell>
          <cell r="P314">
            <v>0</v>
          </cell>
        </row>
        <row r="315">
          <cell r="A315" t="str">
            <v>EF0314</v>
          </cell>
          <cell r="B315" t="str">
            <v>Active</v>
          </cell>
          <cell r="C315" t="str">
            <v xml:space="preserve">Mohamed Adam Mohamed Abdalla </v>
          </cell>
          <cell r="D315" t="str">
            <v>Driver</v>
          </cell>
          <cell r="E315" t="str">
            <v>C</v>
          </cell>
          <cell r="F315" t="str">
            <v>F1K</v>
          </cell>
          <cell r="G315" t="str">
            <v>CA03</v>
          </cell>
          <cell r="H315" t="str">
            <v>EFC01</v>
          </cell>
          <cell r="I315">
            <v>650100</v>
          </cell>
          <cell r="J315" t="str">
            <v>LOG</v>
          </cell>
          <cell r="K315" t="str">
            <v>Office</v>
          </cell>
          <cell r="L315">
            <v>580536.02859999996</v>
          </cell>
          <cell r="M315">
            <v>290268.01429999998</v>
          </cell>
          <cell r="P315">
            <v>0</v>
          </cell>
        </row>
        <row r="316">
          <cell r="A316" t="str">
            <v>EF0315</v>
          </cell>
          <cell r="B316" t="str">
            <v>Stopped</v>
          </cell>
          <cell r="C316" t="str">
            <v xml:space="preserve">Elsadig Eissa Samani </v>
          </cell>
          <cell r="D316" t="str">
            <v>Driver</v>
          </cell>
          <cell r="E316" t="str">
            <v>C</v>
          </cell>
          <cell r="F316" t="str">
            <v>F5L</v>
          </cell>
          <cell r="G316" t="str">
            <v>AB10</v>
          </cell>
          <cell r="H316" t="str">
            <v>EFC01</v>
          </cell>
          <cell r="I316">
            <v>650100</v>
          </cell>
          <cell r="J316" t="str">
            <v>LOG</v>
          </cell>
          <cell r="K316" t="str">
            <v>Office</v>
          </cell>
          <cell r="L316">
            <v>580536.02859999996</v>
          </cell>
          <cell r="M316">
            <v>290268.01429999998</v>
          </cell>
          <cell r="P316">
            <v>0</v>
          </cell>
        </row>
        <row r="317">
          <cell r="A317" t="str">
            <v>EF0316</v>
          </cell>
          <cell r="B317" t="str">
            <v>Stopped</v>
          </cell>
          <cell r="C317" t="str">
            <v xml:space="preserve">Adam Omer Abaker </v>
          </cell>
          <cell r="D317" t="str">
            <v>Watchman</v>
          </cell>
          <cell r="E317" t="str">
            <v>A</v>
          </cell>
          <cell r="F317" t="str">
            <v>F5L</v>
          </cell>
          <cell r="G317" t="str">
            <v>AB10</v>
          </cell>
          <cell r="H317" t="str">
            <v>EFC01</v>
          </cell>
          <cell r="I317">
            <v>650100</v>
          </cell>
          <cell r="J317" t="str">
            <v>LOG</v>
          </cell>
          <cell r="K317" t="str">
            <v>Field</v>
          </cell>
          <cell r="L317">
            <v>396786.07494000002</v>
          </cell>
          <cell r="M317">
            <v>198393.03747000001</v>
          </cell>
          <cell r="P317">
            <v>0</v>
          </cell>
        </row>
        <row r="318">
          <cell r="A318" t="str">
            <v>EF0317</v>
          </cell>
          <cell r="B318" t="str">
            <v>Stopped</v>
          </cell>
          <cell r="C318" t="str">
            <v xml:space="preserve">Mahmoud Ahmed Adam </v>
          </cell>
          <cell r="D318" t="str">
            <v>Watchman</v>
          </cell>
          <cell r="E318" t="str">
            <v>A</v>
          </cell>
          <cell r="F318" t="str">
            <v>F5L</v>
          </cell>
          <cell r="G318" t="str">
            <v>AB10</v>
          </cell>
          <cell r="H318" t="str">
            <v>EFC01</v>
          </cell>
          <cell r="I318">
            <v>650100</v>
          </cell>
          <cell r="J318" t="str">
            <v>LOG</v>
          </cell>
          <cell r="K318" t="str">
            <v>Field</v>
          </cell>
          <cell r="L318">
            <v>396786.07494000002</v>
          </cell>
          <cell r="M318">
            <v>198393.03747000001</v>
          </cell>
          <cell r="P318">
            <v>0</v>
          </cell>
        </row>
        <row r="319">
          <cell r="A319" t="str">
            <v>EF0318</v>
          </cell>
          <cell r="B319" t="str">
            <v>Stopped</v>
          </cell>
          <cell r="C319" t="str">
            <v xml:space="preserve">Sanossi Mohamed Ibrahim </v>
          </cell>
          <cell r="D319" t="str">
            <v>Watchman</v>
          </cell>
          <cell r="E319" t="str">
            <v>A</v>
          </cell>
          <cell r="F319" t="str">
            <v>F5L</v>
          </cell>
          <cell r="G319" t="str">
            <v>AB10</v>
          </cell>
          <cell r="H319" t="str">
            <v>EFC01</v>
          </cell>
          <cell r="I319">
            <v>650100</v>
          </cell>
          <cell r="J319" t="str">
            <v>LOG</v>
          </cell>
          <cell r="K319" t="str">
            <v>Field</v>
          </cell>
          <cell r="L319">
            <v>396786.07494000002</v>
          </cell>
          <cell r="M319">
            <v>198393.03747000001</v>
          </cell>
          <cell r="P319">
            <v>0</v>
          </cell>
        </row>
        <row r="320">
          <cell r="A320" t="str">
            <v>EF0319</v>
          </cell>
          <cell r="B320" t="str">
            <v>Stopped</v>
          </cell>
          <cell r="C320" t="str">
            <v xml:space="preserve">Adam Yaya MOHAMED </v>
          </cell>
          <cell r="D320" t="str">
            <v>Watchman</v>
          </cell>
          <cell r="E320" t="str">
            <v>A</v>
          </cell>
          <cell r="F320" t="str">
            <v>F5L</v>
          </cell>
          <cell r="G320" t="str">
            <v>AB10</v>
          </cell>
          <cell r="H320" t="str">
            <v>EFC01</v>
          </cell>
          <cell r="I320">
            <v>650100</v>
          </cell>
          <cell r="J320" t="str">
            <v>LOG</v>
          </cell>
          <cell r="K320" t="str">
            <v>Field</v>
          </cell>
          <cell r="L320">
            <v>396786.07494000002</v>
          </cell>
          <cell r="M320">
            <v>198393.03747000001</v>
          </cell>
          <cell r="P320">
            <v>0</v>
          </cell>
        </row>
        <row r="321">
          <cell r="A321" t="str">
            <v>EF0320</v>
          </cell>
          <cell r="B321" t="str">
            <v>Stopped</v>
          </cell>
          <cell r="C321" t="str">
            <v xml:space="preserve">Elsadig Arja Abdurahman </v>
          </cell>
          <cell r="D321" t="str">
            <v>Drilling Assistant</v>
          </cell>
          <cell r="E321" t="str">
            <v>D</v>
          </cell>
          <cell r="F321" t="str">
            <v>F5L</v>
          </cell>
          <cell r="G321" t="str">
            <v>AB01</v>
          </cell>
          <cell r="H321" t="str">
            <v>EFH01</v>
          </cell>
          <cell r="I321">
            <v>650101</v>
          </cell>
          <cell r="J321" t="str">
            <v>WS</v>
          </cell>
          <cell r="K321" t="str">
            <v>Field</v>
          </cell>
          <cell r="L321">
            <v>706535.77600000007</v>
          </cell>
          <cell r="M321">
            <v>353267.88800000004</v>
          </cell>
          <cell r="P321">
            <v>0</v>
          </cell>
        </row>
        <row r="322">
          <cell r="A322" t="str">
            <v>EF0321</v>
          </cell>
          <cell r="B322" t="str">
            <v>Active</v>
          </cell>
          <cell r="C322" t="str">
            <v xml:space="preserve">Haider  Hamid Sharif </v>
          </cell>
          <cell r="D322" t="str">
            <v>Stock manager assistant</v>
          </cell>
          <cell r="E322" t="str">
            <v>D</v>
          </cell>
          <cell r="F322" t="str">
            <v>F1K</v>
          </cell>
          <cell r="G322" t="str">
            <v>CA03</v>
          </cell>
          <cell r="H322" t="str">
            <v>EFC01</v>
          </cell>
          <cell r="I322">
            <v>650100</v>
          </cell>
          <cell r="J322" t="str">
            <v>LOG</v>
          </cell>
          <cell r="K322" t="str">
            <v>Office</v>
          </cell>
          <cell r="L322">
            <v>706535.77600000007</v>
          </cell>
          <cell r="M322">
            <v>353267.88800000004</v>
          </cell>
          <cell r="N322">
            <v>300000</v>
          </cell>
          <cell r="P322">
            <v>0</v>
          </cell>
        </row>
        <row r="323">
          <cell r="A323" t="str">
            <v>EF0322</v>
          </cell>
          <cell r="B323" t="str">
            <v>Active</v>
          </cell>
          <cell r="C323" t="str">
            <v xml:space="preserve">Khalid Hassan El Ahnef Ahmed </v>
          </cell>
          <cell r="D323" t="str">
            <v>Driver</v>
          </cell>
          <cell r="E323" t="str">
            <v>C</v>
          </cell>
          <cell r="F323" t="str">
            <v>F1K</v>
          </cell>
          <cell r="G323" t="str">
            <v>CA03</v>
          </cell>
          <cell r="H323" t="str">
            <v>EFC01</v>
          </cell>
          <cell r="I323">
            <v>650100</v>
          </cell>
          <cell r="J323" t="str">
            <v>LOG</v>
          </cell>
          <cell r="K323" t="str">
            <v>Office</v>
          </cell>
          <cell r="L323">
            <v>580536.02859999996</v>
          </cell>
          <cell r="M323">
            <v>290268.01429999998</v>
          </cell>
          <cell r="N323">
            <v>581000</v>
          </cell>
          <cell r="P323">
            <v>0</v>
          </cell>
        </row>
        <row r="324">
          <cell r="A324" t="str">
            <v>EF0323</v>
          </cell>
          <cell r="B324" t="str">
            <v>Active</v>
          </cell>
          <cell r="C324" t="str">
            <v xml:space="preserve">Hamid Gamer El Deen Abaker </v>
          </cell>
          <cell r="D324" t="str">
            <v>Medical Assistant</v>
          </cell>
          <cell r="E324" t="str">
            <v>E</v>
          </cell>
          <cell r="F324" t="str">
            <v>F1K</v>
          </cell>
          <cell r="G324" t="str">
            <v>CA02</v>
          </cell>
          <cell r="H324" t="str">
            <v>EFN01</v>
          </cell>
          <cell r="I324">
            <v>650101</v>
          </cell>
          <cell r="J324" t="str">
            <v>NUT</v>
          </cell>
          <cell r="K324" t="str">
            <v>TFC</v>
          </cell>
          <cell r="L324">
            <v>848286.0736</v>
          </cell>
          <cell r="M324">
            <v>424143.0368</v>
          </cell>
          <cell r="P324">
            <v>0</v>
          </cell>
        </row>
        <row r="325">
          <cell r="A325" t="str">
            <v>EF0324</v>
          </cell>
          <cell r="B325" t="str">
            <v>Active</v>
          </cell>
          <cell r="C325" t="str">
            <v xml:space="preserve">Abdelrahim ABDALLAH ADAM </v>
          </cell>
          <cell r="D325" t="str">
            <v>Veterinary Officer</v>
          </cell>
          <cell r="E325" t="str">
            <v>E</v>
          </cell>
          <cell r="F325" t="str">
            <v>F1K</v>
          </cell>
          <cell r="G325" t="str">
            <v>CA01</v>
          </cell>
          <cell r="H325" t="str">
            <v>EFF01</v>
          </cell>
          <cell r="I325">
            <v>650101</v>
          </cell>
          <cell r="J325" t="str">
            <v>FS</v>
          </cell>
          <cell r="K325" t="str">
            <v>Field</v>
          </cell>
          <cell r="L325">
            <v>848286.0736</v>
          </cell>
          <cell r="M325">
            <v>424143.0368</v>
          </cell>
          <cell r="P325">
            <v>0</v>
          </cell>
        </row>
        <row r="326">
          <cell r="A326" t="str">
            <v>EF0325</v>
          </cell>
          <cell r="B326" t="str">
            <v>Active</v>
          </cell>
          <cell r="C326" t="str">
            <v xml:space="preserve">Yahya Abdalla Yagoub </v>
          </cell>
          <cell r="D326" t="str">
            <v>watchman</v>
          </cell>
          <cell r="E326" t="str">
            <v>A</v>
          </cell>
          <cell r="F326" t="str">
            <v>F1K</v>
          </cell>
          <cell r="G326" t="str">
            <v>CA02</v>
          </cell>
          <cell r="H326" t="str">
            <v>EFN01</v>
          </cell>
          <cell r="I326">
            <v>650101</v>
          </cell>
          <cell r="J326" t="str">
            <v>NUT</v>
          </cell>
          <cell r="K326" t="str">
            <v>OTP</v>
          </cell>
          <cell r="L326">
            <v>396786.07494000002</v>
          </cell>
          <cell r="M326">
            <v>198393.03747000001</v>
          </cell>
          <cell r="P326">
            <v>0</v>
          </cell>
        </row>
        <row r="327">
          <cell r="A327" t="str">
            <v>EF0326</v>
          </cell>
          <cell r="B327" t="str">
            <v>Active</v>
          </cell>
          <cell r="C327" t="str">
            <v xml:space="preserve">Haviz Ahmed Elbalowla  </v>
          </cell>
          <cell r="D327" t="str">
            <v>watchman</v>
          </cell>
          <cell r="E327" t="str">
            <v>A</v>
          </cell>
          <cell r="F327" t="str">
            <v>F1K</v>
          </cell>
          <cell r="G327" t="str">
            <v>CA02</v>
          </cell>
          <cell r="H327" t="str">
            <v>EFN01</v>
          </cell>
          <cell r="I327">
            <v>650101</v>
          </cell>
          <cell r="J327" t="str">
            <v>NUT</v>
          </cell>
          <cell r="K327" t="str">
            <v>OTP</v>
          </cell>
          <cell r="L327">
            <v>396786.07494000002</v>
          </cell>
          <cell r="M327">
            <v>198393.03747000001</v>
          </cell>
          <cell r="P327">
            <v>0</v>
          </cell>
        </row>
        <row r="328">
          <cell r="A328" t="str">
            <v>EF0327</v>
          </cell>
          <cell r="B328" t="str">
            <v>Active</v>
          </cell>
          <cell r="C328" t="str">
            <v xml:space="preserve">Ismael Ahmed Osman </v>
          </cell>
          <cell r="D328" t="str">
            <v>watchman</v>
          </cell>
          <cell r="E328" t="str">
            <v>A</v>
          </cell>
          <cell r="F328" t="str">
            <v>F1K</v>
          </cell>
          <cell r="G328" t="str">
            <v>CA02</v>
          </cell>
          <cell r="H328" t="str">
            <v>EFN01</v>
          </cell>
          <cell r="I328">
            <v>650101</v>
          </cell>
          <cell r="J328" t="str">
            <v>NUT</v>
          </cell>
          <cell r="K328" t="str">
            <v>OTP</v>
          </cell>
          <cell r="L328">
            <v>396786.07494000002</v>
          </cell>
          <cell r="M328">
            <v>198393.03747000001</v>
          </cell>
          <cell r="P328">
            <v>0</v>
          </cell>
        </row>
        <row r="329">
          <cell r="A329" t="str">
            <v>EF0328</v>
          </cell>
          <cell r="B329" t="str">
            <v>Active</v>
          </cell>
          <cell r="C329" t="str">
            <v xml:space="preserve">Ahmed Ibrahim Ahmed </v>
          </cell>
          <cell r="D329" t="str">
            <v>watchman</v>
          </cell>
          <cell r="E329" t="str">
            <v>A</v>
          </cell>
          <cell r="F329" t="str">
            <v>F1K</v>
          </cell>
          <cell r="G329" t="str">
            <v>CA02</v>
          </cell>
          <cell r="H329" t="str">
            <v>EFN01</v>
          </cell>
          <cell r="I329">
            <v>650101</v>
          </cell>
          <cell r="J329" t="str">
            <v>NUT</v>
          </cell>
          <cell r="K329" t="str">
            <v>OTP</v>
          </cell>
          <cell r="L329">
            <v>396786.07494000002</v>
          </cell>
          <cell r="M329">
            <v>198393.03747000001</v>
          </cell>
          <cell r="P329">
            <v>0</v>
          </cell>
        </row>
        <row r="330">
          <cell r="A330" t="str">
            <v>EF0329</v>
          </cell>
          <cell r="B330" t="str">
            <v>Active</v>
          </cell>
          <cell r="C330" t="str">
            <v xml:space="preserve">Ishag Gamar Eldeen Abdalla </v>
          </cell>
          <cell r="D330" t="str">
            <v>watchman</v>
          </cell>
          <cell r="E330" t="str">
            <v>A</v>
          </cell>
          <cell r="F330" t="str">
            <v>F1K</v>
          </cell>
          <cell r="G330" t="str">
            <v>CA02</v>
          </cell>
          <cell r="H330" t="str">
            <v>EFN01</v>
          </cell>
          <cell r="I330">
            <v>650101</v>
          </cell>
          <cell r="J330" t="str">
            <v>NUT</v>
          </cell>
          <cell r="K330" t="str">
            <v>OTP</v>
          </cell>
          <cell r="L330">
            <v>396786.07494000002</v>
          </cell>
          <cell r="M330">
            <v>198393.03747000001</v>
          </cell>
          <cell r="P330">
            <v>0</v>
          </cell>
        </row>
        <row r="331">
          <cell r="A331" t="str">
            <v>EF0330</v>
          </cell>
          <cell r="B331" t="str">
            <v>Active</v>
          </cell>
          <cell r="C331" t="str">
            <v xml:space="preserve">Mubarak Abdulatif Al Sanosy </v>
          </cell>
          <cell r="D331" t="str">
            <v>Building Team Leader</v>
          </cell>
          <cell r="E331" t="str">
            <v>E</v>
          </cell>
          <cell r="F331" t="str">
            <v>F5L</v>
          </cell>
          <cell r="G331" t="str">
            <v>AB01</v>
          </cell>
          <cell r="H331" t="str">
            <v>EFH01</v>
          </cell>
          <cell r="I331">
            <v>650101</v>
          </cell>
          <cell r="J331" t="str">
            <v>WS</v>
          </cell>
          <cell r="K331" t="str">
            <v>Field</v>
          </cell>
          <cell r="L331">
            <v>848286.0736</v>
          </cell>
          <cell r="M331">
            <v>424143.0368</v>
          </cell>
          <cell r="N331">
            <v>250000</v>
          </cell>
          <cell r="P331">
            <v>0</v>
          </cell>
        </row>
        <row r="332">
          <cell r="A332" t="str">
            <v>EF0331</v>
          </cell>
          <cell r="B332" t="str">
            <v>Active</v>
          </cell>
          <cell r="C332" t="str">
            <v xml:space="preserve">Haroun Musa Ibrahim  </v>
          </cell>
          <cell r="D332" t="str">
            <v>Home visitor</v>
          </cell>
          <cell r="E332" t="str">
            <v>B</v>
          </cell>
          <cell r="F332" t="str">
            <v>F1K</v>
          </cell>
          <cell r="G332" t="str">
            <v>CA02</v>
          </cell>
          <cell r="H332" t="str">
            <v>EFN01</v>
          </cell>
          <cell r="I332">
            <v>650101</v>
          </cell>
          <cell r="J332" t="str">
            <v>NUT</v>
          </cell>
          <cell r="K332" t="str">
            <v>OTP</v>
          </cell>
          <cell r="L332">
            <v>470286.45574</v>
          </cell>
          <cell r="M332">
            <v>235143.22787</v>
          </cell>
          <cell r="P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P333">
            <v>0</v>
          </cell>
        </row>
        <row r="334">
          <cell r="A334">
            <v>0</v>
          </cell>
          <cell r="B334">
            <v>0</v>
          </cell>
          <cell r="C334">
            <v>0</v>
          </cell>
          <cell r="D334">
            <v>0</v>
          </cell>
          <cell r="E334">
            <v>0</v>
          </cell>
          <cell r="F334">
            <v>0</v>
          </cell>
          <cell r="G334">
            <v>0</v>
          </cell>
          <cell r="H334">
            <v>0</v>
          </cell>
          <cell r="I334">
            <v>0</v>
          </cell>
          <cell r="J334">
            <v>0</v>
          </cell>
          <cell r="K334">
            <v>0</v>
          </cell>
          <cell r="L334">
            <v>0</v>
          </cell>
          <cell r="M334">
            <v>0</v>
          </cell>
          <cell r="P334">
            <v>0</v>
          </cell>
        </row>
        <row r="335">
          <cell r="A335">
            <v>0</v>
          </cell>
          <cell r="B335">
            <v>0</v>
          </cell>
          <cell r="C335">
            <v>0</v>
          </cell>
          <cell r="D335">
            <v>0</v>
          </cell>
          <cell r="E335">
            <v>0</v>
          </cell>
          <cell r="F335">
            <v>0</v>
          </cell>
          <cell r="G335">
            <v>0</v>
          </cell>
          <cell r="H335">
            <v>0</v>
          </cell>
          <cell r="I335">
            <v>0</v>
          </cell>
          <cell r="J335">
            <v>0</v>
          </cell>
          <cell r="K335">
            <v>0</v>
          </cell>
          <cell r="L335">
            <v>0</v>
          </cell>
          <cell r="M335">
            <v>0</v>
          </cell>
          <cell r="P335">
            <v>0</v>
          </cell>
        </row>
        <row r="336">
          <cell r="A336">
            <v>0</v>
          </cell>
          <cell r="B336">
            <v>0</v>
          </cell>
          <cell r="C336">
            <v>0</v>
          </cell>
          <cell r="D336">
            <v>0</v>
          </cell>
          <cell r="E336">
            <v>0</v>
          </cell>
          <cell r="F336">
            <v>0</v>
          </cell>
          <cell r="G336">
            <v>0</v>
          </cell>
          <cell r="H336">
            <v>0</v>
          </cell>
          <cell r="I336">
            <v>0</v>
          </cell>
          <cell r="J336">
            <v>0</v>
          </cell>
          <cell r="K336">
            <v>0</v>
          </cell>
          <cell r="L336">
            <v>0</v>
          </cell>
          <cell r="M336">
            <v>0</v>
          </cell>
          <cell r="P336">
            <v>0</v>
          </cell>
        </row>
        <row r="337">
          <cell r="A337">
            <v>0</v>
          </cell>
          <cell r="B337">
            <v>0</v>
          </cell>
          <cell r="C337">
            <v>0</v>
          </cell>
          <cell r="D337">
            <v>0</v>
          </cell>
          <cell r="E337">
            <v>0</v>
          </cell>
          <cell r="F337">
            <v>0</v>
          </cell>
          <cell r="G337">
            <v>0</v>
          </cell>
          <cell r="H337">
            <v>0</v>
          </cell>
          <cell r="I337">
            <v>0</v>
          </cell>
          <cell r="J337">
            <v>0</v>
          </cell>
          <cell r="K337">
            <v>0</v>
          </cell>
          <cell r="L337">
            <v>0</v>
          </cell>
          <cell r="M337">
            <v>0</v>
          </cell>
          <cell r="P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P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P339">
            <v>0</v>
          </cell>
        </row>
        <row r="340">
          <cell r="A340">
            <v>0</v>
          </cell>
          <cell r="B340">
            <v>0</v>
          </cell>
          <cell r="C340">
            <v>0</v>
          </cell>
          <cell r="D340">
            <v>0</v>
          </cell>
          <cell r="E340">
            <v>0</v>
          </cell>
          <cell r="F340">
            <v>0</v>
          </cell>
          <cell r="G340">
            <v>0</v>
          </cell>
          <cell r="H340">
            <v>0</v>
          </cell>
          <cell r="I340">
            <v>0</v>
          </cell>
          <cell r="J340">
            <v>0</v>
          </cell>
          <cell r="K340">
            <v>0</v>
          </cell>
          <cell r="L340">
            <v>0</v>
          </cell>
          <cell r="M340">
            <v>0</v>
          </cell>
          <cell r="P340">
            <v>0</v>
          </cell>
        </row>
        <row r="341">
          <cell r="A341">
            <v>0</v>
          </cell>
          <cell r="B341">
            <v>0</v>
          </cell>
          <cell r="C341">
            <v>0</v>
          </cell>
          <cell r="D341">
            <v>0</v>
          </cell>
          <cell r="E341">
            <v>0</v>
          </cell>
          <cell r="F341">
            <v>0</v>
          </cell>
          <cell r="G341">
            <v>0</v>
          </cell>
          <cell r="H341">
            <v>0</v>
          </cell>
          <cell r="I341">
            <v>0</v>
          </cell>
          <cell r="J341">
            <v>0</v>
          </cell>
          <cell r="K341">
            <v>0</v>
          </cell>
          <cell r="L341">
            <v>0</v>
          </cell>
          <cell r="M341">
            <v>0</v>
          </cell>
          <cell r="P341">
            <v>0</v>
          </cell>
        </row>
        <row r="342">
          <cell r="A342">
            <v>0</v>
          </cell>
          <cell r="B342">
            <v>0</v>
          </cell>
          <cell r="C342">
            <v>0</v>
          </cell>
          <cell r="D342">
            <v>0</v>
          </cell>
          <cell r="E342">
            <v>0</v>
          </cell>
          <cell r="F342">
            <v>0</v>
          </cell>
          <cell r="G342">
            <v>0</v>
          </cell>
          <cell r="H342">
            <v>0</v>
          </cell>
          <cell r="I342">
            <v>0</v>
          </cell>
          <cell r="J342">
            <v>0</v>
          </cell>
          <cell r="K342">
            <v>0</v>
          </cell>
          <cell r="L342">
            <v>0</v>
          </cell>
          <cell r="M342">
            <v>0</v>
          </cell>
          <cell r="P342">
            <v>0</v>
          </cell>
        </row>
        <row r="343">
          <cell r="A343">
            <v>0</v>
          </cell>
          <cell r="B343">
            <v>0</v>
          </cell>
          <cell r="C343">
            <v>0</v>
          </cell>
          <cell r="D343">
            <v>0</v>
          </cell>
          <cell r="E343">
            <v>0</v>
          </cell>
          <cell r="F343">
            <v>0</v>
          </cell>
          <cell r="G343">
            <v>0</v>
          </cell>
          <cell r="H343">
            <v>0</v>
          </cell>
          <cell r="I343">
            <v>0</v>
          </cell>
          <cell r="J343">
            <v>0</v>
          </cell>
          <cell r="K343">
            <v>0</v>
          </cell>
          <cell r="L343">
            <v>0</v>
          </cell>
          <cell r="M343">
            <v>0</v>
          </cell>
          <cell r="P343">
            <v>0</v>
          </cell>
        </row>
        <row r="344">
          <cell r="A344">
            <v>0</v>
          </cell>
          <cell r="B344">
            <v>0</v>
          </cell>
          <cell r="C344">
            <v>0</v>
          </cell>
          <cell r="D344">
            <v>0</v>
          </cell>
          <cell r="E344">
            <v>0</v>
          </cell>
          <cell r="F344">
            <v>0</v>
          </cell>
          <cell r="G344">
            <v>0</v>
          </cell>
          <cell r="H344">
            <v>0</v>
          </cell>
          <cell r="I344">
            <v>0</v>
          </cell>
          <cell r="J344">
            <v>0</v>
          </cell>
          <cell r="K344">
            <v>0</v>
          </cell>
          <cell r="L344">
            <v>0</v>
          </cell>
          <cell r="M344">
            <v>0</v>
          </cell>
          <cell r="P344">
            <v>0</v>
          </cell>
        </row>
        <row r="345">
          <cell r="A345">
            <v>0</v>
          </cell>
          <cell r="B345">
            <v>0</v>
          </cell>
          <cell r="C345">
            <v>0</v>
          </cell>
          <cell r="D345">
            <v>0</v>
          </cell>
          <cell r="E345">
            <v>0</v>
          </cell>
          <cell r="F345">
            <v>0</v>
          </cell>
          <cell r="G345">
            <v>0</v>
          </cell>
          <cell r="H345">
            <v>0</v>
          </cell>
          <cell r="I345">
            <v>0</v>
          </cell>
          <cell r="J345">
            <v>0</v>
          </cell>
          <cell r="K345">
            <v>0</v>
          </cell>
          <cell r="L345">
            <v>0</v>
          </cell>
          <cell r="M345">
            <v>0</v>
          </cell>
          <cell r="P345">
            <v>0</v>
          </cell>
        </row>
        <row r="346">
          <cell r="A346">
            <v>0</v>
          </cell>
          <cell r="B346">
            <v>0</v>
          </cell>
          <cell r="C346">
            <v>0</v>
          </cell>
          <cell r="D346">
            <v>0</v>
          </cell>
          <cell r="E346">
            <v>0</v>
          </cell>
          <cell r="F346">
            <v>0</v>
          </cell>
          <cell r="G346">
            <v>0</v>
          </cell>
          <cell r="H346">
            <v>0</v>
          </cell>
          <cell r="I346">
            <v>0</v>
          </cell>
          <cell r="J346">
            <v>0</v>
          </cell>
          <cell r="K346">
            <v>0</v>
          </cell>
          <cell r="L346">
            <v>0</v>
          </cell>
          <cell r="M346">
            <v>0</v>
          </cell>
          <cell r="P346">
            <v>0</v>
          </cell>
        </row>
        <row r="347">
          <cell r="A347">
            <v>0</v>
          </cell>
          <cell r="B347">
            <v>0</v>
          </cell>
          <cell r="C347">
            <v>0</v>
          </cell>
          <cell r="D347">
            <v>0</v>
          </cell>
          <cell r="E347">
            <v>0</v>
          </cell>
          <cell r="F347">
            <v>0</v>
          </cell>
          <cell r="G347">
            <v>0</v>
          </cell>
          <cell r="H347">
            <v>0</v>
          </cell>
          <cell r="I347">
            <v>0</v>
          </cell>
          <cell r="J347">
            <v>0</v>
          </cell>
          <cell r="K347">
            <v>0</v>
          </cell>
          <cell r="L347">
            <v>0</v>
          </cell>
          <cell r="M347">
            <v>0</v>
          </cell>
          <cell r="P347">
            <v>0</v>
          </cell>
        </row>
        <row r="348">
          <cell r="A348">
            <v>0</v>
          </cell>
          <cell r="B348">
            <v>0</v>
          </cell>
          <cell r="C348">
            <v>0</v>
          </cell>
          <cell r="D348">
            <v>0</v>
          </cell>
          <cell r="E348">
            <v>0</v>
          </cell>
          <cell r="F348">
            <v>0</v>
          </cell>
          <cell r="G348">
            <v>0</v>
          </cell>
          <cell r="H348">
            <v>0</v>
          </cell>
          <cell r="I348">
            <v>0</v>
          </cell>
          <cell r="J348">
            <v>0</v>
          </cell>
          <cell r="K348">
            <v>0</v>
          </cell>
          <cell r="L348">
            <v>0</v>
          </cell>
          <cell r="M348">
            <v>0</v>
          </cell>
          <cell r="P348">
            <v>0</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P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P350">
            <v>0</v>
          </cell>
        </row>
        <row r="351">
          <cell r="A351">
            <v>0</v>
          </cell>
          <cell r="B351">
            <v>0</v>
          </cell>
          <cell r="C351">
            <v>0</v>
          </cell>
          <cell r="D351">
            <v>0</v>
          </cell>
          <cell r="E351">
            <v>0</v>
          </cell>
          <cell r="F351">
            <v>0</v>
          </cell>
          <cell r="G351">
            <v>0</v>
          </cell>
          <cell r="H351">
            <v>0</v>
          </cell>
          <cell r="I351">
            <v>0</v>
          </cell>
          <cell r="J351">
            <v>0</v>
          </cell>
          <cell r="K351">
            <v>0</v>
          </cell>
          <cell r="L351">
            <v>0</v>
          </cell>
          <cell r="M351">
            <v>0</v>
          </cell>
          <cell r="P351">
            <v>0</v>
          </cell>
        </row>
        <row r="352">
          <cell r="A352">
            <v>0</v>
          </cell>
          <cell r="B352">
            <v>0</v>
          </cell>
          <cell r="C352">
            <v>0</v>
          </cell>
          <cell r="D352">
            <v>0</v>
          </cell>
          <cell r="E352">
            <v>0</v>
          </cell>
          <cell r="F352">
            <v>0</v>
          </cell>
          <cell r="G352">
            <v>0</v>
          </cell>
          <cell r="H352">
            <v>0</v>
          </cell>
          <cell r="I352">
            <v>0</v>
          </cell>
          <cell r="J352">
            <v>0</v>
          </cell>
          <cell r="K352">
            <v>0</v>
          </cell>
          <cell r="L352">
            <v>0</v>
          </cell>
          <cell r="M352">
            <v>0</v>
          </cell>
          <cell r="P352">
            <v>0</v>
          </cell>
        </row>
        <row r="353">
          <cell r="A353">
            <v>0</v>
          </cell>
          <cell r="B353">
            <v>0</v>
          </cell>
          <cell r="C353">
            <v>0</v>
          </cell>
          <cell r="D353">
            <v>0</v>
          </cell>
          <cell r="E353">
            <v>0</v>
          </cell>
          <cell r="F353">
            <v>0</v>
          </cell>
          <cell r="G353">
            <v>0</v>
          </cell>
          <cell r="H353">
            <v>0</v>
          </cell>
          <cell r="I353">
            <v>0</v>
          </cell>
          <cell r="J353">
            <v>0</v>
          </cell>
          <cell r="K353">
            <v>0</v>
          </cell>
          <cell r="L353">
            <v>0</v>
          </cell>
          <cell r="M353">
            <v>0</v>
          </cell>
          <cell r="P353">
            <v>0</v>
          </cell>
        </row>
        <row r="354">
          <cell r="A354">
            <v>0</v>
          </cell>
          <cell r="B354">
            <v>0</v>
          </cell>
          <cell r="C354">
            <v>0</v>
          </cell>
          <cell r="D354">
            <v>0</v>
          </cell>
          <cell r="E354">
            <v>0</v>
          </cell>
          <cell r="F354">
            <v>0</v>
          </cell>
          <cell r="G354">
            <v>0</v>
          </cell>
          <cell r="H354">
            <v>0</v>
          </cell>
          <cell r="I354">
            <v>0</v>
          </cell>
          <cell r="J354">
            <v>0</v>
          </cell>
          <cell r="K354">
            <v>0</v>
          </cell>
          <cell r="L354">
            <v>0</v>
          </cell>
          <cell r="M354">
            <v>0</v>
          </cell>
          <cell r="P354">
            <v>0</v>
          </cell>
        </row>
        <row r="355">
          <cell r="A355">
            <v>0</v>
          </cell>
          <cell r="B355">
            <v>0</v>
          </cell>
          <cell r="C355">
            <v>0</v>
          </cell>
          <cell r="D355">
            <v>0</v>
          </cell>
          <cell r="E355">
            <v>0</v>
          </cell>
          <cell r="F355">
            <v>0</v>
          </cell>
          <cell r="G355">
            <v>0</v>
          </cell>
          <cell r="H355">
            <v>0</v>
          </cell>
          <cell r="I355">
            <v>0</v>
          </cell>
          <cell r="J355">
            <v>0</v>
          </cell>
          <cell r="K355">
            <v>0</v>
          </cell>
          <cell r="L355">
            <v>0</v>
          </cell>
          <cell r="M355">
            <v>0</v>
          </cell>
          <cell r="P355">
            <v>0</v>
          </cell>
        </row>
        <row r="356">
          <cell r="A356">
            <v>0</v>
          </cell>
          <cell r="B356">
            <v>0</v>
          </cell>
          <cell r="C356">
            <v>0</v>
          </cell>
          <cell r="D356">
            <v>0</v>
          </cell>
          <cell r="E356">
            <v>0</v>
          </cell>
          <cell r="F356">
            <v>0</v>
          </cell>
          <cell r="G356">
            <v>0</v>
          </cell>
          <cell r="H356">
            <v>0</v>
          </cell>
          <cell r="I356">
            <v>0</v>
          </cell>
          <cell r="J356">
            <v>0</v>
          </cell>
          <cell r="K356">
            <v>0</v>
          </cell>
          <cell r="L356">
            <v>0</v>
          </cell>
          <cell r="M356">
            <v>0</v>
          </cell>
          <cell r="P356">
            <v>0</v>
          </cell>
        </row>
        <row r="357">
          <cell r="A357">
            <v>0</v>
          </cell>
          <cell r="B357">
            <v>0</v>
          </cell>
          <cell r="C357">
            <v>0</v>
          </cell>
          <cell r="D357">
            <v>0</v>
          </cell>
          <cell r="E357">
            <v>0</v>
          </cell>
          <cell r="F357">
            <v>0</v>
          </cell>
          <cell r="G357">
            <v>0</v>
          </cell>
          <cell r="H357">
            <v>0</v>
          </cell>
          <cell r="I357">
            <v>0</v>
          </cell>
          <cell r="J357">
            <v>0</v>
          </cell>
          <cell r="K357">
            <v>0</v>
          </cell>
          <cell r="L357">
            <v>0</v>
          </cell>
          <cell r="M357">
            <v>0</v>
          </cell>
          <cell r="P357">
            <v>0</v>
          </cell>
        </row>
        <row r="358">
          <cell r="A358">
            <v>0</v>
          </cell>
          <cell r="B358">
            <v>0</v>
          </cell>
          <cell r="C358">
            <v>0</v>
          </cell>
          <cell r="D358">
            <v>0</v>
          </cell>
          <cell r="E358">
            <v>0</v>
          </cell>
          <cell r="F358">
            <v>0</v>
          </cell>
          <cell r="G358">
            <v>0</v>
          </cell>
          <cell r="H358">
            <v>0</v>
          </cell>
          <cell r="I358">
            <v>0</v>
          </cell>
          <cell r="J358">
            <v>0</v>
          </cell>
          <cell r="K358">
            <v>0</v>
          </cell>
          <cell r="L358">
            <v>0</v>
          </cell>
          <cell r="M358">
            <v>0</v>
          </cell>
          <cell r="P358">
            <v>0</v>
          </cell>
        </row>
        <row r="359">
          <cell r="A359">
            <v>0</v>
          </cell>
          <cell r="B359">
            <v>0</v>
          </cell>
          <cell r="C359">
            <v>0</v>
          </cell>
          <cell r="D359">
            <v>0</v>
          </cell>
          <cell r="E359">
            <v>0</v>
          </cell>
          <cell r="F359">
            <v>0</v>
          </cell>
          <cell r="G359">
            <v>0</v>
          </cell>
          <cell r="H359">
            <v>0</v>
          </cell>
          <cell r="I359">
            <v>0</v>
          </cell>
          <cell r="J359">
            <v>0</v>
          </cell>
          <cell r="K359">
            <v>0</v>
          </cell>
          <cell r="L359">
            <v>0</v>
          </cell>
          <cell r="M359">
            <v>0</v>
          </cell>
          <cell r="P359">
            <v>0</v>
          </cell>
        </row>
        <row r="360">
          <cell r="A360">
            <v>0</v>
          </cell>
          <cell r="B360">
            <v>0</v>
          </cell>
          <cell r="C360">
            <v>0</v>
          </cell>
          <cell r="D360">
            <v>0</v>
          </cell>
          <cell r="E360">
            <v>0</v>
          </cell>
          <cell r="F360">
            <v>0</v>
          </cell>
          <cell r="G360">
            <v>0</v>
          </cell>
          <cell r="H360">
            <v>0</v>
          </cell>
          <cell r="I360">
            <v>0</v>
          </cell>
          <cell r="J360">
            <v>0</v>
          </cell>
          <cell r="K360">
            <v>0</v>
          </cell>
          <cell r="L360">
            <v>0</v>
          </cell>
          <cell r="M360">
            <v>0</v>
          </cell>
          <cell r="P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P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P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P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P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P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P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P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P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P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P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P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P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P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P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P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P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P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P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P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P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P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P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P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P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P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P386">
            <v>0</v>
          </cell>
        </row>
        <row r="387">
          <cell r="A387">
            <v>0</v>
          </cell>
          <cell r="B387">
            <v>0</v>
          </cell>
          <cell r="C387">
            <v>0</v>
          </cell>
          <cell r="D387">
            <v>0</v>
          </cell>
          <cell r="E387">
            <v>0</v>
          </cell>
          <cell r="F387">
            <v>0</v>
          </cell>
          <cell r="G387">
            <v>0</v>
          </cell>
          <cell r="H387">
            <v>0</v>
          </cell>
          <cell r="I387">
            <v>0</v>
          </cell>
          <cell r="J387">
            <v>0</v>
          </cell>
          <cell r="K387">
            <v>0</v>
          </cell>
          <cell r="L387">
            <v>0</v>
          </cell>
          <cell r="M387">
            <v>0</v>
          </cell>
          <cell r="P387">
            <v>0</v>
          </cell>
        </row>
        <row r="388">
          <cell r="A388">
            <v>0</v>
          </cell>
          <cell r="B388">
            <v>0</v>
          </cell>
          <cell r="C388">
            <v>0</v>
          </cell>
          <cell r="D388">
            <v>0</v>
          </cell>
          <cell r="E388">
            <v>0</v>
          </cell>
          <cell r="F388">
            <v>0</v>
          </cell>
          <cell r="G388">
            <v>0</v>
          </cell>
          <cell r="H388">
            <v>0</v>
          </cell>
          <cell r="I388">
            <v>0</v>
          </cell>
          <cell r="J388">
            <v>0</v>
          </cell>
          <cell r="K388">
            <v>0</v>
          </cell>
          <cell r="L388">
            <v>0</v>
          </cell>
          <cell r="M388">
            <v>0</v>
          </cell>
          <cell r="P388">
            <v>0</v>
          </cell>
        </row>
        <row r="389">
          <cell r="A389">
            <v>0</v>
          </cell>
          <cell r="B389">
            <v>0</v>
          </cell>
          <cell r="C389">
            <v>0</v>
          </cell>
          <cell r="D389">
            <v>0</v>
          </cell>
          <cell r="E389">
            <v>0</v>
          </cell>
          <cell r="F389">
            <v>0</v>
          </cell>
          <cell r="G389">
            <v>0</v>
          </cell>
          <cell r="H389">
            <v>0</v>
          </cell>
          <cell r="I389">
            <v>0</v>
          </cell>
          <cell r="J389">
            <v>0</v>
          </cell>
          <cell r="K389">
            <v>0</v>
          </cell>
          <cell r="L389">
            <v>0</v>
          </cell>
          <cell r="M389">
            <v>0</v>
          </cell>
          <cell r="P389">
            <v>0</v>
          </cell>
        </row>
        <row r="390">
          <cell r="A390">
            <v>0</v>
          </cell>
          <cell r="B390">
            <v>0</v>
          </cell>
          <cell r="C390">
            <v>0</v>
          </cell>
          <cell r="D390">
            <v>0</v>
          </cell>
          <cell r="E390">
            <v>0</v>
          </cell>
          <cell r="F390">
            <v>0</v>
          </cell>
          <cell r="G390">
            <v>0</v>
          </cell>
          <cell r="H390">
            <v>0</v>
          </cell>
          <cell r="I390">
            <v>0</v>
          </cell>
          <cell r="J390">
            <v>0</v>
          </cell>
          <cell r="K390">
            <v>0</v>
          </cell>
          <cell r="L390">
            <v>0</v>
          </cell>
          <cell r="M390">
            <v>0</v>
          </cell>
          <cell r="P390">
            <v>0</v>
          </cell>
        </row>
        <row r="391">
          <cell r="A391">
            <v>0</v>
          </cell>
          <cell r="B391">
            <v>0</v>
          </cell>
          <cell r="C391">
            <v>0</v>
          </cell>
          <cell r="D391">
            <v>0</v>
          </cell>
          <cell r="E391">
            <v>0</v>
          </cell>
          <cell r="F391">
            <v>0</v>
          </cell>
          <cell r="G391">
            <v>0</v>
          </cell>
          <cell r="H391">
            <v>0</v>
          </cell>
          <cell r="I391">
            <v>0</v>
          </cell>
          <cell r="J391">
            <v>0</v>
          </cell>
          <cell r="K391">
            <v>0</v>
          </cell>
          <cell r="L391">
            <v>0</v>
          </cell>
          <cell r="M391">
            <v>0</v>
          </cell>
          <cell r="P391">
            <v>0</v>
          </cell>
        </row>
        <row r="392">
          <cell r="A392">
            <v>0</v>
          </cell>
          <cell r="B392">
            <v>0</v>
          </cell>
          <cell r="C392">
            <v>0</v>
          </cell>
          <cell r="D392">
            <v>0</v>
          </cell>
          <cell r="E392">
            <v>0</v>
          </cell>
          <cell r="F392">
            <v>0</v>
          </cell>
          <cell r="G392">
            <v>0</v>
          </cell>
          <cell r="H392">
            <v>0</v>
          </cell>
          <cell r="I392">
            <v>0</v>
          </cell>
          <cell r="J392">
            <v>0</v>
          </cell>
          <cell r="K392">
            <v>0</v>
          </cell>
          <cell r="L392">
            <v>0</v>
          </cell>
          <cell r="M392">
            <v>0</v>
          </cell>
          <cell r="P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P393">
            <v>0</v>
          </cell>
        </row>
        <row r="394">
          <cell r="A394">
            <v>0</v>
          </cell>
          <cell r="B394">
            <v>0</v>
          </cell>
          <cell r="C394">
            <v>0</v>
          </cell>
          <cell r="D394">
            <v>0</v>
          </cell>
          <cell r="E394">
            <v>0</v>
          </cell>
          <cell r="F394">
            <v>0</v>
          </cell>
          <cell r="G394">
            <v>0</v>
          </cell>
          <cell r="H394">
            <v>0</v>
          </cell>
          <cell r="I394">
            <v>0</v>
          </cell>
          <cell r="J394">
            <v>0</v>
          </cell>
          <cell r="K394">
            <v>0</v>
          </cell>
          <cell r="L394">
            <v>0</v>
          </cell>
          <cell r="M394">
            <v>0</v>
          </cell>
          <cell r="P394">
            <v>0</v>
          </cell>
        </row>
        <row r="395">
          <cell r="A395">
            <v>0</v>
          </cell>
          <cell r="B395">
            <v>0</v>
          </cell>
          <cell r="C395">
            <v>0</v>
          </cell>
          <cell r="D395">
            <v>0</v>
          </cell>
          <cell r="E395">
            <v>0</v>
          </cell>
          <cell r="F395">
            <v>0</v>
          </cell>
          <cell r="G395">
            <v>0</v>
          </cell>
          <cell r="H395">
            <v>0</v>
          </cell>
          <cell r="I395">
            <v>0</v>
          </cell>
          <cell r="J395">
            <v>0</v>
          </cell>
          <cell r="K395">
            <v>0</v>
          </cell>
          <cell r="L395">
            <v>0</v>
          </cell>
          <cell r="M395">
            <v>0</v>
          </cell>
          <cell r="P395">
            <v>0</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P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P397">
            <v>0</v>
          </cell>
        </row>
        <row r="398">
          <cell r="A398">
            <v>0</v>
          </cell>
          <cell r="B398">
            <v>0</v>
          </cell>
          <cell r="C398">
            <v>0</v>
          </cell>
          <cell r="D398">
            <v>0</v>
          </cell>
          <cell r="E398">
            <v>0</v>
          </cell>
          <cell r="F398">
            <v>0</v>
          </cell>
          <cell r="G398">
            <v>0</v>
          </cell>
          <cell r="H398">
            <v>0</v>
          </cell>
          <cell r="I398">
            <v>0</v>
          </cell>
          <cell r="J398">
            <v>0</v>
          </cell>
          <cell r="K398">
            <v>0</v>
          </cell>
          <cell r="L398">
            <v>0</v>
          </cell>
          <cell r="M398">
            <v>0</v>
          </cell>
          <cell r="P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P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P400">
            <v>0</v>
          </cell>
        </row>
      </sheetData>
      <sheetData sheetId="7" refreshError="1">
        <row r="4">
          <cell r="A4" t="str">
            <v>STAFF CODE</v>
          </cell>
          <cell r="B4" t="str">
            <v>STATUS</v>
          </cell>
          <cell r="C4" t="str">
            <v>BASE</v>
          </cell>
          <cell r="D4" t="str">
            <v>NAME</v>
          </cell>
          <cell r="E4" t="str">
            <v>POSITION</v>
          </cell>
          <cell r="F4" t="str">
            <v>DEPT</v>
          </cell>
          <cell r="G4" t="str">
            <v>LOCATION</v>
          </cell>
          <cell r="H4" t="str">
            <v>GRADE</v>
          </cell>
          <cell r="I4" t="str">
            <v xml:space="preserve"> DATE OF APPROVAL</v>
          </cell>
          <cell r="J4" t="str">
            <v>DURATION OF REIMBURSEMENT</v>
          </cell>
          <cell r="K4" t="str">
            <v>FIRST MONTH OF REIMBURSEMENT</v>
          </cell>
          <cell r="L4" t="str">
            <v>MAXIMUM AMOUNT OF LOAN</v>
          </cell>
          <cell r="M4" t="str">
            <v>AMOUNT APPROVED</v>
          </cell>
          <cell r="N4" t="str">
            <v>JAN</v>
          </cell>
          <cell r="O4" t="str">
            <v>FEB</v>
          </cell>
          <cell r="P4" t="str">
            <v>MAR</v>
          </cell>
          <cell r="Q4" t="str">
            <v>APR</v>
          </cell>
          <cell r="R4" t="str">
            <v>MAY</v>
          </cell>
          <cell r="S4" t="str">
            <v>JUN</v>
          </cell>
          <cell r="T4" t="str">
            <v>JUL</v>
          </cell>
          <cell r="U4" t="str">
            <v>AUG</v>
          </cell>
          <cell r="V4" t="str">
            <v>SEP</v>
          </cell>
          <cell r="W4" t="str">
            <v>OCT</v>
          </cell>
          <cell r="X4" t="str">
            <v>NOV</v>
          </cell>
          <cell r="Y4" t="str">
            <v>DEC</v>
          </cell>
          <cell r="Z4" t="str">
            <v>AMOUNT DUE THE CURRENT MONTH</v>
          </cell>
          <cell r="AA4" t="str">
            <v>REIMBURSMENT CHECK</v>
          </cell>
        </row>
        <row r="5">
          <cell r="A5" t="str">
            <v>EF0001</v>
          </cell>
          <cell r="B5" t="str">
            <v>Active</v>
          </cell>
          <cell r="C5" t="str">
            <v>ELFASHER</v>
          </cell>
          <cell r="D5" t="str">
            <v xml:space="preserve">Abdalla EL NOUR MOHAMMED YAHIA </v>
          </cell>
          <cell r="E5" t="str">
            <v>Watchman</v>
          </cell>
          <cell r="F5" t="str">
            <v>NUT</v>
          </cell>
          <cell r="G5" t="str">
            <v>TFC</v>
          </cell>
          <cell r="H5" t="str">
            <v>A4</v>
          </cell>
          <cell r="L5">
            <v>436161.64845153713</v>
          </cell>
          <cell r="Z5">
            <v>0</v>
          </cell>
          <cell r="AA5">
            <v>0</v>
          </cell>
        </row>
        <row r="6">
          <cell r="A6" t="str">
            <v>EF0002</v>
          </cell>
          <cell r="B6" t="str">
            <v>Stopped</v>
          </cell>
          <cell r="C6" t="str">
            <v>ELFASHER</v>
          </cell>
          <cell r="D6" t="str">
            <v xml:space="preserve">Abdalla IDRISS DEILA MANSUR </v>
          </cell>
          <cell r="E6" t="str">
            <v>Driver</v>
          </cell>
          <cell r="F6" t="str">
            <v>LOG</v>
          </cell>
          <cell r="G6" t="str">
            <v>Office</v>
          </cell>
          <cell r="H6" t="str">
            <v>C</v>
          </cell>
          <cell r="L6">
            <v>580536.02859999996</v>
          </cell>
          <cell r="Z6">
            <v>0</v>
          </cell>
          <cell r="AA6">
            <v>0</v>
          </cell>
        </row>
        <row r="7">
          <cell r="A7" t="str">
            <v>EF0003</v>
          </cell>
          <cell r="B7" t="str">
            <v>Stopped</v>
          </cell>
          <cell r="C7" t="str">
            <v>ELFASHER</v>
          </cell>
          <cell r="D7" t="str">
            <v xml:space="preserve">Abdallah AHMED ISSA  </v>
          </cell>
          <cell r="E7" t="str">
            <v>Watchman</v>
          </cell>
          <cell r="F7" t="str">
            <v>NUT</v>
          </cell>
          <cell r="G7" t="str">
            <v>SFC</v>
          </cell>
          <cell r="H7" t="str">
            <v>A2</v>
          </cell>
          <cell r="L7">
            <v>413621.83671648003</v>
          </cell>
          <cell r="Z7">
            <v>0</v>
          </cell>
          <cell r="AA7">
            <v>0</v>
          </cell>
        </row>
        <row r="8">
          <cell r="A8" t="str">
            <v>EF0004</v>
          </cell>
          <cell r="B8" t="str">
            <v>Stopped</v>
          </cell>
          <cell r="C8" t="str">
            <v>ELFASHER</v>
          </cell>
          <cell r="D8" t="str">
            <v xml:space="preserve">Abdallah EISSA ADAM </v>
          </cell>
          <cell r="E8" t="str">
            <v>Watchman</v>
          </cell>
          <cell r="F8" t="str">
            <v>NUT</v>
          </cell>
          <cell r="G8" t="str">
            <v>SFC</v>
          </cell>
          <cell r="H8" t="str">
            <v>A2</v>
          </cell>
          <cell r="L8">
            <v>413621.83671648003</v>
          </cell>
          <cell r="Z8">
            <v>0</v>
          </cell>
          <cell r="AA8">
            <v>0</v>
          </cell>
        </row>
        <row r="9">
          <cell r="A9" t="str">
            <v>EF0005</v>
          </cell>
          <cell r="B9" t="str">
            <v>Stopped</v>
          </cell>
          <cell r="C9" t="str">
            <v>ELFASHER</v>
          </cell>
          <cell r="D9" t="str">
            <v xml:space="preserve">Abdulaziz ADAM ISHAG </v>
          </cell>
          <cell r="E9" t="str">
            <v xml:space="preserve">Food Mixer </v>
          </cell>
          <cell r="F9" t="str">
            <v>NUT</v>
          </cell>
          <cell r="G9" t="str">
            <v>SFC</v>
          </cell>
          <cell r="H9" t="str">
            <v>B2</v>
          </cell>
          <cell r="L9">
            <v>489826.67515471968</v>
          </cell>
          <cell r="Z9">
            <v>0</v>
          </cell>
          <cell r="AA9">
            <v>0</v>
          </cell>
        </row>
        <row r="10">
          <cell r="A10" t="str">
            <v>EF0007</v>
          </cell>
          <cell r="B10" t="str">
            <v>Active</v>
          </cell>
          <cell r="C10" t="str">
            <v>ELFASHER</v>
          </cell>
          <cell r="D10" t="str">
            <v xml:space="preserve">Abderahman OMER MOHAMED </v>
          </cell>
          <cell r="E10" t="str">
            <v xml:space="preserve">Phase Monitor </v>
          </cell>
          <cell r="F10" t="str">
            <v>NUT</v>
          </cell>
          <cell r="G10" t="str">
            <v>TFC</v>
          </cell>
          <cell r="H10" t="str">
            <v>B4</v>
          </cell>
          <cell r="L10">
            <v>517011.31442510424</v>
          </cell>
          <cell r="Z10">
            <v>0</v>
          </cell>
          <cell r="AA10">
            <v>0</v>
          </cell>
        </row>
        <row r="11">
          <cell r="A11" t="str">
            <v>EF0008</v>
          </cell>
          <cell r="B11" t="str">
            <v>Stopped</v>
          </cell>
          <cell r="C11" t="str">
            <v>ELFASHER</v>
          </cell>
          <cell r="D11" t="str">
            <v xml:space="preserve">Abdulkazim YOUSSUF MOHAMED </v>
          </cell>
          <cell r="E11" t="str">
            <v>Watchman</v>
          </cell>
          <cell r="F11" t="str">
            <v>NUT</v>
          </cell>
          <cell r="G11" t="str">
            <v>SFC</v>
          </cell>
          <cell r="H11" t="str">
            <v>A1</v>
          </cell>
          <cell r="L11">
            <v>405204.07460792002</v>
          </cell>
          <cell r="Z11">
            <v>0</v>
          </cell>
          <cell r="AA11">
            <v>0</v>
          </cell>
        </row>
        <row r="12">
          <cell r="A12" t="str">
            <v>EF0009</v>
          </cell>
          <cell r="B12" t="str">
            <v>Stopped</v>
          </cell>
          <cell r="C12" t="str">
            <v>ELFASHER</v>
          </cell>
          <cell r="D12" t="str">
            <v xml:space="preserve">Abdulkrim ADAM IZAK </v>
          </cell>
          <cell r="E12" t="str">
            <v xml:space="preserve">Food Mixer </v>
          </cell>
          <cell r="F12" t="str">
            <v>NUT</v>
          </cell>
          <cell r="G12" t="str">
            <v>SFC</v>
          </cell>
          <cell r="H12" t="str">
            <v>B2</v>
          </cell>
          <cell r="L12">
            <v>489826.67515471968</v>
          </cell>
          <cell r="Z12">
            <v>0</v>
          </cell>
          <cell r="AA12">
            <v>0</v>
          </cell>
        </row>
        <row r="13">
          <cell r="A13" t="str">
            <v>EF0010</v>
          </cell>
          <cell r="B13" t="str">
            <v>Stopped</v>
          </cell>
          <cell r="C13" t="str">
            <v>ELFASHER</v>
          </cell>
          <cell r="D13" t="str">
            <v xml:space="preserve">Abaker ARBAB ADAM  </v>
          </cell>
          <cell r="E13" t="str">
            <v>Watchman</v>
          </cell>
          <cell r="F13" t="str">
            <v>NUT</v>
          </cell>
          <cell r="G13" t="str">
            <v>SFC</v>
          </cell>
          <cell r="H13" t="str">
            <v>A2</v>
          </cell>
          <cell r="L13">
            <v>413621.83671648003</v>
          </cell>
          <cell r="Z13">
            <v>0</v>
          </cell>
          <cell r="AA13">
            <v>0</v>
          </cell>
        </row>
        <row r="14">
          <cell r="A14" t="str">
            <v>EF0011</v>
          </cell>
          <cell r="B14" t="str">
            <v>Active</v>
          </cell>
          <cell r="C14" t="str">
            <v>ELFASHER</v>
          </cell>
          <cell r="D14" t="str">
            <v xml:space="preserve">Abu Zaid MOHAMMED ABDALLAH </v>
          </cell>
          <cell r="E14" t="str">
            <v>Transport/Secu Manager</v>
          </cell>
          <cell r="F14" t="str">
            <v>LOG</v>
          </cell>
          <cell r="G14" t="str">
            <v>Office</v>
          </cell>
          <cell r="H14" t="str">
            <v>F4</v>
          </cell>
          <cell r="L14">
            <v>1126558.9190596484</v>
          </cell>
          <cell r="Z14">
            <v>0</v>
          </cell>
          <cell r="AA14">
            <v>0</v>
          </cell>
        </row>
        <row r="15">
          <cell r="A15" t="str">
            <v>EF0012</v>
          </cell>
          <cell r="B15" t="str">
            <v>Stopped</v>
          </cell>
          <cell r="C15" t="str">
            <v>ELFASHER</v>
          </cell>
          <cell r="D15" t="str">
            <v xml:space="preserve">Adam ABAKHER AHMED </v>
          </cell>
          <cell r="E15" t="str">
            <v xml:space="preserve">Supervisor </v>
          </cell>
          <cell r="F15" t="str">
            <v>NUT</v>
          </cell>
          <cell r="G15" t="str">
            <v>SFC</v>
          </cell>
          <cell r="H15" t="str">
            <v>F2</v>
          </cell>
          <cell r="L15">
            <v>1063192.2554061953</v>
          </cell>
          <cell r="Z15">
            <v>0</v>
          </cell>
          <cell r="AA15">
            <v>0</v>
          </cell>
        </row>
        <row r="16">
          <cell r="A16" t="str">
            <v>EF0013</v>
          </cell>
          <cell r="B16" t="str">
            <v>Active</v>
          </cell>
          <cell r="C16" t="str">
            <v>ELFASHER</v>
          </cell>
          <cell r="D16" t="str">
            <v xml:space="preserve">Adam IBRAHIM ABDALLA </v>
          </cell>
          <cell r="E16" t="str">
            <v>Registrar</v>
          </cell>
          <cell r="F16" t="str">
            <v>NUT</v>
          </cell>
          <cell r="G16" t="str">
            <v>OTP</v>
          </cell>
          <cell r="H16" t="str">
            <v>C4</v>
          </cell>
          <cell r="L16">
            <v>638286.74939056206</v>
          </cell>
          <cell r="Z16">
            <v>0</v>
          </cell>
          <cell r="AA16">
            <v>0</v>
          </cell>
        </row>
        <row r="17">
          <cell r="A17" t="str">
            <v>EF0014</v>
          </cell>
          <cell r="B17" t="str">
            <v>Active</v>
          </cell>
          <cell r="C17" t="str">
            <v>ELFASHER</v>
          </cell>
          <cell r="D17" t="str">
            <v xml:space="preserve">Adam MOHAMEDIN ADAM  </v>
          </cell>
          <cell r="E17" t="str">
            <v xml:space="preserve">Storekeeper </v>
          </cell>
          <cell r="F17" t="str">
            <v>LOG</v>
          </cell>
          <cell r="G17" t="str">
            <v>Office</v>
          </cell>
          <cell r="H17" t="str">
            <v>E4</v>
          </cell>
          <cell r="L17">
            <v>942072.5276072612</v>
          </cell>
          <cell r="Z17">
            <v>0</v>
          </cell>
          <cell r="AA17">
            <v>0</v>
          </cell>
        </row>
        <row r="18">
          <cell r="A18" t="str">
            <v>EF0015</v>
          </cell>
          <cell r="B18" t="str">
            <v>Stopped</v>
          </cell>
          <cell r="C18" t="str">
            <v>ELFASHER</v>
          </cell>
          <cell r="D18" t="str">
            <v xml:space="preserve">Adam MOHAMED ADAM SFC </v>
          </cell>
          <cell r="E18" t="str">
            <v>Health Educator</v>
          </cell>
          <cell r="F18" t="str">
            <v>NUT</v>
          </cell>
          <cell r="G18" t="str">
            <v>SFC</v>
          </cell>
          <cell r="H18" t="str">
            <v>C2</v>
          </cell>
          <cell r="L18">
            <v>604134.03552884806</v>
          </cell>
          <cell r="Z18">
            <v>0</v>
          </cell>
          <cell r="AA18">
            <v>0</v>
          </cell>
        </row>
        <row r="19">
          <cell r="A19" t="str">
            <v>EF0016</v>
          </cell>
          <cell r="B19" t="str">
            <v>Active</v>
          </cell>
          <cell r="C19" t="str">
            <v>ELFASHER</v>
          </cell>
          <cell r="D19" t="str">
            <v xml:space="preserve">Adam OSMAN AHMED </v>
          </cell>
          <cell r="E19" t="str">
            <v>PM team leader</v>
          </cell>
          <cell r="F19" t="str">
            <v>NUT</v>
          </cell>
          <cell r="G19" t="str">
            <v>TFC</v>
          </cell>
          <cell r="H19" t="str">
            <v>C4</v>
          </cell>
          <cell r="L19">
            <v>638286.74939056206</v>
          </cell>
          <cell r="Z19">
            <v>0</v>
          </cell>
          <cell r="AA19">
            <v>0</v>
          </cell>
        </row>
        <row r="20">
          <cell r="A20" t="str">
            <v>EF0017</v>
          </cell>
          <cell r="B20" t="str">
            <v>Active</v>
          </cell>
          <cell r="C20" t="str">
            <v>ELFASHER</v>
          </cell>
          <cell r="D20" t="str">
            <v xml:space="preserve">Eldouma ABDELBASHER AHMED </v>
          </cell>
          <cell r="E20" t="str">
            <v>Watchman</v>
          </cell>
          <cell r="F20" t="str">
            <v>NUT</v>
          </cell>
          <cell r="G20" t="str">
            <v>TFC</v>
          </cell>
          <cell r="H20" t="str">
            <v>A4</v>
          </cell>
          <cell r="L20">
            <v>436161.64845153713</v>
          </cell>
          <cell r="Z20">
            <v>0</v>
          </cell>
          <cell r="AA20">
            <v>0</v>
          </cell>
        </row>
        <row r="21">
          <cell r="A21" t="str">
            <v>EF0018</v>
          </cell>
          <cell r="B21" t="str">
            <v>Active</v>
          </cell>
          <cell r="C21" t="str">
            <v>ELFASHER</v>
          </cell>
          <cell r="D21" t="str">
            <v xml:space="preserve">Ahmed el Tijani MANSUR MAHMUD </v>
          </cell>
          <cell r="E21" t="str">
            <v>Watchman</v>
          </cell>
          <cell r="F21" t="str">
            <v>LOG</v>
          </cell>
          <cell r="G21" t="str">
            <v>Office</v>
          </cell>
          <cell r="H21" t="str">
            <v>A4</v>
          </cell>
          <cell r="I21">
            <v>39264</v>
          </cell>
          <cell r="J21" t="str">
            <v>3 months</v>
          </cell>
          <cell r="K21" t="str">
            <v>February</v>
          </cell>
          <cell r="L21">
            <v>436161.64845153713</v>
          </cell>
          <cell r="M21">
            <v>413000</v>
          </cell>
          <cell r="O21">
            <v>113000</v>
          </cell>
          <cell r="P21">
            <v>150000</v>
          </cell>
          <cell r="Q21">
            <v>150000</v>
          </cell>
          <cell r="Z21">
            <v>0</v>
          </cell>
          <cell r="AA21">
            <v>0</v>
          </cell>
        </row>
        <row r="22">
          <cell r="A22" t="str">
            <v>EF0019</v>
          </cell>
          <cell r="B22" t="str">
            <v>Stopped</v>
          </cell>
          <cell r="C22" t="str">
            <v>ELFASHER</v>
          </cell>
          <cell r="D22" t="str">
            <v xml:space="preserve">Ahmed MEKKI AHMED </v>
          </cell>
          <cell r="E22" t="str">
            <v>Health Educator</v>
          </cell>
          <cell r="F22" t="str">
            <v>NUT</v>
          </cell>
          <cell r="G22" t="str">
            <v>SFC</v>
          </cell>
          <cell r="H22" t="str">
            <v>C2</v>
          </cell>
          <cell r="L22">
            <v>604134.03552884806</v>
          </cell>
          <cell r="Z22">
            <v>0</v>
          </cell>
          <cell r="AA22">
            <v>0</v>
          </cell>
        </row>
        <row r="23">
          <cell r="A23" t="str">
            <v>EF0020</v>
          </cell>
          <cell r="B23" t="str">
            <v>Active</v>
          </cell>
          <cell r="C23" t="str">
            <v>ELFASHER</v>
          </cell>
          <cell r="D23" t="str">
            <v xml:space="preserve">Ahmed YOUSSUF Mohamed  </v>
          </cell>
          <cell r="E23" t="str">
            <v>Food security Supervisor</v>
          </cell>
          <cell r="F23" t="str">
            <v>FS</v>
          </cell>
          <cell r="G23" t="str">
            <v>Field</v>
          </cell>
          <cell r="H23" t="str">
            <v>F4</v>
          </cell>
          <cell r="I23" t="str">
            <v>22/1/2007</v>
          </cell>
          <cell r="J23" t="str">
            <v>3 months</v>
          </cell>
          <cell r="K23" t="str">
            <v>February</v>
          </cell>
          <cell r="L23">
            <v>1126558.9190596484</v>
          </cell>
          <cell r="M23">
            <v>1050000</v>
          </cell>
          <cell r="O23">
            <v>400000</v>
          </cell>
          <cell r="P23">
            <v>400000</v>
          </cell>
          <cell r="Q23">
            <v>250000</v>
          </cell>
          <cell r="Z23">
            <v>0</v>
          </cell>
          <cell r="AA23">
            <v>0</v>
          </cell>
        </row>
        <row r="24">
          <cell r="A24" t="str">
            <v>EF0021</v>
          </cell>
          <cell r="B24" t="str">
            <v>Active</v>
          </cell>
          <cell r="C24" t="str">
            <v>ELFASHER</v>
          </cell>
          <cell r="D24" t="str">
            <v xml:space="preserve">Aisha BABIKIR SHUMO </v>
          </cell>
          <cell r="E24" t="str">
            <v>Home Visitor</v>
          </cell>
          <cell r="F24" t="str">
            <v>NUT</v>
          </cell>
          <cell r="G24" t="str">
            <v>TFC</v>
          </cell>
          <cell r="H24" t="str">
            <v>B4</v>
          </cell>
          <cell r="L24">
            <v>517011.31442510424</v>
          </cell>
          <cell r="Z24">
            <v>0</v>
          </cell>
          <cell r="AA24">
            <v>0</v>
          </cell>
        </row>
        <row r="25">
          <cell r="A25" t="str">
            <v>EF0022</v>
          </cell>
          <cell r="B25" t="str">
            <v>Stopped</v>
          </cell>
          <cell r="C25" t="str">
            <v>ELFASHER</v>
          </cell>
          <cell r="D25" t="str">
            <v xml:space="preserve">Al Tom AHMED IDRISS ALI </v>
          </cell>
          <cell r="E25" t="str">
            <v>Watchman</v>
          </cell>
          <cell r="F25" t="str">
            <v>LOG</v>
          </cell>
          <cell r="G25" t="str">
            <v>Guest House</v>
          </cell>
          <cell r="H25" t="str">
            <v>A</v>
          </cell>
          <cell r="L25">
            <v>396786.07494000002</v>
          </cell>
          <cell r="Z25">
            <v>0</v>
          </cell>
          <cell r="AA25">
            <v>0</v>
          </cell>
        </row>
        <row r="26">
          <cell r="A26" t="str">
            <v>EF0023</v>
          </cell>
          <cell r="B26" t="str">
            <v>Active</v>
          </cell>
          <cell r="C26" t="str">
            <v>ELFASHER</v>
          </cell>
          <cell r="D26" t="str">
            <v xml:space="preserve">Al Tom ISMAIL MOHAMMED </v>
          </cell>
          <cell r="E26" t="str">
            <v xml:space="preserve">Watchman </v>
          </cell>
          <cell r="F26" t="str">
            <v>LOG</v>
          </cell>
          <cell r="G26" t="str">
            <v>WHouse</v>
          </cell>
          <cell r="H26" t="str">
            <v>A4</v>
          </cell>
          <cell r="L26">
            <v>436161.64845153713</v>
          </cell>
          <cell r="Z26">
            <v>0</v>
          </cell>
          <cell r="AA26">
            <v>0</v>
          </cell>
        </row>
        <row r="27">
          <cell r="A27" t="str">
            <v>EF0024</v>
          </cell>
          <cell r="B27" t="str">
            <v>Active</v>
          </cell>
          <cell r="C27" t="str">
            <v>ELFASHER</v>
          </cell>
          <cell r="D27" t="str">
            <v xml:space="preserve">Amir ABAKER ADAM </v>
          </cell>
          <cell r="E27" t="str">
            <v>PM team leader</v>
          </cell>
          <cell r="F27" t="str">
            <v>NUT</v>
          </cell>
          <cell r="G27" t="str">
            <v>TFC</v>
          </cell>
          <cell r="H27" t="str">
            <v>C4</v>
          </cell>
          <cell r="I27" t="str">
            <v>22/1/2007</v>
          </cell>
          <cell r="J27" t="str">
            <v>3 months</v>
          </cell>
          <cell r="K27" t="str">
            <v>February</v>
          </cell>
          <cell r="L27">
            <v>638286.74939056206</v>
          </cell>
          <cell r="M27">
            <v>600000</v>
          </cell>
          <cell r="O27">
            <v>200000</v>
          </cell>
          <cell r="P27">
            <v>200000</v>
          </cell>
          <cell r="Q27">
            <v>200000</v>
          </cell>
          <cell r="Z27">
            <v>0</v>
          </cell>
          <cell r="AA27">
            <v>0</v>
          </cell>
        </row>
        <row r="28">
          <cell r="A28" t="str">
            <v>EF0025</v>
          </cell>
          <cell r="B28" t="str">
            <v>Stopped</v>
          </cell>
          <cell r="C28" t="str">
            <v>ELFASHER</v>
          </cell>
          <cell r="D28" t="str">
            <v xml:space="preserve">Amira ABDERAHIM </v>
          </cell>
          <cell r="E28" t="str">
            <v xml:space="preserve">Phase Monitor </v>
          </cell>
          <cell r="F28" t="str">
            <v>NUT</v>
          </cell>
          <cell r="G28" t="str">
            <v>TFC</v>
          </cell>
          <cell r="H28" t="str">
            <v>B</v>
          </cell>
          <cell r="L28">
            <v>470286.45574</v>
          </cell>
          <cell r="Z28">
            <v>0</v>
          </cell>
          <cell r="AA28">
            <v>0</v>
          </cell>
        </row>
        <row r="29">
          <cell r="A29" t="str">
            <v>EF0026</v>
          </cell>
          <cell r="B29" t="str">
            <v>Active</v>
          </cell>
          <cell r="C29" t="str">
            <v>ELFASHER</v>
          </cell>
          <cell r="D29" t="str">
            <v xml:space="preserve">Amna AHMED ABDELLA </v>
          </cell>
          <cell r="E29" t="str">
            <v>Cleaner</v>
          </cell>
          <cell r="F29" t="str">
            <v>ADMIN</v>
          </cell>
          <cell r="G29" t="str">
            <v>Guest House</v>
          </cell>
          <cell r="H29" t="str">
            <v>A4</v>
          </cell>
          <cell r="L29">
            <v>436161.64845153713</v>
          </cell>
          <cell r="Z29">
            <v>0</v>
          </cell>
          <cell r="AA29">
            <v>0</v>
          </cell>
        </row>
        <row r="30">
          <cell r="A30" t="str">
            <v>EF0027</v>
          </cell>
          <cell r="B30" t="str">
            <v>Stopped</v>
          </cell>
          <cell r="C30" t="str">
            <v>ELFASHER</v>
          </cell>
          <cell r="D30" t="str">
            <v xml:space="preserve">Angelo WOLL </v>
          </cell>
          <cell r="E30" t="str">
            <v>PM team leader</v>
          </cell>
          <cell r="F30" t="str">
            <v>NUT</v>
          </cell>
          <cell r="G30" t="str">
            <v>TFC</v>
          </cell>
          <cell r="H30" t="str">
            <v>C</v>
          </cell>
          <cell r="L30">
            <v>580536.02859999996</v>
          </cell>
          <cell r="Z30">
            <v>0</v>
          </cell>
          <cell r="AA30">
            <v>0</v>
          </cell>
        </row>
        <row r="31">
          <cell r="A31" t="str">
            <v>EF0028</v>
          </cell>
          <cell r="B31" t="str">
            <v>Stopped</v>
          </cell>
          <cell r="C31" t="str">
            <v>ELFASHER</v>
          </cell>
          <cell r="D31" t="str">
            <v xml:space="preserve">Asjad ABDALLA ADAM </v>
          </cell>
          <cell r="E31" t="str">
            <v xml:space="preserve">Food security monitor </v>
          </cell>
          <cell r="F31" t="str">
            <v>FS</v>
          </cell>
          <cell r="G31" t="str">
            <v>Field</v>
          </cell>
          <cell r="H31" t="str">
            <v>D</v>
          </cell>
          <cell r="L31">
            <v>706535.77600000007</v>
          </cell>
          <cell r="Z31">
            <v>0</v>
          </cell>
          <cell r="AA31">
            <v>0</v>
          </cell>
        </row>
        <row r="32">
          <cell r="A32" t="str">
            <v>EF0029</v>
          </cell>
          <cell r="B32" t="str">
            <v>Stopped</v>
          </cell>
          <cell r="C32" t="str">
            <v>ELFASHER</v>
          </cell>
          <cell r="D32" t="str">
            <v xml:space="preserve">Asma MOHAMED SALEH </v>
          </cell>
          <cell r="E32" t="str">
            <v xml:space="preserve">Measurer </v>
          </cell>
          <cell r="F32" t="str">
            <v>NUT</v>
          </cell>
          <cell r="G32" t="str">
            <v>TFC</v>
          </cell>
          <cell r="H32" t="str">
            <v>B</v>
          </cell>
          <cell r="L32">
            <v>470286.45574</v>
          </cell>
          <cell r="Z32">
            <v>0</v>
          </cell>
          <cell r="AA32">
            <v>0</v>
          </cell>
        </row>
        <row r="33">
          <cell r="A33" t="str">
            <v>EF0030</v>
          </cell>
          <cell r="B33" t="str">
            <v>Stopped</v>
          </cell>
          <cell r="C33" t="str">
            <v>ELFASHER</v>
          </cell>
          <cell r="D33" t="str">
            <v xml:space="preserve">Awatif SALEH ABAKER </v>
          </cell>
          <cell r="E33" t="str">
            <v xml:space="preserve">Phase Monitor </v>
          </cell>
          <cell r="F33" t="str">
            <v>NUT</v>
          </cell>
          <cell r="G33" t="str">
            <v>TFC</v>
          </cell>
          <cell r="H33" t="str">
            <v>B1</v>
          </cell>
          <cell r="L33">
            <v>480056.92</v>
          </cell>
          <cell r="Z33">
            <v>0</v>
          </cell>
          <cell r="AA33">
            <v>0</v>
          </cell>
        </row>
        <row r="34">
          <cell r="A34" t="str">
            <v>EF0031</v>
          </cell>
          <cell r="B34" t="str">
            <v>Active</v>
          </cell>
          <cell r="C34" t="str">
            <v>ELFASHER</v>
          </cell>
          <cell r="D34" t="str">
            <v xml:space="preserve">Aziza ABDALLA ABAKER </v>
          </cell>
          <cell r="E34" t="str">
            <v>Social animator</v>
          </cell>
          <cell r="F34" t="str">
            <v>NUT</v>
          </cell>
          <cell r="G34" t="str">
            <v>OTP</v>
          </cell>
          <cell r="H34" t="str">
            <v>C4</v>
          </cell>
          <cell r="L34">
            <v>638286.74939056206</v>
          </cell>
          <cell r="Z34">
            <v>0</v>
          </cell>
          <cell r="AA34">
            <v>0</v>
          </cell>
        </row>
        <row r="35">
          <cell r="A35" t="str">
            <v>EF0032</v>
          </cell>
          <cell r="B35" t="str">
            <v>Stopped</v>
          </cell>
          <cell r="C35" t="str">
            <v>ELFASHER</v>
          </cell>
          <cell r="D35" t="str">
            <v xml:space="preserve">Betty GRACE </v>
          </cell>
          <cell r="E35" t="str">
            <v>Nurse</v>
          </cell>
          <cell r="F35" t="str">
            <v>NUT</v>
          </cell>
          <cell r="G35" t="str">
            <v>TFC</v>
          </cell>
          <cell r="H35" t="str">
            <v>D</v>
          </cell>
          <cell r="L35">
            <v>706535.77600000007</v>
          </cell>
          <cell r="Z35">
            <v>0</v>
          </cell>
          <cell r="AA35">
            <v>0</v>
          </cell>
        </row>
        <row r="36">
          <cell r="A36" t="str">
            <v>EF0033</v>
          </cell>
          <cell r="B36" t="str">
            <v>Stopped</v>
          </cell>
          <cell r="C36" t="str">
            <v>ELFASHER</v>
          </cell>
          <cell r="D36" t="str">
            <v xml:space="preserve">Ehmad MAHJOUB MOHAMMED </v>
          </cell>
          <cell r="E36" t="str">
            <v xml:space="preserve">Radio operator </v>
          </cell>
          <cell r="F36" t="str">
            <v>LOG</v>
          </cell>
          <cell r="G36" t="str">
            <v>Office</v>
          </cell>
          <cell r="H36" t="str">
            <v>D</v>
          </cell>
          <cell r="L36">
            <v>706535.77600000007</v>
          </cell>
          <cell r="Z36">
            <v>0</v>
          </cell>
          <cell r="AA36">
            <v>0</v>
          </cell>
        </row>
        <row r="37">
          <cell r="A37" t="str">
            <v>EF0034</v>
          </cell>
          <cell r="B37" t="str">
            <v>Stopped</v>
          </cell>
          <cell r="C37" t="str">
            <v>ELFASHER</v>
          </cell>
          <cell r="D37" t="str">
            <v xml:space="preserve">Elie THOMAS </v>
          </cell>
          <cell r="E37" t="str">
            <v>Nurse</v>
          </cell>
          <cell r="F37" t="str">
            <v>NUT</v>
          </cell>
          <cell r="G37" t="str">
            <v>TFC</v>
          </cell>
          <cell r="H37" t="str">
            <v>D</v>
          </cell>
          <cell r="L37">
            <v>706535.77600000007</v>
          </cell>
          <cell r="Z37">
            <v>0</v>
          </cell>
          <cell r="AA37">
            <v>0</v>
          </cell>
        </row>
        <row r="38">
          <cell r="A38" t="str">
            <v>EF0035</v>
          </cell>
          <cell r="B38" t="str">
            <v>Active</v>
          </cell>
          <cell r="C38" t="str">
            <v>ELFASHER</v>
          </cell>
          <cell r="D38" t="str">
            <v xml:space="preserve">Eltaieb ADAM AHMED </v>
          </cell>
          <cell r="E38" t="str">
            <v xml:space="preserve">Phase Monitor </v>
          </cell>
          <cell r="F38" t="str">
            <v>NUT</v>
          </cell>
          <cell r="G38" t="str">
            <v>TFC</v>
          </cell>
          <cell r="H38" t="str">
            <v>B4</v>
          </cell>
          <cell r="I38">
            <v>39252</v>
          </cell>
          <cell r="J38" t="str">
            <v>3 months</v>
          </cell>
          <cell r="K38" t="str">
            <v>July</v>
          </cell>
          <cell r="L38">
            <v>517011.31442510424</v>
          </cell>
          <cell r="M38">
            <v>480000</v>
          </cell>
          <cell r="T38">
            <v>160000</v>
          </cell>
          <cell r="U38">
            <v>160000</v>
          </cell>
          <cell r="V38">
            <v>160000</v>
          </cell>
          <cell r="Z38">
            <v>0</v>
          </cell>
          <cell r="AA38">
            <v>0</v>
          </cell>
        </row>
        <row r="39">
          <cell r="A39" t="str">
            <v>EF0036</v>
          </cell>
          <cell r="B39" t="str">
            <v>Stopped</v>
          </cell>
          <cell r="C39" t="str">
            <v>ELFASHER</v>
          </cell>
          <cell r="D39" t="str">
            <v xml:space="preserve">Fadhia ISMIEL </v>
          </cell>
          <cell r="E39" t="str">
            <v xml:space="preserve">Cleaner </v>
          </cell>
          <cell r="F39" t="str">
            <v>NUT</v>
          </cell>
          <cell r="G39" t="str">
            <v>TFC</v>
          </cell>
          <cell r="H39" t="str">
            <v>A</v>
          </cell>
          <cell r="L39">
            <v>396786.07494000002</v>
          </cell>
          <cell r="Z39">
            <v>0</v>
          </cell>
          <cell r="AA39">
            <v>0</v>
          </cell>
        </row>
        <row r="40">
          <cell r="A40" t="str">
            <v>EF0037</v>
          </cell>
          <cell r="B40" t="str">
            <v>Stopped</v>
          </cell>
          <cell r="C40" t="str">
            <v>ELFASHER</v>
          </cell>
          <cell r="D40" t="str">
            <v xml:space="preserve">Fadul MOHAMMED ABDALLA </v>
          </cell>
          <cell r="E40" t="str">
            <v xml:space="preserve">Watchman </v>
          </cell>
          <cell r="F40" t="str">
            <v>LOG</v>
          </cell>
          <cell r="G40" t="str">
            <v>Guest House</v>
          </cell>
          <cell r="H40" t="str">
            <v>A</v>
          </cell>
          <cell r="L40">
            <v>396786.07494000002</v>
          </cell>
          <cell r="Z40">
            <v>0</v>
          </cell>
          <cell r="AA40">
            <v>0</v>
          </cell>
        </row>
        <row r="41">
          <cell r="A41" t="str">
            <v>EF0038</v>
          </cell>
          <cell r="B41" t="str">
            <v>Active</v>
          </cell>
          <cell r="C41" t="str">
            <v>ELFASHER</v>
          </cell>
          <cell r="D41" t="str">
            <v xml:space="preserve">Fathia ABDALLHA ABDULRHAMAN  </v>
          </cell>
          <cell r="E41" t="str">
            <v xml:space="preserve">Home Visitor </v>
          </cell>
          <cell r="F41" t="str">
            <v>NUT</v>
          </cell>
          <cell r="G41" t="str">
            <v>TFC</v>
          </cell>
          <cell r="H41" t="str">
            <v>B4</v>
          </cell>
          <cell r="L41">
            <v>517011.31442510424</v>
          </cell>
          <cell r="Z41">
            <v>0</v>
          </cell>
          <cell r="AA41">
            <v>0</v>
          </cell>
        </row>
        <row r="42">
          <cell r="A42" t="str">
            <v>EF0039</v>
          </cell>
          <cell r="B42" t="str">
            <v>Active</v>
          </cell>
          <cell r="C42" t="str">
            <v>ELFASHER</v>
          </cell>
          <cell r="D42" t="str">
            <v xml:space="preserve">Fatima ABDERAHMAN HASSAN </v>
          </cell>
          <cell r="E42" t="str">
            <v xml:space="preserve">Cook </v>
          </cell>
          <cell r="F42" t="str">
            <v>NUT</v>
          </cell>
          <cell r="G42" t="str">
            <v>TFC</v>
          </cell>
          <cell r="H42" t="str">
            <v>A4</v>
          </cell>
          <cell r="L42">
            <v>436161.64845153713</v>
          </cell>
          <cell r="Z42">
            <v>0</v>
          </cell>
          <cell r="AA42">
            <v>0</v>
          </cell>
        </row>
        <row r="43">
          <cell r="A43" t="str">
            <v>EF0040</v>
          </cell>
          <cell r="B43" t="str">
            <v>Active</v>
          </cell>
          <cell r="C43" t="str">
            <v>ELFASHER</v>
          </cell>
          <cell r="D43" t="str">
            <v xml:space="preserve">Fatima ADAM IBRAHIM </v>
          </cell>
          <cell r="E43" t="str">
            <v>Cleaner</v>
          </cell>
          <cell r="F43" t="str">
            <v>ADMIN</v>
          </cell>
          <cell r="G43" t="str">
            <v>Office</v>
          </cell>
          <cell r="H43" t="str">
            <v>A4</v>
          </cell>
          <cell r="I43">
            <v>39299</v>
          </cell>
          <cell r="J43" t="str">
            <v>3 months</v>
          </cell>
          <cell r="K43" t="str">
            <v>June</v>
          </cell>
          <cell r="L43">
            <v>436161.64845153713</v>
          </cell>
          <cell r="M43">
            <v>100000</v>
          </cell>
          <cell r="S43">
            <v>30000</v>
          </cell>
          <cell r="T43">
            <v>30000</v>
          </cell>
          <cell r="U43">
            <v>40000</v>
          </cell>
          <cell r="Z43">
            <v>30000</v>
          </cell>
          <cell r="AA43">
            <v>0</v>
          </cell>
        </row>
        <row r="44">
          <cell r="A44" t="str">
            <v>EF0041</v>
          </cell>
          <cell r="B44" t="str">
            <v>Active</v>
          </cell>
          <cell r="C44" t="str">
            <v>ELFASHER</v>
          </cell>
          <cell r="D44" t="str">
            <v xml:space="preserve">Fatima ADAM MOHAMED </v>
          </cell>
          <cell r="E44" t="str">
            <v xml:space="preserve">Home Visitor </v>
          </cell>
          <cell r="F44" t="str">
            <v>NUT</v>
          </cell>
          <cell r="G44" t="str">
            <v>TFC</v>
          </cell>
          <cell r="H44" t="str">
            <v>B4</v>
          </cell>
          <cell r="L44">
            <v>517011.31442510424</v>
          </cell>
          <cell r="Z44">
            <v>0</v>
          </cell>
          <cell r="AA44">
            <v>0</v>
          </cell>
        </row>
        <row r="45">
          <cell r="A45" t="str">
            <v>EF0042</v>
          </cell>
          <cell r="B45" t="str">
            <v>Stopped</v>
          </cell>
          <cell r="C45" t="str">
            <v>ELFASHER</v>
          </cell>
          <cell r="D45" t="str">
            <v xml:space="preserve">Gafar HASSAN OMAR </v>
          </cell>
          <cell r="E45" t="str">
            <v xml:space="preserve">Food Distributor </v>
          </cell>
          <cell r="F45" t="str">
            <v>NUT</v>
          </cell>
          <cell r="G45" t="str">
            <v>SFC</v>
          </cell>
          <cell r="H45" t="str">
            <v>B2</v>
          </cell>
          <cell r="L45">
            <v>489826.67515471968</v>
          </cell>
          <cell r="Z45">
            <v>0</v>
          </cell>
          <cell r="AA45">
            <v>0</v>
          </cell>
        </row>
        <row r="46">
          <cell r="A46" t="str">
            <v>EF0043</v>
          </cell>
          <cell r="B46" t="str">
            <v>Stopped</v>
          </cell>
          <cell r="C46" t="str">
            <v>ELFASHER</v>
          </cell>
          <cell r="D46" t="str">
            <v xml:space="preserve">Gezira ABAKER ADAM MOHAMED </v>
          </cell>
          <cell r="E46" t="str">
            <v xml:space="preserve">Home Visitor </v>
          </cell>
          <cell r="F46" t="str">
            <v>NUT</v>
          </cell>
          <cell r="G46" t="str">
            <v>TFC</v>
          </cell>
          <cell r="H46" t="str">
            <v>B</v>
          </cell>
          <cell r="L46">
            <v>470286.45574</v>
          </cell>
          <cell r="Z46">
            <v>0</v>
          </cell>
          <cell r="AA46">
            <v>0</v>
          </cell>
        </row>
        <row r="47">
          <cell r="A47" t="str">
            <v>EF0044</v>
          </cell>
          <cell r="B47" t="str">
            <v>Active</v>
          </cell>
          <cell r="C47" t="str">
            <v>ELFASHER</v>
          </cell>
          <cell r="D47" t="str">
            <v xml:space="preserve">Halima IBRAHIM ABDLESSIS </v>
          </cell>
          <cell r="E47" t="str">
            <v xml:space="preserve">Cleaner </v>
          </cell>
          <cell r="F47" t="str">
            <v>NUT</v>
          </cell>
          <cell r="G47" t="str">
            <v>TFC</v>
          </cell>
          <cell r="H47" t="str">
            <v>A4</v>
          </cell>
          <cell r="L47">
            <v>436161.64845153713</v>
          </cell>
          <cell r="Z47">
            <v>0</v>
          </cell>
          <cell r="AA47">
            <v>0</v>
          </cell>
        </row>
        <row r="48">
          <cell r="A48" t="str">
            <v>EF0045</v>
          </cell>
          <cell r="B48" t="str">
            <v>Active</v>
          </cell>
          <cell r="C48" t="str">
            <v>ELFASHER</v>
          </cell>
          <cell r="D48" t="str">
            <v xml:space="preserve">Hanan MOHAMAD ADAM </v>
          </cell>
          <cell r="E48" t="str">
            <v xml:space="preserve">Psychosocial Worker </v>
          </cell>
          <cell r="F48" t="str">
            <v>NUT</v>
          </cell>
          <cell r="G48" t="str">
            <v>OTP</v>
          </cell>
          <cell r="H48" t="str">
            <v>D4</v>
          </cell>
          <cell r="L48">
            <v>776886.20824858558</v>
          </cell>
          <cell r="Z48">
            <v>0</v>
          </cell>
          <cell r="AA48">
            <v>0</v>
          </cell>
        </row>
        <row r="49">
          <cell r="A49" t="str">
            <v>EF0046</v>
          </cell>
          <cell r="B49" t="str">
            <v>Active</v>
          </cell>
          <cell r="C49" t="str">
            <v>ELFASHER</v>
          </cell>
          <cell r="D49" t="str">
            <v xml:space="preserve">Hassan AHMED ABDURAHMAN </v>
          </cell>
          <cell r="E49" t="str">
            <v xml:space="preserve">TFC Supervisor </v>
          </cell>
          <cell r="F49" t="str">
            <v>NUT</v>
          </cell>
          <cell r="G49" t="str">
            <v>TFC</v>
          </cell>
          <cell r="H49" t="str">
            <v>F4</v>
          </cell>
          <cell r="L49">
            <v>1126558.9190596484</v>
          </cell>
          <cell r="Z49">
            <v>0</v>
          </cell>
          <cell r="AA49">
            <v>0</v>
          </cell>
        </row>
        <row r="50">
          <cell r="A50" t="str">
            <v>EF0047</v>
          </cell>
          <cell r="B50" t="str">
            <v>Active</v>
          </cell>
          <cell r="C50" t="str">
            <v>ELFASHER</v>
          </cell>
          <cell r="D50" t="str">
            <v xml:space="preserve">Hassan HASHIM ALI </v>
          </cell>
          <cell r="E50" t="str">
            <v>Watchman</v>
          </cell>
          <cell r="F50" t="str">
            <v>LOG</v>
          </cell>
          <cell r="G50" t="str">
            <v>Office</v>
          </cell>
          <cell r="H50" t="str">
            <v>A4</v>
          </cell>
          <cell r="L50">
            <v>436161.64845153713</v>
          </cell>
          <cell r="Z50">
            <v>0</v>
          </cell>
          <cell r="AA50">
            <v>0</v>
          </cell>
        </row>
        <row r="51">
          <cell r="A51" t="str">
            <v>EF0048</v>
          </cell>
          <cell r="B51" t="str">
            <v>Active</v>
          </cell>
          <cell r="C51" t="str">
            <v>ELFASHER</v>
          </cell>
          <cell r="D51" t="str">
            <v xml:space="preserve">Hassina ADDOMA ABDULLA </v>
          </cell>
          <cell r="E51" t="str">
            <v xml:space="preserve">Home Visitor </v>
          </cell>
          <cell r="F51" t="str">
            <v>NUT</v>
          </cell>
          <cell r="G51" t="str">
            <v>TFC</v>
          </cell>
          <cell r="H51" t="str">
            <v>B4</v>
          </cell>
          <cell r="L51">
            <v>517011.31442510424</v>
          </cell>
          <cell r="Z51">
            <v>0</v>
          </cell>
          <cell r="AA51">
            <v>0</v>
          </cell>
        </row>
        <row r="52">
          <cell r="A52" t="str">
            <v>EF0049</v>
          </cell>
          <cell r="B52" t="str">
            <v>Stopped</v>
          </cell>
          <cell r="C52" t="str">
            <v>ELFASHER</v>
          </cell>
          <cell r="D52" t="str">
            <v xml:space="preserve">Hawa ABDALLA MOHAMMED </v>
          </cell>
          <cell r="E52" t="str">
            <v xml:space="preserve">Cook </v>
          </cell>
          <cell r="F52" t="str">
            <v>NUT</v>
          </cell>
          <cell r="G52" t="str">
            <v>TFC</v>
          </cell>
          <cell r="H52" t="str">
            <v>A</v>
          </cell>
          <cell r="L52">
            <v>396786.07494000002</v>
          </cell>
          <cell r="Z52">
            <v>0</v>
          </cell>
          <cell r="AA52">
            <v>0</v>
          </cell>
        </row>
        <row r="53">
          <cell r="A53" t="str">
            <v>EF0050</v>
          </cell>
          <cell r="B53" t="str">
            <v>Stopped</v>
          </cell>
          <cell r="C53" t="str">
            <v>ELFASHER</v>
          </cell>
          <cell r="D53" t="str">
            <v xml:space="preserve">Hawa ABDALLA MUKHTAR </v>
          </cell>
          <cell r="E53" t="str">
            <v xml:space="preserve">Cook </v>
          </cell>
          <cell r="F53" t="str">
            <v>NUT</v>
          </cell>
          <cell r="G53" t="str">
            <v>TFC</v>
          </cell>
          <cell r="H53" t="str">
            <v>A1</v>
          </cell>
          <cell r="L53">
            <v>405204.07460792002</v>
          </cell>
          <cell r="Z53">
            <v>0</v>
          </cell>
          <cell r="AA53">
            <v>0</v>
          </cell>
        </row>
        <row r="54">
          <cell r="A54" t="str">
            <v>EF0051</v>
          </cell>
          <cell r="B54" t="str">
            <v>Stopped</v>
          </cell>
          <cell r="C54" t="str">
            <v>ELFASHER</v>
          </cell>
          <cell r="D54" t="str">
            <v xml:space="preserve">Houda HAMID </v>
          </cell>
          <cell r="E54" t="str">
            <v xml:space="preserve">Phase Monitor </v>
          </cell>
          <cell r="F54" t="str">
            <v>NUT</v>
          </cell>
          <cell r="G54" t="str">
            <v>TFC</v>
          </cell>
          <cell r="H54" t="str">
            <v>B</v>
          </cell>
          <cell r="L54">
            <v>470286.45574</v>
          </cell>
          <cell r="Z54">
            <v>0</v>
          </cell>
          <cell r="AA54">
            <v>0</v>
          </cell>
        </row>
        <row r="55">
          <cell r="A55" t="str">
            <v>EF0052</v>
          </cell>
          <cell r="B55" t="str">
            <v>Stopped</v>
          </cell>
          <cell r="C55" t="str">
            <v>ELFASHER</v>
          </cell>
          <cell r="D55" t="str">
            <v xml:space="preserve">Houda TIRAB AMIR </v>
          </cell>
          <cell r="E55" t="str">
            <v xml:space="preserve">Cook </v>
          </cell>
          <cell r="F55" t="str">
            <v>NUT</v>
          </cell>
          <cell r="G55" t="str">
            <v>TFC</v>
          </cell>
          <cell r="H55" t="str">
            <v>A</v>
          </cell>
          <cell r="L55">
            <v>396786.07494000002</v>
          </cell>
          <cell r="Z55">
            <v>0</v>
          </cell>
          <cell r="AA55">
            <v>0</v>
          </cell>
        </row>
        <row r="56">
          <cell r="A56" t="str">
            <v>EF0053</v>
          </cell>
          <cell r="B56" t="str">
            <v>Active</v>
          </cell>
          <cell r="C56" t="str">
            <v>ELFASHER</v>
          </cell>
          <cell r="D56" t="str">
            <v xml:space="preserve">Ibrahim ABDERAHMAN MAHMOUD </v>
          </cell>
          <cell r="E56" t="str">
            <v xml:space="preserve">Phase Monitor </v>
          </cell>
          <cell r="F56" t="str">
            <v>NUT</v>
          </cell>
          <cell r="G56" t="str">
            <v>TFC</v>
          </cell>
          <cell r="H56" t="str">
            <v>B4</v>
          </cell>
          <cell r="L56">
            <v>517011.31442510424</v>
          </cell>
          <cell r="Z56">
            <v>0</v>
          </cell>
          <cell r="AA56">
            <v>0</v>
          </cell>
        </row>
        <row r="57">
          <cell r="A57" t="str">
            <v>EF0054</v>
          </cell>
          <cell r="B57" t="str">
            <v>Active</v>
          </cell>
          <cell r="C57" t="str">
            <v>ELFASHER</v>
          </cell>
          <cell r="D57" t="str">
            <v xml:space="preserve">Ibrahim MOHAMED Adam </v>
          </cell>
          <cell r="E57" t="str">
            <v>Medical Assistant</v>
          </cell>
          <cell r="F57" t="str">
            <v>NUT</v>
          </cell>
          <cell r="G57" t="str">
            <v>OTP</v>
          </cell>
          <cell r="H57" t="str">
            <v>E4</v>
          </cell>
          <cell r="L57">
            <v>942072.5276072612</v>
          </cell>
          <cell r="Z57">
            <v>0</v>
          </cell>
          <cell r="AA57">
            <v>0</v>
          </cell>
        </row>
        <row r="58">
          <cell r="A58" t="str">
            <v>EF0055</v>
          </cell>
          <cell r="B58" t="str">
            <v>Active</v>
          </cell>
          <cell r="C58" t="str">
            <v>ELFASHER</v>
          </cell>
          <cell r="D58" t="str">
            <v xml:space="preserve">Insaf IBRAHIM ADAM </v>
          </cell>
          <cell r="E58" t="str">
            <v xml:space="preserve">Home Visitor </v>
          </cell>
          <cell r="F58" t="str">
            <v>NUT</v>
          </cell>
          <cell r="G58" t="str">
            <v>TFC</v>
          </cell>
          <cell r="H58" t="str">
            <v>B4</v>
          </cell>
          <cell r="L58">
            <v>517011.31442510424</v>
          </cell>
          <cell r="Z58">
            <v>0</v>
          </cell>
          <cell r="AA58">
            <v>0</v>
          </cell>
        </row>
        <row r="59">
          <cell r="A59" t="str">
            <v>EF0056</v>
          </cell>
          <cell r="B59" t="str">
            <v>Stopped</v>
          </cell>
          <cell r="C59" t="str">
            <v>ELFASHER</v>
          </cell>
          <cell r="D59" t="str">
            <v xml:space="preserve">Isak ADAM ABAKHAR </v>
          </cell>
          <cell r="E59" t="str">
            <v xml:space="preserve">Measurer </v>
          </cell>
          <cell r="F59" t="str">
            <v>NUT</v>
          </cell>
          <cell r="G59" t="str">
            <v>SFC</v>
          </cell>
          <cell r="H59" t="str">
            <v>B2</v>
          </cell>
          <cell r="L59">
            <v>489826.67515471968</v>
          </cell>
          <cell r="Z59">
            <v>0</v>
          </cell>
          <cell r="AA59">
            <v>0</v>
          </cell>
        </row>
        <row r="60">
          <cell r="A60" t="str">
            <v>EF0057</v>
          </cell>
          <cell r="B60" t="str">
            <v>Active</v>
          </cell>
          <cell r="C60" t="str">
            <v>ELFASHER</v>
          </cell>
          <cell r="D60" t="str">
            <v xml:space="preserve">Izeldeen ADAM YOUSSUF </v>
          </cell>
          <cell r="E60" t="str">
            <v>Home Visitor Team Leader</v>
          </cell>
          <cell r="F60" t="str">
            <v>NUT</v>
          </cell>
          <cell r="G60" t="str">
            <v>TFC</v>
          </cell>
          <cell r="H60" t="str">
            <v>D4</v>
          </cell>
          <cell r="L60">
            <v>776886.20824858558</v>
          </cell>
          <cell r="Z60">
            <v>0</v>
          </cell>
          <cell r="AA60">
            <v>0</v>
          </cell>
        </row>
        <row r="61">
          <cell r="A61" t="str">
            <v>EF0058</v>
          </cell>
          <cell r="B61" t="str">
            <v>Active</v>
          </cell>
          <cell r="C61" t="str">
            <v>ELFASHER</v>
          </cell>
          <cell r="D61" t="str">
            <v xml:space="preserve">Ishag HASSAN IDRISS ABDELLA </v>
          </cell>
          <cell r="E61" t="str">
            <v>Watchman</v>
          </cell>
          <cell r="F61" t="str">
            <v>NUT</v>
          </cell>
          <cell r="G61" t="str">
            <v>TFC</v>
          </cell>
          <cell r="H61" t="str">
            <v>A4</v>
          </cell>
          <cell r="I61" t="str">
            <v>22/1/2007</v>
          </cell>
          <cell r="J61" t="str">
            <v>3 months</v>
          </cell>
          <cell r="K61" t="str">
            <v>February</v>
          </cell>
          <cell r="L61">
            <v>436161.64845153713</v>
          </cell>
          <cell r="M61">
            <v>400000</v>
          </cell>
          <cell r="O61">
            <v>100000</v>
          </cell>
          <cell r="P61">
            <v>100000</v>
          </cell>
          <cell r="Q61">
            <v>200000</v>
          </cell>
          <cell r="Z61">
            <v>0</v>
          </cell>
          <cell r="AA61">
            <v>0</v>
          </cell>
        </row>
        <row r="62">
          <cell r="A62" t="str">
            <v>EF0059</v>
          </cell>
          <cell r="B62" t="str">
            <v>Active</v>
          </cell>
          <cell r="C62" t="str">
            <v>ELFASHER</v>
          </cell>
          <cell r="D62" t="str">
            <v xml:space="preserve">Ismail MOHAMED GUMAA </v>
          </cell>
          <cell r="E62" t="str">
            <v xml:space="preserve">Watchman </v>
          </cell>
          <cell r="F62" t="str">
            <v>LOG</v>
          </cell>
          <cell r="G62" t="str">
            <v>Guest house</v>
          </cell>
          <cell r="H62" t="str">
            <v>A4</v>
          </cell>
          <cell r="L62">
            <v>436161.64845153713</v>
          </cell>
          <cell r="Z62">
            <v>0</v>
          </cell>
          <cell r="AA62">
            <v>0</v>
          </cell>
        </row>
        <row r="63">
          <cell r="A63" t="str">
            <v>EF0060</v>
          </cell>
          <cell r="B63" t="str">
            <v>Stopped</v>
          </cell>
          <cell r="C63" t="str">
            <v>ELFASHER</v>
          </cell>
          <cell r="D63" t="str">
            <v xml:space="preserve">James JOHN </v>
          </cell>
          <cell r="E63" t="str">
            <v>Nurse</v>
          </cell>
          <cell r="F63" t="str">
            <v>NUT</v>
          </cell>
          <cell r="G63" t="str">
            <v>TFC</v>
          </cell>
          <cell r="H63" t="str">
            <v>D</v>
          </cell>
          <cell r="L63">
            <v>706535.77600000007</v>
          </cell>
          <cell r="Z63">
            <v>0</v>
          </cell>
          <cell r="AA63">
            <v>0</v>
          </cell>
        </row>
        <row r="64">
          <cell r="A64" t="str">
            <v>EF0061</v>
          </cell>
          <cell r="B64" t="str">
            <v>Stopped</v>
          </cell>
          <cell r="C64" t="str">
            <v>ELFASHER</v>
          </cell>
          <cell r="D64" t="str">
            <v xml:space="preserve">Khadija YOUNIS </v>
          </cell>
          <cell r="E64" t="str">
            <v xml:space="preserve">Cleaner </v>
          </cell>
          <cell r="F64" t="str">
            <v>NUT</v>
          </cell>
          <cell r="G64" t="str">
            <v>TFC</v>
          </cell>
          <cell r="H64" t="str">
            <v>A</v>
          </cell>
          <cell r="L64">
            <v>396786.07494000002</v>
          </cell>
          <cell r="Z64">
            <v>0</v>
          </cell>
          <cell r="AA64">
            <v>0</v>
          </cell>
        </row>
        <row r="65">
          <cell r="A65" t="str">
            <v>EF0062</v>
          </cell>
          <cell r="B65" t="str">
            <v>Stopped</v>
          </cell>
          <cell r="C65" t="str">
            <v>ELFASHER</v>
          </cell>
          <cell r="D65" t="str">
            <v xml:space="preserve">Khalid IBRAHIM HAMID </v>
          </cell>
          <cell r="E65" t="str">
            <v xml:space="preserve">Log Assistant </v>
          </cell>
          <cell r="F65" t="str">
            <v>LOG</v>
          </cell>
          <cell r="G65" t="str">
            <v>Office</v>
          </cell>
          <cell r="H65" t="str">
            <v>G1</v>
          </cell>
          <cell r="L65">
            <v>1277871.9450107741</v>
          </cell>
          <cell r="Z65">
            <v>0</v>
          </cell>
          <cell r="AA65">
            <v>0</v>
          </cell>
        </row>
        <row r="66">
          <cell r="A66" t="str">
            <v>EF0063</v>
          </cell>
          <cell r="B66" t="str">
            <v>Active</v>
          </cell>
          <cell r="C66" t="str">
            <v>ELFASHER</v>
          </cell>
          <cell r="D66" t="str">
            <v xml:space="preserve">Kubra ISHAG ABDULKARIM </v>
          </cell>
          <cell r="E66" t="str">
            <v>Nurse</v>
          </cell>
          <cell r="F66" t="str">
            <v>NUT</v>
          </cell>
          <cell r="G66" t="str">
            <v>TFC</v>
          </cell>
          <cell r="H66" t="str">
            <v>D4</v>
          </cell>
          <cell r="L66">
            <v>776886.20824858558</v>
          </cell>
          <cell r="Z66">
            <v>0</v>
          </cell>
          <cell r="AA66">
            <v>0</v>
          </cell>
        </row>
        <row r="67">
          <cell r="A67" t="str">
            <v>EF0064</v>
          </cell>
          <cell r="B67" t="str">
            <v>Stopped</v>
          </cell>
          <cell r="C67" t="str">
            <v>ELFASHER</v>
          </cell>
          <cell r="D67" t="str">
            <v xml:space="preserve">Mahmoud AHMED MOHAMMED ALDOMA </v>
          </cell>
          <cell r="E67" t="str">
            <v>Purchaser</v>
          </cell>
          <cell r="F67" t="str">
            <v>LOG</v>
          </cell>
          <cell r="G67" t="str">
            <v>Office</v>
          </cell>
          <cell r="H67" t="str">
            <v>E1</v>
          </cell>
          <cell r="L67">
            <v>867281.15554767998</v>
          </cell>
          <cell r="Z67">
            <v>0</v>
          </cell>
          <cell r="AA67">
            <v>0</v>
          </cell>
        </row>
        <row r="68">
          <cell r="A68" t="str">
            <v>EF0065</v>
          </cell>
          <cell r="B68" t="str">
            <v>Stopped</v>
          </cell>
          <cell r="C68" t="str">
            <v>ELFASHER</v>
          </cell>
          <cell r="D68" t="str">
            <v xml:space="preserve">Majda MOHAMED ADAM </v>
          </cell>
          <cell r="E68" t="str">
            <v xml:space="preserve">Cleaner </v>
          </cell>
          <cell r="F68" t="str">
            <v>NUT</v>
          </cell>
          <cell r="G68" t="str">
            <v>TFC</v>
          </cell>
          <cell r="H68" t="str">
            <v>A1</v>
          </cell>
          <cell r="L68">
            <v>405204.07460792002</v>
          </cell>
          <cell r="Z68">
            <v>0</v>
          </cell>
          <cell r="AA68">
            <v>0</v>
          </cell>
        </row>
        <row r="69">
          <cell r="A69" t="str">
            <v>EF0066</v>
          </cell>
          <cell r="B69" t="str">
            <v>Stopped</v>
          </cell>
          <cell r="C69" t="str">
            <v>ELFASHER</v>
          </cell>
          <cell r="D69" t="str">
            <v xml:space="preserve">Mariam EL TAHEIR HAROUN </v>
          </cell>
          <cell r="E69" t="str">
            <v>Social Worker</v>
          </cell>
          <cell r="F69" t="str">
            <v>NUT</v>
          </cell>
          <cell r="G69" t="str">
            <v>TFC</v>
          </cell>
          <cell r="H69" t="str">
            <v>C1</v>
          </cell>
          <cell r="L69">
            <v>592335.26867873606</v>
          </cell>
          <cell r="Z69">
            <v>0</v>
          </cell>
          <cell r="AA69">
            <v>0</v>
          </cell>
        </row>
        <row r="70">
          <cell r="A70" t="str">
            <v>EF0067</v>
          </cell>
          <cell r="B70" t="str">
            <v>Stopped</v>
          </cell>
          <cell r="C70" t="str">
            <v>ELFASHER</v>
          </cell>
          <cell r="D70" t="str">
            <v xml:space="preserve">Mekki IZA EL DEEN SIRAG </v>
          </cell>
          <cell r="E70" t="str">
            <v xml:space="preserve">Food aid supervisor  </v>
          </cell>
          <cell r="F70" t="str">
            <v>FA</v>
          </cell>
          <cell r="G70" t="str">
            <v>Field</v>
          </cell>
          <cell r="H70" t="str">
            <v>F1</v>
          </cell>
          <cell r="L70">
            <v>1044160.7533788817</v>
          </cell>
          <cell r="Z70">
            <v>0</v>
          </cell>
          <cell r="AA70">
            <v>0</v>
          </cell>
        </row>
        <row r="71">
          <cell r="A71" t="str">
            <v>EF0068</v>
          </cell>
          <cell r="B71" t="str">
            <v>Active</v>
          </cell>
          <cell r="C71" t="str">
            <v>ELFASHER</v>
          </cell>
          <cell r="D71" t="str">
            <v xml:space="preserve">Mohamed ABDELRAHMAN ABDELMAWLA </v>
          </cell>
          <cell r="E71" t="str">
            <v>Watchman</v>
          </cell>
          <cell r="F71" t="str">
            <v>LOG</v>
          </cell>
          <cell r="G71" t="str">
            <v>Office</v>
          </cell>
          <cell r="H71" t="str">
            <v>A4</v>
          </cell>
          <cell r="L71">
            <v>436161.64845153713</v>
          </cell>
          <cell r="Z71">
            <v>0</v>
          </cell>
          <cell r="AA71">
            <v>0</v>
          </cell>
        </row>
        <row r="72">
          <cell r="A72" t="str">
            <v>EF0069</v>
          </cell>
          <cell r="B72" t="str">
            <v>Stopped</v>
          </cell>
          <cell r="C72" t="str">
            <v>ELFASHER</v>
          </cell>
          <cell r="D72" t="str">
            <v xml:space="preserve">Mohamed ADAM MOHAMED </v>
          </cell>
          <cell r="E72" t="str">
            <v>Watchman</v>
          </cell>
          <cell r="F72" t="str">
            <v>NUT</v>
          </cell>
          <cell r="G72" t="str">
            <v>SFC</v>
          </cell>
          <cell r="H72" t="str">
            <v>A2</v>
          </cell>
          <cell r="L72">
            <v>413621.83671648003</v>
          </cell>
          <cell r="Z72">
            <v>0</v>
          </cell>
          <cell r="AA72">
            <v>0</v>
          </cell>
        </row>
        <row r="73">
          <cell r="A73" t="str">
            <v>EF0070</v>
          </cell>
          <cell r="B73" t="str">
            <v>Active</v>
          </cell>
          <cell r="C73" t="str">
            <v>ELFASHER</v>
          </cell>
          <cell r="D73" t="str">
            <v xml:space="preserve">Mohamed BEKHIT ABDURAHMAN </v>
          </cell>
          <cell r="E73" t="str">
            <v xml:space="preserve">Phase Monitor </v>
          </cell>
          <cell r="F73" t="str">
            <v>NUT</v>
          </cell>
          <cell r="G73" t="str">
            <v>TFC</v>
          </cell>
          <cell r="H73" t="str">
            <v>B4</v>
          </cell>
          <cell r="L73">
            <v>517011.31442510424</v>
          </cell>
          <cell r="Z73">
            <v>0</v>
          </cell>
          <cell r="AA73">
            <v>0</v>
          </cell>
        </row>
        <row r="74">
          <cell r="A74" t="str">
            <v>EF0071</v>
          </cell>
          <cell r="B74" t="str">
            <v>Active</v>
          </cell>
          <cell r="C74" t="str">
            <v>ELFASHER</v>
          </cell>
          <cell r="D74" t="str">
            <v xml:space="preserve">Mohamed IBRAHIM ABDALLA </v>
          </cell>
          <cell r="E74" t="str">
            <v>Watchman</v>
          </cell>
          <cell r="F74" t="str">
            <v>LOG</v>
          </cell>
          <cell r="G74" t="str">
            <v>WHouse</v>
          </cell>
          <cell r="H74" t="str">
            <v>A4</v>
          </cell>
          <cell r="L74">
            <v>436161.64845153713</v>
          </cell>
          <cell r="Z74">
            <v>0</v>
          </cell>
          <cell r="AA74">
            <v>0</v>
          </cell>
        </row>
        <row r="75">
          <cell r="A75" t="str">
            <v>EF0072</v>
          </cell>
          <cell r="B75" t="str">
            <v>Stopped</v>
          </cell>
          <cell r="C75" t="str">
            <v>ELFASHER</v>
          </cell>
          <cell r="D75" t="str">
            <v xml:space="preserve">Mohamed IDRIS ADAM </v>
          </cell>
          <cell r="E75" t="str">
            <v>Registrar</v>
          </cell>
          <cell r="F75" t="str">
            <v>NUT</v>
          </cell>
          <cell r="G75" t="str">
            <v>SFC</v>
          </cell>
          <cell r="H75" t="str">
            <v>C2</v>
          </cell>
          <cell r="L75">
            <v>604134.03552884806</v>
          </cell>
          <cell r="Z75">
            <v>0</v>
          </cell>
          <cell r="AA75">
            <v>0</v>
          </cell>
        </row>
        <row r="76">
          <cell r="A76" t="str">
            <v>EF0073</v>
          </cell>
          <cell r="B76" t="str">
            <v>Active</v>
          </cell>
          <cell r="C76" t="str">
            <v>ELFASHER</v>
          </cell>
          <cell r="D76" t="str">
            <v xml:space="preserve">Mohamed Saad EL NOUR EL HAY </v>
          </cell>
          <cell r="E76" t="str">
            <v>Watchman</v>
          </cell>
          <cell r="F76" t="str">
            <v>LOG</v>
          </cell>
          <cell r="G76" t="str">
            <v>Office</v>
          </cell>
          <cell r="H76" t="str">
            <v>A4</v>
          </cell>
          <cell r="L76">
            <v>436161.64845153713</v>
          </cell>
          <cell r="Z76">
            <v>0</v>
          </cell>
          <cell r="AA76">
            <v>0</v>
          </cell>
        </row>
        <row r="77">
          <cell r="A77" t="str">
            <v>EF0074</v>
          </cell>
          <cell r="B77" t="str">
            <v>Stopped</v>
          </cell>
          <cell r="C77" t="str">
            <v>ELFASHER</v>
          </cell>
          <cell r="D77" t="str">
            <v xml:space="preserve">Mohamed YACOUB FADUL </v>
          </cell>
          <cell r="E77" t="str">
            <v>PM team leader</v>
          </cell>
          <cell r="F77" t="str">
            <v>NUT</v>
          </cell>
          <cell r="G77" t="str">
            <v>TFC</v>
          </cell>
          <cell r="H77" t="str">
            <v>C</v>
          </cell>
          <cell r="L77">
            <v>580536.02859999996</v>
          </cell>
          <cell r="Z77">
            <v>0</v>
          </cell>
          <cell r="AA77">
            <v>0</v>
          </cell>
        </row>
        <row r="78">
          <cell r="A78" t="str">
            <v>EF0075</v>
          </cell>
          <cell r="B78" t="str">
            <v>Active</v>
          </cell>
          <cell r="C78" t="str">
            <v>ELFASHER</v>
          </cell>
          <cell r="D78" t="str">
            <v xml:space="preserve">Mohamed IBRAHIM AHMED </v>
          </cell>
          <cell r="E78" t="str">
            <v xml:space="preserve">Food aid supervisor  </v>
          </cell>
          <cell r="F78" t="str">
            <v>FA</v>
          </cell>
          <cell r="G78" t="str">
            <v>Field</v>
          </cell>
          <cell r="H78" t="str">
            <v>F4</v>
          </cell>
          <cell r="L78">
            <v>1126558.9190596484</v>
          </cell>
          <cell r="Z78">
            <v>0</v>
          </cell>
          <cell r="AA78">
            <v>0</v>
          </cell>
        </row>
        <row r="79">
          <cell r="A79" t="str">
            <v>EF0076</v>
          </cell>
          <cell r="B79" t="str">
            <v>Stopped</v>
          </cell>
          <cell r="C79" t="str">
            <v>ELFASHER</v>
          </cell>
          <cell r="D79" t="str">
            <v xml:space="preserve">Mohammed </v>
          </cell>
          <cell r="E79" t="str">
            <v xml:space="preserve">Medical Supervisor </v>
          </cell>
          <cell r="F79" t="str">
            <v>NUT</v>
          </cell>
          <cell r="G79" t="str">
            <v>TFC</v>
          </cell>
          <cell r="H79" t="str">
            <v>H</v>
          </cell>
          <cell r="L79">
            <v>1723960.496</v>
          </cell>
          <cell r="Z79">
            <v>0</v>
          </cell>
          <cell r="AA79">
            <v>0</v>
          </cell>
        </row>
        <row r="80">
          <cell r="A80" t="str">
            <v>EF0077</v>
          </cell>
          <cell r="B80" t="str">
            <v>Stopped</v>
          </cell>
          <cell r="C80" t="str">
            <v>ELFASHER</v>
          </cell>
          <cell r="D80" t="str">
            <v xml:space="preserve">Mohamoud IDRIS ALI </v>
          </cell>
          <cell r="E80" t="str">
            <v>Counterpart</v>
          </cell>
          <cell r="F80" t="str">
            <v>NUT</v>
          </cell>
          <cell r="G80" t="str">
            <v>SFC</v>
          </cell>
          <cell r="H80" t="str">
            <v>F1</v>
          </cell>
          <cell r="L80">
            <v>1044160.7533788817</v>
          </cell>
          <cell r="Z80">
            <v>0</v>
          </cell>
          <cell r="AA80">
            <v>0</v>
          </cell>
        </row>
        <row r="81">
          <cell r="A81" t="str">
            <v>EF0078</v>
          </cell>
          <cell r="B81" t="str">
            <v>Active</v>
          </cell>
          <cell r="C81" t="str">
            <v>ELFASHER</v>
          </cell>
          <cell r="D81" t="str">
            <v xml:space="preserve">Mora ABAKER AHMED </v>
          </cell>
          <cell r="E81" t="str">
            <v xml:space="preserve">Home Visitor </v>
          </cell>
          <cell r="F81" t="str">
            <v>NUT</v>
          </cell>
          <cell r="G81" t="str">
            <v>OTP</v>
          </cell>
          <cell r="H81" t="str">
            <v>B4</v>
          </cell>
          <cell r="L81">
            <v>517011.31442510424</v>
          </cell>
          <cell r="Z81">
            <v>0</v>
          </cell>
          <cell r="AA81">
            <v>0</v>
          </cell>
        </row>
        <row r="82">
          <cell r="A82" t="str">
            <v>EF0079</v>
          </cell>
          <cell r="B82" t="str">
            <v>Stopped</v>
          </cell>
          <cell r="C82" t="str">
            <v>ELFASHER</v>
          </cell>
          <cell r="D82" t="str">
            <v xml:space="preserve">Moussa ISAG YAGUOB </v>
          </cell>
          <cell r="E82" t="str">
            <v xml:space="preserve">Measurer </v>
          </cell>
          <cell r="F82" t="str">
            <v>NUT</v>
          </cell>
          <cell r="G82" t="str">
            <v>SFC</v>
          </cell>
          <cell r="H82" t="str">
            <v>B2</v>
          </cell>
          <cell r="L82">
            <v>489826.67515471968</v>
          </cell>
          <cell r="Z82">
            <v>0</v>
          </cell>
          <cell r="AA82">
            <v>0</v>
          </cell>
        </row>
        <row r="83">
          <cell r="A83" t="str">
            <v>EF0080</v>
          </cell>
          <cell r="B83" t="str">
            <v>Stopped</v>
          </cell>
          <cell r="C83" t="str">
            <v>ELFASHER</v>
          </cell>
          <cell r="D83" t="str">
            <v xml:space="preserve">Nagah ELTAIB BABEKER </v>
          </cell>
          <cell r="E83" t="str">
            <v xml:space="preserve">Registrar </v>
          </cell>
          <cell r="F83" t="str">
            <v>NUT</v>
          </cell>
          <cell r="G83" t="str">
            <v>TFC</v>
          </cell>
          <cell r="H83" t="str">
            <v>B</v>
          </cell>
          <cell r="L83">
            <v>470286.45574</v>
          </cell>
          <cell r="Z83">
            <v>0</v>
          </cell>
          <cell r="AA83">
            <v>0</v>
          </cell>
        </row>
        <row r="84">
          <cell r="A84" t="str">
            <v>EF0081</v>
          </cell>
          <cell r="B84" t="str">
            <v>Stopped</v>
          </cell>
          <cell r="C84" t="str">
            <v>ELFASHER</v>
          </cell>
          <cell r="D84" t="str">
            <v xml:space="preserve">Rabih AHMED ADAM </v>
          </cell>
          <cell r="E84" t="str">
            <v>Logistician Assistant</v>
          </cell>
          <cell r="F84" t="str">
            <v>LOG</v>
          </cell>
          <cell r="G84" t="str">
            <v>Office</v>
          </cell>
          <cell r="H84" t="str">
            <v>F1</v>
          </cell>
          <cell r="L84">
            <v>1044160.7533788817</v>
          </cell>
          <cell r="Z84">
            <v>0</v>
          </cell>
          <cell r="AA84">
            <v>0</v>
          </cell>
        </row>
        <row r="85">
          <cell r="A85" t="str">
            <v>EF0082</v>
          </cell>
          <cell r="B85" t="str">
            <v>Stopped</v>
          </cell>
          <cell r="C85" t="str">
            <v>ELFASHER</v>
          </cell>
          <cell r="D85" t="str">
            <v xml:space="preserve">Rasha HAMID </v>
          </cell>
          <cell r="E85" t="str">
            <v xml:space="preserve">Register </v>
          </cell>
          <cell r="F85" t="str">
            <v>NUT</v>
          </cell>
          <cell r="G85" t="str">
            <v>SFC</v>
          </cell>
          <cell r="H85" t="str">
            <v>B1</v>
          </cell>
          <cell r="L85">
            <v>480056.92</v>
          </cell>
          <cell r="Z85">
            <v>0</v>
          </cell>
          <cell r="AA85">
            <v>0</v>
          </cell>
        </row>
        <row r="86">
          <cell r="A86" t="str">
            <v>EF0083</v>
          </cell>
          <cell r="B86" t="str">
            <v>Stopped</v>
          </cell>
          <cell r="C86" t="str">
            <v>ELFASHER</v>
          </cell>
          <cell r="D86" t="str">
            <v xml:space="preserve">Salah MOHAMED AHMED </v>
          </cell>
          <cell r="E86" t="str">
            <v>Supervisor Assistant</v>
          </cell>
          <cell r="F86" t="str">
            <v>NUT</v>
          </cell>
          <cell r="G86" t="str">
            <v>SFC</v>
          </cell>
          <cell r="H86" t="str">
            <v>D2</v>
          </cell>
          <cell r="L86">
            <v>737116.89277311997</v>
          </cell>
          <cell r="Z86">
            <v>0</v>
          </cell>
          <cell r="AA86">
            <v>0</v>
          </cell>
        </row>
        <row r="87">
          <cell r="A87" t="str">
            <v>EF0084</v>
          </cell>
          <cell r="B87" t="str">
            <v>Active</v>
          </cell>
          <cell r="C87" t="str">
            <v>ELFASHER</v>
          </cell>
          <cell r="D87" t="str">
            <v xml:space="preserve">Salwa MOHAMMEDIN ABDALLA </v>
          </cell>
          <cell r="E87" t="str">
            <v>Cook</v>
          </cell>
          <cell r="F87" t="str">
            <v>ADMIN</v>
          </cell>
          <cell r="G87" t="str">
            <v>Guest house</v>
          </cell>
          <cell r="H87" t="str">
            <v>B4</v>
          </cell>
          <cell r="L87">
            <v>517011.31442510424</v>
          </cell>
          <cell r="Z87">
            <v>0</v>
          </cell>
          <cell r="AA87">
            <v>0</v>
          </cell>
        </row>
        <row r="88">
          <cell r="A88" t="str">
            <v>EF0085</v>
          </cell>
          <cell r="B88" t="str">
            <v>Active</v>
          </cell>
          <cell r="C88" t="str">
            <v>ELFASHER</v>
          </cell>
          <cell r="D88" t="str">
            <v xml:space="preserve">Sara ELNOUR OSMAN </v>
          </cell>
          <cell r="E88" t="str">
            <v>Commodity Tracking Officer</v>
          </cell>
          <cell r="F88" t="str">
            <v>FA</v>
          </cell>
          <cell r="G88" t="str">
            <v>Field</v>
          </cell>
          <cell r="H88" t="str">
            <v>E4</v>
          </cell>
          <cell r="L88">
            <v>942072.5276072612</v>
          </cell>
          <cell r="Z88">
            <v>0</v>
          </cell>
          <cell r="AA88">
            <v>0</v>
          </cell>
        </row>
        <row r="89">
          <cell r="A89" t="str">
            <v>EF0086</v>
          </cell>
          <cell r="B89" t="str">
            <v>Active</v>
          </cell>
          <cell r="C89" t="str">
            <v>ELFASHER</v>
          </cell>
          <cell r="D89" t="str">
            <v xml:space="preserve">Seedeg MUSSA MOHAMED </v>
          </cell>
          <cell r="E89" t="str">
            <v>Home Visitor</v>
          </cell>
          <cell r="F89" t="str">
            <v>NUT</v>
          </cell>
          <cell r="G89" t="str">
            <v>TFC</v>
          </cell>
          <cell r="H89" t="str">
            <v>B4</v>
          </cell>
          <cell r="I89" t="str">
            <v>22/1/2007</v>
          </cell>
          <cell r="J89" t="str">
            <v>3 months</v>
          </cell>
          <cell r="K89" t="str">
            <v>February</v>
          </cell>
          <cell r="L89">
            <v>517011.31442510424</v>
          </cell>
          <cell r="M89">
            <v>400000</v>
          </cell>
          <cell r="O89">
            <v>100000</v>
          </cell>
          <cell r="P89">
            <v>100000</v>
          </cell>
          <cell r="Q89">
            <v>200000</v>
          </cell>
          <cell r="Z89">
            <v>0</v>
          </cell>
          <cell r="AA89">
            <v>0</v>
          </cell>
        </row>
        <row r="90">
          <cell r="A90" t="str">
            <v>EF0087</v>
          </cell>
          <cell r="B90" t="str">
            <v>Active</v>
          </cell>
          <cell r="C90" t="str">
            <v>ELFASHER</v>
          </cell>
          <cell r="D90" t="str">
            <v xml:space="preserve">Semina ADAM Hussein </v>
          </cell>
          <cell r="E90" t="str">
            <v>Nurse</v>
          </cell>
          <cell r="F90" t="str">
            <v>NUT</v>
          </cell>
          <cell r="G90" t="str">
            <v>TFC</v>
          </cell>
          <cell r="H90" t="str">
            <v>D4</v>
          </cell>
          <cell r="L90">
            <v>776886.20824858558</v>
          </cell>
          <cell r="Z90">
            <v>0</v>
          </cell>
          <cell r="AA90">
            <v>0</v>
          </cell>
        </row>
        <row r="91">
          <cell r="A91" t="str">
            <v>EF0088</v>
          </cell>
          <cell r="B91" t="str">
            <v>Stopped</v>
          </cell>
          <cell r="C91" t="str">
            <v>ELFASHER</v>
          </cell>
          <cell r="D91" t="str">
            <v xml:space="preserve">Somaia ABDALLAH YOUSSUF </v>
          </cell>
          <cell r="E91" t="str">
            <v xml:space="preserve">Home Visitor </v>
          </cell>
          <cell r="F91" t="str">
            <v>NUT</v>
          </cell>
          <cell r="G91" t="str">
            <v>SFC</v>
          </cell>
          <cell r="H91" t="str">
            <v>B2</v>
          </cell>
          <cell r="L91">
            <v>489826.67515471968</v>
          </cell>
          <cell r="Z91">
            <v>0</v>
          </cell>
          <cell r="AA91">
            <v>0</v>
          </cell>
        </row>
        <row r="92">
          <cell r="A92" t="str">
            <v>EF0089</v>
          </cell>
          <cell r="B92" t="str">
            <v>Stopped</v>
          </cell>
          <cell r="C92" t="str">
            <v>ELFASHER</v>
          </cell>
          <cell r="D92" t="str">
            <v xml:space="preserve">Suleiman IDRIS SALIM </v>
          </cell>
          <cell r="E92" t="str">
            <v xml:space="preserve">Watchman </v>
          </cell>
          <cell r="F92" t="str">
            <v>LOG</v>
          </cell>
          <cell r="G92" t="str">
            <v>Office</v>
          </cell>
          <cell r="H92" t="str">
            <v>A1</v>
          </cell>
          <cell r="L92">
            <v>405204.07460792002</v>
          </cell>
          <cell r="Z92">
            <v>0</v>
          </cell>
          <cell r="AA92">
            <v>0</v>
          </cell>
        </row>
        <row r="93">
          <cell r="A93" t="str">
            <v>EF0090</v>
          </cell>
          <cell r="B93" t="str">
            <v>Stopped</v>
          </cell>
          <cell r="C93" t="str">
            <v>ELFASHER</v>
          </cell>
          <cell r="D93" t="str">
            <v xml:space="preserve">Suoad ADAM IBRAHIM MOHAMED </v>
          </cell>
          <cell r="E93" t="str">
            <v xml:space="preserve">Administrator assistant/HR </v>
          </cell>
          <cell r="F93" t="str">
            <v>ADMIN</v>
          </cell>
          <cell r="G93" t="str">
            <v>Office</v>
          </cell>
          <cell r="H93" t="str">
            <v>G1</v>
          </cell>
          <cell r="L93">
            <v>1277871.9450107741</v>
          </cell>
          <cell r="Z93">
            <v>0</v>
          </cell>
          <cell r="AA93">
            <v>0</v>
          </cell>
        </row>
        <row r="94">
          <cell r="A94" t="str">
            <v>EF0091</v>
          </cell>
          <cell r="B94" t="str">
            <v>Stopped</v>
          </cell>
          <cell r="C94" t="str">
            <v>ELFASHER</v>
          </cell>
          <cell r="D94" t="str">
            <v xml:space="preserve">Susan YACOUB HUSSEIN </v>
          </cell>
          <cell r="E94" t="str">
            <v xml:space="preserve">Home Visitor </v>
          </cell>
          <cell r="F94" t="str">
            <v>NUT</v>
          </cell>
          <cell r="G94" t="str">
            <v>TFC</v>
          </cell>
          <cell r="H94" t="str">
            <v>B</v>
          </cell>
          <cell r="L94">
            <v>470286.45574</v>
          </cell>
          <cell r="Z94">
            <v>0</v>
          </cell>
          <cell r="AA94">
            <v>0</v>
          </cell>
        </row>
        <row r="95">
          <cell r="A95" t="str">
            <v>EF0092</v>
          </cell>
          <cell r="B95" t="str">
            <v>Stopped</v>
          </cell>
          <cell r="C95" t="str">
            <v>ELFASHER</v>
          </cell>
          <cell r="D95" t="str">
            <v xml:space="preserve">Teiba MOHAMED ADAM </v>
          </cell>
          <cell r="E95" t="str">
            <v xml:space="preserve">Cook </v>
          </cell>
          <cell r="F95" t="str">
            <v>NUT</v>
          </cell>
          <cell r="G95" t="str">
            <v>TFC</v>
          </cell>
          <cell r="H95" t="str">
            <v>A1</v>
          </cell>
          <cell r="L95">
            <v>405204.07460792002</v>
          </cell>
          <cell r="Z95">
            <v>0</v>
          </cell>
          <cell r="AA95">
            <v>0</v>
          </cell>
        </row>
        <row r="96">
          <cell r="A96" t="str">
            <v>EF0093</v>
          </cell>
          <cell r="B96" t="str">
            <v>Stopped</v>
          </cell>
          <cell r="C96" t="str">
            <v>ELFASHER</v>
          </cell>
          <cell r="D96" t="str">
            <v xml:space="preserve">Thomas PIO BAYA </v>
          </cell>
          <cell r="E96" t="str">
            <v xml:space="preserve">Nutrition Supervisor </v>
          </cell>
          <cell r="F96" t="str">
            <v>NUT</v>
          </cell>
          <cell r="G96" t="str">
            <v>TFC</v>
          </cell>
          <cell r="H96" t="str">
            <v>F</v>
          </cell>
          <cell r="L96">
            <v>1025128.70208</v>
          </cell>
          <cell r="Z96">
            <v>0</v>
          </cell>
          <cell r="AA96">
            <v>0</v>
          </cell>
        </row>
        <row r="97">
          <cell r="A97" t="str">
            <v>EF0094</v>
          </cell>
          <cell r="B97" t="str">
            <v>Active</v>
          </cell>
          <cell r="C97" t="str">
            <v>ELFASHER</v>
          </cell>
          <cell r="D97" t="str">
            <v xml:space="preserve">Yahia ABDALLA MOHAMED ABAKER </v>
          </cell>
          <cell r="E97" t="str">
            <v>Storekeeper</v>
          </cell>
          <cell r="F97" t="str">
            <v>NUT</v>
          </cell>
          <cell r="G97" t="str">
            <v>TFC</v>
          </cell>
          <cell r="H97" t="str">
            <v>D4</v>
          </cell>
          <cell r="L97">
            <v>776886.20824858558</v>
          </cell>
          <cell r="Z97">
            <v>0</v>
          </cell>
          <cell r="AA97">
            <v>0</v>
          </cell>
        </row>
        <row r="98">
          <cell r="A98" t="str">
            <v>EF0095</v>
          </cell>
          <cell r="B98" t="str">
            <v>Active</v>
          </cell>
          <cell r="C98" t="str">
            <v>ELFASHER</v>
          </cell>
          <cell r="D98" t="str">
            <v xml:space="preserve">Younes ABUBAKER MANSUR </v>
          </cell>
          <cell r="E98" t="str">
            <v>Watchman</v>
          </cell>
          <cell r="F98" t="str">
            <v>LOG</v>
          </cell>
          <cell r="G98" t="str">
            <v>WHouse</v>
          </cell>
          <cell r="H98" t="str">
            <v>A4</v>
          </cell>
          <cell r="L98">
            <v>436161.64845153713</v>
          </cell>
          <cell r="Z98">
            <v>0</v>
          </cell>
          <cell r="AA98">
            <v>0</v>
          </cell>
        </row>
        <row r="99">
          <cell r="A99" t="str">
            <v>EF0096</v>
          </cell>
          <cell r="B99" t="str">
            <v>Stopped</v>
          </cell>
          <cell r="C99" t="str">
            <v>ELFASHER</v>
          </cell>
          <cell r="D99" t="str">
            <v xml:space="preserve">Yousif ADAM KHAMIS </v>
          </cell>
          <cell r="E99" t="str">
            <v>Purchaser</v>
          </cell>
          <cell r="F99" t="str">
            <v>LOG</v>
          </cell>
          <cell r="G99" t="str">
            <v>Office</v>
          </cell>
          <cell r="H99" t="str">
            <v>E2</v>
          </cell>
          <cell r="I99" t="str">
            <v>22/1/2007</v>
          </cell>
          <cell r="J99" t="str">
            <v>3 months</v>
          </cell>
          <cell r="K99" t="str">
            <v>February</v>
          </cell>
          <cell r="L99">
            <v>886519.8874912</v>
          </cell>
          <cell r="M99">
            <v>850000</v>
          </cell>
          <cell r="O99">
            <v>300000</v>
          </cell>
          <cell r="P99">
            <v>300000</v>
          </cell>
          <cell r="Q99">
            <v>250000</v>
          </cell>
          <cell r="Z99">
            <v>0</v>
          </cell>
          <cell r="AA99">
            <v>0</v>
          </cell>
        </row>
        <row r="100">
          <cell r="A100" t="str">
            <v>EF0097</v>
          </cell>
          <cell r="B100" t="str">
            <v>Stopped</v>
          </cell>
          <cell r="C100" t="str">
            <v>ELFASHER</v>
          </cell>
          <cell r="D100" t="str">
            <v xml:space="preserve">Youssuf ZAKARIA  MOHAMED ADAM </v>
          </cell>
          <cell r="E100" t="str">
            <v>Watchman</v>
          </cell>
          <cell r="F100" t="str">
            <v>NUT</v>
          </cell>
          <cell r="G100" t="str">
            <v>SFC</v>
          </cell>
          <cell r="H100" t="str">
            <v>A2</v>
          </cell>
          <cell r="L100">
            <v>413621.83671648003</v>
          </cell>
          <cell r="Z100">
            <v>0</v>
          </cell>
          <cell r="AA100">
            <v>0</v>
          </cell>
        </row>
        <row r="101">
          <cell r="A101" t="str">
            <v>EF0098</v>
          </cell>
          <cell r="B101" t="str">
            <v>Active</v>
          </cell>
          <cell r="C101" t="str">
            <v>ELFASHER</v>
          </cell>
          <cell r="D101" t="str">
            <v xml:space="preserve">Zainab ADAM HASSAN </v>
          </cell>
          <cell r="E101" t="str">
            <v xml:space="preserve">Cook </v>
          </cell>
          <cell r="F101" t="str">
            <v>NUT</v>
          </cell>
          <cell r="G101" t="str">
            <v>TFC</v>
          </cell>
          <cell r="H101" t="str">
            <v>A4</v>
          </cell>
          <cell r="L101">
            <v>436161.64845153713</v>
          </cell>
          <cell r="Z101">
            <v>0</v>
          </cell>
          <cell r="AA101">
            <v>0</v>
          </cell>
        </row>
        <row r="102">
          <cell r="A102" t="str">
            <v>EF0099</v>
          </cell>
          <cell r="B102" t="str">
            <v>Active</v>
          </cell>
          <cell r="C102" t="str">
            <v>ELFASHER</v>
          </cell>
          <cell r="D102" t="str">
            <v xml:space="preserve">Zainab MUSTAFA ABDALLA </v>
          </cell>
          <cell r="E102" t="str">
            <v xml:space="preserve">Psychosocial Worker </v>
          </cell>
          <cell r="F102" t="str">
            <v>NUT</v>
          </cell>
          <cell r="G102" t="str">
            <v>TFC</v>
          </cell>
          <cell r="H102" t="str">
            <v>D4</v>
          </cell>
          <cell r="L102">
            <v>776886.20824858558</v>
          </cell>
          <cell r="Z102">
            <v>0</v>
          </cell>
          <cell r="AA102">
            <v>0</v>
          </cell>
        </row>
        <row r="103">
          <cell r="A103" t="str">
            <v>EF0100</v>
          </cell>
          <cell r="B103" t="str">
            <v>Active</v>
          </cell>
          <cell r="C103" t="str">
            <v>ELFASHER</v>
          </cell>
          <cell r="D103" t="str">
            <v xml:space="preserve">Zakaria ADAM AHMID </v>
          </cell>
          <cell r="E103" t="str">
            <v>Watchman</v>
          </cell>
          <cell r="F103" t="str">
            <v>NUT</v>
          </cell>
          <cell r="G103" t="str">
            <v>TFC</v>
          </cell>
          <cell r="H103" t="str">
            <v>A4</v>
          </cell>
          <cell r="L103">
            <v>436161.64845153713</v>
          </cell>
          <cell r="Z103">
            <v>0</v>
          </cell>
          <cell r="AA103">
            <v>0</v>
          </cell>
        </row>
        <row r="104">
          <cell r="A104" t="str">
            <v>EF0101</v>
          </cell>
          <cell r="B104" t="str">
            <v>Active</v>
          </cell>
          <cell r="C104" t="str">
            <v>ELFASHER</v>
          </cell>
          <cell r="D104" t="str">
            <v xml:space="preserve">Zakaria MOHAMED ADAM </v>
          </cell>
          <cell r="E104" t="str">
            <v>Watchman</v>
          </cell>
          <cell r="F104" t="str">
            <v>NUT</v>
          </cell>
          <cell r="G104" t="str">
            <v>TFC</v>
          </cell>
          <cell r="H104" t="str">
            <v>A4</v>
          </cell>
          <cell r="I104" t="str">
            <v>22/1/2007</v>
          </cell>
          <cell r="J104" t="str">
            <v>3 months</v>
          </cell>
          <cell r="K104" t="str">
            <v>February</v>
          </cell>
          <cell r="L104">
            <v>436161.64845153713</v>
          </cell>
          <cell r="M104">
            <v>400000</v>
          </cell>
          <cell r="O104">
            <v>100000</v>
          </cell>
          <cell r="P104">
            <v>100000</v>
          </cell>
          <cell r="Q104">
            <v>200000</v>
          </cell>
          <cell r="Z104">
            <v>0</v>
          </cell>
          <cell r="AA104">
            <v>0</v>
          </cell>
        </row>
        <row r="105">
          <cell r="A105" t="str">
            <v>EF0102</v>
          </cell>
          <cell r="B105" t="str">
            <v>Active</v>
          </cell>
          <cell r="C105" t="str">
            <v>ELFASHER</v>
          </cell>
          <cell r="D105" t="str">
            <v xml:space="preserve">Adam MOHAMED ABDALLAH </v>
          </cell>
          <cell r="E105" t="str">
            <v>Mechanic</v>
          </cell>
          <cell r="F105" t="str">
            <v>LOG</v>
          </cell>
          <cell r="G105" t="str">
            <v>Office</v>
          </cell>
          <cell r="H105" t="str">
            <v>D4</v>
          </cell>
          <cell r="L105">
            <v>776886.20824858558</v>
          </cell>
          <cell r="Z105">
            <v>0</v>
          </cell>
          <cell r="AA105">
            <v>0</v>
          </cell>
        </row>
        <row r="106">
          <cell r="A106" t="str">
            <v>EF0103</v>
          </cell>
          <cell r="B106" t="str">
            <v>Stopped</v>
          </cell>
          <cell r="C106" t="str">
            <v>ELFASHER</v>
          </cell>
          <cell r="D106" t="str">
            <v xml:space="preserve">Eldouma ABDALLAH YAGOUB </v>
          </cell>
          <cell r="E106" t="str">
            <v xml:space="preserve">Admin assistant/HR </v>
          </cell>
          <cell r="F106" t="str">
            <v>ADMIN</v>
          </cell>
          <cell r="G106" t="str">
            <v>Office</v>
          </cell>
          <cell r="H106" t="str">
            <v>G2</v>
          </cell>
          <cell r="L106">
            <v>1302582.9391898718</v>
          </cell>
          <cell r="Z106">
            <v>0</v>
          </cell>
          <cell r="AA106">
            <v>0</v>
          </cell>
        </row>
        <row r="107">
          <cell r="A107" t="str">
            <v>EF0104</v>
          </cell>
          <cell r="B107" t="str">
            <v>Stopped</v>
          </cell>
          <cell r="C107" t="str">
            <v>ELFASHER</v>
          </cell>
          <cell r="D107" t="str">
            <v xml:space="preserve">Said MIKHAIL </v>
          </cell>
          <cell r="E107" t="str">
            <v xml:space="preserve">Radio operator </v>
          </cell>
          <cell r="F107" t="str">
            <v>LOG</v>
          </cell>
          <cell r="G107" t="str">
            <v>Office</v>
          </cell>
          <cell r="H107" t="str">
            <v>D1</v>
          </cell>
          <cell r="L107">
            <v>721825.98335872008</v>
          </cell>
          <cell r="Z107">
            <v>0</v>
          </cell>
          <cell r="AA107">
            <v>0</v>
          </cell>
        </row>
        <row r="108">
          <cell r="A108" t="str">
            <v>EF0105</v>
          </cell>
          <cell r="B108" t="str">
            <v>Stopped</v>
          </cell>
          <cell r="C108" t="str">
            <v>ELFASHER</v>
          </cell>
          <cell r="D108" t="str">
            <v xml:space="preserve">Aziza SULEIMAN </v>
          </cell>
          <cell r="E108" t="str">
            <v>Translator</v>
          </cell>
          <cell r="F108" t="str">
            <v>NUT</v>
          </cell>
          <cell r="G108" t="str">
            <v>Psy</v>
          </cell>
          <cell r="H108" t="str">
            <v>C</v>
          </cell>
          <cell r="L108">
            <v>580536.02859999996</v>
          </cell>
          <cell r="Z108">
            <v>0</v>
          </cell>
          <cell r="AA108">
            <v>0</v>
          </cell>
        </row>
        <row r="109">
          <cell r="A109" t="str">
            <v>EF0106</v>
          </cell>
          <cell r="B109" t="str">
            <v>Active</v>
          </cell>
          <cell r="C109" t="str">
            <v>ELFASHER</v>
          </cell>
          <cell r="D109" t="str">
            <v xml:space="preserve">Essaid ABU ELBASHER </v>
          </cell>
          <cell r="E109" t="str">
            <v>Driver</v>
          </cell>
          <cell r="F109" t="str">
            <v>LOG</v>
          </cell>
          <cell r="G109" t="str">
            <v>Office</v>
          </cell>
          <cell r="H109" t="str">
            <v>C4</v>
          </cell>
          <cell r="L109">
            <v>638286.74939056206</v>
          </cell>
          <cell r="Z109">
            <v>0</v>
          </cell>
          <cell r="AA109">
            <v>0</v>
          </cell>
        </row>
        <row r="110">
          <cell r="A110" t="str">
            <v>EF0107</v>
          </cell>
          <cell r="B110" t="str">
            <v>Stopped</v>
          </cell>
          <cell r="C110" t="str">
            <v>ELFASHER</v>
          </cell>
          <cell r="D110" t="str">
            <v xml:space="preserve">Elhadi OMER HAROUN </v>
          </cell>
          <cell r="E110" t="str">
            <v xml:space="preserve">Food Mixer </v>
          </cell>
          <cell r="F110" t="str">
            <v>NUT</v>
          </cell>
          <cell r="G110" t="str">
            <v>SFC</v>
          </cell>
          <cell r="H110" t="str">
            <v>B1</v>
          </cell>
          <cell r="L110">
            <v>480056.92</v>
          </cell>
          <cell r="Z110">
            <v>0</v>
          </cell>
          <cell r="AA110">
            <v>0</v>
          </cell>
        </row>
        <row r="111">
          <cell r="A111" t="str">
            <v>EF0108</v>
          </cell>
          <cell r="B111" t="str">
            <v>Active</v>
          </cell>
          <cell r="C111" t="str">
            <v>ELFASHER</v>
          </cell>
          <cell r="D111" t="str">
            <v xml:space="preserve">Abubaker MUSSA ELBISHARI </v>
          </cell>
          <cell r="E111" t="str">
            <v>Nurse</v>
          </cell>
          <cell r="F111" t="str">
            <v>NUT</v>
          </cell>
          <cell r="G111" t="str">
            <v>TFC</v>
          </cell>
          <cell r="H111" t="str">
            <v>D4</v>
          </cell>
          <cell r="L111">
            <v>776886.20824858558</v>
          </cell>
          <cell r="Z111">
            <v>0</v>
          </cell>
          <cell r="AA111">
            <v>0</v>
          </cell>
        </row>
        <row r="112">
          <cell r="A112" t="str">
            <v>EF0109</v>
          </cell>
          <cell r="B112" t="str">
            <v>Stopped</v>
          </cell>
          <cell r="C112" t="str">
            <v>ELFASHER</v>
          </cell>
          <cell r="D112" t="str">
            <v xml:space="preserve">Hassan HAROUN OSMAN </v>
          </cell>
          <cell r="E112" t="str">
            <v>Nurse</v>
          </cell>
          <cell r="F112" t="str">
            <v>NUT</v>
          </cell>
          <cell r="G112" t="str">
            <v>TFC</v>
          </cell>
          <cell r="H112" t="str">
            <v>D1</v>
          </cell>
          <cell r="L112">
            <v>721825.98335872008</v>
          </cell>
          <cell r="Z112">
            <v>0</v>
          </cell>
          <cell r="AA112">
            <v>0</v>
          </cell>
        </row>
        <row r="113">
          <cell r="A113" t="str">
            <v>EF0110</v>
          </cell>
          <cell r="B113" t="str">
            <v>Active</v>
          </cell>
          <cell r="C113" t="str">
            <v>ELFASHER</v>
          </cell>
          <cell r="D113" t="str">
            <v xml:space="preserve">Ibrahim MUSSA ADAM </v>
          </cell>
          <cell r="E113" t="str">
            <v>Nurse</v>
          </cell>
          <cell r="F113" t="str">
            <v>NUT</v>
          </cell>
          <cell r="G113" t="str">
            <v>TFC</v>
          </cell>
          <cell r="H113" t="str">
            <v>D11</v>
          </cell>
          <cell r="L113">
            <v>741710.86948865373</v>
          </cell>
          <cell r="Z113">
            <v>0</v>
          </cell>
          <cell r="AA113">
            <v>0</v>
          </cell>
        </row>
        <row r="114">
          <cell r="A114" t="str">
            <v>EF0111</v>
          </cell>
          <cell r="B114" t="str">
            <v>Active</v>
          </cell>
          <cell r="C114" t="str">
            <v>ELFASHER</v>
          </cell>
          <cell r="D114" t="str">
            <v xml:space="preserve">Medina AHMED MOHAMED </v>
          </cell>
          <cell r="E114" t="str">
            <v>Cleaner</v>
          </cell>
          <cell r="F114" t="str">
            <v>NUT</v>
          </cell>
          <cell r="G114" t="str">
            <v>TFC</v>
          </cell>
          <cell r="H114" t="str">
            <v>A4</v>
          </cell>
          <cell r="L114">
            <v>436161.64845153713</v>
          </cell>
          <cell r="Z114">
            <v>0</v>
          </cell>
          <cell r="AA114">
            <v>0</v>
          </cell>
        </row>
        <row r="115">
          <cell r="A115" t="str">
            <v>EF0112</v>
          </cell>
          <cell r="B115" t="str">
            <v>Stopped</v>
          </cell>
          <cell r="C115" t="str">
            <v>ELFASHER</v>
          </cell>
          <cell r="D115" t="str">
            <v xml:space="preserve">Hawa ABDALLA MAHMOUD </v>
          </cell>
          <cell r="E115" t="str">
            <v>Cleaner</v>
          </cell>
          <cell r="F115" t="str">
            <v>NUT</v>
          </cell>
          <cell r="G115" t="str">
            <v>SFC</v>
          </cell>
          <cell r="H115" t="str">
            <v>A1</v>
          </cell>
          <cell r="L115">
            <v>405204.07460792002</v>
          </cell>
          <cell r="Z115">
            <v>0</v>
          </cell>
          <cell r="AA115">
            <v>0</v>
          </cell>
        </row>
        <row r="116">
          <cell r="A116" t="str">
            <v>EF0113</v>
          </cell>
          <cell r="B116" t="str">
            <v>Stopped</v>
          </cell>
          <cell r="C116" t="str">
            <v>ELFASHER</v>
          </cell>
          <cell r="D116" t="str">
            <v xml:space="preserve">Mohammed AHMED HAGGAR </v>
          </cell>
          <cell r="E116" t="str">
            <v>Food Aid Monitor</v>
          </cell>
          <cell r="F116" t="str">
            <v>FA</v>
          </cell>
          <cell r="G116" t="str">
            <v>Field</v>
          </cell>
          <cell r="H116" t="str">
            <v>D1</v>
          </cell>
          <cell r="L116">
            <v>721825.98335872008</v>
          </cell>
          <cell r="Z116">
            <v>0</v>
          </cell>
          <cell r="AA116">
            <v>0</v>
          </cell>
        </row>
        <row r="117">
          <cell r="A117" t="str">
            <v>EF0114</v>
          </cell>
          <cell r="B117" t="str">
            <v>Stopped</v>
          </cell>
          <cell r="C117" t="str">
            <v>ELFASHER</v>
          </cell>
          <cell r="D117" t="str">
            <v xml:space="preserve">Mustapha MOHAMMED SALEH </v>
          </cell>
          <cell r="E117" t="str">
            <v>Food Aid Monitor</v>
          </cell>
          <cell r="F117" t="str">
            <v>FA</v>
          </cell>
          <cell r="G117" t="str">
            <v>Field</v>
          </cell>
          <cell r="H117" t="str">
            <v>C</v>
          </cell>
          <cell r="L117">
            <v>580536.02859999996</v>
          </cell>
          <cell r="Z117">
            <v>0</v>
          </cell>
          <cell r="AA117">
            <v>0</v>
          </cell>
        </row>
        <row r="118">
          <cell r="A118" t="str">
            <v>EF0115</v>
          </cell>
          <cell r="B118" t="str">
            <v>Active</v>
          </cell>
          <cell r="C118" t="str">
            <v>ELFASHER</v>
          </cell>
          <cell r="D118" t="str">
            <v xml:space="preserve">Khadija ADAM AHMED TAHIR </v>
          </cell>
          <cell r="E118" t="str">
            <v>Nurse</v>
          </cell>
          <cell r="F118" t="str">
            <v>NUT</v>
          </cell>
          <cell r="G118" t="str">
            <v>TFC</v>
          </cell>
          <cell r="H118" t="str">
            <v>D11</v>
          </cell>
          <cell r="L118">
            <v>741710.86948865373</v>
          </cell>
          <cell r="Z118">
            <v>0</v>
          </cell>
          <cell r="AA118">
            <v>0</v>
          </cell>
        </row>
        <row r="119">
          <cell r="A119" t="str">
            <v>EF0116</v>
          </cell>
          <cell r="B119" t="str">
            <v>Stopped</v>
          </cell>
          <cell r="C119" t="str">
            <v>ELFASHER</v>
          </cell>
          <cell r="D119" t="str">
            <v xml:space="preserve">Saad EISSA DWOELBAT </v>
          </cell>
          <cell r="E119" t="str">
            <v>Storekeeper</v>
          </cell>
          <cell r="F119" t="str">
            <v>LOG</v>
          </cell>
          <cell r="G119" t="str">
            <v>Office</v>
          </cell>
          <cell r="H119" t="str">
            <v>E1</v>
          </cell>
          <cell r="L119">
            <v>867281.15554767998</v>
          </cell>
          <cell r="Z119">
            <v>0</v>
          </cell>
          <cell r="AA119">
            <v>0</v>
          </cell>
        </row>
        <row r="120">
          <cell r="A120" t="str">
            <v>EF0117</v>
          </cell>
          <cell r="B120" t="str">
            <v>Stopped</v>
          </cell>
          <cell r="C120" t="str">
            <v>ELFASHER</v>
          </cell>
          <cell r="D120" t="str">
            <v xml:space="preserve">Adam ELTAHIR ADAM </v>
          </cell>
          <cell r="E120" t="str">
            <v>Log/Rehab</v>
          </cell>
          <cell r="F120" t="str">
            <v>LOG</v>
          </cell>
          <cell r="G120" t="str">
            <v>Office</v>
          </cell>
          <cell r="H120" t="str">
            <v>E</v>
          </cell>
          <cell r="L120">
            <v>848286.0736</v>
          </cell>
          <cell r="Z120">
            <v>0</v>
          </cell>
          <cell r="AA120">
            <v>0</v>
          </cell>
        </row>
        <row r="121">
          <cell r="A121" t="str">
            <v>EF0118</v>
          </cell>
          <cell r="B121" t="str">
            <v>Stopped</v>
          </cell>
          <cell r="C121" t="str">
            <v>ELFASHER</v>
          </cell>
          <cell r="D121" t="str">
            <v xml:space="preserve">Ibrahim ABEKER Adam </v>
          </cell>
          <cell r="E121" t="str">
            <v>Rehabilitation Assitant</v>
          </cell>
          <cell r="F121" t="str">
            <v>LOG</v>
          </cell>
          <cell r="G121" t="str">
            <v>Office</v>
          </cell>
          <cell r="H121" t="str">
            <v>C1</v>
          </cell>
          <cell r="L121">
            <v>592335.26867873606</v>
          </cell>
          <cell r="Z121">
            <v>0</v>
          </cell>
          <cell r="AA121">
            <v>0</v>
          </cell>
        </row>
        <row r="122">
          <cell r="A122" t="str">
            <v>EF0119</v>
          </cell>
          <cell r="B122" t="str">
            <v>Stopped</v>
          </cell>
          <cell r="C122" t="str">
            <v>ELFASHER</v>
          </cell>
          <cell r="D122" t="str">
            <v xml:space="preserve">Igbal HASSAN ADAM </v>
          </cell>
          <cell r="E122" t="str">
            <v>Registrar</v>
          </cell>
          <cell r="F122" t="str">
            <v>NUT</v>
          </cell>
          <cell r="G122" t="str">
            <v>SFC</v>
          </cell>
          <cell r="H122" t="str">
            <v>C1</v>
          </cell>
          <cell r="L122">
            <v>592335.26867873606</v>
          </cell>
          <cell r="Z122">
            <v>0</v>
          </cell>
          <cell r="AA122">
            <v>0</v>
          </cell>
        </row>
        <row r="123">
          <cell r="A123" t="str">
            <v>EF0120</v>
          </cell>
          <cell r="B123" t="str">
            <v>Active</v>
          </cell>
          <cell r="C123" t="str">
            <v>ELFASHER</v>
          </cell>
          <cell r="D123" t="str">
            <v xml:space="preserve">Nasser Eldeen HASSAN IDRISS </v>
          </cell>
          <cell r="E123" t="str">
            <v xml:space="preserve">Home Visitor </v>
          </cell>
          <cell r="F123" t="str">
            <v>NUT</v>
          </cell>
          <cell r="G123" t="str">
            <v>TFC</v>
          </cell>
          <cell r="H123" t="str">
            <v>B4</v>
          </cell>
          <cell r="L123">
            <v>517011.31442510424</v>
          </cell>
          <cell r="Z123">
            <v>0</v>
          </cell>
          <cell r="AA123">
            <v>0</v>
          </cell>
        </row>
        <row r="124">
          <cell r="A124" t="str">
            <v>EF0121</v>
          </cell>
          <cell r="B124" t="str">
            <v>Stopped</v>
          </cell>
          <cell r="C124" t="str">
            <v>ELFASHER</v>
          </cell>
          <cell r="D124" t="str">
            <v xml:space="preserve">Suleiman YAGOUB ABDALLA </v>
          </cell>
          <cell r="E124" t="str">
            <v xml:space="preserve">Home Visitor </v>
          </cell>
          <cell r="F124" t="str">
            <v>NUT</v>
          </cell>
          <cell r="G124" t="str">
            <v>SFC</v>
          </cell>
          <cell r="H124" t="str">
            <v>B</v>
          </cell>
          <cell r="L124">
            <v>470286.45574</v>
          </cell>
          <cell r="Z124">
            <v>0</v>
          </cell>
          <cell r="AA124">
            <v>0</v>
          </cell>
        </row>
        <row r="125">
          <cell r="A125" t="str">
            <v>EF0122</v>
          </cell>
          <cell r="B125" t="str">
            <v>Stopped</v>
          </cell>
          <cell r="C125" t="str">
            <v>ELFASHER</v>
          </cell>
          <cell r="D125" t="str">
            <v xml:space="preserve">Ali ADAM TAJEDDEEN </v>
          </cell>
          <cell r="E125" t="str">
            <v xml:space="preserve">Home Visitor </v>
          </cell>
          <cell r="F125" t="str">
            <v>NUT</v>
          </cell>
          <cell r="G125" t="str">
            <v>SFC</v>
          </cell>
          <cell r="H125" t="str">
            <v>B</v>
          </cell>
          <cell r="L125">
            <v>470286.45574</v>
          </cell>
          <cell r="Z125">
            <v>0</v>
          </cell>
          <cell r="AA125">
            <v>0</v>
          </cell>
        </row>
        <row r="126">
          <cell r="A126" t="str">
            <v>EF0123</v>
          </cell>
          <cell r="B126" t="str">
            <v>Stopped</v>
          </cell>
          <cell r="C126" t="str">
            <v>ELFASHER</v>
          </cell>
          <cell r="D126" t="str">
            <v xml:space="preserve">Suleiman MOHAMED AHMED </v>
          </cell>
          <cell r="E126" t="str">
            <v>Counterpart</v>
          </cell>
          <cell r="F126" t="str">
            <v>NUT</v>
          </cell>
          <cell r="G126" t="str">
            <v>SFC</v>
          </cell>
          <cell r="H126" t="str">
            <v>G1</v>
          </cell>
          <cell r="L126">
            <v>1277871.9450107741</v>
          </cell>
          <cell r="Z126">
            <v>0</v>
          </cell>
          <cell r="AA126">
            <v>0</v>
          </cell>
        </row>
        <row r="127">
          <cell r="A127" t="str">
            <v>EF0124</v>
          </cell>
          <cell r="B127" t="str">
            <v>Active</v>
          </cell>
          <cell r="C127" t="str">
            <v>ELFASHER</v>
          </cell>
          <cell r="D127" t="str">
            <v xml:space="preserve">Namat IBRAHIM HAROUN </v>
          </cell>
          <cell r="E127" t="str">
            <v>Cleaner</v>
          </cell>
          <cell r="F127" t="str">
            <v>ADMIN</v>
          </cell>
          <cell r="G127" t="str">
            <v>Guest house</v>
          </cell>
          <cell r="H127" t="str">
            <v>A4</v>
          </cell>
          <cell r="L127">
            <v>436161.64845153713</v>
          </cell>
          <cell r="Z127">
            <v>0</v>
          </cell>
          <cell r="AA127">
            <v>0</v>
          </cell>
        </row>
        <row r="128">
          <cell r="A128" t="str">
            <v>EF0125</v>
          </cell>
          <cell r="B128" t="str">
            <v>Active</v>
          </cell>
          <cell r="C128" t="str">
            <v>ELFASHER</v>
          </cell>
          <cell r="D128" t="str">
            <v xml:space="preserve">Abdalla SULEIMAN ABDELRAHMAN </v>
          </cell>
          <cell r="E128" t="str">
            <v>Food security Surveillance officer</v>
          </cell>
          <cell r="F128" t="str">
            <v>FS</v>
          </cell>
          <cell r="G128" t="str">
            <v>Field</v>
          </cell>
          <cell r="H128" t="str">
            <v>D4</v>
          </cell>
          <cell r="L128">
            <v>776886.20824858558</v>
          </cell>
          <cell r="Z128">
            <v>0</v>
          </cell>
          <cell r="AA128">
            <v>0</v>
          </cell>
        </row>
        <row r="129">
          <cell r="A129" t="str">
            <v>EF0126</v>
          </cell>
          <cell r="B129" t="str">
            <v>Stopped</v>
          </cell>
          <cell r="C129" t="str">
            <v>ELFASHER</v>
          </cell>
          <cell r="D129" t="str">
            <v xml:space="preserve">Abass ADAM MOHAMED </v>
          </cell>
          <cell r="E129" t="str">
            <v>Worker</v>
          </cell>
          <cell r="F129" t="str">
            <v>LOG</v>
          </cell>
          <cell r="G129" t="str">
            <v>Office</v>
          </cell>
          <cell r="H129" t="str">
            <v>A1</v>
          </cell>
          <cell r="L129">
            <v>405204.07460792002</v>
          </cell>
          <cell r="Z129">
            <v>0</v>
          </cell>
          <cell r="AA129">
            <v>0</v>
          </cell>
        </row>
        <row r="130">
          <cell r="A130" t="str">
            <v>EF0127</v>
          </cell>
          <cell r="B130" t="str">
            <v>Stopped</v>
          </cell>
          <cell r="C130" t="str">
            <v>ELFASHER</v>
          </cell>
          <cell r="D130" t="str">
            <v xml:space="preserve">Abdul MAJEED YAGOUB  </v>
          </cell>
          <cell r="E130" t="str">
            <v>Worker</v>
          </cell>
          <cell r="F130" t="str">
            <v>LOG</v>
          </cell>
          <cell r="G130" t="str">
            <v>Office</v>
          </cell>
          <cell r="H130" t="str">
            <v>A1</v>
          </cell>
          <cell r="L130">
            <v>405204.07460792002</v>
          </cell>
          <cell r="Z130">
            <v>0</v>
          </cell>
          <cell r="AA130">
            <v>0</v>
          </cell>
        </row>
        <row r="131">
          <cell r="A131" t="str">
            <v>EF0128</v>
          </cell>
          <cell r="B131" t="str">
            <v>Active</v>
          </cell>
          <cell r="C131" t="str">
            <v>ELFASHER</v>
          </cell>
          <cell r="D131" t="str">
            <v xml:space="preserve">Ahmed IDRISS ADAM </v>
          </cell>
          <cell r="E131" t="str">
            <v xml:space="preserve">Phase Monitor </v>
          </cell>
          <cell r="F131" t="str">
            <v>NUT</v>
          </cell>
          <cell r="G131" t="str">
            <v>TFC</v>
          </cell>
          <cell r="H131" t="str">
            <v>B4</v>
          </cell>
          <cell r="L131">
            <v>517011.31442510424</v>
          </cell>
          <cell r="Z131">
            <v>0</v>
          </cell>
          <cell r="AA131">
            <v>0</v>
          </cell>
        </row>
        <row r="132">
          <cell r="A132" t="str">
            <v>EF0129</v>
          </cell>
          <cell r="B132" t="str">
            <v>Stopped</v>
          </cell>
          <cell r="C132" t="str">
            <v>ELFASHER</v>
          </cell>
          <cell r="D132" t="str">
            <v xml:space="preserve">Mohamed NADIM </v>
          </cell>
          <cell r="E132" t="str">
            <v xml:space="preserve">Medical Supervisor </v>
          </cell>
          <cell r="F132" t="str">
            <v>NUT</v>
          </cell>
          <cell r="G132" t="str">
            <v>TFC</v>
          </cell>
          <cell r="H132" t="str">
            <v>H1</v>
          </cell>
          <cell r="L132">
            <v>1761710.2117128423</v>
          </cell>
          <cell r="Z132">
            <v>0</v>
          </cell>
          <cell r="AA132">
            <v>0</v>
          </cell>
        </row>
        <row r="133">
          <cell r="A133" t="str">
            <v>EF0130</v>
          </cell>
          <cell r="B133" t="str">
            <v>Stopped</v>
          </cell>
          <cell r="C133" t="str">
            <v>ELFASHER</v>
          </cell>
          <cell r="D133" t="str">
            <v xml:space="preserve">Elsadig ABAKER HASSABALLA </v>
          </cell>
          <cell r="E133" t="str">
            <v>Data Entry Manager</v>
          </cell>
          <cell r="F133" t="str">
            <v>FS</v>
          </cell>
          <cell r="G133" t="str">
            <v>Field</v>
          </cell>
          <cell r="H133" t="str">
            <v>C1</v>
          </cell>
          <cell r="L133">
            <v>592335.26867873606</v>
          </cell>
          <cell r="Z133">
            <v>0</v>
          </cell>
          <cell r="AA133">
            <v>0</v>
          </cell>
        </row>
        <row r="134">
          <cell r="A134" t="str">
            <v>EF0131</v>
          </cell>
          <cell r="B134" t="str">
            <v>Stopped</v>
          </cell>
          <cell r="C134" t="str">
            <v>ELFASHER</v>
          </cell>
          <cell r="D134" t="str">
            <v xml:space="preserve">Ibrahim Adam  Fadul  </v>
          </cell>
          <cell r="E134" t="str">
            <v xml:space="preserve">Food security monitor </v>
          </cell>
          <cell r="F134" t="str">
            <v>FS</v>
          </cell>
          <cell r="G134" t="str">
            <v>Field</v>
          </cell>
          <cell r="H134" t="str">
            <v>C</v>
          </cell>
          <cell r="L134">
            <v>580536.02859999996</v>
          </cell>
          <cell r="Z134">
            <v>0</v>
          </cell>
          <cell r="AA134">
            <v>0</v>
          </cell>
        </row>
        <row r="135">
          <cell r="A135" t="str">
            <v>EF0132</v>
          </cell>
          <cell r="B135" t="str">
            <v>Stopped</v>
          </cell>
          <cell r="C135" t="str">
            <v>ELFASHER</v>
          </cell>
          <cell r="D135" t="str">
            <v xml:space="preserve">Mohamed IBRAHIM HUSSEIN  </v>
          </cell>
          <cell r="E135" t="str">
            <v>Food Aid Monitor</v>
          </cell>
          <cell r="F135" t="str">
            <v>FA</v>
          </cell>
          <cell r="G135" t="str">
            <v>Field</v>
          </cell>
          <cell r="H135" t="str">
            <v>C</v>
          </cell>
          <cell r="L135">
            <v>580536.02859999996</v>
          </cell>
          <cell r="Z135">
            <v>0</v>
          </cell>
          <cell r="AA135">
            <v>0</v>
          </cell>
        </row>
        <row r="136">
          <cell r="A136" t="str">
            <v>EF0133</v>
          </cell>
          <cell r="B136" t="str">
            <v>Stopped</v>
          </cell>
          <cell r="C136" t="str">
            <v>ELFASHER</v>
          </cell>
          <cell r="D136" t="str">
            <v xml:space="preserve">Mohamed OSMAN ELBAGIR  </v>
          </cell>
          <cell r="E136" t="str">
            <v>Food Aid Monitor</v>
          </cell>
          <cell r="F136" t="str">
            <v>FA</v>
          </cell>
          <cell r="G136" t="str">
            <v>Field</v>
          </cell>
          <cell r="H136" t="str">
            <v>C</v>
          </cell>
          <cell r="L136">
            <v>580536.02859999996</v>
          </cell>
          <cell r="Z136">
            <v>0</v>
          </cell>
          <cell r="AA136">
            <v>0</v>
          </cell>
        </row>
        <row r="137">
          <cell r="A137" t="str">
            <v>EF0134</v>
          </cell>
          <cell r="B137" t="str">
            <v>Stopped</v>
          </cell>
          <cell r="C137" t="str">
            <v>ELFASHER</v>
          </cell>
          <cell r="D137" t="str">
            <v xml:space="preserve">Abaker ABDELRAHMAN AZARG </v>
          </cell>
          <cell r="E137" t="str">
            <v>Food Aid Monitor</v>
          </cell>
          <cell r="F137" t="str">
            <v>FA</v>
          </cell>
          <cell r="G137" t="str">
            <v>Field</v>
          </cell>
          <cell r="H137" t="str">
            <v>C</v>
          </cell>
          <cell r="L137">
            <v>580536.02859999996</v>
          </cell>
          <cell r="Z137">
            <v>0</v>
          </cell>
          <cell r="AA137">
            <v>0</v>
          </cell>
        </row>
        <row r="138">
          <cell r="A138" t="str">
            <v>EF0135</v>
          </cell>
          <cell r="B138" t="str">
            <v>Active</v>
          </cell>
          <cell r="C138" t="str">
            <v>ELFASHER</v>
          </cell>
          <cell r="D138" t="str">
            <v xml:space="preserve">Abdalla AHMED MOHAMED  </v>
          </cell>
          <cell r="E138" t="str">
            <v xml:space="preserve"> Team Leader</v>
          </cell>
          <cell r="F138" t="str">
            <v>NUTSURVEY</v>
          </cell>
          <cell r="G138" t="str">
            <v>Nut survey</v>
          </cell>
          <cell r="H138" t="str">
            <v>D4</v>
          </cell>
          <cell r="L138">
            <v>776886.20824858558</v>
          </cell>
          <cell r="Z138">
            <v>0</v>
          </cell>
          <cell r="AA138">
            <v>0</v>
          </cell>
        </row>
        <row r="139">
          <cell r="A139" t="str">
            <v>EF0136</v>
          </cell>
          <cell r="B139" t="str">
            <v>Active</v>
          </cell>
          <cell r="C139" t="str">
            <v>ELFASHER</v>
          </cell>
          <cell r="D139" t="str">
            <v xml:space="preserve">Thuraya ADAM ABDALLA </v>
          </cell>
          <cell r="E139" t="str">
            <v>Home Visitor</v>
          </cell>
          <cell r="F139" t="str">
            <v>NUT</v>
          </cell>
          <cell r="G139" t="str">
            <v>TFC</v>
          </cell>
          <cell r="H139" t="str">
            <v>B4</v>
          </cell>
          <cell r="L139">
            <v>517011.31442510424</v>
          </cell>
          <cell r="Z139">
            <v>0</v>
          </cell>
          <cell r="AA139">
            <v>0</v>
          </cell>
        </row>
        <row r="140">
          <cell r="A140" t="str">
            <v>EF0137</v>
          </cell>
          <cell r="B140" t="str">
            <v>Active</v>
          </cell>
          <cell r="C140" t="str">
            <v>ELFASHER</v>
          </cell>
          <cell r="D140" t="str">
            <v xml:space="preserve">Nafissa MOHAMED ISMAIL </v>
          </cell>
          <cell r="E140" t="str">
            <v xml:space="preserve"> Team Leader</v>
          </cell>
          <cell r="F140" t="str">
            <v>NUTSURVEY</v>
          </cell>
          <cell r="G140" t="str">
            <v>Nut survey</v>
          </cell>
          <cell r="H140" t="str">
            <v>D4</v>
          </cell>
          <cell r="L140">
            <v>776886.20824858558</v>
          </cell>
          <cell r="Z140">
            <v>0</v>
          </cell>
          <cell r="AA140">
            <v>0</v>
          </cell>
        </row>
        <row r="141">
          <cell r="A141" t="str">
            <v>EF0138</v>
          </cell>
          <cell r="B141" t="str">
            <v>Active</v>
          </cell>
          <cell r="C141" t="str">
            <v>ELFASHER</v>
          </cell>
          <cell r="D141" t="str">
            <v xml:space="preserve">Fawzi AHMED MAHMOUD </v>
          </cell>
          <cell r="E141" t="str">
            <v xml:space="preserve">Home Visitor </v>
          </cell>
          <cell r="F141" t="str">
            <v>NUT</v>
          </cell>
          <cell r="G141" t="str">
            <v>TFC</v>
          </cell>
          <cell r="H141" t="str">
            <v>B4</v>
          </cell>
          <cell r="I141" t="str">
            <v>22/1/2007</v>
          </cell>
          <cell r="J141" t="str">
            <v>3 months</v>
          </cell>
          <cell r="K141" t="str">
            <v>February</v>
          </cell>
          <cell r="L141">
            <v>517011.31442510424</v>
          </cell>
          <cell r="M141">
            <v>450000</v>
          </cell>
          <cell r="O141">
            <v>150000</v>
          </cell>
          <cell r="P141">
            <v>150000</v>
          </cell>
          <cell r="Q141">
            <v>150000</v>
          </cell>
          <cell r="Z141">
            <v>0</v>
          </cell>
          <cell r="AA141">
            <v>0</v>
          </cell>
        </row>
        <row r="142">
          <cell r="A142" t="str">
            <v>EF0139</v>
          </cell>
          <cell r="B142" t="str">
            <v>Stopped</v>
          </cell>
          <cell r="C142" t="str">
            <v>ELFASHER</v>
          </cell>
          <cell r="D142" t="str">
            <v xml:space="preserve">Mobarak MOHAMED MATAR </v>
          </cell>
          <cell r="E142" t="str">
            <v>Assesment Measurer</v>
          </cell>
          <cell r="F142" t="str">
            <v>NUTSURVEY</v>
          </cell>
          <cell r="G142" t="str">
            <v>Nut survey</v>
          </cell>
          <cell r="H142" t="str">
            <v>B</v>
          </cell>
          <cell r="L142">
            <v>470286.45574</v>
          </cell>
          <cell r="Z142">
            <v>0</v>
          </cell>
          <cell r="AA142">
            <v>0</v>
          </cell>
        </row>
        <row r="143">
          <cell r="A143" t="str">
            <v>EF0140</v>
          </cell>
          <cell r="B143" t="str">
            <v>Active</v>
          </cell>
          <cell r="C143" t="str">
            <v>ELFASHER</v>
          </cell>
          <cell r="D143" t="str">
            <v xml:space="preserve">Mariam ABDULGADIR YAGOUB </v>
          </cell>
          <cell r="E143" t="str">
            <v xml:space="preserve">Home Visitor </v>
          </cell>
          <cell r="F143" t="str">
            <v>NUT</v>
          </cell>
          <cell r="G143" t="str">
            <v>TFC</v>
          </cell>
          <cell r="H143" t="str">
            <v>B4</v>
          </cell>
          <cell r="L143">
            <v>517011.31442510424</v>
          </cell>
          <cell r="Z143">
            <v>0</v>
          </cell>
          <cell r="AA143">
            <v>0</v>
          </cell>
        </row>
        <row r="144">
          <cell r="A144" t="str">
            <v>EF0141</v>
          </cell>
          <cell r="B144" t="str">
            <v>Stopped</v>
          </cell>
          <cell r="C144" t="str">
            <v>ELFASHER</v>
          </cell>
          <cell r="D144" t="str">
            <v xml:space="preserve">Tijani ISMAIL ABDULELWHAB </v>
          </cell>
          <cell r="E144" t="str">
            <v>Driver</v>
          </cell>
          <cell r="F144" t="str">
            <v>LOG</v>
          </cell>
          <cell r="G144" t="str">
            <v>Office</v>
          </cell>
          <cell r="H144" t="str">
            <v>C1</v>
          </cell>
          <cell r="L144">
            <v>592335.26867873606</v>
          </cell>
          <cell r="Z144">
            <v>0</v>
          </cell>
          <cell r="AA144">
            <v>0</v>
          </cell>
        </row>
        <row r="145">
          <cell r="A145" t="str">
            <v>EF0142</v>
          </cell>
          <cell r="B145" t="str">
            <v>Stopped</v>
          </cell>
          <cell r="C145" t="str">
            <v>ELFASHER</v>
          </cell>
          <cell r="D145" t="str">
            <v xml:space="preserve">Haitham MOHAMED ABDALLAH </v>
          </cell>
          <cell r="E145" t="str">
            <v>Driver</v>
          </cell>
          <cell r="F145" t="str">
            <v>LOG</v>
          </cell>
          <cell r="G145" t="str">
            <v>Office</v>
          </cell>
          <cell r="H145" t="str">
            <v>C1</v>
          </cell>
          <cell r="L145">
            <v>592335.26867873606</v>
          </cell>
          <cell r="Z145">
            <v>0</v>
          </cell>
          <cell r="AA145">
            <v>0</v>
          </cell>
        </row>
        <row r="146">
          <cell r="A146" t="str">
            <v>EF0143</v>
          </cell>
          <cell r="B146" t="str">
            <v>Stopped</v>
          </cell>
          <cell r="C146" t="str">
            <v>ELFASHER</v>
          </cell>
          <cell r="D146" t="str">
            <v xml:space="preserve">Hussein HAROUN MUSSA </v>
          </cell>
          <cell r="E146" t="str">
            <v>Driver</v>
          </cell>
          <cell r="F146" t="str">
            <v>LOG</v>
          </cell>
          <cell r="G146" t="str">
            <v>Office</v>
          </cell>
          <cell r="H146" t="str">
            <v>C1</v>
          </cell>
          <cell r="L146">
            <v>592335.26867873606</v>
          </cell>
          <cell r="Z146">
            <v>0</v>
          </cell>
          <cell r="AA146">
            <v>0</v>
          </cell>
        </row>
        <row r="147">
          <cell r="A147" t="str">
            <v>EF0144</v>
          </cell>
          <cell r="B147" t="str">
            <v>Stopped</v>
          </cell>
          <cell r="C147" t="str">
            <v>ELFASHER</v>
          </cell>
          <cell r="D147" t="str">
            <v xml:space="preserve">Mohamed SULIAMAN MOHAMED </v>
          </cell>
          <cell r="E147" t="str">
            <v>Registrar</v>
          </cell>
          <cell r="F147" t="str">
            <v>NUT</v>
          </cell>
          <cell r="G147" t="str">
            <v>SFC</v>
          </cell>
          <cell r="H147" t="str">
            <v>C1</v>
          </cell>
          <cell r="L147">
            <v>592335.26867873606</v>
          </cell>
          <cell r="Z147">
            <v>0</v>
          </cell>
          <cell r="AA147">
            <v>0</v>
          </cell>
        </row>
        <row r="148">
          <cell r="A148" t="str">
            <v>EF0145</v>
          </cell>
          <cell r="B148" t="str">
            <v>Stopped</v>
          </cell>
          <cell r="C148" t="str">
            <v>ELFASHER</v>
          </cell>
          <cell r="D148" t="str">
            <v xml:space="preserve">Mohamed ADAM HAMID </v>
          </cell>
          <cell r="E148" t="str">
            <v xml:space="preserve">Measurer </v>
          </cell>
          <cell r="F148" t="str">
            <v>NUT</v>
          </cell>
          <cell r="G148" t="str">
            <v>SFC</v>
          </cell>
          <cell r="H148" t="str">
            <v>B</v>
          </cell>
          <cell r="L148">
            <v>470286.45574</v>
          </cell>
          <cell r="Z148">
            <v>0</v>
          </cell>
          <cell r="AA148">
            <v>0</v>
          </cell>
        </row>
        <row r="149">
          <cell r="A149" t="str">
            <v>EF0146</v>
          </cell>
          <cell r="B149" t="str">
            <v>Stopped</v>
          </cell>
          <cell r="C149" t="str">
            <v>ELFASHER</v>
          </cell>
          <cell r="D149" t="str">
            <v xml:space="preserve">Amal ADAM IBRAHIM </v>
          </cell>
          <cell r="E149" t="str">
            <v xml:space="preserve">Measurer </v>
          </cell>
          <cell r="F149" t="str">
            <v>NUT</v>
          </cell>
          <cell r="G149" t="str">
            <v>SFC</v>
          </cell>
          <cell r="H149" t="str">
            <v>B1</v>
          </cell>
          <cell r="L149">
            <v>480056.92</v>
          </cell>
          <cell r="Z149">
            <v>0</v>
          </cell>
          <cell r="AA149">
            <v>0</v>
          </cell>
        </row>
        <row r="150">
          <cell r="A150" t="str">
            <v>EF0147</v>
          </cell>
          <cell r="B150" t="str">
            <v>Stopped</v>
          </cell>
          <cell r="C150" t="str">
            <v>ELFASHER</v>
          </cell>
          <cell r="D150" t="str">
            <v xml:space="preserve">Haroun HIMIADA MOHAMED  </v>
          </cell>
          <cell r="E150" t="str">
            <v xml:space="preserve">Radio operator </v>
          </cell>
          <cell r="F150" t="str">
            <v>LOG</v>
          </cell>
          <cell r="G150" t="str">
            <v>Office</v>
          </cell>
          <cell r="H150" t="str">
            <v>D1</v>
          </cell>
          <cell r="L150">
            <v>721825.98335872008</v>
          </cell>
          <cell r="Z150">
            <v>0</v>
          </cell>
          <cell r="AA150">
            <v>0</v>
          </cell>
        </row>
        <row r="151">
          <cell r="A151" t="str">
            <v>EF0148</v>
          </cell>
          <cell r="B151" t="str">
            <v>Stopped</v>
          </cell>
          <cell r="C151" t="str">
            <v>ELFASHER</v>
          </cell>
          <cell r="D151" t="str">
            <v xml:space="preserve">Zahra KHIDIR AHMED </v>
          </cell>
          <cell r="E151" t="str">
            <v>Nurse</v>
          </cell>
          <cell r="F151" t="str">
            <v>NUT</v>
          </cell>
          <cell r="G151" t="str">
            <v>SFC</v>
          </cell>
          <cell r="H151" t="str">
            <v>D1</v>
          </cell>
          <cell r="L151">
            <v>721825.98335872008</v>
          </cell>
          <cell r="Z151">
            <v>0</v>
          </cell>
          <cell r="AA151">
            <v>0</v>
          </cell>
        </row>
        <row r="152">
          <cell r="A152" t="str">
            <v>EF0149</v>
          </cell>
          <cell r="B152" t="str">
            <v>Active</v>
          </cell>
          <cell r="C152" t="str">
            <v>ELFASHER</v>
          </cell>
          <cell r="D152" t="str">
            <v xml:space="preserve">Hamdi ADAM MOHAMED </v>
          </cell>
          <cell r="E152" t="str">
            <v xml:space="preserve">Radio operator </v>
          </cell>
          <cell r="F152" t="str">
            <v>LOG</v>
          </cell>
          <cell r="G152" t="str">
            <v>Office</v>
          </cell>
          <cell r="H152" t="str">
            <v>D4</v>
          </cell>
          <cell r="L152">
            <v>776886.20824858558</v>
          </cell>
          <cell r="Z152">
            <v>0</v>
          </cell>
          <cell r="AA152">
            <v>0</v>
          </cell>
        </row>
        <row r="153">
          <cell r="A153" t="str">
            <v>EF0150</v>
          </cell>
          <cell r="B153" t="str">
            <v>Active</v>
          </cell>
          <cell r="C153" t="str">
            <v>ELFASHER</v>
          </cell>
          <cell r="D153" t="str">
            <v xml:space="preserve">Latifa ADAM RIZIG </v>
          </cell>
          <cell r="E153" t="str">
            <v>Home Visitor</v>
          </cell>
          <cell r="F153" t="str">
            <v>NUT</v>
          </cell>
          <cell r="G153" t="str">
            <v>TFC</v>
          </cell>
          <cell r="H153" t="str">
            <v>B4</v>
          </cell>
          <cell r="L153">
            <v>517011.31442510424</v>
          </cell>
          <cell r="Z153">
            <v>0</v>
          </cell>
          <cell r="AA153">
            <v>0</v>
          </cell>
        </row>
        <row r="154">
          <cell r="A154" t="str">
            <v>EF0151</v>
          </cell>
          <cell r="B154" t="str">
            <v>Active</v>
          </cell>
          <cell r="C154" t="str">
            <v>ELFASHER</v>
          </cell>
          <cell r="D154" t="str">
            <v xml:space="preserve">Khalid ABDULMOTI ALI </v>
          </cell>
          <cell r="E154" t="str">
            <v>Home Visitor</v>
          </cell>
          <cell r="F154" t="str">
            <v>NUT</v>
          </cell>
          <cell r="G154" t="str">
            <v>TFC</v>
          </cell>
          <cell r="H154" t="str">
            <v>B4</v>
          </cell>
          <cell r="L154">
            <v>517011.31442510424</v>
          </cell>
          <cell r="Z154">
            <v>0</v>
          </cell>
          <cell r="AA154">
            <v>0</v>
          </cell>
        </row>
        <row r="155">
          <cell r="A155" t="str">
            <v>EF0152</v>
          </cell>
          <cell r="B155" t="str">
            <v>Active</v>
          </cell>
          <cell r="C155" t="str">
            <v>ELFASHER</v>
          </cell>
          <cell r="D155" t="str">
            <v xml:space="preserve">Aziza MOHAMED ADAM </v>
          </cell>
          <cell r="E155" t="str">
            <v>Home Visitor</v>
          </cell>
          <cell r="F155" t="str">
            <v>NUT</v>
          </cell>
          <cell r="G155" t="str">
            <v>OTP</v>
          </cell>
          <cell r="H155" t="str">
            <v>B4</v>
          </cell>
          <cell r="L155">
            <v>517011.31442510424</v>
          </cell>
          <cell r="Z155">
            <v>0</v>
          </cell>
          <cell r="AA155">
            <v>0</v>
          </cell>
        </row>
        <row r="156">
          <cell r="A156" t="str">
            <v>EF0153</v>
          </cell>
          <cell r="B156" t="str">
            <v>Stopped</v>
          </cell>
          <cell r="C156" t="str">
            <v>ELFASHER</v>
          </cell>
          <cell r="D156" t="str">
            <v xml:space="preserve">Zahra SALIH ADAM </v>
          </cell>
          <cell r="E156" t="str">
            <v>Home Visitor</v>
          </cell>
          <cell r="F156" t="str">
            <v>NUT</v>
          </cell>
          <cell r="G156" t="str">
            <v>SFC</v>
          </cell>
          <cell r="H156" t="str">
            <v>B1</v>
          </cell>
          <cell r="L156">
            <v>480056.92</v>
          </cell>
          <cell r="Z156">
            <v>0</v>
          </cell>
          <cell r="AA156">
            <v>0</v>
          </cell>
        </row>
        <row r="157">
          <cell r="A157" t="str">
            <v>EF0154</v>
          </cell>
          <cell r="B157" t="str">
            <v>Active</v>
          </cell>
          <cell r="C157" t="str">
            <v>ELFASHER</v>
          </cell>
          <cell r="D157" t="str">
            <v xml:space="preserve">Nafisa ABDUJABAR ABDUHAMEED </v>
          </cell>
          <cell r="E157" t="str">
            <v>Home Visitor</v>
          </cell>
          <cell r="F157" t="str">
            <v>NUT</v>
          </cell>
          <cell r="G157" t="str">
            <v>TFC</v>
          </cell>
          <cell r="H157" t="str">
            <v>B4</v>
          </cell>
          <cell r="L157">
            <v>517011.31442510424</v>
          </cell>
          <cell r="Z157">
            <v>0</v>
          </cell>
          <cell r="AA157">
            <v>0</v>
          </cell>
        </row>
        <row r="158">
          <cell r="A158" t="str">
            <v>EF0155</v>
          </cell>
          <cell r="B158" t="str">
            <v>Stopped</v>
          </cell>
          <cell r="C158" t="str">
            <v>ELFASHER</v>
          </cell>
          <cell r="D158" t="str">
            <v xml:space="preserve">Rehab KARAMADEEN MOHAMED </v>
          </cell>
          <cell r="E158" t="str">
            <v>Home Visitor</v>
          </cell>
          <cell r="F158" t="str">
            <v>NUT</v>
          </cell>
          <cell r="G158" t="str">
            <v>SFC</v>
          </cell>
          <cell r="H158" t="str">
            <v>B1</v>
          </cell>
          <cell r="L158">
            <v>480056.92</v>
          </cell>
          <cell r="Z158">
            <v>0</v>
          </cell>
          <cell r="AA158">
            <v>0</v>
          </cell>
        </row>
        <row r="159">
          <cell r="A159" t="str">
            <v>EF0156</v>
          </cell>
          <cell r="B159" t="str">
            <v>Active</v>
          </cell>
          <cell r="C159" t="str">
            <v>ELFASHER</v>
          </cell>
          <cell r="D159" t="str">
            <v xml:space="preserve">Nafisa MOHAMED ADAM </v>
          </cell>
          <cell r="E159" t="str">
            <v>Home Visitor</v>
          </cell>
          <cell r="F159" t="str">
            <v>NUT</v>
          </cell>
          <cell r="G159" t="str">
            <v>TFC</v>
          </cell>
          <cell r="H159" t="str">
            <v>B4</v>
          </cell>
          <cell r="L159">
            <v>517011.31442510424</v>
          </cell>
          <cell r="Z159">
            <v>0</v>
          </cell>
          <cell r="AA159">
            <v>0</v>
          </cell>
        </row>
        <row r="160">
          <cell r="A160" t="str">
            <v xml:space="preserve">EF0157 </v>
          </cell>
          <cell r="B160" t="str">
            <v>Stopped</v>
          </cell>
          <cell r="C160" t="str">
            <v>ELFASHER</v>
          </cell>
          <cell r="D160" t="str">
            <v xml:space="preserve">Adam ABAKER AHMED </v>
          </cell>
          <cell r="E160" t="str">
            <v>Watchman</v>
          </cell>
          <cell r="F160" t="str">
            <v>LOG</v>
          </cell>
          <cell r="G160" t="str">
            <v>Guest House</v>
          </cell>
          <cell r="H160" t="str">
            <v>A1</v>
          </cell>
          <cell r="L160">
            <v>405204.07460792002</v>
          </cell>
          <cell r="Z160">
            <v>0</v>
          </cell>
          <cell r="AA160">
            <v>0</v>
          </cell>
        </row>
        <row r="161">
          <cell r="A161" t="str">
            <v>EF0158</v>
          </cell>
          <cell r="B161" t="str">
            <v>Active</v>
          </cell>
          <cell r="C161" t="str">
            <v>ELFASHER</v>
          </cell>
          <cell r="D161" t="str">
            <v xml:space="preserve">Mohamed ELHAFEZ IBRAHIM </v>
          </cell>
          <cell r="E161" t="str">
            <v>Watchman</v>
          </cell>
          <cell r="F161" t="str">
            <v>LOG</v>
          </cell>
          <cell r="G161" t="str">
            <v>WHouse</v>
          </cell>
          <cell r="H161" t="str">
            <v>A4</v>
          </cell>
          <cell r="L161">
            <v>436161.64845153713</v>
          </cell>
          <cell r="Z161">
            <v>0</v>
          </cell>
          <cell r="AA161">
            <v>0</v>
          </cell>
        </row>
        <row r="162">
          <cell r="A162" t="str">
            <v>EF0159</v>
          </cell>
          <cell r="B162" t="str">
            <v>Stopped</v>
          </cell>
          <cell r="C162" t="str">
            <v>ELFASHER</v>
          </cell>
          <cell r="D162" t="str">
            <v xml:space="preserve">Ismail MOHAMED ABDU ELRAHIM AHMED </v>
          </cell>
          <cell r="E162" t="str">
            <v>Watchman</v>
          </cell>
          <cell r="F162" t="str">
            <v>NUT</v>
          </cell>
          <cell r="G162" t="str">
            <v>SFC</v>
          </cell>
          <cell r="H162" t="str">
            <v>A1</v>
          </cell>
          <cell r="L162">
            <v>405204.07460792002</v>
          </cell>
          <cell r="Z162">
            <v>0</v>
          </cell>
          <cell r="AA162">
            <v>0</v>
          </cell>
        </row>
        <row r="163">
          <cell r="A163" t="str">
            <v>EF0160</v>
          </cell>
          <cell r="B163" t="str">
            <v>Active</v>
          </cell>
          <cell r="C163" t="str">
            <v>ELFASHER</v>
          </cell>
          <cell r="D163" t="str">
            <v xml:space="preserve">Ali IBRAHIM ELHAJ </v>
          </cell>
          <cell r="E163" t="str">
            <v>Watchman</v>
          </cell>
          <cell r="F163" t="str">
            <v>LOG</v>
          </cell>
          <cell r="G163" t="str">
            <v>Guest house</v>
          </cell>
          <cell r="H163" t="str">
            <v>A4</v>
          </cell>
          <cell r="L163">
            <v>436161.64845153713</v>
          </cell>
          <cell r="Z163">
            <v>0</v>
          </cell>
          <cell r="AA163">
            <v>0</v>
          </cell>
        </row>
        <row r="164">
          <cell r="A164" t="str">
            <v>EF0161</v>
          </cell>
          <cell r="B164" t="str">
            <v>Stopped</v>
          </cell>
          <cell r="C164" t="str">
            <v>ELFASHER</v>
          </cell>
          <cell r="D164" t="str">
            <v xml:space="preserve">Ibrahim ADAM ABDALLAH YAGOUB </v>
          </cell>
          <cell r="E164" t="str">
            <v>Registrar</v>
          </cell>
          <cell r="F164" t="str">
            <v>NUT</v>
          </cell>
          <cell r="G164" t="str">
            <v>TFC</v>
          </cell>
          <cell r="H164" t="str">
            <v>C1</v>
          </cell>
          <cell r="L164">
            <v>592335.26867873606</v>
          </cell>
          <cell r="Z164">
            <v>0</v>
          </cell>
          <cell r="AA164">
            <v>0</v>
          </cell>
        </row>
        <row r="165">
          <cell r="A165" t="str">
            <v>EF0162</v>
          </cell>
          <cell r="B165" t="str">
            <v>Active</v>
          </cell>
          <cell r="C165" t="str">
            <v>ELFASHER</v>
          </cell>
          <cell r="D165" t="str">
            <v xml:space="preserve">Abdulrahman MOHAMED ADAM </v>
          </cell>
          <cell r="E165" t="str">
            <v>Watchman</v>
          </cell>
          <cell r="F165" t="str">
            <v>LOG</v>
          </cell>
          <cell r="G165" t="str">
            <v>Guest house</v>
          </cell>
          <cell r="H165" t="str">
            <v>A4</v>
          </cell>
          <cell r="L165">
            <v>436161.64845153713</v>
          </cell>
          <cell r="Z165">
            <v>0</v>
          </cell>
          <cell r="AA165">
            <v>0</v>
          </cell>
        </row>
        <row r="166">
          <cell r="A166" t="str">
            <v>EF0163</v>
          </cell>
          <cell r="B166" t="str">
            <v>Active</v>
          </cell>
          <cell r="C166" t="str">
            <v>ELFASHER</v>
          </cell>
          <cell r="D166" t="str">
            <v xml:space="preserve">Mohamed ABOH MOHAMED </v>
          </cell>
          <cell r="E166" t="str">
            <v>Local Food Aid Monitor</v>
          </cell>
          <cell r="F166" t="str">
            <v>FA</v>
          </cell>
          <cell r="G166" t="str">
            <v>Field</v>
          </cell>
          <cell r="H166" t="str">
            <v>C4</v>
          </cell>
          <cell r="L166">
            <v>638286.74939056206</v>
          </cell>
          <cell r="Z166">
            <v>0</v>
          </cell>
          <cell r="AA166">
            <v>0</v>
          </cell>
        </row>
        <row r="167">
          <cell r="A167" t="str">
            <v>EF0164</v>
          </cell>
          <cell r="B167" t="str">
            <v>Stopped</v>
          </cell>
          <cell r="C167" t="str">
            <v>ELFASHER</v>
          </cell>
          <cell r="D167" t="str">
            <v xml:space="preserve">Thuraya ABDULKARIM SHOGAR </v>
          </cell>
          <cell r="E167" t="str">
            <v>Cook</v>
          </cell>
          <cell r="F167" t="str">
            <v>FA</v>
          </cell>
          <cell r="G167" t="str">
            <v>Field</v>
          </cell>
          <cell r="H167" t="str">
            <v>A1</v>
          </cell>
          <cell r="L167">
            <v>405204.07460792002</v>
          </cell>
          <cell r="Z167">
            <v>0</v>
          </cell>
          <cell r="AA167">
            <v>0</v>
          </cell>
        </row>
        <row r="168">
          <cell r="A168" t="str">
            <v>EF0165</v>
          </cell>
          <cell r="B168" t="str">
            <v>Active</v>
          </cell>
          <cell r="C168" t="str">
            <v>ELFASHER</v>
          </cell>
          <cell r="D168" t="str">
            <v xml:space="preserve">Abdulaziz ABAKAR MEDANI </v>
          </cell>
          <cell r="E168" t="str">
            <v>Local Food Aid Team Leader</v>
          </cell>
          <cell r="F168" t="str">
            <v>FA</v>
          </cell>
          <cell r="G168" t="str">
            <v>Field</v>
          </cell>
          <cell r="H168" t="str">
            <v>E4</v>
          </cell>
          <cell r="L168">
            <v>942072.5276072612</v>
          </cell>
          <cell r="Z168">
            <v>0</v>
          </cell>
          <cell r="AA168">
            <v>0</v>
          </cell>
        </row>
        <row r="169">
          <cell r="A169" t="str">
            <v>EF0166</v>
          </cell>
          <cell r="B169" t="str">
            <v>Active</v>
          </cell>
          <cell r="C169" t="str">
            <v>ELFASHER</v>
          </cell>
          <cell r="D169" t="str">
            <v xml:space="preserve">Haviz MUSA ABAKER </v>
          </cell>
          <cell r="E169" t="str">
            <v>Rehabilitation Assitant</v>
          </cell>
          <cell r="F169" t="str">
            <v>LOG</v>
          </cell>
          <cell r="G169" t="str">
            <v>Field</v>
          </cell>
          <cell r="H169" t="str">
            <v>C4</v>
          </cell>
          <cell r="L169">
            <v>638286.74939056206</v>
          </cell>
          <cell r="Z169">
            <v>0</v>
          </cell>
          <cell r="AA169">
            <v>0</v>
          </cell>
        </row>
        <row r="170">
          <cell r="A170" t="str">
            <v>EF0167</v>
          </cell>
          <cell r="B170" t="str">
            <v>Stopped</v>
          </cell>
          <cell r="C170" t="str">
            <v>ELFASHER</v>
          </cell>
          <cell r="D170" t="str">
            <v xml:space="preserve">Khalid AHMED ABDELMOUMI </v>
          </cell>
          <cell r="E170" t="str">
            <v>Watchman</v>
          </cell>
          <cell r="F170" t="str">
            <v>FA</v>
          </cell>
          <cell r="G170" t="str">
            <v>Field</v>
          </cell>
          <cell r="H170" t="str">
            <v>A1</v>
          </cell>
          <cell r="L170">
            <v>405204.07460792002</v>
          </cell>
          <cell r="Z170">
            <v>0</v>
          </cell>
          <cell r="AA170">
            <v>0</v>
          </cell>
        </row>
        <row r="171">
          <cell r="A171" t="str">
            <v>EF0168</v>
          </cell>
          <cell r="B171" t="str">
            <v>Stopped</v>
          </cell>
          <cell r="C171" t="str">
            <v>ELFASHER</v>
          </cell>
          <cell r="D171" t="str">
            <v xml:space="preserve">Fatma AHMED MOHAMED </v>
          </cell>
          <cell r="E171" t="str">
            <v>Cleaner</v>
          </cell>
          <cell r="F171" t="str">
            <v>FA</v>
          </cell>
          <cell r="G171" t="str">
            <v>Field</v>
          </cell>
          <cell r="H171" t="str">
            <v>A1</v>
          </cell>
          <cell r="L171">
            <v>405204.07460792002</v>
          </cell>
          <cell r="Z171">
            <v>0</v>
          </cell>
          <cell r="AA171">
            <v>0</v>
          </cell>
        </row>
        <row r="172">
          <cell r="A172" t="str">
            <v>EF0169</v>
          </cell>
          <cell r="B172" t="str">
            <v>Stopped</v>
          </cell>
          <cell r="C172" t="str">
            <v>ELFASHER</v>
          </cell>
          <cell r="D172" t="str">
            <v xml:space="preserve">Ahmed YOUSSIF ABDELMAJEED 2 </v>
          </cell>
          <cell r="E172" t="str">
            <v xml:space="preserve">TFC Supervisor </v>
          </cell>
          <cell r="F172" t="str">
            <v>NUT</v>
          </cell>
          <cell r="G172" t="str">
            <v>TFC</v>
          </cell>
          <cell r="H172" t="str">
            <v>F1</v>
          </cell>
          <cell r="L172">
            <v>1044160.7533788817</v>
          </cell>
          <cell r="Z172">
            <v>0</v>
          </cell>
          <cell r="AA172">
            <v>0</v>
          </cell>
        </row>
        <row r="173">
          <cell r="A173" t="str">
            <v>EF0170</v>
          </cell>
          <cell r="B173" t="str">
            <v>Active</v>
          </cell>
          <cell r="C173" t="str">
            <v>ELFASHER</v>
          </cell>
          <cell r="D173" t="str">
            <v xml:space="preserve">Omer AHMED MOHAMED </v>
          </cell>
          <cell r="E173" t="str">
            <v>Watchman</v>
          </cell>
          <cell r="F173" t="str">
            <v>LOG</v>
          </cell>
          <cell r="G173" t="str">
            <v>Guest house</v>
          </cell>
          <cell r="H173" t="str">
            <v>A4</v>
          </cell>
          <cell r="L173">
            <v>436161.64845153713</v>
          </cell>
          <cell r="Z173">
            <v>0</v>
          </cell>
          <cell r="AA173">
            <v>0</v>
          </cell>
        </row>
        <row r="174">
          <cell r="A174" t="str">
            <v>EF0171</v>
          </cell>
          <cell r="B174" t="str">
            <v>Stopped</v>
          </cell>
          <cell r="C174" t="str">
            <v>ELFASHER</v>
          </cell>
          <cell r="D174" t="str">
            <v xml:space="preserve">Eltaieb OMER ADAM </v>
          </cell>
          <cell r="E174" t="str">
            <v>Watchman</v>
          </cell>
          <cell r="F174" t="str">
            <v>LOG</v>
          </cell>
          <cell r="G174" t="str">
            <v>Office</v>
          </cell>
          <cell r="H174" t="str">
            <v>A1</v>
          </cell>
          <cell r="L174">
            <v>405204.07460792002</v>
          </cell>
          <cell r="Z174">
            <v>0</v>
          </cell>
          <cell r="AA174">
            <v>0</v>
          </cell>
        </row>
        <row r="175">
          <cell r="A175" t="str">
            <v>EF0172</v>
          </cell>
          <cell r="B175" t="str">
            <v>Active</v>
          </cell>
          <cell r="C175" t="str">
            <v>ELFASHER</v>
          </cell>
          <cell r="D175" t="str">
            <v xml:space="preserve">Seedeg ISHAG ZAKARIA </v>
          </cell>
          <cell r="E175" t="str">
            <v xml:space="preserve"> Team Leader</v>
          </cell>
          <cell r="F175" t="str">
            <v>NUTSURVEY</v>
          </cell>
          <cell r="G175" t="str">
            <v>Nut survey</v>
          </cell>
          <cell r="H175" t="str">
            <v>D4</v>
          </cell>
          <cell r="L175">
            <v>776886.20824858558</v>
          </cell>
          <cell r="Z175">
            <v>0</v>
          </cell>
          <cell r="AA175">
            <v>0</v>
          </cell>
        </row>
        <row r="176">
          <cell r="A176" t="str">
            <v>EF0173</v>
          </cell>
          <cell r="B176" t="str">
            <v>Stopped</v>
          </cell>
          <cell r="C176" t="str">
            <v>ELFASHER</v>
          </cell>
          <cell r="D176" t="str">
            <v xml:space="preserve">Saleh ABDELKASIM AHMED </v>
          </cell>
          <cell r="E176" t="str">
            <v xml:space="preserve"> Team Leader</v>
          </cell>
          <cell r="F176" t="str">
            <v>NUT</v>
          </cell>
          <cell r="G176" t="str">
            <v>SFC</v>
          </cell>
          <cell r="H176" t="str">
            <v>C</v>
          </cell>
          <cell r="L176">
            <v>580536.02859999996</v>
          </cell>
          <cell r="Z176">
            <v>0</v>
          </cell>
          <cell r="AA176">
            <v>0</v>
          </cell>
        </row>
        <row r="177">
          <cell r="A177" t="str">
            <v>EF0174</v>
          </cell>
          <cell r="B177" t="str">
            <v>Stopped</v>
          </cell>
          <cell r="C177" t="str">
            <v>ELFASHER</v>
          </cell>
          <cell r="D177" t="str">
            <v xml:space="preserve">Ali IBRAHIM DODAY </v>
          </cell>
          <cell r="E177" t="str">
            <v>Nurse</v>
          </cell>
          <cell r="F177" t="str">
            <v>NUT</v>
          </cell>
          <cell r="G177" t="str">
            <v>SFC</v>
          </cell>
          <cell r="H177" t="str">
            <v>D1</v>
          </cell>
          <cell r="L177">
            <v>721825.98335872008</v>
          </cell>
          <cell r="Z177">
            <v>0</v>
          </cell>
          <cell r="AA177">
            <v>0</v>
          </cell>
        </row>
        <row r="178">
          <cell r="A178" t="str">
            <v>EF0175</v>
          </cell>
          <cell r="B178" t="str">
            <v>Stopped</v>
          </cell>
          <cell r="C178" t="str">
            <v>ELFASHER</v>
          </cell>
          <cell r="D178" t="str">
            <v xml:space="preserve">Souleiman AZIN AHMED </v>
          </cell>
          <cell r="E178" t="str">
            <v>Rehabilitation Assitant</v>
          </cell>
          <cell r="F178" t="str">
            <v>LOG</v>
          </cell>
          <cell r="G178" t="str">
            <v>Office</v>
          </cell>
          <cell r="H178" t="str">
            <v>C1</v>
          </cell>
          <cell r="L178">
            <v>592335.26867873606</v>
          </cell>
          <cell r="Z178">
            <v>0</v>
          </cell>
          <cell r="AA178">
            <v>0</v>
          </cell>
        </row>
        <row r="179">
          <cell r="A179" t="str">
            <v>EF0176</v>
          </cell>
          <cell r="B179" t="str">
            <v>Active</v>
          </cell>
          <cell r="C179" t="str">
            <v>ELFASHER</v>
          </cell>
          <cell r="D179" t="str">
            <v xml:space="preserve">Raja AHMED IBRAHIM </v>
          </cell>
          <cell r="E179" t="str">
            <v>Accountant</v>
          </cell>
          <cell r="F179" t="str">
            <v>ADMIN</v>
          </cell>
          <cell r="G179" t="str">
            <v>Office</v>
          </cell>
          <cell r="H179" t="str">
            <v>E11</v>
          </cell>
          <cell r="I179" t="str">
            <v>22/1/2007</v>
          </cell>
          <cell r="J179" t="str">
            <v>3 months</v>
          </cell>
          <cell r="K179" t="str">
            <v>February</v>
          </cell>
          <cell r="L179">
            <v>892528.57775239088</v>
          </cell>
          <cell r="M179">
            <v>800000</v>
          </cell>
          <cell r="O179">
            <v>200000</v>
          </cell>
          <cell r="P179">
            <v>300000</v>
          </cell>
          <cell r="Q179">
            <v>300000</v>
          </cell>
          <cell r="Z179">
            <v>0</v>
          </cell>
          <cell r="AA179">
            <v>0</v>
          </cell>
        </row>
        <row r="180">
          <cell r="A180" t="str">
            <v>EF0177</v>
          </cell>
          <cell r="B180" t="str">
            <v>Stopped</v>
          </cell>
          <cell r="C180" t="str">
            <v>ELFASHER</v>
          </cell>
          <cell r="D180" t="str">
            <v xml:space="preserve">Mohamed EL MAHFOUZ </v>
          </cell>
          <cell r="E180" t="str">
            <v>Storekeeper Assistant</v>
          </cell>
          <cell r="F180" t="str">
            <v>LOG</v>
          </cell>
          <cell r="G180" t="str">
            <v>Office</v>
          </cell>
          <cell r="H180" t="str">
            <v>C</v>
          </cell>
          <cell r="L180">
            <v>580536.02859999996</v>
          </cell>
          <cell r="Z180">
            <v>0</v>
          </cell>
          <cell r="AA180">
            <v>0</v>
          </cell>
        </row>
        <row r="181">
          <cell r="A181" t="str">
            <v>EF0178</v>
          </cell>
          <cell r="B181" t="str">
            <v>Active</v>
          </cell>
          <cell r="C181" t="str">
            <v>ELFASHER</v>
          </cell>
          <cell r="D181" t="str">
            <v xml:space="preserve">Faisal ZAKARIA HUSSEIN </v>
          </cell>
          <cell r="E181" t="str">
            <v>Deputy Administrator</v>
          </cell>
          <cell r="F181" t="str">
            <v>ADMIN</v>
          </cell>
          <cell r="G181" t="str">
            <v>Office</v>
          </cell>
          <cell r="H181" t="str">
            <v>G11</v>
          </cell>
          <cell r="L181">
            <v>1315219.7365671098</v>
          </cell>
          <cell r="Z181">
            <v>0</v>
          </cell>
          <cell r="AA181">
            <v>0</v>
          </cell>
        </row>
        <row r="182">
          <cell r="A182" t="str">
            <v>EF0179</v>
          </cell>
          <cell r="B182" t="str">
            <v>Stopped</v>
          </cell>
          <cell r="C182" t="str">
            <v>ELFASHER</v>
          </cell>
          <cell r="D182" t="str">
            <v xml:space="preserve">Ismail AHMED ABDALLAH </v>
          </cell>
          <cell r="E182" t="str">
            <v xml:space="preserve">Registrar </v>
          </cell>
          <cell r="F182" t="str">
            <v>NUT</v>
          </cell>
          <cell r="G182" t="str">
            <v>TFC</v>
          </cell>
          <cell r="H182" t="str">
            <v>B</v>
          </cell>
          <cell r="L182">
            <v>470286.45574</v>
          </cell>
          <cell r="Z182">
            <v>0</v>
          </cell>
          <cell r="AA182">
            <v>0</v>
          </cell>
        </row>
        <row r="183">
          <cell r="A183" t="str">
            <v>EF0180</v>
          </cell>
          <cell r="B183" t="str">
            <v>Stopped</v>
          </cell>
          <cell r="C183" t="str">
            <v>ELFASHER</v>
          </cell>
          <cell r="D183" t="str">
            <v xml:space="preserve">Eldouma OSMAN SONY </v>
          </cell>
          <cell r="E183" t="str">
            <v>Watchman</v>
          </cell>
          <cell r="F183" t="str">
            <v>NUT</v>
          </cell>
          <cell r="G183" t="str">
            <v>SFC</v>
          </cell>
          <cell r="H183" t="str">
            <v>A1</v>
          </cell>
          <cell r="L183">
            <v>405204.07460792002</v>
          </cell>
          <cell r="Z183">
            <v>0</v>
          </cell>
          <cell r="AA183">
            <v>0</v>
          </cell>
        </row>
        <row r="184">
          <cell r="A184" t="str">
            <v>EF0181</v>
          </cell>
          <cell r="B184" t="str">
            <v>Stopped</v>
          </cell>
          <cell r="C184" t="str">
            <v>ELFASHER</v>
          </cell>
          <cell r="D184" t="str">
            <v xml:space="preserve">Senian ABDELKARIM MOHAMED </v>
          </cell>
          <cell r="E184" t="str">
            <v>Watchman</v>
          </cell>
          <cell r="F184" t="str">
            <v>NUT</v>
          </cell>
          <cell r="G184" t="str">
            <v>SFC</v>
          </cell>
          <cell r="H184" t="str">
            <v>A1</v>
          </cell>
          <cell r="L184">
            <v>405204.07460792002</v>
          </cell>
          <cell r="Z184">
            <v>0</v>
          </cell>
          <cell r="AA184">
            <v>0</v>
          </cell>
        </row>
        <row r="185">
          <cell r="A185" t="str">
            <v>EF0182</v>
          </cell>
          <cell r="B185" t="str">
            <v>Stopped</v>
          </cell>
          <cell r="C185" t="str">
            <v>ELFASHER</v>
          </cell>
          <cell r="D185" t="str">
            <v xml:space="preserve">Adam BASHER Mustafa </v>
          </cell>
          <cell r="E185" t="str">
            <v>Watchman</v>
          </cell>
          <cell r="F185" t="str">
            <v>NUT</v>
          </cell>
          <cell r="G185" t="str">
            <v>SFC</v>
          </cell>
          <cell r="H185" t="str">
            <v>A1</v>
          </cell>
          <cell r="L185">
            <v>405204.07460792002</v>
          </cell>
          <cell r="Z185">
            <v>0</v>
          </cell>
          <cell r="AA185">
            <v>0</v>
          </cell>
        </row>
        <row r="186">
          <cell r="A186" t="str">
            <v>EF0183</v>
          </cell>
          <cell r="B186" t="str">
            <v>Active</v>
          </cell>
          <cell r="C186" t="str">
            <v>ELFASHER</v>
          </cell>
          <cell r="D186" t="str">
            <v xml:space="preserve">Zainab YOUSSIF ABAKER </v>
          </cell>
          <cell r="E186" t="str">
            <v xml:space="preserve">Phase Monitor </v>
          </cell>
          <cell r="F186" t="str">
            <v>NUT</v>
          </cell>
          <cell r="G186" t="str">
            <v>TFC</v>
          </cell>
          <cell r="H186" t="str">
            <v>B4</v>
          </cell>
          <cell r="L186">
            <v>517011.31442510424</v>
          </cell>
          <cell r="Z186">
            <v>0</v>
          </cell>
          <cell r="AA186">
            <v>0</v>
          </cell>
        </row>
        <row r="187">
          <cell r="A187" t="str">
            <v>EF0184</v>
          </cell>
          <cell r="B187" t="str">
            <v>Active</v>
          </cell>
          <cell r="C187" t="str">
            <v>ELFASHER</v>
          </cell>
          <cell r="D187" t="str">
            <v xml:space="preserve">Khaled OSMAN ELTAHIR </v>
          </cell>
          <cell r="E187" t="str">
            <v>Chiefwatchman</v>
          </cell>
          <cell r="F187" t="str">
            <v>LOG</v>
          </cell>
          <cell r="G187" t="str">
            <v>Office</v>
          </cell>
          <cell r="H187" t="str">
            <v>B11</v>
          </cell>
          <cell r="I187" t="str">
            <v>22/1/2007</v>
          </cell>
          <cell r="J187" t="str">
            <v>3 months</v>
          </cell>
          <cell r="K187" t="str">
            <v>February</v>
          </cell>
          <cell r="L187">
            <v>493647.86945129267</v>
          </cell>
          <cell r="M187">
            <v>450000</v>
          </cell>
          <cell r="O187">
            <v>150000</v>
          </cell>
          <cell r="P187">
            <v>150000</v>
          </cell>
          <cell r="Q187">
            <v>150000</v>
          </cell>
          <cell r="Z187">
            <v>0</v>
          </cell>
          <cell r="AA187">
            <v>0</v>
          </cell>
        </row>
        <row r="188">
          <cell r="A188" t="str">
            <v>EF0185</v>
          </cell>
          <cell r="B188" t="str">
            <v>Stopped</v>
          </cell>
          <cell r="C188" t="str">
            <v>ELFASHER</v>
          </cell>
          <cell r="D188" t="str">
            <v xml:space="preserve">Souleiman ADAM MOHAMED </v>
          </cell>
          <cell r="E188" t="str">
            <v>Watchman</v>
          </cell>
          <cell r="F188" t="str">
            <v>NUT</v>
          </cell>
          <cell r="G188" t="str">
            <v>SFC</v>
          </cell>
          <cell r="H188" t="str">
            <v>A1</v>
          </cell>
          <cell r="L188">
            <v>405204.07460792002</v>
          </cell>
          <cell r="Z188">
            <v>0</v>
          </cell>
          <cell r="AA188">
            <v>0</v>
          </cell>
        </row>
        <row r="189">
          <cell r="A189" t="str">
            <v>EF0186</v>
          </cell>
          <cell r="B189" t="str">
            <v>Active</v>
          </cell>
          <cell r="C189" t="str">
            <v>ELFASHER</v>
          </cell>
          <cell r="D189" t="str">
            <v xml:space="preserve">Haroun ABDALLA ADAM </v>
          </cell>
          <cell r="E189" t="str">
            <v>Watchman</v>
          </cell>
          <cell r="F189" t="str">
            <v>LOG</v>
          </cell>
          <cell r="G189" t="str">
            <v>Guest House</v>
          </cell>
          <cell r="H189" t="str">
            <v>A11</v>
          </cell>
          <cell r="L189">
            <v>416473.55445912096</v>
          </cell>
          <cell r="Z189">
            <v>0</v>
          </cell>
          <cell r="AA189">
            <v>0</v>
          </cell>
        </row>
        <row r="190">
          <cell r="A190" t="str">
            <v>EF0187</v>
          </cell>
          <cell r="B190" t="str">
            <v>Active</v>
          </cell>
          <cell r="C190" t="str">
            <v>ELFASHER</v>
          </cell>
          <cell r="D190" t="str">
            <v xml:space="preserve">Mokhtar MOHAMED MOKHTAR </v>
          </cell>
          <cell r="E190" t="str">
            <v>Watchman</v>
          </cell>
          <cell r="F190" t="str">
            <v>LOG</v>
          </cell>
          <cell r="G190" t="str">
            <v>WHouse</v>
          </cell>
          <cell r="H190" t="str">
            <v>A11</v>
          </cell>
          <cell r="L190">
            <v>416473.55445912096</v>
          </cell>
          <cell r="Z190">
            <v>0</v>
          </cell>
          <cell r="AA190">
            <v>0</v>
          </cell>
        </row>
        <row r="191">
          <cell r="A191" t="str">
            <v>EF0188</v>
          </cell>
          <cell r="B191" t="str">
            <v>Active</v>
          </cell>
          <cell r="C191" t="str">
            <v>ELFASHER</v>
          </cell>
          <cell r="D191" t="str">
            <v xml:space="preserve">Souleiman SALEH ALI </v>
          </cell>
          <cell r="E191" t="str">
            <v>Watchman</v>
          </cell>
          <cell r="F191" t="str">
            <v>LOG</v>
          </cell>
          <cell r="G191" t="str">
            <v>Office</v>
          </cell>
          <cell r="H191" t="str">
            <v>A11</v>
          </cell>
          <cell r="L191">
            <v>416473.55445912096</v>
          </cell>
          <cell r="Z191">
            <v>0</v>
          </cell>
          <cell r="AA191">
            <v>0</v>
          </cell>
        </row>
        <row r="192">
          <cell r="A192" t="str">
            <v>EF0189</v>
          </cell>
          <cell r="B192" t="str">
            <v>Active</v>
          </cell>
          <cell r="C192" t="str">
            <v>ELFASHER</v>
          </cell>
          <cell r="D192" t="str">
            <v xml:space="preserve">Hatim EL NAIM AHMED </v>
          </cell>
          <cell r="E192" t="str">
            <v>Watchman</v>
          </cell>
          <cell r="F192" t="str">
            <v>LOG</v>
          </cell>
          <cell r="G192" t="str">
            <v>Guest House</v>
          </cell>
          <cell r="H192" t="str">
            <v>A11</v>
          </cell>
          <cell r="L192">
            <v>416473.55445912096</v>
          </cell>
          <cell r="Z192">
            <v>0</v>
          </cell>
          <cell r="AA192">
            <v>0</v>
          </cell>
        </row>
        <row r="193">
          <cell r="A193" t="str">
            <v>EF0190</v>
          </cell>
          <cell r="B193" t="str">
            <v>Active</v>
          </cell>
          <cell r="C193" t="str">
            <v>ELFASHER</v>
          </cell>
          <cell r="D193" t="str">
            <v xml:space="preserve">Ibrahim ABUBAKER HAHMED </v>
          </cell>
          <cell r="E193" t="str">
            <v>Watchman</v>
          </cell>
          <cell r="F193" t="str">
            <v>LOG</v>
          </cell>
          <cell r="G193" t="str">
            <v>Guest House</v>
          </cell>
          <cell r="H193" t="str">
            <v>A11</v>
          </cell>
          <cell r="L193">
            <v>416473.55445912096</v>
          </cell>
          <cell r="Z193">
            <v>0</v>
          </cell>
          <cell r="AA193">
            <v>0</v>
          </cell>
        </row>
        <row r="194">
          <cell r="A194" t="str">
            <v>EF0191</v>
          </cell>
          <cell r="B194" t="str">
            <v>Active</v>
          </cell>
          <cell r="C194" t="str">
            <v>ELFASHER</v>
          </cell>
          <cell r="D194" t="str">
            <v xml:space="preserve">Abo obeida ABUBEKER HAMID IBRAHIM </v>
          </cell>
          <cell r="E194" t="str">
            <v>Watchman</v>
          </cell>
          <cell r="F194" t="str">
            <v>LOG</v>
          </cell>
          <cell r="G194" t="str">
            <v>Office</v>
          </cell>
          <cell r="H194" t="str">
            <v>A11</v>
          </cell>
          <cell r="L194">
            <v>416473.55445912096</v>
          </cell>
          <cell r="Z194">
            <v>0</v>
          </cell>
          <cell r="AA194">
            <v>0</v>
          </cell>
        </row>
        <row r="195">
          <cell r="A195" t="str">
            <v>EF0192</v>
          </cell>
          <cell r="B195" t="str">
            <v>Active</v>
          </cell>
          <cell r="C195" t="str">
            <v>ELFASHER</v>
          </cell>
          <cell r="D195" t="str">
            <v xml:space="preserve">Elhadi ABDALLA MOHAMED </v>
          </cell>
          <cell r="E195" t="str">
            <v>home Visitor</v>
          </cell>
          <cell r="F195" t="str">
            <v>NUT</v>
          </cell>
          <cell r="G195" t="str">
            <v>OTP</v>
          </cell>
          <cell r="H195" t="str">
            <v>B11</v>
          </cell>
          <cell r="L195">
            <v>493647.86945129267</v>
          </cell>
          <cell r="Z195">
            <v>0</v>
          </cell>
          <cell r="AA195">
            <v>0</v>
          </cell>
        </row>
        <row r="196">
          <cell r="A196" t="str">
            <v>EF0193</v>
          </cell>
          <cell r="B196" t="str">
            <v>Stopped</v>
          </cell>
          <cell r="C196" t="str">
            <v>ELFASHER</v>
          </cell>
          <cell r="D196" t="str">
            <v xml:space="preserve">Ali OSMAN ALI </v>
          </cell>
          <cell r="E196" t="str">
            <v>Driver</v>
          </cell>
          <cell r="F196" t="str">
            <v>LOG</v>
          </cell>
          <cell r="G196" t="str">
            <v>Office</v>
          </cell>
          <cell r="H196" t="str">
            <v>C1</v>
          </cell>
          <cell r="L196">
            <v>592335.26867873606</v>
          </cell>
          <cell r="Z196">
            <v>0</v>
          </cell>
          <cell r="AA196">
            <v>0</v>
          </cell>
        </row>
        <row r="197">
          <cell r="A197" t="str">
            <v>EF0194</v>
          </cell>
          <cell r="B197" t="str">
            <v>Active</v>
          </cell>
          <cell r="C197" t="str">
            <v>ELFASHER</v>
          </cell>
          <cell r="D197" t="str">
            <v xml:space="preserve">Abbas MOHAMED AHMED </v>
          </cell>
          <cell r="E197" t="str">
            <v>Stock Manager</v>
          </cell>
          <cell r="F197" t="str">
            <v>LOG</v>
          </cell>
          <cell r="G197" t="str">
            <v>Office</v>
          </cell>
          <cell r="H197" t="str">
            <v>E11</v>
          </cell>
          <cell r="L197">
            <v>892528.57775239088</v>
          </cell>
          <cell r="Z197">
            <v>0</v>
          </cell>
          <cell r="AA197">
            <v>0</v>
          </cell>
        </row>
        <row r="198">
          <cell r="A198" t="str">
            <v>EF0195</v>
          </cell>
          <cell r="B198" t="str">
            <v>Active</v>
          </cell>
          <cell r="C198" t="str">
            <v>ELFASHER</v>
          </cell>
          <cell r="D198" t="str">
            <v xml:space="preserve">Abdallah YAGOUB ADAM </v>
          </cell>
          <cell r="E198" t="str">
            <v>Food security Surveillance officer</v>
          </cell>
          <cell r="F198" t="str">
            <v>FS</v>
          </cell>
          <cell r="G198" t="str">
            <v>Field</v>
          </cell>
          <cell r="H198" t="str">
            <v>D11</v>
          </cell>
          <cell r="L198">
            <v>741710.86948865373</v>
          </cell>
          <cell r="Z198">
            <v>0</v>
          </cell>
          <cell r="AA198">
            <v>0</v>
          </cell>
        </row>
        <row r="199">
          <cell r="A199" t="str">
            <v>EF0196</v>
          </cell>
          <cell r="B199" t="str">
            <v>Stopped</v>
          </cell>
          <cell r="C199" t="str">
            <v>ELFASHER</v>
          </cell>
          <cell r="D199" t="str">
            <v xml:space="preserve">Bakheit MOHAMED RABEH </v>
          </cell>
          <cell r="E199" t="str">
            <v xml:space="preserve">Food security monitor </v>
          </cell>
          <cell r="F199" t="str">
            <v>FS</v>
          </cell>
          <cell r="G199" t="str">
            <v>Field</v>
          </cell>
          <cell r="H199" t="str">
            <v>C</v>
          </cell>
          <cell r="L199">
            <v>580536.02859999996</v>
          </cell>
          <cell r="Z199">
            <v>0</v>
          </cell>
          <cell r="AA199">
            <v>0</v>
          </cell>
        </row>
        <row r="200">
          <cell r="A200" t="str">
            <v>EF0197</v>
          </cell>
          <cell r="B200" t="str">
            <v>Stopped</v>
          </cell>
          <cell r="C200" t="str">
            <v>ELFASHER</v>
          </cell>
          <cell r="D200" t="str">
            <v xml:space="preserve">Noura Omer  MOHAMED </v>
          </cell>
          <cell r="E200" t="str">
            <v>Home Visitor</v>
          </cell>
          <cell r="F200" t="str">
            <v>NUT</v>
          </cell>
          <cell r="G200" t="str">
            <v>SFC</v>
          </cell>
          <cell r="H200" t="str">
            <v>B1</v>
          </cell>
          <cell r="L200">
            <v>480056.92</v>
          </cell>
          <cell r="Z200">
            <v>0</v>
          </cell>
          <cell r="AA200">
            <v>0</v>
          </cell>
        </row>
        <row r="201">
          <cell r="A201" t="str">
            <v>EF0198</v>
          </cell>
          <cell r="B201" t="str">
            <v>Stopped</v>
          </cell>
          <cell r="C201" t="str">
            <v>ELFASHER</v>
          </cell>
          <cell r="D201" t="str">
            <v xml:space="preserve">Sawakin ADAM YOUSSUF BAHAR </v>
          </cell>
          <cell r="E201" t="str">
            <v>Home Visitor</v>
          </cell>
          <cell r="F201" t="str">
            <v>NUT</v>
          </cell>
          <cell r="G201" t="str">
            <v>SFC</v>
          </cell>
          <cell r="H201" t="str">
            <v>B1</v>
          </cell>
          <cell r="L201">
            <v>480056.92</v>
          </cell>
          <cell r="Z201">
            <v>0</v>
          </cell>
          <cell r="AA201">
            <v>0</v>
          </cell>
        </row>
        <row r="202">
          <cell r="A202" t="str">
            <v>EF0199</v>
          </cell>
          <cell r="B202" t="str">
            <v>Stopped</v>
          </cell>
          <cell r="C202" t="str">
            <v>ELFASHER</v>
          </cell>
          <cell r="D202" t="str">
            <v xml:space="preserve">Haroun MUSSA IBRAHIM </v>
          </cell>
          <cell r="E202" t="str">
            <v>Home Visitor</v>
          </cell>
          <cell r="F202" t="str">
            <v>NUT</v>
          </cell>
          <cell r="G202" t="str">
            <v>SFC</v>
          </cell>
          <cell r="H202" t="str">
            <v>B1</v>
          </cell>
          <cell r="L202">
            <v>480056.92</v>
          </cell>
          <cell r="Z202">
            <v>0</v>
          </cell>
          <cell r="AA202">
            <v>0</v>
          </cell>
        </row>
        <row r="203">
          <cell r="A203" t="str">
            <v>EF0200</v>
          </cell>
          <cell r="B203" t="str">
            <v>Stopped</v>
          </cell>
          <cell r="C203" t="str">
            <v>ELFASHER</v>
          </cell>
          <cell r="D203" t="str">
            <v xml:space="preserve">Eissa ADAM SULIMAN MOHAMED </v>
          </cell>
          <cell r="E203" t="str">
            <v>Home Visitor</v>
          </cell>
          <cell r="F203" t="str">
            <v>NUT</v>
          </cell>
          <cell r="G203" t="str">
            <v>SFC</v>
          </cell>
          <cell r="H203" t="str">
            <v>B1</v>
          </cell>
          <cell r="L203">
            <v>480056.92</v>
          </cell>
          <cell r="Z203">
            <v>0</v>
          </cell>
          <cell r="AA203">
            <v>0</v>
          </cell>
        </row>
        <row r="204">
          <cell r="A204" t="str">
            <v>EF0201</v>
          </cell>
          <cell r="B204" t="str">
            <v>Stopped</v>
          </cell>
          <cell r="C204" t="str">
            <v>ELFASHER</v>
          </cell>
          <cell r="D204" t="str">
            <v xml:space="preserve">Halima MOHAMED ABDELLA </v>
          </cell>
          <cell r="E204" t="str">
            <v>Home Visitor</v>
          </cell>
          <cell r="F204" t="str">
            <v>NUT</v>
          </cell>
          <cell r="G204" t="str">
            <v>SFC</v>
          </cell>
          <cell r="H204" t="str">
            <v>B1</v>
          </cell>
          <cell r="L204">
            <v>480056.92</v>
          </cell>
          <cell r="Z204">
            <v>0</v>
          </cell>
          <cell r="AA204">
            <v>0</v>
          </cell>
        </row>
        <row r="205">
          <cell r="A205" t="str">
            <v>EF0202</v>
          </cell>
          <cell r="B205" t="str">
            <v>Stopped</v>
          </cell>
          <cell r="C205" t="str">
            <v>ELFASHER</v>
          </cell>
          <cell r="D205" t="str">
            <v xml:space="preserve">Elsadig SABIT ELNOUR </v>
          </cell>
          <cell r="E205" t="str">
            <v>Home Visitor</v>
          </cell>
          <cell r="F205" t="str">
            <v>NUT</v>
          </cell>
          <cell r="G205" t="str">
            <v>SFC</v>
          </cell>
          <cell r="H205" t="str">
            <v>B</v>
          </cell>
          <cell r="L205">
            <v>470286.45574</v>
          </cell>
          <cell r="Z205">
            <v>0</v>
          </cell>
          <cell r="AA205">
            <v>0</v>
          </cell>
        </row>
        <row r="206">
          <cell r="A206" t="str">
            <v>EF0203</v>
          </cell>
          <cell r="B206" t="str">
            <v>Stopped</v>
          </cell>
          <cell r="C206" t="str">
            <v>ELFASHER</v>
          </cell>
          <cell r="D206" t="str">
            <v xml:space="preserve">Asha Ali ABDELRAHMAN MOHAMED </v>
          </cell>
          <cell r="E206" t="str">
            <v>Home Visitor</v>
          </cell>
          <cell r="F206" t="str">
            <v>NUT</v>
          </cell>
          <cell r="G206" t="str">
            <v>SFC</v>
          </cell>
          <cell r="H206" t="str">
            <v>B1</v>
          </cell>
          <cell r="L206">
            <v>480056.92</v>
          </cell>
          <cell r="Z206">
            <v>0</v>
          </cell>
          <cell r="AA206">
            <v>0</v>
          </cell>
        </row>
        <row r="207">
          <cell r="A207" t="str">
            <v>EF0204</v>
          </cell>
          <cell r="B207" t="str">
            <v>Stopped</v>
          </cell>
          <cell r="C207" t="str">
            <v>ELFASHER</v>
          </cell>
          <cell r="D207" t="str">
            <v xml:space="preserve">Kholoud ABDERAHMAN ABDALLA  </v>
          </cell>
          <cell r="E207" t="str">
            <v>Home Visitor</v>
          </cell>
          <cell r="F207" t="str">
            <v>NUT</v>
          </cell>
          <cell r="G207" t="str">
            <v>SFC</v>
          </cell>
          <cell r="H207" t="str">
            <v>B1</v>
          </cell>
          <cell r="L207">
            <v>480056.92</v>
          </cell>
          <cell r="Z207">
            <v>0</v>
          </cell>
          <cell r="AA207">
            <v>0</v>
          </cell>
        </row>
        <row r="208">
          <cell r="A208" t="str">
            <v>EF0205</v>
          </cell>
          <cell r="B208" t="str">
            <v>Active</v>
          </cell>
          <cell r="C208" t="str">
            <v>ELFASHER</v>
          </cell>
          <cell r="D208" t="str">
            <v xml:space="preserve">Motasim ARABI MOHAMEDO </v>
          </cell>
          <cell r="E208" t="str">
            <v>Storekeeper Assistant</v>
          </cell>
          <cell r="F208" t="str">
            <v>LOG</v>
          </cell>
          <cell r="G208" t="str">
            <v>Office</v>
          </cell>
          <cell r="H208" t="str">
            <v>D11</v>
          </cell>
          <cell r="I208">
            <v>39230</v>
          </cell>
          <cell r="J208" t="str">
            <v>3 months</v>
          </cell>
          <cell r="K208" t="str">
            <v>JUNE</v>
          </cell>
          <cell r="L208">
            <v>741710.86948865373</v>
          </cell>
          <cell r="M208">
            <v>500000</v>
          </cell>
          <cell r="S208">
            <v>150000</v>
          </cell>
          <cell r="T208">
            <v>150000</v>
          </cell>
          <cell r="U208">
            <v>200000</v>
          </cell>
          <cell r="Z208">
            <v>150000</v>
          </cell>
          <cell r="AA208">
            <v>0</v>
          </cell>
        </row>
        <row r="209">
          <cell r="A209" t="str">
            <v>EF0206</v>
          </cell>
          <cell r="B209" t="str">
            <v>Active</v>
          </cell>
          <cell r="C209" t="str">
            <v>ELFASHER</v>
          </cell>
          <cell r="D209" t="str">
            <v xml:space="preserve">Mohamed ADAM MOHAMED </v>
          </cell>
          <cell r="E209" t="str">
            <v>Food Aid Monitor</v>
          </cell>
          <cell r="F209" t="str">
            <v>FA</v>
          </cell>
          <cell r="G209" t="str">
            <v>Field</v>
          </cell>
          <cell r="H209" t="str">
            <v>C11</v>
          </cell>
          <cell r="L209">
            <v>609410.55717187456</v>
          </cell>
          <cell r="Z209">
            <v>0</v>
          </cell>
          <cell r="AA209">
            <v>0</v>
          </cell>
        </row>
        <row r="210">
          <cell r="A210" t="str">
            <v>EF0207</v>
          </cell>
          <cell r="B210" t="str">
            <v>Stopped</v>
          </cell>
          <cell r="C210" t="str">
            <v>ELFASHER</v>
          </cell>
          <cell r="D210" t="str">
            <v xml:space="preserve">Osman HUSSEIN ADAM  </v>
          </cell>
          <cell r="E210" t="str">
            <v>Food Aid Monitor</v>
          </cell>
          <cell r="F210" t="str">
            <v>FA</v>
          </cell>
          <cell r="G210" t="str">
            <v>Field</v>
          </cell>
          <cell r="H210" t="str">
            <v>C</v>
          </cell>
          <cell r="L210">
            <v>580536.02859999996</v>
          </cell>
          <cell r="Z210">
            <v>0</v>
          </cell>
          <cell r="AA210">
            <v>0</v>
          </cell>
        </row>
        <row r="211">
          <cell r="A211" t="str">
            <v>EF0208</v>
          </cell>
          <cell r="B211" t="str">
            <v>Stopped</v>
          </cell>
          <cell r="C211" t="str">
            <v>ELFASHER</v>
          </cell>
          <cell r="D211" t="str">
            <v xml:space="preserve">Adam ABAKER MOHAMED  </v>
          </cell>
          <cell r="E211" t="str">
            <v>Food Aid Monitor</v>
          </cell>
          <cell r="F211" t="str">
            <v>FA</v>
          </cell>
          <cell r="G211" t="str">
            <v>Field</v>
          </cell>
          <cell r="H211" t="str">
            <v>C</v>
          </cell>
          <cell r="L211">
            <v>580536.02859999996</v>
          </cell>
          <cell r="Z211">
            <v>0</v>
          </cell>
          <cell r="AA211">
            <v>0</v>
          </cell>
        </row>
        <row r="212">
          <cell r="A212" t="str">
            <v>EF0209</v>
          </cell>
          <cell r="B212" t="str">
            <v>Stopped</v>
          </cell>
          <cell r="C212" t="str">
            <v>ELFASHER</v>
          </cell>
          <cell r="D212" t="str">
            <v xml:space="preserve">Jamal ABDALLA ABAKER </v>
          </cell>
          <cell r="E212" t="str">
            <v>Driver</v>
          </cell>
          <cell r="F212" t="str">
            <v>LOG</v>
          </cell>
          <cell r="G212" t="str">
            <v>Office</v>
          </cell>
          <cell r="H212" t="str">
            <v>C1</v>
          </cell>
          <cell r="L212">
            <v>592335.26867873606</v>
          </cell>
          <cell r="Z212">
            <v>0</v>
          </cell>
          <cell r="AA212">
            <v>0</v>
          </cell>
        </row>
        <row r="213">
          <cell r="A213" t="str">
            <v>EF0210</v>
          </cell>
          <cell r="B213" t="str">
            <v>Active</v>
          </cell>
          <cell r="C213" t="str">
            <v>ELFASHER</v>
          </cell>
          <cell r="D213" t="str">
            <v xml:space="preserve">Mohamed ELTAIB MOHAMED ADAM </v>
          </cell>
          <cell r="E213" t="str">
            <v>Food Aid team Leader</v>
          </cell>
          <cell r="F213" t="str">
            <v>FA</v>
          </cell>
          <cell r="G213" t="str">
            <v>Field</v>
          </cell>
          <cell r="H213" t="str">
            <v>D11</v>
          </cell>
          <cell r="L213">
            <v>741710.86948865373</v>
          </cell>
          <cell r="Z213">
            <v>0</v>
          </cell>
          <cell r="AA213">
            <v>0</v>
          </cell>
        </row>
        <row r="214">
          <cell r="A214" t="str">
            <v>EF0211</v>
          </cell>
          <cell r="B214" t="str">
            <v>Stopped</v>
          </cell>
          <cell r="C214" t="str">
            <v>ELFASHER</v>
          </cell>
          <cell r="D214" t="str">
            <v xml:space="preserve">Seedeg YAHIA MOHAMED </v>
          </cell>
          <cell r="E214" t="str">
            <v>Food Aid Monitor</v>
          </cell>
          <cell r="F214" t="str">
            <v>FA</v>
          </cell>
          <cell r="G214" t="str">
            <v>Field</v>
          </cell>
          <cell r="H214" t="str">
            <v>C1</v>
          </cell>
          <cell r="L214">
            <v>592335.26867873606</v>
          </cell>
          <cell r="Z214">
            <v>0</v>
          </cell>
          <cell r="AA214">
            <v>0</v>
          </cell>
        </row>
        <row r="215">
          <cell r="A215" t="str">
            <v>EF0212</v>
          </cell>
          <cell r="B215" t="str">
            <v>Active</v>
          </cell>
          <cell r="C215" t="str">
            <v>ELFASHER</v>
          </cell>
          <cell r="D215" t="str">
            <v xml:space="preserve">Ibrahim ADAM ABAKER </v>
          </cell>
          <cell r="E215" t="str">
            <v>Agricultural Technician</v>
          </cell>
          <cell r="F215" t="str">
            <v>FS</v>
          </cell>
          <cell r="G215" t="str">
            <v>Field</v>
          </cell>
          <cell r="H215" t="str">
            <v>D11</v>
          </cell>
          <cell r="L215">
            <v>741710.86948865373</v>
          </cell>
          <cell r="Z215">
            <v>0</v>
          </cell>
          <cell r="AA215">
            <v>0</v>
          </cell>
        </row>
        <row r="216">
          <cell r="A216" t="str">
            <v>EF0213</v>
          </cell>
          <cell r="B216" t="str">
            <v>Stopped</v>
          </cell>
          <cell r="C216" t="str">
            <v>ELFASHER</v>
          </cell>
          <cell r="D216" t="str">
            <v xml:space="preserve">Ahmed ELBAWI ADAM </v>
          </cell>
          <cell r="E216" t="str">
            <v>Driver</v>
          </cell>
          <cell r="F216" t="str">
            <v>LOG</v>
          </cell>
          <cell r="G216" t="str">
            <v>Office</v>
          </cell>
          <cell r="H216" t="str">
            <v>C</v>
          </cell>
          <cell r="L216">
            <v>580536.02859999996</v>
          </cell>
          <cell r="Z216">
            <v>0</v>
          </cell>
          <cell r="AA216">
            <v>0</v>
          </cell>
        </row>
        <row r="217">
          <cell r="A217" t="str">
            <v>EF0214</v>
          </cell>
          <cell r="B217" t="str">
            <v>Active</v>
          </cell>
          <cell r="C217" t="str">
            <v>ELFASHER</v>
          </cell>
          <cell r="D217" t="str">
            <v xml:space="preserve">Abdelbasher OMER ALI </v>
          </cell>
          <cell r="E217" t="str">
            <v>Watchman</v>
          </cell>
          <cell r="F217" t="str">
            <v>NUT</v>
          </cell>
          <cell r="G217" t="str">
            <v>TFC</v>
          </cell>
          <cell r="H217" t="str">
            <v>A4</v>
          </cell>
          <cell r="L217">
            <v>436161.64845153713</v>
          </cell>
          <cell r="Z217">
            <v>0</v>
          </cell>
          <cell r="AA217">
            <v>0</v>
          </cell>
        </row>
        <row r="218">
          <cell r="A218" t="str">
            <v>EF0215</v>
          </cell>
          <cell r="B218" t="str">
            <v>Active</v>
          </cell>
          <cell r="C218" t="str">
            <v>ELFASHER</v>
          </cell>
          <cell r="D218" t="str">
            <v xml:space="preserve">Fawzia KHALIL ISHAG </v>
          </cell>
          <cell r="E218" t="str">
            <v>Home Visitor</v>
          </cell>
          <cell r="F218" t="str">
            <v>NUT</v>
          </cell>
          <cell r="G218" t="str">
            <v>TFC</v>
          </cell>
          <cell r="H218" t="str">
            <v>B4</v>
          </cell>
          <cell r="L218">
            <v>517011.31442510424</v>
          </cell>
          <cell r="Z218">
            <v>0</v>
          </cell>
          <cell r="AA218">
            <v>0</v>
          </cell>
        </row>
        <row r="219">
          <cell r="A219" t="str">
            <v>EF0216</v>
          </cell>
          <cell r="B219" t="str">
            <v>Active</v>
          </cell>
          <cell r="C219" t="str">
            <v>ELFASHER</v>
          </cell>
          <cell r="D219" t="str">
            <v xml:space="preserve">Sulieman NOGARA ABDALLA  </v>
          </cell>
          <cell r="E219" t="str">
            <v>Storekeeper Assistant</v>
          </cell>
          <cell r="F219" t="str">
            <v>LOG</v>
          </cell>
          <cell r="G219" t="str">
            <v>Office</v>
          </cell>
          <cell r="H219" t="str">
            <v>D11</v>
          </cell>
          <cell r="I219">
            <v>39186</v>
          </cell>
          <cell r="J219" t="str">
            <v>3 months</v>
          </cell>
          <cell r="K219" t="str">
            <v>MAY</v>
          </cell>
          <cell r="L219">
            <v>741710.86948865373</v>
          </cell>
          <cell r="M219">
            <v>700000</v>
          </cell>
          <cell r="R219">
            <v>200000</v>
          </cell>
          <cell r="S219">
            <v>200000</v>
          </cell>
          <cell r="T219">
            <v>300000</v>
          </cell>
          <cell r="Z219">
            <v>200000</v>
          </cell>
          <cell r="AA219">
            <v>0</v>
          </cell>
        </row>
        <row r="220">
          <cell r="A220" t="str">
            <v>EF0217</v>
          </cell>
          <cell r="B220" t="str">
            <v>Stopped</v>
          </cell>
          <cell r="C220" t="str">
            <v>ELFASHER</v>
          </cell>
          <cell r="D220" t="str">
            <v xml:space="preserve">Ahmed MUSSA BAKHAIT  </v>
          </cell>
          <cell r="E220" t="str">
            <v>Driver</v>
          </cell>
          <cell r="F220" t="str">
            <v>LOG</v>
          </cell>
          <cell r="G220" t="str">
            <v>Office</v>
          </cell>
          <cell r="H220" t="str">
            <v>C1</v>
          </cell>
          <cell r="L220">
            <v>592335.26867873606</v>
          </cell>
          <cell r="Z220">
            <v>0</v>
          </cell>
          <cell r="AA220">
            <v>0</v>
          </cell>
        </row>
        <row r="221">
          <cell r="A221" t="str">
            <v>EF0218</v>
          </cell>
          <cell r="B221" t="str">
            <v>Stopped</v>
          </cell>
          <cell r="C221" t="str">
            <v>ELFASHER</v>
          </cell>
          <cell r="D221" t="str">
            <v xml:space="preserve">Abubker IBRAHIM Hamad  </v>
          </cell>
          <cell r="E221" t="str">
            <v xml:space="preserve">Driver </v>
          </cell>
          <cell r="F221" t="str">
            <v>LOG</v>
          </cell>
          <cell r="G221" t="str">
            <v>Office</v>
          </cell>
          <cell r="H221" t="str">
            <v>C</v>
          </cell>
          <cell r="L221">
            <v>580536.02859999996</v>
          </cell>
          <cell r="Z221">
            <v>0</v>
          </cell>
          <cell r="AA221">
            <v>0</v>
          </cell>
        </row>
        <row r="222">
          <cell r="A222" t="str">
            <v>EF0219</v>
          </cell>
          <cell r="B222" t="str">
            <v>Stopped</v>
          </cell>
          <cell r="C222" t="str">
            <v>ELFASHER</v>
          </cell>
          <cell r="D222" t="str">
            <v xml:space="preserve">Seedig ABDURHMAN  </v>
          </cell>
          <cell r="E222" t="str">
            <v xml:space="preserve">Driver </v>
          </cell>
          <cell r="F222" t="str">
            <v>LOG</v>
          </cell>
          <cell r="G222" t="str">
            <v>Office</v>
          </cell>
          <cell r="H222" t="str">
            <v>C</v>
          </cell>
          <cell r="L222">
            <v>580536.02859999996</v>
          </cell>
          <cell r="Z222">
            <v>0</v>
          </cell>
          <cell r="AA222">
            <v>0</v>
          </cell>
        </row>
        <row r="223">
          <cell r="A223" t="str">
            <v>EF0220</v>
          </cell>
          <cell r="B223" t="str">
            <v>Stopped</v>
          </cell>
          <cell r="C223" t="str">
            <v>ELFASHER</v>
          </cell>
          <cell r="D223" t="str">
            <v xml:space="preserve">Amna SALIH ADAM  </v>
          </cell>
          <cell r="E223" t="str">
            <v xml:space="preserve">Phase Monitor </v>
          </cell>
          <cell r="F223" t="str">
            <v>NUT</v>
          </cell>
          <cell r="G223" t="str">
            <v>TFC</v>
          </cell>
          <cell r="H223" t="str">
            <v>B</v>
          </cell>
          <cell r="L223">
            <v>470286.45574</v>
          </cell>
          <cell r="Z223">
            <v>0</v>
          </cell>
          <cell r="AA223">
            <v>0</v>
          </cell>
        </row>
        <row r="224">
          <cell r="A224" t="str">
            <v>EF0223</v>
          </cell>
          <cell r="B224" t="str">
            <v>Stopped</v>
          </cell>
          <cell r="C224" t="str">
            <v>ELFASHER</v>
          </cell>
          <cell r="D224" t="str">
            <v xml:space="preserve">Nizar HAMDAN AL MAHDI  </v>
          </cell>
          <cell r="E224" t="str">
            <v>Data Entry Manager</v>
          </cell>
          <cell r="F224" t="str">
            <v>FS</v>
          </cell>
          <cell r="G224" t="str">
            <v>Field</v>
          </cell>
          <cell r="H224" t="str">
            <v>C</v>
          </cell>
          <cell r="L224">
            <v>580536.02859999996</v>
          </cell>
          <cell r="Z224">
            <v>0</v>
          </cell>
          <cell r="AA224">
            <v>0</v>
          </cell>
        </row>
        <row r="225">
          <cell r="A225" t="str">
            <v>EF0224</v>
          </cell>
          <cell r="B225" t="str">
            <v>Stopped</v>
          </cell>
          <cell r="C225" t="str">
            <v>ELFASHER</v>
          </cell>
          <cell r="D225" t="str">
            <v xml:space="preserve">Adam AHMED IBRAHIM  </v>
          </cell>
          <cell r="E225" t="str">
            <v xml:space="preserve">Food security monitor </v>
          </cell>
          <cell r="F225" t="str">
            <v>FS</v>
          </cell>
          <cell r="G225" t="str">
            <v>Field</v>
          </cell>
          <cell r="H225" t="str">
            <v>C</v>
          </cell>
          <cell r="L225">
            <v>580536.02859999996</v>
          </cell>
          <cell r="Z225">
            <v>0</v>
          </cell>
          <cell r="AA225">
            <v>0</v>
          </cell>
        </row>
        <row r="226">
          <cell r="A226" t="str">
            <v>EF0225</v>
          </cell>
          <cell r="B226" t="str">
            <v>Stopped</v>
          </cell>
          <cell r="C226" t="str">
            <v>ELFASHER</v>
          </cell>
          <cell r="D226" t="str">
            <v xml:space="preserve">Eltajani FUDEL MUSTAFA </v>
          </cell>
          <cell r="E226" t="str">
            <v>Data Entry Manager</v>
          </cell>
          <cell r="F226" t="str">
            <v>FS</v>
          </cell>
          <cell r="G226" t="str">
            <v>Field</v>
          </cell>
          <cell r="H226" t="str">
            <v>C</v>
          </cell>
          <cell r="L226">
            <v>580536.02859999996</v>
          </cell>
          <cell r="Z226">
            <v>0</v>
          </cell>
          <cell r="AA226">
            <v>0</v>
          </cell>
        </row>
        <row r="227">
          <cell r="A227" t="str">
            <v>EF0226</v>
          </cell>
          <cell r="B227" t="str">
            <v>Active</v>
          </cell>
          <cell r="C227" t="str">
            <v>ELFASHER</v>
          </cell>
          <cell r="D227" t="str">
            <v xml:space="preserve">Ibrahim SULIEMAN  </v>
          </cell>
          <cell r="E227" t="str">
            <v>Watchman</v>
          </cell>
          <cell r="F227" t="str">
            <v>LOG</v>
          </cell>
          <cell r="G227" t="str">
            <v>Office</v>
          </cell>
          <cell r="H227" t="str">
            <v>A11</v>
          </cell>
          <cell r="L227">
            <v>416473.55445912096</v>
          </cell>
          <cell r="Z227">
            <v>0</v>
          </cell>
          <cell r="AA227">
            <v>0</v>
          </cell>
        </row>
        <row r="228">
          <cell r="A228" t="str">
            <v>EF0227</v>
          </cell>
          <cell r="B228" t="str">
            <v>Active</v>
          </cell>
          <cell r="C228" t="str">
            <v>ELFASHER</v>
          </cell>
          <cell r="D228" t="str">
            <v xml:space="preserve">Hassan ABDUHADI ALI  </v>
          </cell>
          <cell r="E228" t="str">
            <v>Watchman</v>
          </cell>
          <cell r="F228" t="str">
            <v>LOG</v>
          </cell>
          <cell r="G228" t="str">
            <v>Office</v>
          </cell>
          <cell r="H228" t="str">
            <v>A11</v>
          </cell>
          <cell r="L228">
            <v>416473.55445912096</v>
          </cell>
          <cell r="Z228">
            <v>0</v>
          </cell>
          <cell r="AA228">
            <v>0</v>
          </cell>
        </row>
        <row r="229">
          <cell r="A229" t="str">
            <v>EF0228</v>
          </cell>
          <cell r="B229" t="str">
            <v>Active</v>
          </cell>
          <cell r="C229" t="str">
            <v>ELFASHER</v>
          </cell>
          <cell r="D229" t="str">
            <v xml:space="preserve">Hassan ABDALLAH Arja </v>
          </cell>
          <cell r="E229" t="str">
            <v>Watchman</v>
          </cell>
          <cell r="F229" t="str">
            <v>LOG</v>
          </cell>
          <cell r="G229" t="str">
            <v>Office</v>
          </cell>
          <cell r="H229" t="str">
            <v>A11</v>
          </cell>
          <cell r="I229">
            <v>39246</v>
          </cell>
          <cell r="J229" t="str">
            <v>3 months</v>
          </cell>
          <cell r="K229" t="str">
            <v>JULY</v>
          </cell>
          <cell r="L229">
            <v>416473.55445912096</v>
          </cell>
          <cell r="M229">
            <v>390000</v>
          </cell>
          <cell r="T229">
            <v>100000</v>
          </cell>
          <cell r="U229">
            <v>100000</v>
          </cell>
          <cell r="V229">
            <v>190000</v>
          </cell>
          <cell r="Z229">
            <v>0</v>
          </cell>
          <cell r="AA229">
            <v>0</v>
          </cell>
        </row>
        <row r="230">
          <cell r="A230" t="str">
            <v>EF0229</v>
          </cell>
          <cell r="B230" t="str">
            <v>Active</v>
          </cell>
          <cell r="C230" t="str">
            <v>ELFASHER</v>
          </cell>
          <cell r="D230" t="str">
            <v xml:space="preserve">Sameer Hamed SHOGAR </v>
          </cell>
          <cell r="E230" t="str">
            <v>Watchman</v>
          </cell>
          <cell r="F230" t="str">
            <v>LOG</v>
          </cell>
          <cell r="G230" t="str">
            <v>Office</v>
          </cell>
          <cell r="H230" t="str">
            <v>A11</v>
          </cell>
          <cell r="L230">
            <v>416473.55445912096</v>
          </cell>
          <cell r="Z230">
            <v>0</v>
          </cell>
          <cell r="AA230">
            <v>0</v>
          </cell>
        </row>
        <row r="231">
          <cell r="A231" t="str">
            <v>EF0230</v>
          </cell>
          <cell r="B231" t="str">
            <v>Active</v>
          </cell>
          <cell r="C231" t="str">
            <v>ELFASHER</v>
          </cell>
          <cell r="D231" t="str">
            <v xml:space="preserve">Elnizeer SAAD ELNOUR  </v>
          </cell>
          <cell r="E231" t="str">
            <v>Watchman</v>
          </cell>
          <cell r="F231" t="str">
            <v>LOG</v>
          </cell>
          <cell r="G231" t="str">
            <v>WHouse</v>
          </cell>
          <cell r="H231" t="str">
            <v>A11</v>
          </cell>
          <cell r="L231">
            <v>416473.55445912096</v>
          </cell>
          <cell r="Z231">
            <v>0</v>
          </cell>
          <cell r="AA231">
            <v>0</v>
          </cell>
        </row>
        <row r="232">
          <cell r="A232" t="str">
            <v>EF0231</v>
          </cell>
          <cell r="B232" t="str">
            <v>Active</v>
          </cell>
          <cell r="C232" t="str">
            <v>ELFASHER</v>
          </cell>
          <cell r="D232" t="str">
            <v xml:space="preserve">Ibrahim Yousif Mohamed </v>
          </cell>
          <cell r="E232" t="str">
            <v>Watchman</v>
          </cell>
          <cell r="F232" t="str">
            <v>LOG</v>
          </cell>
          <cell r="G232" t="str">
            <v>WHouse</v>
          </cell>
          <cell r="H232" t="str">
            <v>A11</v>
          </cell>
          <cell r="L232">
            <v>416473.55445912096</v>
          </cell>
          <cell r="Z232">
            <v>0</v>
          </cell>
          <cell r="AA232">
            <v>0</v>
          </cell>
        </row>
        <row r="233">
          <cell r="A233" t="str">
            <v>EF0232</v>
          </cell>
          <cell r="B233" t="str">
            <v>Active</v>
          </cell>
          <cell r="C233" t="str">
            <v>ELFASHER</v>
          </cell>
          <cell r="D233" t="str">
            <v xml:space="preserve">Abdalla SALEH ABAKER  </v>
          </cell>
          <cell r="E233" t="str">
            <v>Watchman</v>
          </cell>
          <cell r="F233" t="str">
            <v>LOG</v>
          </cell>
          <cell r="G233" t="str">
            <v>Office</v>
          </cell>
          <cell r="H233" t="str">
            <v>A11</v>
          </cell>
          <cell r="L233">
            <v>416473.55445912096</v>
          </cell>
          <cell r="Z233">
            <v>0</v>
          </cell>
          <cell r="AA233">
            <v>0</v>
          </cell>
        </row>
        <row r="234">
          <cell r="A234" t="str">
            <v>EF0233</v>
          </cell>
          <cell r="B234" t="str">
            <v>Stopped</v>
          </cell>
          <cell r="C234" t="str">
            <v>ELFASHER</v>
          </cell>
          <cell r="D234" t="str">
            <v xml:space="preserve">Nur Eldeein Kasham  </v>
          </cell>
          <cell r="E234" t="str">
            <v>Purchaser Assistant</v>
          </cell>
          <cell r="F234" t="str">
            <v>LOG</v>
          </cell>
          <cell r="G234" t="str">
            <v>Office</v>
          </cell>
          <cell r="H234" t="str">
            <v>D</v>
          </cell>
          <cell r="L234">
            <v>706535.77600000007</v>
          </cell>
          <cell r="Z234">
            <v>0</v>
          </cell>
          <cell r="AA234">
            <v>0</v>
          </cell>
        </row>
        <row r="235">
          <cell r="A235" t="str">
            <v>EF0234</v>
          </cell>
          <cell r="B235" t="str">
            <v xml:space="preserve">Active </v>
          </cell>
          <cell r="C235" t="str">
            <v>ELFASHER</v>
          </cell>
          <cell r="D235" t="str">
            <v xml:space="preserve">Yousif ABDULLMULA  AHMED  </v>
          </cell>
          <cell r="E235" t="str">
            <v>Watsan Assitant Manager</v>
          </cell>
          <cell r="F235" t="str">
            <v>WS</v>
          </cell>
          <cell r="G235" t="str">
            <v>Field</v>
          </cell>
          <cell r="H235" t="str">
            <v>G11</v>
          </cell>
          <cell r="L235">
            <v>1315219.7365671098</v>
          </cell>
          <cell r="Z235">
            <v>0</v>
          </cell>
          <cell r="AA235">
            <v>0</v>
          </cell>
        </row>
        <row r="236">
          <cell r="A236" t="str">
            <v>EF0235</v>
          </cell>
          <cell r="B236" t="str">
            <v>Stopped</v>
          </cell>
          <cell r="C236" t="str">
            <v>ELFASHER</v>
          </cell>
          <cell r="D236" t="str">
            <v xml:space="preserve">Sakeena ADAM IBRAHIM  </v>
          </cell>
          <cell r="E236" t="str">
            <v>Community Animator</v>
          </cell>
          <cell r="F236" t="str">
            <v>WS</v>
          </cell>
          <cell r="G236" t="str">
            <v>Field</v>
          </cell>
          <cell r="H236" t="str">
            <v>D1</v>
          </cell>
          <cell r="L236">
            <v>721825.98335872008</v>
          </cell>
          <cell r="Z236">
            <v>0</v>
          </cell>
          <cell r="AA236">
            <v>0</v>
          </cell>
        </row>
        <row r="237">
          <cell r="A237" t="str">
            <v>EF0236</v>
          </cell>
          <cell r="B237" t="str">
            <v>Stopped</v>
          </cell>
          <cell r="C237" t="str">
            <v>ELFASHER</v>
          </cell>
          <cell r="D237" t="str">
            <v xml:space="preserve">Abubaker ABDULSHAFI  </v>
          </cell>
          <cell r="E237" t="str">
            <v>Community Approach Supervisor</v>
          </cell>
          <cell r="F237" t="str">
            <v>WS</v>
          </cell>
          <cell r="G237" t="str">
            <v>Field</v>
          </cell>
          <cell r="H237" t="str">
            <v>E1</v>
          </cell>
          <cell r="L237">
            <v>867281.15554767998</v>
          </cell>
          <cell r="Z237">
            <v>0</v>
          </cell>
          <cell r="AA237">
            <v>0</v>
          </cell>
        </row>
        <row r="238">
          <cell r="A238" t="str">
            <v>EF0237</v>
          </cell>
          <cell r="B238" t="str">
            <v>Stopped</v>
          </cell>
          <cell r="C238" t="str">
            <v>ELFASHER</v>
          </cell>
          <cell r="D238" t="str">
            <v xml:space="preserve">Murshid OSMAN MOHAMED  </v>
          </cell>
          <cell r="E238" t="str">
            <v>Community Animator</v>
          </cell>
          <cell r="F238" t="str">
            <v>WS</v>
          </cell>
          <cell r="G238" t="str">
            <v>Field</v>
          </cell>
          <cell r="H238" t="str">
            <v>D1</v>
          </cell>
          <cell r="L238">
            <v>721825.98335872008</v>
          </cell>
          <cell r="Z238">
            <v>0</v>
          </cell>
          <cell r="AA238">
            <v>0</v>
          </cell>
        </row>
        <row r="239">
          <cell r="A239" t="str">
            <v>EF0238</v>
          </cell>
          <cell r="B239" t="str">
            <v>Stopped</v>
          </cell>
          <cell r="C239" t="str">
            <v>ELFASHER</v>
          </cell>
          <cell r="D239" t="str">
            <v xml:space="preserve">Ahmed ISMAIL ABDULRHMAN  </v>
          </cell>
          <cell r="E239" t="str">
            <v>Community Animator</v>
          </cell>
          <cell r="F239" t="str">
            <v>WS</v>
          </cell>
          <cell r="G239" t="str">
            <v>Field</v>
          </cell>
          <cell r="H239" t="str">
            <v>D1</v>
          </cell>
          <cell r="L239">
            <v>721825.98335872008</v>
          </cell>
          <cell r="Z239">
            <v>0</v>
          </cell>
          <cell r="AA239">
            <v>0</v>
          </cell>
        </row>
        <row r="240">
          <cell r="A240" t="str">
            <v>EF0239</v>
          </cell>
          <cell r="B240" t="str">
            <v xml:space="preserve">Active </v>
          </cell>
          <cell r="C240" t="str">
            <v>ELFASHER</v>
          </cell>
          <cell r="D240" t="str">
            <v xml:space="preserve">Elys ADAM AHMED  </v>
          </cell>
          <cell r="E240" t="str">
            <v>Watchman</v>
          </cell>
          <cell r="F240" t="str">
            <v>LOG</v>
          </cell>
          <cell r="G240" t="str">
            <v>Field</v>
          </cell>
          <cell r="H240" t="str">
            <v>A11</v>
          </cell>
          <cell r="L240">
            <v>416473.55445912096</v>
          </cell>
          <cell r="Z240">
            <v>0</v>
          </cell>
          <cell r="AA240">
            <v>0</v>
          </cell>
        </row>
        <row r="241">
          <cell r="A241" t="str">
            <v>EF0240</v>
          </cell>
          <cell r="B241" t="str">
            <v xml:space="preserve">Active </v>
          </cell>
          <cell r="C241" t="str">
            <v>ELFASHER</v>
          </cell>
          <cell r="D241" t="str">
            <v xml:space="preserve">Mohamed ABAKER Ahmed </v>
          </cell>
          <cell r="E241" t="str">
            <v>Watchman</v>
          </cell>
          <cell r="F241" t="str">
            <v>LOG</v>
          </cell>
          <cell r="G241" t="str">
            <v>Field</v>
          </cell>
          <cell r="H241" t="str">
            <v>A11</v>
          </cell>
          <cell r="L241">
            <v>416473.55445912096</v>
          </cell>
          <cell r="Z241">
            <v>0</v>
          </cell>
          <cell r="AA241">
            <v>0</v>
          </cell>
        </row>
        <row r="242">
          <cell r="A242" t="str">
            <v>EF0241</v>
          </cell>
          <cell r="B242" t="str">
            <v>Active</v>
          </cell>
          <cell r="C242" t="str">
            <v>ELFASHER</v>
          </cell>
          <cell r="D242" t="str">
            <v xml:space="preserve">Eldouma EISSA Abdelmountaleb </v>
          </cell>
          <cell r="E242" t="str">
            <v>Watchman</v>
          </cell>
          <cell r="F242" t="str">
            <v>LOG</v>
          </cell>
          <cell r="G242" t="str">
            <v>Field</v>
          </cell>
          <cell r="H242" t="str">
            <v>A11</v>
          </cell>
          <cell r="L242">
            <v>416473.55445912096</v>
          </cell>
          <cell r="Z242">
            <v>0</v>
          </cell>
          <cell r="AA242">
            <v>0</v>
          </cell>
        </row>
        <row r="243">
          <cell r="A243" t="str">
            <v>EF0242</v>
          </cell>
          <cell r="B243" t="str">
            <v>Stopped</v>
          </cell>
          <cell r="C243" t="str">
            <v>ELFASHER</v>
          </cell>
          <cell r="D243" t="str">
            <v xml:space="preserve">Mohmed ABAKER MOHAMED  </v>
          </cell>
          <cell r="E243" t="str">
            <v xml:space="preserve">Food Distributor </v>
          </cell>
          <cell r="F243" t="str">
            <v>FA</v>
          </cell>
          <cell r="G243" t="str">
            <v>Field</v>
          </cell>
          <cell r="H243" t="str">
            <v>B1</v>
          </cell>
          <cell r="L243">
            <v>480056.92</v>
          </cell>
          <cell r="Z243">
            <v>0</v>
          </cell>
          <cell r="AA243">
            <v>0</v>
          </cell>
        </row>
        <row r="244">
          <cell r="A244" t="str">
            <v>EF0243</v>
          </cell>
          <cell r="B244" t="str">
            <v>Stopped</v>
          </cell>
          <cell r="C244" t="str">
            <v>ELFASHER</v>
          </cell>
          <cell r="D244" t="str">
            <v xml:space="preserve">Fatima ZAKARIA HASSAN </v>
          </cell>
          <cell r="E244" t="str">
            <v>Cook</v>
          </cell>
          <cell r="F244" t="str">
            <v>LOG</v>
          </cell>
          <cell r="G244" t="str">
            <v>Field</v>
          </cell>
          <cell r="H244" t="str">
            <v>A1</v>
          </cell>
          <cell r="L244">
            <v>405204.07460792002</v>
          </cell>
          <cell r="Z244">
            <v>0</v>
          </cell>
          <cell r="AA244">
            <v>0</v>
          </cell>
        </row>
        <row r="245">
          <cell r="A245" t="str">
            <v>EF0244</v>
          </cell>
          <cell r="B245" t="str">
            <v>Stopped</v>
          </cell>
          <cell r="C245" t="str">
            <v>ELFASHER</v>
          </cell>
          <cell r="D245" t="str">
            <v xml:space="preserve">Asha IBRAHIM MOHAMED  </v>
          </cell>
          <cell r="E245" t="str">
            <v>Cleaner</v>
          </cell>
          <cell r="F245" t="str">
            <v>LOG</v>
          </cell>
          <cell r="G245" t="str">
            <v>Field</v>
          </cell>
          <cell r="H245" t="str">
            <v>A1</v>
          </cell>
          <cell r="L245">
            <v>405204.07460792002</v>
          </cell>
          <cell r="Z245">
            <v>0</v>
          </cell>
          <cell r="AA245">
            <v>0</v>
          </cell>
        </row>
        <row r="246">
          <cell r="A246" t="str">
            <v>EF0245</v>
          </cell>
          <cell r="B246" t="str">
            <v>Stopped</v>
          </cell>
          <cell r="C246" t="str">
            <v>ELFASHER</v>
          </cell>
          <cell r="D246" t="str">
            <v xml:space="preserve">Ali ABGOUP ABDEL </v>
          </cell>
          <cell r="E246" t="str">
            <v>Watchman</v>
          </cell>
          <cell r="F246" t="str">
            <v>LOG</v>
          </cell>
          <cell r="G246" t="str">
            <v>Field</v>
          </cell>
          <cell r="H246" t="str">
            <v>A1</v>
          </cell>
          <cell r="L246">
            <v>405204.07460792002</v>
          </cell>
          <cell r="Z246">
            <v>0</v>
          </cell>
          <cell r="AA246">
            <v>0</v>
          </cell>
        </row>
        <row r="247">
          <cell r="A247" t="str">
            <v>EF0246</v>
          </cell>
          <cell r="B247" t="str">
            <v>Stopped</v>
          </cell>
          <cell r="C247" t="str">
            <v>ELFASHER</v>
          </cell>
          <cell r="D247" t="str">
            <v xml:space="preserve">Abud ALTOM ALI  </v>
          </cell>
          <cell r="E247" t="str">
            <v>Watchman</v>
          </cell>
          <cell r="F247" t="str">
            <v>LOG</v>
          </cell>
          <cell r="G247" t="str">
            <v>Field</v>
          </cell>
          <cell r="H247" t="str">
            <v>A1</v>
          </cell>
          <cell r="L247">
            <v>405204.07460792002</v>
          </cell>
          <cell r="Z247">
            <v>0</v>
          </cell>
          <cell r="AA247">
            <v>0</v>
          </cell>
        </row>
        <row r="248">
          <cell r="A248" t="str">
            <v>EF0247</v>
          </cell>
          <cell r="B248" t="str">
            <v>Stopped</v>
          </cell>
          <cell r="C248" t="str">
            <v>ELFASHER</v>
          </cell>
          <cell r="D248" t="str">
            <v xml:space="preserve">Mohamed OSMAN ADAM  </v>
          </cell>
          <cell r="E248" t="str">
            <v>Watchman</v>
          </cell>
          <cell r="F248" t="str">
            <v>LOG</v>
          </cell>
          <cell r="G248" t="str">
            <v>Field</v>
          </cell>
          <cell r="H248" t="str">
            <v>A1</v>
          </cell>
          <cell r="L248">
            <v>405204.07460792002</v>
          </cell>
          <cell r="Z248">
            <v>0</v>
          </cell>
          <cell r="AA248">
            <v>0</v>
          </cell>
        </row>
        <row r="249">
          <cell r="A249" t="str">
            <v>EF0248</v>
          </cell>
          <cell r="B249" t="str">
            <v>Stopped</v>
          </cell>
          <cell r="C249" t="str">
            <v>ELFASHER</v>
          </cell>
          <cell r="D249" t="str">
            <v xml:space="preserve">Abdalla ABDULJABER MOHAMED  </v>
          </cell>
          <cell r="E249" t="str">
            <v>Mechanic</v>
          </cell>
          <cell r="F249" t="str">
            <v>WS</v>
          </cell>
          <cell r="G249" t="str">
            <v>Field</v>
          </cell>
          <cell r="H249" t="str">
            <v>D</v>
          </cell>
          <cell r="L249">
            <v>706535.77600000007</v>
          </cell>
          <cell r="Z249">
            <v>0</v>
          </cell>
          <cell r="AA249">
            <v>0</v>
          </cell>
        </row>
        <row r="250">
          <cell r="A250" t="str">
            <v>EF0249</v>
          </cell>
          <cell r="B250" t="str">
            <v>Stopped</v>
          </cell>
          <cell r="C250" t="str">
            <v>ELFASHER</v>
          </cell>
          <cell r="D250" t="str">
            <v xml:space="preserve">Mubark  ABDULTIF ALSANOSY  </v>
          </cell>
          <cell r="E250" t="str">
            <v xml:space="preserve">Driller Technican </v>
          </cell>
          <cell r="F250" t="str">
            <v>WS</v>
          </cell>
          <cell r="G250" t="str">
            <v>Field</v>
          </cell>
          <cell r="H250" t="str">
            <v>D</v>
          </cell>
          <cell r="L250">
            <v>706535.77600000007</v>
          </cell>
          <cell r="Z250">
            <v>0</v>
          </cell>
          <cell r="AA250">
            <v>0</v>
          </cell>
        </row>
        <row r="251">
          <cell r="A251" t="str">
            <v>EF0250</v>
          </cell>
          <cell r="B251" t="str">
            <v>Stopped</v>
          </cell>
          <cell r="C251" t="str">
            <v>ELFASHER</v>
          </cell>
          <cell r="D251" t="str">
            <v xml:space="preserve">Mohamed ABEID ADAM  </v>
          </cell>
          <cell r="E251" t="str">
            <v>Drilling Supervisor</v>
          </cell>
          <cell r="F251" t="str">
            <v>WS</v>
          </cell>
          <cell r="G251" t="str">
            <v>Field</v>
          </cell>
          <cell r="H251" t="str">
            <v>E</v>
          </cell>
          <cell r="L251">
            <v>848286.0736</v>
          </cell>
          <cell r="Z251">
            <v>0</v>
          </cell>
          <cell r="AA251">
            <v>0</v>
          </cell>
        </row>
        <row r="252">
          <cell r="A252" t="str">
            <v>EF0251</v>
          </cell>
          <cell r="B252" t="str">
            <v>Stopped</v>
          </cell>
          <cell r="C252" t="str">
            <v>ELFASHER</v>
          </cell>
          <cell r="D252" t="str">
            <v xml:space="preserve">Osam  MOHMED MANSOUR  </v>
          </cell>
          <cell r="E252" t="str">
            <v xml:space="preserve">TECH Supervisor </v>
          </cell>
          <cell r="F252" t="str">
            <v>WS</v>
          </cell>
          <cell r="G252" t="str">
            <v>Field</v>
          </cell>
          <cell r="H252" t="str">
            <v>E</v>
          </cell>
          <cell r="L252">
            <v>848286.0736</v>
          </cell>
          <cell r="Z252">
            <v>0</v>
          </cell>
          <cell r="AA252">
            <v>0</v>
          </cell>
        </row>
        <row r="253">
          <cell r="A253" t="str">
            <v>EF0252</v>
          </cell>
          <cell r="B253" t="str">
            <v>Stopped</v>
          </cell>
          <cell r="C253" t="str">
            <v>ELFASHER</v>
          </cell>
          <cell r="D253" t="str">
            <v xml:space="preserve">Bababker ABDALLA ADAM  </v>
          </cell>
          <cell r="E253" t="str">
            <v xml:space="preserve">Driller Technican </v>
          </cell>
          <cell r="F253" t="str">
            <v>WS</v>
          </cell>
          <cell r="G253" t="str">
            <v>Field</v>
          </cell>
          <cell r="H253" t="str">
            <v>D</v>
          </cell>
          <cell r="L253">
            <v>706535.77600000007</v>
          </cell>
          <cell r="Z253">
            <v>0</v>
          </cell>
          <cell r="AA253">
            <v>0</v>
          </cell>
        </row>
        <row r="254">
          <cell r="A254" t="str">
            <v>EF0253</v>
          </cell>
          <cell r="B254" t="str">
            <v>Stopped</v>
          </cell>
          <cell r="C254" t="str">
            <v>ELFASHER</v>
          </cell>
          <cell r="D254" t="str">
            <v xml:space="preserve">Bashair Omer R ALI  </v>
          </cell>
          <cell r="E254" t="str">
            <v xml:space="preserve">Master Driller </v>
          </cell>
          <cell r="F254" t="str">
            <v>WS</v>
          </cell>
          <cell r="G254" t="str">
            <v>Field</v>
          </cell>
          <cell r="H254" t="str">
            <v>E</v>
          </cell>
          <cell r="L254">
            <v>848286.0736</v>
          </cell>
          <cell r="Z254">
            <v>0</v>
          </cell>
          <cell r="AA254">
            <v>0</v>
          </cell>
        </row>
        <row r="255">
          <cell r="A255" t="str">
            <v>EF0254</v>
          </cell>
          <cell r="B255" t="str">
            <v>Stopped</v>
          </cell>
          <cell r="C255" t="str">
            <v>ELFASHER</v>
          </cell>
          <cell r="D255" t="str">
            <v xml:space="preserve">Al bnan ALI TAG ALASFIA  </v>
          </cell>
          <cell r="E255" t="str">
            <v xml:space="preserve">Social Approach </v>
          </cell>
          <cell r="F255" t="str">
            <v>WS</v>
          </cell>
          <cell r="G255" t="str">
            <v>Field</v>
          </cell>
          <cell r="H255" t="str">
            <v>E</v>
          </cell>
          <cell r="L255">
            <v>848286.0736</v>
          </cell>
          <cell r="Z255">
            <v>0</v>
          </cell>
          <cell r="AA255">
            <v>0</v>
          </cell>
        </row>
        <row r="256">
          <cell r="A256" t="str">
            <v>EF0255</v>
          </cell>
          <cell r="B256" t="str">
            <v>Stopped</v>
          </cell>
          <cell r="C256" t="str">
            <v>ELFASHER</v>
          </cell>
          <cell r="D256" t="str">
            <v xml:space="preserve">Khadija ADAM MOHAMED  </v>
          </cell>
          <cell r="E256" t="str">
            <v xml:space="preserve">Cleaner </v>
          </cell>
          <cell r="F256" t="str">
            <v>ADMIN</v>
          </cell>
          <cell r="G256" t="str">
            <v>Guest house</v>
          </cell>
          <cell r="H256" t="str">
            <v>A</v>
          </cell>
          <cell r="L256">
            <v>396786.07494000002</v>
          </cell>
          <cell r="Z256">
            <v>0</v>
          </cell>
          <cell r="AA256">
            <v>0</v>
          </cell>
        </row>
        <row r="257">
          <cell r="A257" t="str">
            <v>EF0256</v>
          </cell>
          <cell r="B257" t="str">
            <v>Active</v>
          </cell>
          <cell r="C257" t="str">
            <v>ELFASHER</v>
          </cell>
          <cell r="D257" t="str">
            <v xml:space="preserve">Bahja ABDALLA BASHEIR  </v>
          </cell>
          <cell r="E257" t="str">
            <v xml:space="preserve">Cleaner </v>
          </cell>
          <cell r="F257" t="str">
            <v>ADMIN</v>
          </cell>
          <cell r="G257" t="str">
            <v>Office</v>
          </cell>
          <cell r="H257" t="str">
            <v>A</v>
          </cell>
          <cell r="L257">
            <v>396786.07494000002</v>
          </cell>
          <cell r="Z257">
            <v>0</v>
          </cell>
          <cell r="AA257">
            <v>0</v>
          </cell>
        </row>
        <row r="258">
          <cell r="A258" t="str">
            <v>EF0257</v>
          </cell>
          <cell r="B258" t="str">
            <v>Stopped</v>
          </cell>
          <cell r="C258" t="str">
            <v>ELFASHER</v>
          </cell>
          <cell r="D258" t="str">
            <v xml:space="preserve">Bilal ELNOUR ELHAJ  </v>
          </cell>
          <cell r="E258" t="str">
            <v>Watchman</v>
          </cell>
          <cell r="F258" t="str">
            <v>LOG</v>
          </cell>
          <cell r="G258" t="str">
            <v>Guest House</v>
          </cell>
          <cell r="H258" t="str">
            <v>A</v>
          </cell>
          <cell r="L258">
            <v>396786.07494000002</v>
          </cell>
          <cell r="Z258">
            <v>0</v>
          </cell>
          <cell r="AA258">
            <v>0</v>
          </cell>
        </row>
        <row r="259">
          <cell r="A259" t="str">
            <v>EF0258</v>
          </cell>
          <cell r="B259" t="str">
            <v>Stopped</v>
          </cell>
          <cell r="C259" t="str">
            <v>ELFASHER</v>
          </cell>
          <cell r="D259" t="str">
            <v xml:space="preserve">Yanis BESHIR MAHMOUD </v>
          </cell>
          <cell r="E259" t="str">
            <v>Local Food Aid Monitor</v>
          </cell>
          <cell r="F259" t="str">
            <v>FA</v>
          </cell>
          <cell r="G259" t="str">
            <v>Field</v>
          </cell>
          <cell r="H259" t="str">
            <v>B</v>
          </cell>
          <cell r="L259">
            <v>470286.45574</v>
          </cell>
          <cell r="Z259">
            <v>0</v>
          </cell>
          <cell r="AA259">
            <v>0</v>
          </cell>
        </row>
        <row r="260">
          <cell r="A260" t="str">
            <v>EF0259</v>
          </cell>
          <cell r="B260" t="str">
            <v>Stopped</v>
          </cell>
          <cell r="C260" t="str">
            <v>ELFASHER</v>
          </cell>
          <cell r="D260" t="str">
            <v xml:space="preserve">Al Nur ABDELRAHMAN SHERIF </v>
          </cell>
          <cell r="E260" t="str">
            <v>Local Food Aid Monitor</v>
          </cell>
          <cell r="F260" t="str">
            <v>FA</v>
          </cell>
          <cell r="G260" t="str">
            <v>Field</v>
          </cell>
          <cell r="H260" t="str">
            <v>B</v>
          </cell>
          <cell r="L260">
            <v>470286.45574</v>
          </cell>
          <cell r="Z260">
            <v>0</v>
          </cell>
          <cell r="AA260">
            <v>0</v>
          </cell>
        </row>
        <row r="261">
          <cell r="A261" t="str">
            <v>EF0260</v>
          </cell>
          <cell r="B261" t="str">
            <v>Stopped</v>
          </cell>
          <cell r="C261" t="str">
            <v>ELFASHER</v>
          </cell>
          <cell r="D261" t="str">
            <v xml:space="preserve">Abdelaziz MOHAMED AHMED </v>
          </cell>
          <cell r="E261" t="str">
            <v>Local Food Aid Monitor</v>
          </cell>
          <cell r="F261" t="str">
            <v>FA</v>
          </cell>
          <cell r="G261" t="str">
            <v>Field</v>
          </cell>
          <cell r="H261" t="str">
            <v>B</v>
          </cell>
          <cell r="L261">
            <v>470286.45574</v>
          </cell>
          <cell r="Z261">
            <v>0</v>
          </cell>
          <cell r="AA261">
            <v>0</v>
          </cell>
        </row>
        <row r="262">
          <cell r="A262" t="str">
            <v>EF0261</v>
          </cell>
          <cell r="B262" t="str">
            <v>Active</v>
          </cell>
          <cell r="C262" t="str">
            <v>ELFASHER</v>
          </cell>
          <cell r="D262" t="str">
            <v xml:space="preserve">Abdelkader YagouP </v>
          </cell>
          <cell r="E262" t="str">
            <v>Local Food Aid Monitor</v>
          </cell>
          <cell r="F262" t="str">
            <v>FA</v>
          </cell>
          <cell r="G262" t="str">
            <v>Field</v>
          </cell>
          <cell r="H262" t="str">
            <v>B11</v>
          </cell>
          <cell r="L262">
            <v>493647.86945129267</v>
          </cell>
          <cell r="Z262">
            <v>0</v>
          </cell>
          <cell r="AA262">
            <v>0</v>
          </cell>
        </row>
        <row r="263">
          <cell r="A263" t="str">
            <v>EF0262</v>
          </cell>
          <cell r="B263" t="str">
            <v>Stopped</v>
          </cell>
          <cell r="C263" t="str">
            <v>ELFASHER</v>
          </cell>
          <cell r="D263" t="str">
            <v xml:space="preserve">Faisal IBRAHIM ABDULAZIZ </v>
          </cell>
          <cell r="E263" t="str">
            <v>Watsan Tecnician</v>
          </cell>
          <cell r="F263" t="str">
            <v>WS</v>
          </cell>
          <cell r="G263" t="str">
            <v>Field</v>
          </cell>
          <cell r="H263" t="str">
            <v>C</v>
          </cell>
          <cell r="L263">
            <v>580536.02859999996</v>
          </cell>
          <cell r="Z263">
            <v>0</v>
          </cell>
          <cell r="AA263">
            <v>0</v>
          </cell>
        </row>
        <row r="264">
          <cell r="A264" t="str">
            <v>EF0263</v>
          </cell>
          <cell r="B264" t="str">
            <v>Active</v>
          </cell>
          <cell r="C264" t="str">
            <v>ELFASHER</v>
          </cell>
          <cell r="D264" t="str">
            <v xml:space="preserve">Faisal MOHAMED EISSA </v>
          </cell>
          <cell r="E264" t="str">
            <v>Food security survey</v>
          </cell>
          <cell r="F264" t="str">
            <v>FS</v>
          </cell>
          <cell r="G264" t="str">
            <v>Field</v>
          </cell>
          <cell r="H264" t="str">
            <v>C11</v>
          </cell>
          <cell r="L264">
            <v>609410.55717187456</v>
          </cell>
          <cell r="Z264">
            <v>0</v>
          </cell>
          <cell r="AA264">
            <v>0</v>
          </cell>
        </row>
        <row r="265">
          <cell r="A265" t="str">
            <v>EF0264</v>
          </cell>
          <cell r="B265" t="str">
            <v>Stopped</v>
          </cell>
          <cell r="C265" t="str">
            <v>ELFASHER</v>
          </cell>
          <cell r="D265" t="str">
            <v xml:space="preserve">KhaterAdam Jally </v>
          </cell>
          <cell r="E265" t="str">
            <v>Local Food Aid Monitor</v>
          </cell>
          <cell r="F265" t="str">
            <v>FA</v>
          </cell>
          <cell r="G265" t="str">
            <v>Field</v>
          </cell>
          <cell r="H265" t="str">
            <v>B</v>
          </cell>
          <cell r="L265">
            <v>470286.45574</v>
          </cell>
          <cell r="Z265">
            <v>0</v>
          </cell>
          <cell r="AA265">
            <v>0</v>
          </cell>
        </row>
        <row r="266">
          <cell r="A266" t="str">
            <v>EF0265</v>
          </cell>
          <cell r="B266" t="str">
            <v>Stopped</v>
          </cell>
          <cell r="C266" t="str">
            <v>ELFASHER</v>
          </cell>
          <cell r="D266" t="str">
            <v xml:space="preserve">Abdelgassim Mahmoud Abdallah </v>
          </cell>
          <cell r="E266" t="str">
            <v>Watchman</v>
          </cell>
          <cell r="F266" t="str">
            <v>LOG</v>
          </cell>
          <cell r="G266" t="str">
            <v>Field</v>
          </cell>
          <cell r="H266" t="str">
            <v>A</v>
          </cell>
          <cell r="L266">
            <v>396786.07494000002</v>
          </cell>
          <cell r="Z266">
            <v>0</v>
          </cell>
          <cell r="AA266">
            <v>0</v>
          </cell>
        </row>
        <row r="267">
          <cell r="A267" t="str">
            <v>EF0266</v>
          </cell>
          <cell r="B267" t="str">
            <v>Stopped</v>
          </cell>
          <cell r="C267" t="str">
            <v>ELFASHER</v>
          </cell>
          <cell r="D267" t="str">
            <v xml:space="preserve">Yousif Adam Zakaria </v>
          </cell>
          <cell r="E267" t="str">
            <v>Driver</v>
          </cell>
          <cell r="F267" t="str">
            <v>LOG</v>
          </cell>
          <cell r="G267" t="str">
            <v>Office</v>
          </cell>
          <cell r="H267" t="str">
            <v>C</v>
          </cell>
          <cell r="L267">
            <v>580536.02859999996</v>
          </cell>
          <cell r="Z267">
            <v>0</v>
          </cell>
          <cell r="AA267">
            <v>0</v>
          </cell>
        </row>
        <row r="268">
          <cell r="A268" t="str">
            <v>EF0267</v>
          </cell>
          <cell r="B268" t="str">
            <v>Active</v>
          </cell>
          <cell r="C268" t="str">
            <v>ELFASHER</v>
          </cell>
          <cell r="D268" t="str">
            <v xml:space="preserve">Modather Mohamed Abdalla </v>
          </cell>
          <cell r="E268" t="str">
            <v>Mechanic Assistan</v>
          </cell>
          <cell r="F268" t="str">
            <v>LOG</v>
          </cell>
          <cell r="G268" t="str">
            <v>Office</v>
          </cell>
          <cell r="H268" t="str">
            <v>C1</v>
          </cell>
          <cell r="L268">
            <v>592335.26867873606</v>
          </cell>
          <cell r="Z268">
            <v>0</v>
          </cell>
          <cell r="AA268">
            <v>0</v>
          </cell>
        </row>
        <row r="269">
          <cell r="A269" t="str">
            <v>EF0268</v>
          </cell>
          <cell r="B269" t="str">
            <v>Stopped</v>
          </cell>
          <cell r="C269" t="str">
            <v>ELFASHER</v>
          </cell>
          <cell r="D269" t="str">
            <v xml:space="preserve">Adam Abdulkarim Abdulshafi </v>
          </cell>
          <cell r="E269" t="str">
            <v>Watchman</v>
          </cell>
          <cell r="F269" t="str">
            <v>NUT</v>
          </cell>
          <cell r="G269" t="str">
            <v>SFC</v>
          </cell>
          <cell r="H269" t="str">
            <v>A</v>
          </cell>
          <cell r="L269">
            <v>396786.07494000002</v>
          </cell>
          <cell r="Z269">
            <v>0</v>
          </cell>
          <cell r="AA269">
            <v>0</v>
          </cell>
        </row>
        <row r="270">
          <cell r="A270" t="str">
            <v>EF0269</v>
          </cell>
          <cell r="B270" t="str">
            <v>Stopped</v>
          </cell>
          <cell r="C270" t="str">
            <v>ELFASHER</v>
          </cell>
          <cell r="D270" t="str">
            <v xml:space="preserve">Adam Mohamed Yahya </v>
          </cell>
          <cell r="E270" t="str">
            <v>Watchman</v>
          </cell>
          <cell r="F270" t="str">
            <v>NUT</v>
          </cell>
          <cell r="G270" t="str">
            <v>SFC</v>
          </cell>
          <cell r="H270" t="str">
            <v>A</v>
          </cell>
          <cell r="L270">
            <v>396786.07494000002</v>
          </cell>
          <cell r="Z270">
            <v>0</v>
          </cell>
          <cell r="AA270">
            <v>0</v>
          </cell>
        </row>
        <row r="271">
          <cell r="A271" t="str">
            <v>EF0270</v>
          </cell>
          <cell r="B271" t="str">
            <v>Active</v>
          </cell>
          <cell r="C271" t="str">
            <v>ELFASHER</v>
          </cell>
          <cell r="D271" t="str">
            <v xml:space="preserve">Ahmed Suleiman Ahmed </v>
          </cell>
          <cell r="E271" t="str">
            <v>Watchman</v>
          </cell>
          <cell r="F271" t="str">
            <v>LOG</v>
          </cell>
          <cell r="G271" t="str">
            <v>Guest House</v>
          </cell>
          <cell r="H271" t="str">
            <v>A11</v>
          </cell>
          <cell r="L271">
            <v>416473.55445912096</v>
          </cell>
          <cell r="Z271">
            <v>0</v>
          </cell>
          <cell r="AA271">
            <v>0</v>
          </cell>
        </row>
        <row r="272">
          <cell r="A272" t="str">
            <v>EF0271</v>
          </cell>
          <cell r="B272" t="str">
            <v>Active</v>
          </cell>
          <cell r="C272" t="str">
            <v>ELFASHER</v>
          </cell>
          <cell r="D272" t="str">
            <v xml:space="preserve">Babiker Ibrahim Mohamed </v>
          </cell>
          <cell r="E272" t="str">
            <v>Watchman</v>
          </cell>
          <cell r="F272" t="str">
            <v>LOG</v>
          </cell>
          <cell r="G272" t="str">
            <v>Guest House</v>
          </cell>
          <cell r="H272" t="str">
            <v>A11</v>
          </cell>
          <cell r="L272">
            <v>416473.55445912096</v>
          </cell>
          <cell r="Z272">
            <v>0</v>
          </cell>
          <cell r="AA272">
            <v>0</v>
          </cell>
        </row>
        <row r="273">
          <cell r="A273" t="str">
            <v>EF0272</v>
          </cell>
          <cell r="B273" t="str">
            <v>Active</v>
          </cell>
          <cell r="C273" t="str">
            <v>ELFASHER</v>
          </cell>
          <cell r="D273" t="str">
            <v xml:space="preserve">Mohamed Ahmed Dawalbeit </v>
          </cell>
          <cell r="E273" t="str">
            <v>Watchman</v>
          </cell>
          <cell r="F273" t="str">
            <v>LOG</v>
          </cell>
          <cell r="G273" t="str">
            <v>Office</v>
          </cell>
          <cell r="H273" t="str">
            <v>A11</v>
          </cell>
          <cell r="L273">
            <v>416473.55445912096</v>
          </cell>
          <cell r="Z273">
            <v>0</v>
          </cell>
          <cell r="AA273">
            <v>0</v>
          </cell>
        </row>
        <row r="274">
          <cell r="A274" t="str">
            <v>EF0273</v>
          </cell>
          <cell r="B274" t="str">
            <v>Stopped</v>
          </cell>
          <cell r="C274" t="str">
            <v>ELFASHER</v>
          </cell>
          <cell r="D274" t="str">
            <v xml:space="preserve">Alameldeen Ahmed Yousif Adam </v>
          </cell>
          <cell r="E274" t="str">
            <v>Geophisical operator</v>
          </cell>
          <cell r="F274" t="str">
            <v>WS</v>
          </cell>
          <cell r="G274" t="str">
            <v>Field</v>
          </cell>
          <cell r="H274" t="str">
            <v>C</v>
          </cell>
          <cell r="L274">
            <v>580536.02859999996</v>
          </cell>
          <cell r="Z274">
            <v>0</v>
          </cell>
          <cell r="AA274">
            <v>0</v>
          </cell>
        </row>
        <row r="275">
          <cell r="A275" t="str">
            <v>EF0274</v>
          </cell>
          <cell r="B275" t="str">
            <v>Stopped</v>
          </cell>
          <cell r="C275" t="str">
            <v>ELFASHER</v>
          </cell>
          <cell r="D275" t="str">
            <v xml:space="preserve">Hamid Mussa Suleiman </v>
          </cell>
          <cell r="E275" t="str">
            <v>Geophisical operator</v>
          </cell>
          <cell r="F275" t="str">
            <v>WS</v>
          </cell>
          <cell r="G275" t="str">
            <v>Field</v>
          </cell>
          <cell r="H275" t="str">
            <v>C</v>
          </cell>
          <cell r="L275">
            <v>580536.02859999996</v>
          </cell>
          <cell r="Z275">
            <v>0</v>
          </cell>
          <cell r="AA275">
            <v>0</v>
          </cell>
        </row>
        <row r="276">
          <cell r="A276" t="str">
            <v>EF0275</v>
          </cell>
          <cell r="B276" t="str">
            <v>Stopped</v>
          </cell>
          <cell r="C276" t="str">
            <v>ELFASHER</v>
          </cell>
          <cell r="D276" t="str">
            <v xml:space="preserve">Jaafer Mohamed Ahmed </v>
          </cell>
          <cell r="E276" t="str">
            <v>Geophisical supervisor</v>
          </cell>
          <cell r="F276" t="str">
            <v>WS</v>
          </cell>
          <cell r="G276" t="str">
            <v>Field</v>
          </cell>
          <cell r="H276" t="str">
            <v>E</v>
          </cell>
          <cell r="L276">
            <v>848286.0736</v>
          </cell>
          <cell r="Z276">
            <v>0</v>
          </cell>
          <cell r="AA276">
            <v>0</v>
          </cell>
        </row>
        <row r="277">
          <cell r="A277" t="str">
            <v>EF0276</v>
          </cell>
          <cell r="B277" t="str">
            <v>Stopped</v>
          </cell>
          <cell r="C277" t="str">
            <v>ELFASHER</v>
          </cell>
          <cell r="D277" t="str">
            <v xml:space="preserve">Ossam eldien Abdalla Ismail </v>
          </cell>
          <cell r="E277" t="str">
            <v>Drilling assistant</v>
          </cell>
          <cell r="F277" t="str">
            <v>WS</v>
          </cell>
          <cell r="G277" t="str">
            <v>Field</v>
          </cell>
          <cell r="H277" t="str">
            <v>D</v>
          </cell>
          <cell r="L277">
            <v>706535.77600000007</v>
          </cell>
          <cell r="Z277">
            <v>0</v>
          </cell>
          <cell r="AA277">
            <v>0</v>
          </cell>
        </row>
        <row r="278">
          <cell r="A278" t="str">
            <v>EF0277</v>
          </cell>
          <cell r="B278" t="str">
            <v>Stopped</v>
          </cell>
          <cell r="C278" t="str">
            <v>ELFASHER</v>
          </cell>
          <cell r="D278" t="str">
            <v xml:space="preserve">Nagat Adam Mohamed </v>
          </cell>
          <cell r="E278" t="str">
            <v xml:space="preserve">Food security monitor </v>
          </cell>
          <cell r="F278" t="str">
            <v>FS</v>
          </cell>
          <cell r="G278" t="str">
            <v>Field</v>
          </cell>
          <cell r="H278" t="str">
            <v>C</v>
          </cell>
          <cell r="L278">
            <v>580536.02859999996</v>
          </cell>
          <cell r="Z278">
            <v>0</v>
          </cell>
          <cell r="AA278">
            <v>0</v>
          </cell>
        </row>
        <row r="279">
          <cell r="A279" t="str">
            <v>EF0278</v>
          </cell>
          <cell r="B279" t="str">
            <v>Stopped</v>
          </cell>
          <cell r="C279" t="str">
            <v>ELFASHER</v>
          </cell>
          <cell r="D279" t="str">
            <v xml:space="preserve">Azarg Dawood Hamid </v>
          </cell>
          <cell r="E279" t="str">
            <v xml:space="preserve">Radio operator </v>
          </cell>
          <cell r="F279" t="str">
            <v>LOG</v>
          </cell>
          <cell r="G279" t="str">
            <v>Office</v>
          </cell>
          <cell r="H279" t="str">
            <v>D</v>
          </cell>
          <cell r="L279">
            <v>706535.77600000007</v>
          </cell>
          <cell r="Z279">
            <v>0</v>
          </cell>
          <cell r="AA279">
            <v>0</v>
          </cell>
        </row>
        <row r="280">
          <cell r="A280" t="str">
            <v>EF0279</v>
          </cell>
          <cell r="B280" t="str">
            <v>Stopped</v>
          </cell>
          <cell r="C280" t="str">
            <v>ELFASHER</v>
          </cell>
          <cell r="D280" t="str">
            <v xml:space="preserve">Anwar Elamin Ahmed </v>
          </cell>
          <cell r="E280" t="str">
            <v xml:space="preserve">Radio operator </v>
          </cell>
          <cell r="F280" t="str">
            <v>LOG</v>
          </cell>
          <cell r="G280" t="str">
            <v>Office</v>
          </cell>
          <cell r="H280" t="str">
            <v>D</v>
          </cell>
          <cell r="L280">
            <v>706535.77600000007</v>
          </cell>
          <cell r="Z280">
            <v>0</v>
          </cell>
          <cell r="AA280">
            <v>0</v>
          </cell>
        </row>
        <row r="281">
          <cell r="A281" t="str">
            <v>EF0280</v>
          </cell>
          <cell r="B281" t="str">
            <v>Active</v>
          </cell>
          <cell r="C281" t="str">
            <v>ELFASHER</v>
          </cell>
          <cell r="D281" t="str">
            <v xml:space="preserve">Aisha Adam Ahmed Mohamed </v>
          </cell>
          <cell r="E281" t="str">
            <v>Cook/Cleaner</v>
          </cell>
          <cell r="F281" t="str">
            <v>LOG</v>
          </cell>
          <cell r="G281" t="str">
            <v>Field</v>
          </cell>
          <cell r="H281" t="str">
            <v>B</v>
          </cell>
          <cell r="L281">
            <v>470286.45574</v>
          </cell>
          <cell r="Z281">
            <v>0</v>
          </cell>
          <cell r="AA281">
            <v>0</v>
          </cell>
        </row>
        <row r="282">
          <cell r="A282" t="str">
            <v>EF0281</v>
          </cell>
          <cell r="B282" t="str">
            <v>Active</v>
          </cell>
          <cell r="C282" t="str">
            <v>ELFASHER</v>
          </cell>
          <cell r="D282" t="str">
            <v xml:space="preserve">Hamed Mohamed Hamed </v>
          </cell>
          <cell r="E282" t="str">
            <v>LOG/Assistant -Daraslaam</v>
          </cell>
          <cell r="F282" t="str">
            <v>LOG</v>
          </cell>
          <cell r="G282" t="str">
            <v>Office</v>
          </cell>
          <cell r="H282" t="str">
            <v>E</v>
          </cell>
          <cell r="L282">
            <v>848286.0736</v>
          </cell>
          <cell r="Z282">
            <v>0</v>
          </cell>
          <cell r="AA282">
            <v>0</v>
          </cell>
        </row>
        <row r="283">
          <cell r="A283" t="str">
            <v>EF0282</v>
          </cell>
          <cell r="B283" t="str">
            <v>Stopped</v>
          </cell>
          <cell r="C283" t="str">
            <v>ELFASHER</v>
          </cell>
          <cell r="D283" t="str">
            <v xml:space="preserve">Habadeen Sidig Basher </v>
          </cell>
          <cell r="E283" t="str">
            <v xml:space="preserve">Technical Supervisor </v>
          </cell>
          <cell r="F283" t="str">
            <v>WS</v>
          </cell>
          <cell r="G283" t="str">
            <v>Field</v>
          </cell>
          <cell r="H283" t="str">
            <v>E</v>
          </cell>
          <cell r="L283">
            <v>848286.0736</v>
          </cell>
          <cell r="Z283">
            <v>0</v>
          </cell>
          <cell r="AA283">
            <v>0</v>
          </cell>
        </row>
        <row r="284">
          <cell r="A284" t="str">
            <v>EF0283</v>
          </cell>
          <cell r="B284" t="str">
            <v>Stopped</v>
          </cell>
          <cell r="C284" t="str">
            <v>ELFASHER</v>
          </cell>
          <cell r="D284" t="str">
            <v xml:space="preserve">Taha Osman Nasor </v>
          </cell>
          <cell r="E284" t="str">
            <v>Drilling Assistant</v>
          </cell>
          <cell r="F284" t="str">
            <v>WS</v>
          </cell>
          <cell r="G284" t="str">
            <v>Field</v>
          </cell>
          <cell r="H284" t="str">
            <v>D</v>
          </cell>
          <cell r="L284">
            <v>706535.77600000007</v>
          </cell>
          <cell r="Z284">
            <v>0</v>
          </cell>
          <cell r="AA284">
            <v>0</v>
          </cell>
        </row>
        <row r="285">
          <cell r="A285" t="str">
            <v>EF0284</v>
          </cell>
          <cell r="B285" t="str">
            <v>Stopped</v>
          </cell>
          <cell r="C285" t="str">
            <v>ELFASHER</v>
          </cell>
          <cell r="D285" t="str">
            <v xml:space="preserve">Elsadig Arja Abdurahman </v>
          </cell>
          <cell r="E285" t="str">
            <v>Drilling Assistant</v>
          </cell>
          <cell r="F285" t="str">
            <v>WS</v>
          </cell>
          <cell r="G285" t="str">
            <v>Field</v>
          </cell>
          <cell r="H285" t="str">
            <v>D</v>
          </cell>
          <cell r="L285">
            <v>706535.77600000007</v>
          </cell>
          <cell r="Z285">
            <v>0</v>
          </cell>
          <cell r="AA285">
            <v>0</v>
          </cell>
        </row>
        <row r="286">
          <cell r="A286" t="str">
            <v>EF0285</v>
          </cell>
          <cell r="B286" t="str">
            <v>Stopped</v>
          </cell>
          <cell r="C286" t="str">
            <v>ELFASHER</v>
          </cell>
          <cell r="D286" t="str">
            <v xml:space="preserve">Hamed Zakaria Basi </v>
          </cell>
          <cell r="E286" t="str">
            <v>Food Aid Monitor</v>
          </cell>
          <cell r="F286" t="str">
            <v>FA</v>
          </cell>
          <cell r="G286" t="str">
            <v>Field</v>
          </cell>
          <cell r="H286" t="str">
            <v>C</v>
          </cell>
          <cell r="L286">
            <v>580536.02859999996</v>
          </cell>
          <cell r="Z286">
            <v>0</v>
          </cell>
          <cell r="AA286">
            <v>0</v>
          </cell>
        </row>
        <row r="287">
          <cell r="A287" t="str">
            <v>EF0286</v>
          </cell>
          <cell r="B287" t="str">
            <v>Active</v>
          </cell>
          <cell r="C287" t="str">
            <v>ELFASHER</v>
          </cell>
          <cell r="D287" t="str">
            <v xml:space="preserve">Mahadia Adam Ibrahim </v>
          </cell>
          <cell r="E287" t="str">
            <v>OTP Team Leader</v>
          </cell>
          <cell r="F287" t="str">
            <v>NUT</v>
          </cell>
          <cell r="G287" t="str">
            <v>OTP</v>
          </cell>
          <cell r="H287" t="str">
            <v>D</v>
          </cell>
          <cell r="L287">
            <v>706535.77600000007</v>
          </cell>
          <cell r="Z287">
            <v>0</v>
          </cell>
          <cell r="AA287">
            <v>0</v>
          </cell>
        </row>
        <row r="288">
          <cell r="A288" t="str">
            <v>EF0287</v>
          </cell>
          <cell r="B288" t="str">
            <v>Active</v>
          </cell>
          <cell r="C288" t="str">
            <v>ELFASHER</v>
          </cell>
          <cell r="D288" t="str">
            <v xml:space="preserve">Eltigani Fadul Mustafa </v>
          </cell>
          <cell r="E288" t="str">
            <v>Accountant</v>
          </cell>
          <cell r="F288" t="str">
            <v>ADMIN</v>
          </cell>
          <cell r="G288" t="str">
            <v>Office</v>
          </cell>
          <cell r="H288" t="str">
            <v>F</v>
          </cell>
          <cell r="L288">
            <v>1025128.70208</v>
          </cell>
          <cell r="Z288">
            <v>0</v>
          </cell>
          <cell r="AA288">
            <v>0</v>
          </cell>
        </row>
        <row r="289">
          <cell r="A289" t="str">
            <v>EF0288</v>
          </cell>
          <cell r="B289" t="str">
            <v>Active</v>
          </cell>
          <cell r="C289" t="str">
            <v>ELFASHER</v>
          </cell>
          <cell r="D289" t="str">
            <v xml:space="preserve">Abdelhameed Eltigani Suliman </v>
          </cell>
          <cell r="E289" t="str">
            <v xml:space="preserve">Medical Supervisor </v>
          </cell>
          <cell r="F289" t="str">
            <v>NUT</v>
          </cell>
          <cell r="G289" t="str">
            <v>TFC</v>
          </cell>
          <cell r="H289" t="str">
            <v>H</v>
          </cell>
          <cell r="L289">
            <v>1723960.496</v>
          </cell>
          <cell r="Z289">
            <v>0</v>
          </cell>
          <cell r="AA289">
            <v>0</v>
          </cell>
        </row>
        <row r="290">
          <cell r="A290" t="str">
            <v>EF0289</v>
          </cell>
          <cell r="B290" t="str">
            <v>Stopped</v>
          </cell>
          <cell r="C290" t="str">
            <v>ELFASHER</v>
          </cell>
          <cell r="D290" t="str">
            <v xml:space="preserve">Hisham Eldeen Abdol Malik Babikir </v>
          </cell>
          <cell r="E290" t="str">
            <v>Driver</v>
          </cell>
          <cell r="F290" t="str">
            <v>LOG</v>
          </cell>
          <cell r="G290" t="str">
            <v>Office</v>
          </cell>
          <cell r="H290" t="str">
            <v>C</v>
          </cell>
          <cell r="L290">
            <v>580536.02859999996</v>
          </cell>
          <cell r="Z290">
            <v>0</v>
          </cell>
          <cell r="AA290">
            <v>0</v>
          </cell>
        </row>
        <row r="291">
          <cell r="A291" t="str">
            <v>EF0290</v>
          </cell>
          <cell r="B291" t="str">
            <v>Active</v>
          </cell>
          <cell r="C291" t="str">
            <v>ELFASHER</v>
          </cell>
          <cell r="D291" t="str">
            <v xml:space="preserve">Mariam Abaker Yahya </v>
          </cell>
          <cell r="E291" t="str">
            <v>Cleaner</v>
          </cell>
          <cell r="F291" t="str">
            <v>NUT</v>
          </cell>
          <cell r="G291" t="str">
            <v>TFC</v>
          </cell>
          <cell r="H291" t="str">
            <v>A</v>
          </cell>
          <cell r="L291">
            <v>396786.07494000002</v>
          </cell>
          <cell r="Z291">
            <v>0</v>
          </cell>
          <cell r="AA291">
            <v>0</v>
          </cell>
        </row>
        <row r="292">
          <cell r="A292" t="str">
            <v>EF0291</v>
          </cell>
          <cell r="B292" t="str">
            <v>Active</v>
          </cell>
          <cell r="C292" t="str">
            <v>ELFASHER</v>
          </cell>
          <cell r="D292" t="str">
            <v xml:space="preserve">Anwar Elamin Ahmed </v>
          </cell>
          <cell r="E292" t="str">
            <v xml:space="preserve">Radio operator </v>
          </cell>
          <cell r="F292" t="str">
            <v>LOG</v>
          </cell>
          <cell r="G292" t="str">
            <v>Office</v>
          </cell>
          <cell r="H292" t="str">
            <v>D</v>
          </cell>
          <cell r="L292">
            <v>706535.77600000007</v>
          </cell>
          <cell r="Z292">
            <v>0</v>
          </cell>
          <cell r="AA292">
            <v>0</v>
          </cell>
        </row>
        <row r="293">
          <cell r="A293" t="str">
            <v>EF0292</v>
          </cell>
          <cell r="B293" t="str">
            <v>Stopped</v>
          </cell>
          <cell r="C293" t="str">
            <v>ELFASHER</v>
          </cell>
          <cell r="D293" t="str">
            <v xml:space="preserve">James Gordon Bulli </v>
          </cell>
          <cell r="E293" t="str">
            <v>Logistician Assistant</v>
          </cell>
          <cell r="F293" t="str">
            <v>LOG</v>
          </cell>
          <cell r="G293" t="str">
            <v>Office</v>
          </cell>
          <cell r="H293" t="str">
            <v>G</v>
          </cell>
          <cell r="L293">
            <v>1253160.1081600001</v>
          </cell>
          <cell r="Z293">
            <v>0</v>
          </cell>
          <cell r="AA293">
            <v>0</v>
          </cell>
        </row>
        <row r="294">
          <cell r="A294" t="str">
            <v>EF0293</v>
          </cell>
          <cell r="B294" t="str">
            <v>Active</v>
          </cell>
          <cell r="C294" t="str">
            <v>ELFASHER</v>
          </cell>
          <cell r="D294" t="str">
            <v xml:space="preserve">Adam Younis Ishag </v>
          </cell>
          <cell r="E294" t="str">
            <v xml:space="preserve">Measurer </v>
          </cell>
          <cell r="F294" t="str">
            <v>NUT</v>
          </cell>
          <cell r="G294" t="str">
            <v>OTP</v>
          </cell>
          <cell r="H294" t="str">
            <v>B</v>
          </cell>
          <cell r="L294">
            <v>470286.45574</v>
          </cell>
          <cell r="Z294">
            <v>0</v>
          </cell>
          <cell r="AA294">
            <v>0</v>
          </cell>
        </row>
        <row r="295">
          <cell r="A295" t="str">
            <v>EF0294</v>
          </cell>
          <cell r="B295" t="str">
            <v>Stopped</v>
          </cell>
          <cell r="C295" t="str">
            <v>ELFASHER</v>
          </cell>
          <cell r="D295" t="str">
            <v xml:space="preserve">Rehab Ibrahim Saleh </v>
          </cell>
          <cell r="E295" t="str">
            <v>Data Entry Manager</v>
          </cell>
          <cell r="F295" t="str">
            <v>FS</v>
          </cell>
          <cell r="G295" t="str">
            <v>Field</v>
          </cell>
          <cell r="H295" t="str">
            <v>C</v>
          </cell>
          <cell r="L295">
            <v>580536.02859999996</v>
          </cell>
          <cell r="Z295">
            <v>0</v>
          </cell>
          <cell r="AA295">
            <v>0</v>
          </cell>
        </row>
        <row r="296">
          <cell r="A296" t="str">
            <v>EF0295</v>
          </cell>
          <cell r="B296" t="str">
            <v>Active</v>
          </cell>
          <cell r="C296" t="str">
            <v>ELFASHER</v>
          </cell>
          <cell r="D296" t="str">
            <v xml:space="preserve">Abdalla Mohamed Gumma </v>
          </cell>
          <cell r="E296" t="str">
            <v>Watchman</v>
          </cell>
          <cell r="F296" t="str">
            <v>LOG</v>
          </cell>
          <cell r="G296" t="str">
            <v>Office</v>
          </cell>
          <cell r="H296" t="str">
            <v>A</v>
          </cell>
          <cell r="L296">
            <v>396786.07494000002</v>
          </cell>
          <cell r="Z296">
            <v>0</v>
          </cell>
          <cell r="AA296">
            <v>0</v>
          </cell>
        </row>
        <row r="297">
          <cell r="A297" t="str">
            <v>EF0296</v>
          </cell>
          <cell r="B297" t="str">
            <v>Active</v>
          </cell>
          <cell r="C297" t="str">
            <v>ELFASHER</v>
          </cell>
          <cell r="D297" t="str">
            <v xml:space="preserve">Abubaker Adam Ahmed </v>
          </cell>
          <cell r="E297" t="str">
            <v>Watchman</v>
          </cell>
          <cell r="F297" t="str">
            <v>LOG</v>
          </cell>
          <cell r="G297" t="str">
            <v>Office</v>
          </cell>
          <cell r="H297" t="str">
            <v>A</v>
          </cell>
          <cell r="L297">
            <v>396786.07494000002</v>
          </cell>
          <cell r="Z297">
            <v>0</v>
          </cell>
          <cell r="AA297">
            <v>0</v>
          </cell>
        </row>
        <row r="298">
          <cell r="A298" t="str">
            <v>EF0297</v>
          </cell>
          <cell r="B298" t="str">
            <v>Stopped</v>
          </cell>
          <cell r="C298" t="str">
            <v>ELFASHER</v>
          </cell>
          <cell r="D298" t="str">
            <v xml:space="preserve">Haviz Ahmed Elbalowla  </v>
          </cell>
          <cell r="E298" t="str">
            <v>Watchman</v>
          </cell>
          <cell r="F298" t="str">
            <v>LOG</v>
          </cell>
          <cell r="G298" t="str">
            <v>Office</v>
          </cell>
          <cell r="H298" t="str">
            <v>A</v>
          </cell>
          <cell r="L298">
            <v>396786.07494000002</v>
          </cell>
          <cell r="Z298">
            <v>0</v>
          </cell>
          <cell r="AA298">
            <v>0</v>
          </cell>
        </row>
        <row r="299">
          <cell r="A299" t="str">
            <v>EF0298</v>
          </cell>
          <cell r="B299" t="str">
            <v>Stopped</v>
          </cell>
          <cell r="C299" t="str">
            <v>ELFASHER</v>
          </cell>
          <cell r="D299" t="str">
            <v xml:space="preserve">Ismail Ahmed Osman  </v>
          </cell>
          <cell r="E299" t="str">
            <v>Watchman</v>
          </cell>
          <cell r="F299" t="str">
            <v>LOG</v>
          </cell>
          <cell r="G299" t="str">
            <v>Office</v>
          </cell>
          <cell r="H299" t="str">
            <v>A</v>
          </cell>
          <cell r="L299">
            <v>396786.07494000002</v>
          </cell>
          <cell r="Z299">
            <v>0</v>
          </cell>
          <cell r="AA299">
            <v>0</v>
          </cell>
        </row>
        <row r="300">
          <cell r="A300" t="str">
            <v>EF0299</v>
          </cell>
          <cell r="B300" t="str">
            <v>Active</v>
          </cell>
          <cell r="C300" t="str">
            <v>ELFASHER</v>
          </cell>
          <cell r="D300" t="str">
            <v xml:space="preserve">Yassir Eissa Elsamani </v>
          </cell>
          <cell r="E300" t="str">
            <v>Watchman</v>
          </cell>
          <cell r="F300" t="str">
            <v>LOG</v>
          </cell>
          <cell r="G300" t="str">
            <v>Guest House</v>
          </cell>
          <cell r="H300" t="str">
            <v>A</v>
          </cell>
          <cell r="L300">
            <v>396786.07494000002</v>
          </cell>
          <cell r="Z300">
            <v>0</v>
          </cell>
          <cell r="AA300">
            <v>0</v>
          </cell>
        </row>
        <row r="301">
          <cell r="A301" t="str">
            <v>EF0300</v>
          </cell>
          <cell r="B301" t="str">
            <v>Active</v>
          </cell>
          <cell r="C301" t="str">
            <v>ELFASHER</v>
          </cell>
          <cell r="D301" t="str">
            <v xml:space="preserve">Abdulgadir Yagoub Kheir Alla </v>
          </cell>
          <cell r="E301" t="str">
            <v>Watchman</v>
          </cell>
          <cell r="F301" t="str">
            <v>NUT</v>
          </cell>
          <cell r="G301" t="str">
            <v>TFC</v>
          </cell>
          <cell r="H301" t="str">
            <v>A</v>
          </cell>
          <cell r="L301">
            <v>396786.07494000002</v>
          </cell>
          <cell r="Z301">
            <v>0</v>
          </cell>
          <cell r="AA301">
            <v>0</v>
          </cell>
        </row>
        <row r="302">
          <cell r="A302" t="str">
            <v>EF0301</v>
          </cell>
          <cell r="B302" t="str">
            <v>Stopped</v>
          </cell>
          <cell r="C302" t="str">
            <v>ELFASHER</v>
          </cell>
          <cell r="D302" t="str">
            <v xml:space="preserve">Ishag  Gamar eldeen Abdalla </v>
          </cell>
          <cell r="E302" t="str">
            <v>Watchman</v>
          </cell>
          <cell r="F302" t="str">
            <v>LOG</v>
          </cell>
          <cell r="G302" t="str">
            <v>Office</v>
          </cell>
          <cell r="H302" t="str">
            <v>A</v>
          </cell>
          <cell r="L302">
            <v>396786.07494000002</v>
          </cell>
          <cell r="Z302">
            <v>0</v>
          </cell>
          <cell r="AA302">
            <v>0</v>
          </cell>
        </row>
        <row r="303">
          <cell r="A303" t="str">
            <v>EF0302</v>
          </cell>
          <cell r="B303" t="str">
            <v>Stopped</v>
          </cell>
          <cell r="C303" t="str">
            <v>ELFASHER</v>
          </cell>
          <cell r="D303" t="str">
            <v xml:space="preserve">Ahmed Ibrahim Ahmed </v>
          </cell>
          <cell r="E303" t="str">
            <v>Watchman</v>
          </cell>
          <cell r="F303" t="str">
            <v>LOG</v>
          </cell>
          <cell r="G303" t="str">
            <v>Office</v>
          </cell>
          <cell r="H303" t="str">
            <v>A</v>
          </cell>
          <cell r="L303">
            <v>396786.07494000002</v>
          </cell>
          <cell r="Z303">
            <v>0</v>
          </cell>
          <cell r="AA303">
            <v>0</v>
          </cell>
        </row>
        <row r="304">
          <cell r="A304" t="str">
            <v>EF0303</v>
          </cell>
          <cell r="B304" t="str">
            <v>Stopped</v>
          </cell>
          <cell r="C304" t="str">
            <v>ELFASHER</v>
          </cell>
          <cell r="D304" t="str">
            <v xml:space="preserve">Yahya Abdalla Yagoub </v>
          </cell>
          <cell r="E304" t="str">
            <v>Watchman</v>
          </cell>
          <cell r="F304" t="str">
            <v>LOG</v>
          </cell>
          <cell r="G304" t="str">
            <v>Guest House</v>
          </cell>
          <cell r="H304" t="str">
            <v>A</v>
          </cell>
          <cell r="L304">
            <v>396786.07494000002</v>
          </cell>
          <cell r="Z304">
            <v>0</v>
          </cell>
          <cell r="AA304">
            <v>0</v>
          </cell>
        </row>
        <row r="305">
          <cell r="A305" t="str">
            <v>EF0304</v>
          </cell>
          <cell r="B305" t="str">
            <v>Active</v>
          </cell>
          <cell r="C305" t="str">
            <v>ELFASHER</v>
          </cell>
          <cell r="D305" t="str">
            <v xml:space="preserve">Hassan Adam Ibrahim </v>
          </cell>
          <cell r="E305" t="str">
            <v>Watchman</v>
          </cell>
          <cell r="F305" t="str">
            <v>LOG</v>
          </cell>
          <cell r="G305" t="str">
            <v>Guest house</v>
          </cell>
          <cell r="H305" t="str">
            <v>A</v>
          </cell>
          <cell r="L305">
            <v>396786.07494000002</v>
          </cell>
          <cell r="Z305">
            <v>0</v>
          </cell>
          <cell r="AA305">
            <v>0</v>
          </cell>
        </row>
        <row r="306">
          <cell r="A306" t="str">
            <v>EF0305</v>
          </cell>
          <cell r="B306" t="str">
            <v>Active</v>
          </cell>
          <cell r="C306" t="str">
            <v>ELFASHER</v>
          </cell>
          <cell r="D306" t="str">
            <v xml:space="preserve">Abdalla Mohamed Ahmed Elsafi </v>
          </cell>
          <cell r="E306" t="str">
            <v>Watchman</v>
          </cell>
          <cell r="F306" t="str">
            <v>LOG</v>
          </cell>
          <cell r="G306" t="str">
            <v>Guest House</v>
          </cell>
          <cell r="H306" t="str">
            <v>A</v>
          </cell>
          <cell r="L306">
            <v>396786.07494000002</v>
          </cell>
          <cell r="Z306">
            <v>0</v>
          </cell>
          <cell r="AA306">
            <v>0</v>
          </cell>
        </row>
        <row r="307">
          <cell r="A307" t="str">
            <v>EF0306</v>
          </cell>
          <cell r="B307" t="str">
            <v>Stopped</v>
          </cell>
          <cell r="C307" t="str">
            <v>ELFASHER</v>
          </cell>
          <cell r="D307" t="str">
            <v xml:space="preserve">Samah Mansour Elyas </v>
          </cell>
          <cell r="E307" t="str">
            <v>Community Animator</v>
          </cell>
          <cell r="F307" t="str">
            <v>WS</v>
          </cell>
          <cell r="G307" t="str">
            <v>Field</v>
          </cell>
          <cell r="H307" t="str">
            <v>D</v>
          </cell>
          <cell r="L307">
            <v>706535.77600000007</v>
          </cell>
          <cell r="Z307">
            <v>0</v>
          </cell>
          <cell r="AA307">
            <v>0</v>
          </cell>
        </row>
        <row r="308">
          <cell r="A308" t="str">
            <v>EF0307</v>
          </cell>
          <cell r="B308" t="str">
            <v>Active</v>
          </cell>
          <cell r="C308" t="str">
            <v>ELFASHER</v>
          </cell>
          <cell r="D308" t="str">
            <v xml:space="preserve">Ahmed Mohamed Abaker </v>
          </cell>
          <cell r="E308" t="str">
            <v>Nurse</v>
          </cell>
          <cell r="F308" t="str">
            <v>NUT</v>
          </cell>
          <cell r="G308" t="str">
            <v>TFC</v>
          </cell>
          <cell r="H308" t="str">
            <v>D</v>
          </cell>
          <cell r="L308">
            <v>706535.77600000007</v>
          </cell>
          <cell r="Z308">
            <v>0</v>
          </cell>
          <cell r="AA308">
            <v>0</v>
          </cell>
        </row>
        <row r="309">
          <cell r="A309" t="str">
            <v>EF0308</v>
          </cell>
          <cell r="B309" t="str">
            <v>Active</v>
          </cell>
          <cell r="C309" t="str">
            <v>ELFASHER</v>
          </cell>
          <cell r="D309" t="str">
            <v xml:space="preserve">Ahmed Abdulkarim Hassan </v>
          </cell>
          <cell r="E309" t="str">
            <v>Driver</v>
          </cell>
          <cell r="F309" t="str">
            <v>LOG</v>
          </cell>
          <cell r="G309" t="str">
            <v>Office</v>
          </cell>
          <cell r="H309" t="str">
            <v>C</v>
          </cell>
          <cell r="L309">
            <v>580536.02859999996</v>
          </cell>
          <cell r="Z309">
            <v>0</v>
          </cell>
          <cell r="AA309">
            <v>0</v>
          </cell>
        </row>
        <row r="310">
          <cell r="A310" t="str">
            <v>EF0309</v>
          </cell>
          <cell r="B310" t="str">
            <v>Active</v>
          </cell>
          <cell r="C310" t="str">
            <v>ELFASHER</v>
          </cell>
          <cell r="D310" t="str">
            <v xml:space="preserve">Elnour Mussa Abdalla </v>
          </cell>
          <cell r="E310" t="str">
            <v>Driver</v>
          </cell>
          <cell r="F310" t="str">
            <v>LOG</v>
          </cell>
          <cell r="G310" t="str">
            <v>Office</v>
          </cell>
          <cell r="H310" t="str">
            <v>C</v>
          </cell>
          <cell r="I310">
            <v>39189</v>
          </cell>
          <cell r="J310" t="str">
            <v>3 months</v>
          </cell>
          <cell r="K310" t="str">
            <v>May</v>
          </cell>
          <cell r="L310">
            <v>580536.02859999996</v>
          </cell>
          <cell r="M310">
            <v>550000</v>
          </cell>
          <cell r="R310">
            <v>150000</v>
          </cell>
          <cell r="S310">
            <v>200000</v>
          </cell>
          <cell r="T310">
            <v>200000</v>
          </cell>
          <cell r="Z310">
            <v>200000</v>
          </cell>
          <cell r="AA310">
            <v>0</v>
          </cell>
        </row>
        <row r="311">
          <cell r="A311" t="str">
            <v>EF0310</v>
          </cell>
          <cell r="B311" t="str">
            <v>Active</v>
          </cell>
          <cell r="C311" t="str">
            <v>ELFASHER</v>
          </cell>
          <cell r="D311" t="str">
            <v xml:space="preserve">Mohamed Idris Adam </v>
          </cell>
          <cell r="E311" t="str">
            <v>Registrar</v>
          </cell>
          <cell r="F311" t="str">
            <v>NUT</v>
          </cell>
          <cell r="G311" t="str">
            <v>TFC</v>
          </cell>
          <cell r="H311" t="str">
            <v>C4</v>
          </cell>
          <cell r="L311">
            <v>638286.74939056206</v>
          </cell>
          <cell r="Z311">
            <v>0</v>
          </cell>
          <cell r="AA311">
            <v>0</v>
          </cell>
        </row>
        <row r="312">
          <cell r="A312" t="str">
            <v>EF0311</v>
          </cell>
          <cell r="B312" t="str">
            <v>Stopped</v>
          </cell>
          <cell r="C312" t="str">
            <v>ELFASHER</v>
          </cell>
          <cell r="D312" t="str">
            <v xml:space="preserve">Mohamed Badr Abdalmajid </v>
          </cell>
          <cell r="E312" t="str">
            <v>Data Entry Clerk</v>
          </cell>
          <cell r="F312" t="str">
            <v>FS</v>
          </cell>
          <cell r="G312" t="str">
            <v>Field</v>
          </cell>
          <cell r="H312" t="str">
            <v>C</v>
          </cell>
          <cell r="L312">
            <v>580536.02859999996</v>
          </cell>
          <cell r="Z312">
            <v>0</v>
          </cell>
          <cell r="AA312">
            <v>0</v>
          </cell>
        </row>
        <row r="313">
          <cell r="A313" t="str">
            <v>EF0312</v>
          </cell>
          <cell r="B313" t="str">
            <v>Active</v>
          </cell>
          <cell r="C313" t="str">
            <v>ELFASHER</v>
          </cell>
          <cell r="D313" t="str">
            <v xml:space="preserve">Zakaria Mohamed Khamees </v>
          </cell>
          <cell r="E313" t="str">
            <v>Driver</v>
          </cell>
          <cell r="F313" t="str">
            <v>LOG</v>
          </cell>
          <cell r="G313" t="str">
            <v>Office</v>
          </cell>
          <cell r="H313" t="str">
            <v>C</v>
          </cell>
          <cell r="L313">
            <v>580536.02859999996</v>
          </cell>
          <cell r="Z313">
            <v>0</v>
          </cell>
          <cell r="AA313">
            <v>0</v>
          </cell>
        </row>
        <row r="314">
          <cell r="A314" t="str">
            <v>EF0313</v>
          </cell>
          <cell r="B314" t="str">
            <v>Active</v>
          </cell>
          <cell r="C314" t="str">
            <v>ELFASHER</v>
          </cell>
          <cell r="D314" t="str">
            <v xml:space="preserve">Adam Osman Mukhtar </v>
          </cell>
          <cell r="E314" t="str">
            <v>Driver</v>
          </cell>
          <cell r="F314" t="str">
            <v>LOG</v>
          </cell>
          <cell r="G314" t="str">
            <v>Office</v>
          </cell>
          <cell r="H314" t="str">
            <v>C</v>
          </cell>
          <cell r="L314">
            <v>580536.02859999996</v>
          </cell>
          <cell r="Z314">
            <v>0</v>
          </cell>
          <cell r="AA314">
            <v>0</v>
          </cell>
        </row>
        <row r="315">
          <cell r="A315" t="str">
            <v>EF0314</v>
          </cell>
          <cell r="B315" t="str">
            <v>Active</v>
          </cell>
          <cell r="C315" t="str">
            <v>ELFASHER</v>
          </cell>
          <cell r="D315" t="str">
            <v xml:space="preserve">Mohamed Adam Mohamed Abdalla </v>
          </cell>
          <cell r="E315" t="str">
            <v>Driver</v>
          </cell>
          <cell r="F315" t="str">
            <v>LOG</v>
          </cell>
          <cell r="G315" t="str">
            <v>Office</v>
          </cell>
          <cell r="H315" t="str">
            <v>C</v>
          </cell>
          <cell r="L315">
            <v>580536.02859999996</v>
          </cell>
          <cell r="Z315">
            <v>0</v>
          </cell>
          <cell r="AA315">
            <v>0</v>
          </cell>
        </row>
        <row r="316">
          <cell r="A316" t="str">
            <v>EF0315</v>
          </cell>
          <cell r="B316" t="str">
            <v>Stopped</v>
          </cell>
          <cell r="C316" t="str">
            <v>ELFASHER</v>
          </cell>
          <cell r="D316" t="str">
            <v xml:space="preserve">Elsadig Eissa Samani </v>
          </cell>
          <cell r="E316" t="str">
            <v>Driver</v>
          </cell>
          <cell r="F316" t="str">
            <v>LOG</v>
          </cell>
          <cell r="G316" t="str">
            <v>Office</v>
          </cell>
          <cell r="H316" t="str">
            <v>C</v>
          </cell>
          <cell r="L316">
            <v>580536.02859999996</v>
          </cell>
          <cell r="Z316">
            <v>0</v>
          </cell>
          <cell r="AA316">
            <v>0</v>
          </cell>
        </row>
        <row r="317">
          <cell r="A317" t="str">
            <v>EF0316</v>
          </cell>
          <cell r="B317" t="str">
            <v>Stopped</v>
          </cell>
          <cell r="C317" t="str">
            <v>ELFASHER</v>
          </cell>
          <cell r="D317" t="str">
            <v xml:space="preserve">Adam Omer Abaker </v>
          </cell>
          <cell r="E317" t="str">
            <v>Watchman</v>
          </cell>
          <cell r="F317" t="str">
            <v>LOG</v>
          </cell>
          <cell r="G317" t="str">
            <v>Field</v>
          </cell>
          <cell r="H317" t="str">
            <v>A</v>
          </cell>
          <cell r="L317">
            <v>396786.07494000002</v>
          </cell>
          <cell r="Z317">
            <v>0</v>
          </cell>
          <cell r="AA317">
            <v>0</v>
          </cell>
        </row>
        <row r="318">
          <cell r="A318" t="str">
            <v>EF0317</v>
          </cell>
          <cell r="B318" t="str">
            <v>Stopped</v>
          </cell>
          <cell r="C318" t="str">
            <v>ELFASHER</v>
          </cell>
          <cell r="D318" t="str">
            <v xml:space="preserve">Mahmoud Ahmed Adam </v>
          </cell>
          <cell r="E318" t="str">
            <v>Watchman</v>
          </cell>
          <cell r="F318" t="str">
            <v>LOG</v>
          </cell>
          <cell r="G318" t="str">
            <v>Field</v>
          </cell>
          <cell r="H318" t="str">
            <v>A</v>
          </cell>
          <cell r="L318">
            <v>396786.07494000002</v>
          </cell>
          <cell r="Z318">
            <v>0</v>
          </cell>
          <cell r="AA318">
            <v>0</v>
          </cell>
        </row>
        <row r="319">
          <cell r="A319" t="str">
            <v>EF0318</v>
          </cell>
          <cell r="B319" t="str">
            <v>Stopped</v>
          </cell>
          <cell r="C319" t="str">
            <v>ELFASHER</v>
          </cell>
          <cell r="D319" t="str">
            <v xml:space="preserve">Sanossi Mohamed Ibrahim </v>
          </cell>
          <cell r="E319" t="str">
            <v>Watchman</v>
          </cell>
          <cell r="F319" t="str">
            <v>LOG</v>
          </cell>
          <cell r="G319" t="str">
            <v>Field</v>
          </cell>
          <cell r="H319" t="str">
            <v>A</v>
          </cell>
          <cell r="L319">
            <v>396786.07494000002</v>
          </cell>
          <cell r="Z319">
            <v>0</v>
          </cell>
          <cell r="AA319">
            <v>0</v>
          </cell>
        </row>
        <row r="320">
          <cell r="A320" t="str">
            <v>EF0319</v>
          </cell>
          <cell r="B320" t="str">
            <v>Stopped</v>
          </cell>
          <cell r="C320" t="str">
            <v>ELFASHER</v>
          </cell>
          <cell r="D320" t="str">
            <v xml:space="preserve">Adam Yaya MOHAMED </v>
          </cell>
          <cell r="E320" t="str">
            <v>Watchman</v>
          </cell>
          <cell r="F320" t="str">
            <v>LOG</v>
          </cell>
          <cell r="G320" t="str">
            <v>Field</v>
          </cell>
          <cell r="H320" t="str">
            <v>A</v>
          </cell>
          <cell r="L320">
            <v>396786.07494000002</v>
          </cell>
          <cell r="Z320">
            <v>0</v>
          </cell>
          <cell r="AA320">
            <v>0</v>
          </cell>
        </row>
        <row r="321">
          <cell r="A321" t="str">
            <v>EF0320</v>
          </cell>
          <cell r="B321" t="str">
            <v>Stopped</v>
          </cell>
          <cell r="C321" t="str">
            <v>ELFASHER</v>
          </cell>
          <cell r="D321" t="str">
            <v xml:space="preserve">Elsadig Arja Abdurahman </v>
          </cell>
          <cell r="E321" t="str">
            <v>Drilling Assistant</v>
          </cell>
          <cell r="F321" t="str">
            <v>WS</v>
          </cell>
          <cell r="G321" t="str">
            <v>Field</v>
          </cell>
          <cell r="H321" t="str">
            <v>D</v>
          </cell>
          <cell r="L321">
            <v>706535.77600000007</v>
          </cell>
          <cell r="Z321">
            <v>0</v>
          </cell>
          <cell r="AA321">
            <v>0</v>
          </cell>
        </row>
        <row r="322">
          <cell r="A322" t="str">
            <v>EF0321</v>
          </cell>
          <cell r="B322" t="str">
            <v>Active</v>
          </cell>
          <cell r="C322" t="str">
            <v>ELFASHER</v>
          </cell>
          <cell r="D322" t="str">
            <v xml:space="preserve">Haider  Hamid Sharif </v>
          </cell>
          <cell r="E322" t="str">
            <v>Stock manager assistant</v>
          </cell>
          <cell r="F322" t="str">
            <v>LOG</v>
          </cell>
          <cell r="G322" t="str">
            <v>Office</v>
          </cell>
          <cell r="H322" t="str">
            <v>D</v>
          </cell>
          <cell r="I322">
            <v>39142</v>
          </cell>
          <cell r="J322" t="str">
            <v>3 months</v>
          </cell>
          <cell r="K322" t="str">
            <v>February</v>
          </cell>
          <cell r="L322">
            <v>706535.77600000007</v>
          </cell>
          <cell r="M322">
            <v>670000</v>
          </cell>
          <cell r="O322">
            <v>200000</v>
          </cell>
          <cell r="P322">
            <v>200000</v>
          </cell>
          <cell r="Q322">
            <v>270000</v>
          </cell>
          <cell r="Z322">
            <v>0</v>
          </cell>
          <cell r="AA322">
            <v>0</v>
          </cell>
        </row>
        <row r="323">
          <cell r="A323" t="str">
            <v>EF0322</v>
          </cell>
          <cell r="B323" t="str">
            <v>Active</v>
          </cell>
          <cell r="C323" t="str">
            <v>ELFASHER</v>
          </cell>
          <cell r="D323" t="str">
            <v xml:space="preserve">Khalid Hassan El Ahnef Ahmed </v>
          </cell>
          <cell r="E323" t="str">
            <v>Driver</v>
          </cell>
          <cell r="F323" t="str">
            <v>LOG</v>
          </cell>
          <cell r="G323" t="str">
            <v>Office</v>
          </cell>
          <cell r="H323" t="str">
            <v>C</v>
          </cell>
          <cell r="L323">
            <v>580536.02859999996</v>
          </cell>
          <cell r="Z323">
            <v>0</v>
          </cell>
          <cell r="AA323">
            <v>0</v>
          </cell>
        </row>
        <row r="324">
          <cell r="A324" t="str">
            <v>EF0323</v>
          </cell>
          <cell r="B324" t="str">
            <v>Active</v>
          </cell>
          <cell r="C324" t="str">
            <v>ELFASHER</v>
          </cell>
          <cell r="D324" t="str">
            <v xml:space="preserve">Hamid Gamer El Deen Abaker </v>
          </cell>
          <cell r="E324" t="str">
            <v>Medical Assistant</v>
          </cell>
          <cell r="F324" t="str">
            <v>NUT</v>
          </cell>
          <cell r="G324" t="str">
            <v>TFC</v>
          </cell>
          <cell r="H324" t="str">
            <v>E</v>
          </cell>
          <cell r="L324">
            <v>848286.0736</v>
          </cell>
          <cell r="Z324">
            <v>0</v>
          </cell>
          <cell r="AA324">
            <v>0</v>
          </cell>
        </row>
        <row r="325">
          <cell r="A325" t="str">
            <v>EF0324</v>
          </cell>
          <cell r="B325" t="str">
            <v>Active</v>
          </cell>
          <cell r="C325" t="str">
            <v>ELFASHER</v>
          </cell>
          <cell r="D325" t="str">
            <v xml:space="preserve">Abdelrahim ABDALLAH ADAM </v>
          </cell>
          <cell r="E325" t="str">
            <v>Veterinary Officer</v>
          </cell>
          <cell r="F325" t="str">
            <v>FS</v>
          </cell>
          <cell r="G325" t="str">
            <v>Field</v>
          </cell>
          <cell r="H325" t="str">
            <v>E</v>
          </cell>
          <cell r="L325">
            <v>848286.0736</v>
          </cell>
          <cell r="Z325">
            <v>0</v>
          </cell>
          <cell r="AA325">
            <v>0</v>
          </cell>
        </row>
        <row r="326">
          <cell r="A326" t="str">
            <v>EF0325</v>
          </cell>
          <cell r="B326" t="str">
            <v>Active</v>
          </cell>
          <cell r="C326" t="str">
            <v>ELFASHER</v>
          </cell>
          <cell r="D326" t="str">
            <v xml:space="preserve">Yahya Abdalla Yagoub </v>
          </cell>
          <cell r="E326" t="str">
            <v>watchman</v>
          </cell>
          <cell r="F326" t="str">
            <v>NUT</v>
          </cell>
          <cell r="G326" t="str">
            <v>OTP</v>
          </cell>
          <cell r="H326" t="str">
            <v>A</v>
          </cell>
          <cell r="L326">
            <v>396786.07494000002</v>
          </cell>
          <cell r="Z326">
            <v>0</v>
          </cell>
          <cell r="AA326">
            <v>0</v>
          </cell>
        </row>
        <row r="327">
          <cell r="A327" t="str">
            <v>EF0326</v>
          </cell>
          <cell r="B327" t="str">
            <v>Active</v>
          </cell>
          <cell r="C327" t="str">
            <v>ELFASHER</v>
          </cell>
          <cell r="D327" t="str">
            <v xml:space="preserve">Haviz Ahmed Elbalowla  </v>
          </cell>
          <cell r="E327" t="str">
            <v>watchman</v>
          </cell>
          <cell r="F327" t="str">
            <v>NUT</v>
          </cell>
          <cell r="G327" t="str">
            <v>OTP</v>
          </cell>
          <cell r="H327" t="str">
            <v>A</v>
          </cell>
          <cell r="L327">
            <v>396786.07494000002</v>
          </cell>
          <cell r="Z327">
            <v>0</v>
          </cell>
          <cell r="AA327">
            <v>0</v>
          </cell>
        </row>
        <row r="328">
          <cell r="A328" t="str">
            <v>EF0327</v>
          </cell>
          <cell r="B328" t="str">
            <v>Active</v>
          </cell>
          <cell r="C328" t="str">
            <v>ELFASHER</v>
          </cell>
          <cell r="D328" t="str">
            <v xml:space="preserve">Ismael Ahmed Osman </v>
          </cell>
          <cell r="E328" t="str">
            <v>watchman</v>
          </cell>
          <cell r="F328" t="str">
            <v>NUT</v>
          </cell>
          <cell r="G328" t="str">
            <v>OTP</v>
          </cell>
          <cell r="H328" t="str">
            <v>A</v>
          </cell>
          <cell r="L328">
            <v>396786.07494000002</v>
          </cell>
          <cell r="Z328">
            <v>0</v>
          </cell>
          <cell r="AA328">
            <v>0</v>
          </cell>
        </row>
        <row r="329">
          <cell r="A329" t="str">
            <v>EF0328</v>
          </cell>
          <cell r="B329" t="str">
            <v>Active</v>
          </cell>
          <cell r="C329" t="str">
            <v>ELFASHER</v>
          </cell>
          <cell r="D329" t="str">
            <v xml:space="preserve">Ahmed Ibrahim Ahmed </v>
          </cell>
          <cell r="E329" t="str">
            <v>watchman</v>
          </cell>
          <cell r="F329" t="str">
            <v>NUT</v>
          </cell>
          <cell r="G329" t="str">
            <v>OTP</v>
          </cell>
          <cell r="H329" t="str">
            <v>A</v>
          </cell>
          <cell r="L329">
            <v>396786.07494000002</v>
          </cell>
          <cell r="Z329">
            <v>0</v>
          </cell>
          <cell r="AA329">
            <v>0</v>
          </cell>
        </row>
        <row r="330">
          <cell r="A330" t="str">
            <v>EF0329</v>
          </cell>
          <cell r="B330" t="str">
            <v>Active</v>
          </cell>
          <cell r="C330" t="str">
            <v>ELFASHER</v>
          </cell>
          <cell r="D330" t="str">
            <v xml:space="preserve">Ishag Gamar Eldeen Abdalla </v>
          </cell>
          <cell r="E330" t="str">
            <v>watchman</v>
          </cell>
          <cell r="F330" t="str">
            <v>NUT</v>
          </cell>
          <cell r="G330" t="str">
            <v>OTP</v>
          </cell>
          <cell r="H330" t="str">
            <v>A</v>
          </cell>
          <cell r="L330">
            <v>396786.07494000002</v>
          </cell>
          <cell r="Z330">
            <v>0</v>
          </cell>
          <cell r="AA330">
            <v>0</v>
          </cell>
        </row>
        <row r="331">
          <cell r="A331" t="str">
            <v>EF0330</v>
          </cell>
          <cell r="B331" t="str">
            <v>Active</v>
          </cell>
          <cell r="C331" t="str">
            <v>ELFASHER</v>
          </cell>
          <cell r="D331" t="str">
            <v xml:space="preserve">Mubarak Abdulatif Al Sanosy </v>
          </cell>
          <cell r="E331" t="str">
            <v>Building Team Leader</v>
          </cell>
          <cell r="F331" t="str">
            <v>WS</v>
          </cell>
          <cell r="G331" t="str">
            <v>Field</v>
          </cell>
          <cell r="H331" t="str">
            <v>E</v>
          </cell>
          <cell r="L331">
            <v>848286.0736</v>
          </cell>
          <cell r="Z331">
            <v>0</v>
          </cell>
          <cell r="AA331">
            <v>0</v>
          </cell>
        </row>
        <row r="332">
          <cell r="A332" t="str">
            <v>EF0331</v>
          </cell>
          <cell r="B332" t="str">
            <v>Active</v>
          </cell>
          <cell r="C332" t="str">
            <v>ELFASHER</v>
          </cell>
          <cell r="D332" t="str">
            <v xml:space="preserve">Haroun Musa Ibrahim  </v>
          </cell>
          <cell r="E332" t="str">
            <v>Home visitor</v>
          </cell>
          <cell r="F332" t="str">
            <v>NUT</v>
          </cell>
          <cell r="G332" t="str">
            <v>OTP</v>
          </cell>
          <cell r="H332" t="str">
            <v>B</v>
          </cell>
          <cell r="L332">
            <v>470286.45574</v>
          </cell>
          <cell r="Z332">
            <v>0</v>
          </cell>
          <cell r="AA332">
            <v>0</v>
          </cell>
        </row>
        <row r="333">
          <cell r="A333">
            <v>0</v>
          </cell>
          <cell r="B333">
            <v>0</v>
          </cell>
          <cell r="C333">
            <v>0</v>
          </cell>
          <cell r="D333">
            <v>0</v>
          </cell>
          <cell r="E333">
            <v>0</v>
          </cell>
          <cell r="F333">
            <v>0</v>
          </cell>
          <cell r="G333">
            <v>0</v>
          </cell>
          <cell r="H333">
            <v>0</v>
          </cell>
          <cell r="L333">
            <v>0</v>
          </cell>
          <cell r="Z333">
            <v>0</v>
          </cell>
          <cell r="AA333">
            <v>0</v>
          </cell>
        </row>
        <row r="334">
          <cell r="A334">
            <v>0</v>
          </cell>
          <cell r="B334">
            <v>0</v>
          </cell>
          <cell r="C334">
            <v>0</v>
          </cell>
          <cell r="D334">
            <v>0</v>
          </cell>
          <cell r="E334">
            <v>0</v>
          </cell>
          <cell r="F334">
            <v>0</v>
          </cell>
          <cell r="G334">
            <v>0</v>
          </cell>
          <cell r="H334">
            <v>0</v>
          </cell>
          <cell r="L334">
            <v>0</v>
          </cell>
          <cell r="Z334">
            <v>0</v>
          </cell>
          <cell r="AA334">
            <v>0</v>
          </cell>
        </row>
        <row r="335">
          <cell r="A335">
            <v>0</v>
          </cell>
          <cell r="B335">
            <v>0</v>
          </cell>
          <cell r="C335">
            <v>0</v>
          </cell>
          <cell r="D335">
            <v>0</v>
          </cell>
          <cell r="E335">
            <v>0</v>
          </cell>
          <cell r="F335">
            <v>0</v>
          </cell>
          <cell r="G335">
            <v>0</v>
          </cell>
          <cell r="H335">
            <v>0</v>
          </cell>
          <cell r="L335">
            <v>0</v>
          </cell>
          <cell r="Z335">
            <v>0</v>
          </cell>
          <cell r="AA335">
            <v>0</v>
          </cell>
        </row>
        <row r="336">
          <cell r="A336">
            <v>0</v>
          </cell>
          <cell r="B336">
            <v>0</v>
          </cell>
          <cell r="C336">
            <v>0</v>
          </cell>
          <cell r="D336">
            <v>0</v>
          </cell>
          <cell r="E336">
            <v>0</v>
          </cell>
          <cell r="F336">
            <v>0</v>
          </cell>
          <cell r="G336">
            <v>0</v>
          </cell>
          <cell r="H336">
            <v>0</v>
          </cell>
          <cell r="L336">
            <v>0</v>
          </cell>
          <cell r="Z336">
            <v>0</v>
          </cell>
          <cell r="AA336">
            <v>0</v>
          </cell>
        </row>
        <row r="337">
          <cell r="A337">
            <v>0</v>
          </cell>
          <cell r="B337">
            <v>0</v>
          </cell>
          <cell r="C337">
            <v>0</v>
          </cell>
          <cell r="D337">
            <v>0</v>
          </cell>
          <cell r="E337">
            <v>0</v>
          </cell>
          <cell r="F337">
            <v>0</v>
          </cell>
          <cell r="G337">
            <v>0</v>
          </cell>
          <cell r="H337">
            <v>0</v>
          </cell>
          <cell r="L337">
            <v>0</v>
          </cell>
          <cell r="Z337">
            <v>0</v>
          </cell>
          <cell r="AA337">
            <v>0</v>
          </cell>
        </row>
        <row r="338">
          <cell r="A338">
            <v>0</v>
          </cell>
          <cell r="B338">
            <v>0</v>
          </cell>
          <cell r="C338">
            <v>0</v>
          </cell>
          <cell r="D338">
            <v>0</v>
          </cell>
          <cell r="E338">
            <v>0</v>
          </cell>
          <cell r="F338">
            <v>0</v>
          </cell>
          <cell r="G338">
            <v>0</v>
          </cell>
          <cell r="H338">
            <v>0</v>
          </cell>
          <cell r="L338">
            <v>0</v>
          </cell>
          <cell r="Z338">
            <v>0</v>
          </cell>
          <cell r="AA338">
            <v>0</v>
          </cell>
        </row>
        <row r="339">
          <cell r="A339">
            <v>0</v>
          </cell>
          <cell r="B339">
            <v>0</v>
          </cell>
          <cell r="C339">
            <v>0</v>
          </cell>
          <cell r="D339">
            <v>0</v>
          </cell>
          <cell r="E339">
            <v>0</v>
          </cell>
          <cell r="F339">
            <v>0</v>
          </cell>
          <cell r="G339">
            <v>0</v>
          </cell>
          <cell r="H339">
            <v>0</v>
          </cell>
          <cell r="L339">
            <v>0</v>
          </cell>
          <cell r="Z339">
            <v>0</v>
          </cell>
          <cell r="AA339">
            <v>0</v>
          </cell>
        </row>
        <row r="340">
          <cell r="A340">
            <v>0</v>
          </cell>
          <cell r="B340">
            <v>0</v>
          </cell>
          <cell r="C340">
            <v>0</v>
          </cell>
          <cell r="D340">
            <v>0</v>
          </cell>
          <cell r="E340">
            <v>0</v>
          </cell>
          <cell r="F340">
            <v>0</v>
          </cell>
          <cell r="G340">
            <v>0</v>
          </cell>
          <cell r="H340">
            <v>0</v>
          </cell>
          <cell r="L340">
            <v>0</v>
          </cell>
          <cell r="Z340">
            <v>0</v>
          </cell>
          <cell r="AA340">
            <v>0</v>
          </cell>
        </row>
        <row r="341">
          <cell r="A341">
            <v>0</v>
          </cell>
          <cell r="B341">
            <v>0</v>
          </cell>
          <cell r="C341">
            <v>0</v>
          </cell>
          <cell r="D341">
            <v>0</v>
          </cell>
          <cell r="E341">
            <v>0</v>
          </cell>
          <cell r="F341">
            <v>0</v>
          </cell>
          <cell r="G341">
            <v>0</v>
          </cell>
          <cell r="H341">
            <v>0</v>
          </cell>
          <cell r="L341">
            <v>0</v>
          </cell>
          <cell r="Z341">
            <v>0</v>
          </cell>
          <cell r="AA341">
            <v>0</v>
          </cell>
        </row>
        <row r="342">
          <cell r="A342">
            <v>0</v>
          </cell>
          <cell r="B342">
            <v>0</v>
          </cell>
          <cell r="C342">
            <v>0</v>
          </cell>
          <cell r="D342">
            <v>0</v>
          </cell>
          <cell r="E342">
            <v>0</v>
          </cell>
          <cell r="F342">
            <v>0</v>
          </cell>
          <cell r="G342">
            <v>0</v>
          </cell>
          <cell r="H342">
            <v>0</v>
          </cell>
          <cell r="L342">
            <v>0</v>
          </cell>
          <cell r="Z342">
            <v>0</v>
          </cell>
          <cell r="AA342">
            <v>0</v>
          </cell>
        </row>
        <row r="343">
          <cell r="A343">
            <v>0</v>
          </cell>
          <cell r="B343">
            <v>0</v>
          </cell>
          <cell r="C343">
            <v>0</v>
          </cell>
          <cell r="D343">
            <v>0</v>
          </cell>
          <cell r="E343">
            <v>0</v>
          </cell>
          <cell r="F343">
            <v>0</v>
          </cell>
          <cell r="G343">
            <v>0</v>
          </cell>
          <cell r="H343">
            <v>0</v>
          </cell>
          <cell r="L343">
            <v>0</v>
          </cell>
          <cell r="Z343">
            <v>0</v>
          </cell>
          <cell r="AA343">
            <v>0</v>
          </cell>
        </row>
        <row r="344">
          <cell r="A344">
            <v>0</v>
          </cell>
          <cell r="B344">
            <v>0</v>
          </cell>
          <cell r="C344">
            <v>0</v>
          </cell>
          <cell r="D344">
            <v>0</v>
          </cell>
          <cell r="E344">
            <v>0</v>
          </cell>
          <cell r="F344">
            <v>0</v>
          </cell>
          <cell r="G344">
            <v>0</v>
          </cell>
          <cell r="H344">
            <v>0</v>
          </cell>
          <cell r="L344">
            <v>0</v>
          </cell>
          <cell r="Z344">
            <v>0</v>
          </cell>
          <cell r="AA344">
            <v>0</v>
          </cell>
        </row>
        <row r="345">
          <cell r="A345">
            <v>0</v>
          </cell>
          <cell r="B345">
            <v>0</v>
          </cell>
          <cell r="C345">
            <v>0</v>
          </cell>
          <cell r="D345">
            <v>0</v>
          </cell>
          <cell r="E345">
            <v>0</v>
          </cell>
          <cell r="F345">
            <v>0</v>
          </cell>
          <cell r="G345">
            <v>0</v>
          </cell>
          <cell r="H345">
            <v>0</v>
          </cell>
          <cell r="L345">
            <v>0</v>
          </cell>
          <cell r="Z345">
            <v>0</v>
          </cell>
          <cell r="AA345">
            <v>0</v>
          </cell>
        </row>
        <row r="346">
          <cell r="A346">
            <v>0</v>
          </cell>
          <cell r="B346">
            <v>0</v>
          </cell>
          <cell r="C346">
            <v>0</v>
          </cell>
          <cell r="D346">
            <v>0</v>
          </cell>
          <cell r="E346">
            <v>0</v>
          </cell>
          <cell r="F346">
            <v>0</v>
          </cell>
          <cell r="G346">
            <v>0</v>
          </cell>
          <cell r="H346">
            <v>0</v>
          </cell>
          <cell r="L346">
            <v>0</v>
          </cell>
          <cell r="Z346">
            <v>0</v>
          </cell>
          <cell r="AA346">
            <v>0</v>
          </cell>
        </row>
        <row r="347">
          <cell r="A347">
            <v>0</v>
          </cell>
          <cell r="B347">
            <v>0</v>
          </cell>
          <cell r="C347">
            <v>0</v>
          </cell>
          <cell r="D347">
            <v>0</v>
          </cell>
          <cell r="E347">
            <v>0</v>
          </cell>
          <cell r="F347">
            <v>0</v>
          </cell>
          <cell r="G347">
            <v>0</v>
          </cell>
          <cell r="H347">
            <v>0</v>
          </cell>
          <cell r="L347">
            <v>0</v>
          </cell>
          <cell r="Z347">
            <v>0</v>
          </cell>
          <cell r="AA347">
            <v>0</v>
          </cell>
        </row>
        <row r="348">
          <cell r="A348">
            <v>0</v>
          </cell>
          <cell r="B348">
            <v>0</v>
          </cell>
          <cell r="C348">
            <v>0</v>
          </cell>
          <cell r="D348">
            <v>0</v>
          </cell>
          <cell r="E348">
            <v>0</v>
          </cell>
          <cell r="F348">
            <v>0</v>
          </cell>
          <cell r="G348">
            <v>0</v>
          </cell>
          <cell r="H348">
            <v>0</v>
          </cell>
          <cell r="L348">
            <v>0</v>
          </cell>
          <cell r="Z348">
            <v>0</v>
          </cell>
          <cell r="AA348">
            <v>0</v>
          </cell>
        </row>
        <row r="349">
          <cell r="A349">
            <v>0</v>
          </cell>
          <cell r="B349">
            <v>0</v>
          </cell>
          <cell r="C349">
            <v>0</v>
          </cell>
          <cell r="D349">
            <v>0</v>
          </cell>
          <cell r="E349">
            <v>0</v>
          </cell>
          <cell r="F349">
            <v>0</v>
          </cell>
          <cell r="G349">
            <v>0</v>
          </cell>
          <cell r="H349">
            <v>0</v>
          </cell>
          <cell r="L349">
            <v>0</v>
          </cell>
          <cell r="Z349">
            <v>0</v>
          </cell>
          <cell r="AA349">
            <v>0</v>
          </cell>
        </row>
        <row r="350">
          <cell r="A350">
            <v>0</v>
          </cell>
          <cell r="B350">
            <v>0</v>
          </cell>
          <cell r="C350">
            <v>0</v>
          </cell>
          <cell r="D350">
            <v>0</v>
          </cell>
          <cell r="E350">
            <v>0</v>
          </cell>
          <cell r="F350">
            <v>0</v>
          </cell>
          <cell r="G350">
            <v>0</v>
          </cell>
          <cell r="H350">
            <v>0</v>
          </cell>
          <cell r="L350">
            <v>0</v>
          </cell>
          <cell r="Z350">
            <v>0</v>
          </cell>
          <cell r="AA350">
            <v>0</v>
          </cell>
        </row>
        <row r="351">
          <cell r="A351">
            <v>0</v>
          </cell>
          <cell r="B351">
            <v>0</v>
          </cell>
          <cell r="C351">
            <v>0</v>
          </cell>
          <cell r="D351">
            <v>0</v>
          </cell>
          <cell r="E351">
            <v>0</v>
          </cell>
          <cell r="F351">
            <v>0</v>
          </cell>
          <cell r="G351">
            <v>0</v>
          </cell>
          <cell r="H351">
            <v>0</v>
          </cell>
          <cell r="L351">
            <v>0</v>
          </cell>
          <cell r="Z351">
            <v>0</v>
          </cell>
          <cell r="AA351">
            <v>0</v>
          </cell>
        </row>
        <row r="352">
          <cell r="A352">
            <v>0</v>
          </cell>
          <cell r="B352">
            <v>0</v>
          </cell>
          <cell r="C352">
            <v>0</v>
          </cell>
          <cell r="D352">
            <v>0</v>
          </cell>
          <cell r="E352">
            <v>0</v>
          </cell>
          <cell r="F352">
            <v>0</v>
          </cell>
          <cell r="G352">
            <v>0</v>
          </cell>
          <cell r="H352">
            <v>0</v>
          </cell>
          <cell r="L352">
            <v>0</v>
          </cell>
          <cell r="Z352">
            <v>0</v>
          </cell>
          <cell r="AA352">
            <v>0</v>
          </cell>
        </row>
        <row r="353">
          <cell r="A353">
            <v>0</v>
          </cell>
          <cell r="B353">
            <v>0</v>
          </cell>
          <cell r="C353">
            <v>0</v>
          </cell>
          <cell r="D353">
            <v>0</v>
          </cell>
          <cell r="E353">
            <v>0</v>
          </cell>
          <cell r="F353">
            <v>0</v>
          </cell>
          <cell r="G353">
            <v>0</v>
          </cell>
          <cell r="H353">
            <v>0</v>
          </cell>
          <cell r="L353">
            <v>0</v>
          </cell>
          <cell r="Z353">
            <v>0</v>
          </cell>
          <cell r="AA353">
            <v>0</v>
          </cell>
        </row>
        <row r="354">
          <cell r="A354">
            <v>0</v>
          </cell>
          <cell r="B354">
            <v>0</v>
          </cell>
          <cell r="C354">
            <v>0</v>
          </cell>
          <cell r="D354">
            <v>0</v>
          </cell>
          <cell r="E354">
            <v>0</v>
          </cell>
          <cell r="F354">
            <v>0</v>
          </cell>
          <cell r="G354">
            <v>0</v>
          </cell>
          <cell r="H354">
            <v>0</v>
          </cell>
          <cell r="L354">
            <v>0</v>
          </cell>
          <cell r="Z354">
            <v>0</v>
          </cell>
          <cell r="AA354">
            <v>0</v>
          </cell>
        </row>
        <row r="355">
          <cell r="A355">
            <v>0</v>
          </cell>
          <cell r="B355">
            <v>0</v>
          </cell>
          <cell r="C355">
            <v>0</v>
          </cell>
          <cell r="D355">
            <v>0</v>
          </cell>
          <cell r="E355">
            <v>0</v>
          </cell>
          <cell r="F355">
            <v>0</v>
          </cell>
          <cell r="G355">
            <v>0</v>
          </cell>
          <cell r="H355">
            <v>0</v>
          </cell>
          <cell r="L355">
            <v>0</v>
          </cell>
          <cell r="Z355">
            <v>0</v>
          </cell>
          <cell r="AA355">
            <v>0</v>
          </cell>
        </row>
        <row r="356">
          <cell r="A356">
            <v>0</v>
          </cell>
          <cell r="B356">
            <v>0</v>
          </cell>
          <cell r="C356">
            <v>0</v>
          </cell>
          <cell r="D356">
            <v>0</v>
          </cell>
          <cell r="E356">
            <v>0</v>
          </cell>
          <cell r="F356">
            <v>0</v>
          </cell>
          <cell r="G356">
            <v>0</v>
          </cell>
          <cell r="H356">
            <v>0</v>
          </cell>
          <cell r="L356">
            <v>0</v>
          </cell>
          <cell r="Z356">
            <v>0</v>
          </cell>
          <cell r="AA356">
            <v>0</v>
          </cell>
        </row>
        <row r="357">
          <cell r="A357">
            <v>0</v>
          </cell>
          <cell r="B357">
            <v>0</v>
          </cell>
          <cell r="C357">
            <v>0</v>
          </cell>
          <cell r="D357">
            <v>0</v>
          </cell>
          <cell r="E357">
            <v>0</v>
          </cell>
          <cell r="F357">
            <v>0</v>
          </cell>
          <cell r="G357">
            <v>0</v>
          </cell>
          <cell r="H357">
            <v>0</v>
          </cell>
          <cell r="L357">
            <v>0</v>
          </cell>
          <cell r="Z357">
            <v>0</v>
          </cell>
          <cell r="AA357">
            <v>0</v>
          </cell>
        </row>
        <row r="358">
          <cell r="A358">
            <v>0</v>
          </cell>
          <cell r="B358">
            <v>0</v>
          </cell>
          <cell r="C358">
            <v>0</v>
          </cell>
          <cell r="D358">
            <v>0</v>
          </cell>
          <cell r="E358">
            <v>0</v>
          </cell>
          <cell r="F358">
            <v>0</v>
          </cell>
          <cell r="G358">
            <v>0</v>
          </cell>
          <cell r="H358">
            <v>0</v>
          </cell>
          <cell r="L358">
            <v>0</v>
          </cell>
          <cell r="Z358">
            <v>0</v>
          </cell>
          <cell r="AA358">
            <v>0</v>
          </cell>
        </row>
        <row r="359">
          <cell r="A359">
            <v>0</v>
          </cell>
          <cell r="B359">
            <v>0</v>
          </cell>
          <cell r="C359">
            <v>0</v>
          </cell>
          <cell r="D359">
            <v>0</v>
          </cell>
          <cell r="E359">
            <v>0</v>
          </cell>
          <cell r="F359">
            <v>0</v>
          </cell>
          <cell r="G359">
            <v>0</v>
          </cell>
          <cell r="H359">
            <v>0</v>
          </cell>
          <cell r="L359">
            <v>0</v>
          </cell>
          <cell r="Z359">
            <v>0</v>
          </cell>
          <cell r="AA359">
            <v>0</v>
          </cell>
        </row>
        <row r="360">
          <cell r="A360">
            <v>0</v>
          </cell>
          <cell r="B360">
            <v>0</v>
          </cell>
          <cell r="C360">
            <v>0</v>
          </cell>
          <cell r="D360">
            <v>0</v>
          </cell>
          <cell r="E360">
            <v>0</v>
          </cell>
          <cell r="F360">
            <v>0</v>
          </cell>
          <cell r="G360">
            <v>0</v>
          </cell>
          <cell r="H360">
            <v>0</v>
          </cell>
          <cell r="L360">
            <v>0</v>
          </cell>
          <cell r="Z360">
            <v>0</v>
          </cell>
          <cell r="AA360">
            <v>0</v>
          </cell>
        </row>
        <row r="361">
          <cell r="A361">
            <v>0</v>
          </cell>
          <cell r="B361">
            <v>0</v>
          </cell>
          <cell r="C361">
            <v>0</v>
          </cell>
          <cell r="D361">
            <v>0</v>
          </cell>
          <cell r="E361">
            <v>0</v>
          </cell>
          <cell r="F361">
            <v>0</v>
          </cell>
          <cell r="G361">
            <v>0</v>
          </cell>
          <cell r="H361">
            <v>0</v>
          </cell>
          <cell r="L361">
            <v>0</v>
          </cell>
          <cell r="Z361">
            <v>0</v>
          </cell>
          <cell r="AA361">
            <v>0</v>
          </cell>
        </row>
        <row r="362">
          <cell r="A362">
            <v>0</v>
          </cell>
          <cell r="B362">
            <v>0</v>
          </cell>
          <cell r="C362">
            <v>0</v>
          </cell>
          <cell r="D362">
            <v>0</v>
          </cell>
          <cell r="E362">
            <v>0</v>
          </cell>
          <cell r="F362">
            <v>0</v>
          </cell>
          <cell r="G362">
            <v>0</v>
          </cell>
          <cell r="H362">
            <v>0</v>
          </cell>
          <cell r="L362">
            <v>0</v>
          </cell>
          <cell r="Z362">
            <v>0</v>
          </cell>
          <cell r="AA362">
            <v>0</v>
          </cell>
        </row>
        <row r="363">
          <cell r="A363">
            <v>0</v>
          </cell>
          <cell r="B363">
            <v>0</v>
          </cell>
          <cell r="C363">
            <v>0</v>
          </cell>
          <cell r="D363">
            <v>0</v>
          </cell>
          <cell r="E363">
            <v>0</v>
          </cell>
          <cell r="F363">
            <v>0</v>
          </cell>
          <cell r="G363">
            <v>0</v>
          </cell>
          <cell r="H363">
            <v>0</v>
          </cell>
          <cell r="L363">
            <v>0</v>
          </cell>
          <cell r="Z363">
            <v>0</v>
          </cell>
          <cell r="AA363">
            <v>0</v>
          </cell>
        </row>
        <row r="364">
          <cell r="A364">
            <v>0</v>
          </cell>
          <cell r="B364">
            <v>0</v>
          </cell>
          <cell r="C364">
            <v>0</v>
          </cell>
          <cell r="D364">
            <v>0</v>
          </cell>
          <cell r="E364">
            <v>0</v>
          </cell>
          <cell r="F364">
            <v>0</v>
          </cell>
          <cell r="G364">
            <v>0</v>
          </cell>
          <cell r="H364">
            <v>0</v>
          </cell>
          <cell r="L364">
            <v>0</v>
          </cell>
          <cell r="Z364">
            <v>0</v>
          </cell>
          <cell r="AA364">
            <v>0</v>
          </cell>
        </row>
        <row r="365">
          <cell r="A365">
            <v>0</v>
          </cell>
          <cell r="B365">
            <v>0</v>
          </cell>
          <cell r="C365">
            <v>0</v>
          </cell>
          <cell r="D365">
            <v>0</v>
          </cell>
          <cell r="E365">
            <v>0</v>
          </cell>
          <cell r="F365">
            <v>0</v>
          </cell>
          <cell r="G365">
            <v>0</v>
          </cell>
          <cell r="H365">
            <v>0</v>
          </cell>
          <cell r="L365">
            <v>0</v>
          </cell>
          <cell r="Z365">
            <v>0</v>
          </cell>
          <cell r="AA365">
            <v>0</v>
          </cell>
        </row>
        <row r="366">
          <cell r="A366">
            <v>0</v>
          </cell>
          <cell r="B366">
            <v>0</v>
          </cell>
          <cell r="C366">
            <v>0</v>
          </cell>
          <cell r="D366">
            <v>0</v>
          </cell>
          <cell r="E366">
            <v>0</v>
          </cell>
          <cell r="F366">
            <v>0</v>
          </cell>
          <cell r="G366">
            <v>0</v>
          </cell>
          <cell r="H366">
            <v>0</v>
          </cell>
          <cell r="L366">
            <v>0</v>
          </cell>
          <cell r="Z366">
            <v>0</v>
          </cell>
          <cell r="AA366">
            <v>0</v>
          </cell>
        </row>
        <row r="367">
          <cell r="A367">
            <v>0</v>
          </cell>
          <cell r="B367">
            <v>0</v>
          </cell>
          <cell r="C367">
            <v>0</v>
          </cell>
          <cell r="D367">
            <v>0</v>
          </cell>
          <cell r="E367">
            <v>0</v>
          </cell>
          <cell r="F367">
            <v>0</v>
          </cell>
          <cell r="G367">
            <v>0</v>
          </cell>
          <cell r="H367">
            <v>0</v>
          </cell>
          <cell r="L367">
            <v>0</v>
          </cell>
          <cell r="Z367">
            <v>0</v>
          </cell>
          <cell r="AA367">
            <v>0</v>
          </cell>
        </row>
        <row r="368">
          <cell r="A368">
            <v>0</v>
          </cell>
          <cell r="B368">
            <v>0</v>
          </cell>
          <cell r="C368">
            <v>0</v>
          </cell>
          <cell r="D368">
            <v>0</v>
          </cell>
          <cell r="E368">
            <v>0</v>
          </cell>
          <cell r="F368">
            <v>0</v>
          </cell>
          <cell r="G368">
            <v>0</v>
          </cell>
          <cell r="H368">
            <v>0</v>
          </cell>
          <cell r="L368">
            <v>0</v>
          </cell>
          <cell r="Z368">
            <v>0</v>
          </cell>
          <cell r="AA368">
            <v>0</v>
          </cell>
        </row>
        <row r="369">
          <cell r="A369">
            <v>0</v>
          </cell>
          <cell r="B369">
            <v>0</v>
          </cell>
          <cell r="C369">
            <v>0</v>
          </cell>
          <cell r="D369">
            <v>0</v>
          </cell>
          <cell r="E369">
            <v>0</v>
          </cell>
          <cell r="F369">
            <v>0</v>
          </cell>
          <cell r="G369">
            <v>0</v>
          </cell>
          <cell r="H369">
            <v>0</v>
          </cell>
          <cell r="L369">
            <v>0</v>
          </cell>
          <cell r="Z369">
            <v>0</v>
          </cell>
          <cell r="AA369">
            <v>0</v>
          </cell>
        </row>
        <row r="370">
          <cell r="A370">
            <v>0</v>
          </cell>
          <cell r="B370">
            <v>0</v>
          </cell>
          <cell r="C370">
            <v>0</v>
          </cell>
          <cell r="D370">
            <v>0</v>
          </cell>
          <cell r="E370">
            <v>0</v>
          </cell>
          <cell r="F370">
            <v>0</v>
          </cell>
          <cell r="G370">
            <v>0</v>
          </cell>
          <cell r="H370">
            <v>0</v>
          </cell>
          <cell r="L370">
            <v>0</v>
          </cell>
          <cell r="Z370">
            <v>0</v>
          </cell>
          <cell r="AA370">
            <v>0</v>
          </cell>
        </row>
        <row r="371">
          <cell r="A371">
            <v>0</v>
          </cell>
          <cell r="B371">
            <v>0</v>
          </cell>
          <cell r="C371">
            <v>0</v>
          </cell>
          <cell r="D371">
            <v>0</v>
          </cell>
          <cell r="E371">
            <v>0</v>
          </cell>
          <cell r="F371">
            <v>0</v>
          </cell>
          <cell r="G371">
            <v>0</v>
          </cell>
          <cell r="H371">
            <v>0</v>
          </cell>
          <cell r="L371">
            <v>0</v>
          </cell>
          <cell r="Z371">
            <v>0</v>
          </cell>
          <cell r="AA371">
            <v>0</v>
          </cell>
        </row>
        <row r="372">
          <cell r="A372">
            <v>0</v>
          </cell>
          <cell r="B372">
            <v>0</v>
          </cell>
          <cell r="C372">
            <v>0</v>
          </cell>
          <cell r="D372">
            <v>0</v>
          </cell>
          <cell r="E372">
            <v>0</v>
          </cell>
          <cell r="F372">
            <v>0</v>
          </cell>
          <cell r="G372">
            <v>0</v>
          </cell>
          <cell r="H372">
            <v>0</v>
          </cell>
          <cell r="L372">
            <v>0</v>
          </cell>
          <cell r="Z372">
            <v>0</v>
          </cell>
          <cell r="AA372">
            <v>0</v>
          </cell>
        </row>
        <row r="373">
          <cell r="A373">
            <v>0</v>
          </cell>
          <cell r="B373">
            <v>0</v>
          </cell>
          <cell r="C373">
            <v>0</v>
          </cell>
          <cell r="D373">
            <v>0</v>
          </cell>
          <cell r="E373">
            <v>0</v>
          </cell>
          <cell r="F373">
            <v>0</v>
          </cell>
          <cell r="G373">
            <v>0</v>
          </cell>
          <cell r="H373">
            <v>0</v>
          </cell>
          <cell r="L373">
            <v>0</v>
          </cell>
          <cell r="Z373">
            <v>0</v>
          </cell>
          <cell r="AA373">
            <v>0</v>
          </cell>
        </row>
        <row r="374">
          <cell r="A374">
            <v>0</v>
          </cell>
          <cell r="B374">
            <v>0</v>
          </cell>
          <cell r="C374">
            <v>0</v>
          </cell>
          <cell r="D374">
            <v>0</v>
          </cell>
          <cell r="E374">
            <v>0</v>
          </cell>
          <cell r="F374">
            <v>0</v>
          </cell>
          <cell r="G374">
            <v>0</v>
          </cell>
          <cell r="H374">
            <v>0</v>
          </cell>
          <cell r="L374">
            <v>0</v>
          </cell>
          <cell r="Z374">
            <v>0</v>
          </cell>
          <cell r="AA374">
            <v>0</v>
          </cell>
        </row>
        <row r="375">
          <cell r="A375">
            <v>0</v>
          </cell>
          <cell r="B375">
            <v>0</v>
          </cell>
          <cell r="C375">
            <v>0</v>
          </cell>
          <cell r="D375">
            <v>0</v>
          </cell>
          <cell r="E375">
            <v>0</v>
          </cell>
          <cell r="F375">
            <v>0</v>
          </cell>
          <cell r="G375">
            <v>0</v>
          </cell>
          <cell r="H375">
            <v>0</v>
          </cell>
          <cell r="L375">
            <v>0</v>
          </cell>
          <cell r="Z375">
            <v>0</v>
          </cell>
          <cell r="AA375">
            <v>0</v>
          </cell>
        </row>
        <row r="376">
          <cell r="A376">
            <v>0</v>
          </cell>
          <cell r="B376">
            <v>0</v>
          </cell>
          <cell r="C376">
            <v>0</v>
          </cell>
          <cell r="D376">
            <v>0</v>
          </cell>
          <cell r="E376">
            <v>0</v>
          </cell>
          <cell r="F376">
            <v>0</v>
          </cell>
          <cell r="G376">
            <v>0</v>
          </cell>
          <cell r="H376">
            <v>0</v>
          </cell>
          <cell r="L376">
            <v>0</v>
          </cell>
          <cell r="Z376">
            <v>0</v>
          </cell>
          <cell r="AA376">
            <v>0</v>
          </cell>
        </row>
        <row r="377">
          <cell r="A377">
            <v>0</v>
          </cell>
          <cell r="B377">
            <v>0</v>
          </cell>
          <cell r="C377">
            <v>0</v>
          </cell>
          <cell r="D377">
            <v>0</v>
          </cell>
          <cell r="E377">
            <v>0</v>
          </cell>
          <cell r="F377">
            <v>0</v>
          </cell>
          <cell r="G377">
            <v>0</v>
          </cell>
          <cell r="H377">
            <v>0</v>
          </cell>
          <cell r="L377">
            <v>0</v>
          </cell>
          <cell r="Z377">
            <v>0</v>
          </cell>
          <cell r="AA377">
            <v>0</v>
          </cell>
        </row>
        <row r="378">
          <cell r="A378">
            <v>0</v>
          </cell>
          <cell r="B378">
            <v>0</v>
          </cell>
          <cell r="C378">
            <v>0</v>
          </cell>
          <cell r="D378">
            <v>0</v>
          </cell>
          <cell r="E378">
            <v>0</v>
          </cell>
          <cell r="F378">
            <v>0</v>
          </cell>
          <cell r="G378">
            <v>0</v>
          </cell>
          <cell r="H378">
            <v>0</v>
          </cell>
          <cell r="L378">
            <v>0</v>
          </cell>
          <cell r="Z378">
            <v>0</v>
          </cell>
          <cell r="AA378">
            <v>0</v>
          </cell>
        </row>
        <row r="379">
          <cell r="A379">
            <v>0</v>
          </cell>
          <cell r="B379">
            <v>0</v>
          </cell>
          <cell r="C379">
            <v>0</v>
          </cell>
          <cell r="D379">
            <v>0</v>
          </cell>
          <cell r="E379">
            <v>0</v>
          </cell>
          <cell r="F379">
            <v>0</v>
          </cell>
          <cell r="G379">
            <v>0</v>
          </cell>
          <cell r="H379">
            <v>0</v>
          </cell>
          <cell r="L379">
            <v>0</v>
          </cell>
          <cell r="Z379">
            <v>0</v>
          </cell>
          <cell r="AA379">
            <v>0</v>
          </cell>
        </row>
        <row r="380">
          <cell r="A380">
            <v>0</v>
          </cell>
          <cell r="B380">
            <v>0</v>
          </cell>
          <cell r="C380">
            <v>0</v>
          </cell>
          <cell r="D380">
            <v>0</v>
          </cell>
          <cell r="E380">
            <v>0</v>
          </cell>
          <cell r="F380">
            <v>0</v>
          </cell>
          <cell r="G380">
            <v>0</v>
          </cell>
          <cell r="H380">
            <v>0</v>
          </cell>
          <cell r="L380">
            <v>0</v>
          </cell>
          <cell r="Z380">
            <v>0</v>
          </cell>
          <cell r="AA380">
            <v>0</v>
          </cell>
        </row>
        <row r="381">
          <cell r="A381">
            <v>0</v>
          </cell>
          <cell r="B381">
            <v>0</v>
          </cell>
          <cell r="C381">
            <v>0</v>
          </cell>
          <cell r="D381">
            <v>0</v>
          </cell>
          <cell r="E381">
            <v>0</v>
          </cell>
          <cell r="F381">
            <v>0</v>
          </cell>
          <cell r="G381">
            <v>0</v>
          </cell>
          <cell r="H381">
            <v>0</v>
          </cell>
          <cell r="L381">
            <v>0</v>
          </cell>
          <cell r="Z381">
            <v>0</v>
          </cell>
          <cell r="AA381">
            <v>0</v>
          </cell>
        </row>
        <row r="382">
          <cell r="A382">
            <v>0</v>
          </cell>
          <cell r="B382">
            <v>0</v>
          </cell>
          <cell r="C382">
            <v>0</v>
          </cell>
          <cell r="D382">
            <v>0</v>
          </cell>
          <cell r="E382">
            <v>0</v>
          </cell>
          <cell r="F382">
            <v>0</v>
          </cell>
          <cell r="G382">
            <v>0</v>
          </cell>
          <cell r="H382">
            <v>0</v>
          </cell>
          <cell r="L382">
            <v>0</v>
          </cell>
          <cell r="Z382">
            <v>0</v>
          </cell>
          <cell r="AA382">
            <v>0</v>
          </cell>
        </row>
        <row r="383">
          <cell r="A383">
            <v>0</v>
          </cell>
          <cell r="B383">
            <v>0</v>
          </cell>
          <cell r="C383">
            <v>0</v>
          </cell>
          <cell r="D383">
            <v>0</v>
          </cell>
          <cell r="E383">
            <v>0</v>
          </cell>
          <cell r="F383">
            <v>0</v>
          </cell>
          <cell r="G383">
            <v>0</v>
          </cell>
          <cell r="H383">
            <v>0</v>
          </cell>
          <cell r="L383">
            <v>0</v>
          </cell>
          <cell r="Z383">
            <v>0</v>
          </cell>
          <cell r="AA383">
            <v>0</v>
          </cell>
        </row>
        <row r="384">
          <cell r="A384">
            <v>0</v>
          </cell>
          <cell r="B384">
            <v>0</v>
          </cell>
          <cell r="C384">
            <v>0</v>
          </cell>
          <cell r="D384">
            <v>0</v>
          </cell>
          <cell r="E384">
            <v>0</v>
          </cell>
          <cell r="F384">
            <v>0</v>
          </cell>
          <cell r="G384">
            <v>0</v>
          </cell>
          <cell r="H384">
            <v>0</v>
          </cell>
          <cell r="L384">
            <v>0</v>
          </cell>
          <cell r="Z384">
            <v>0</v>
          </cell>
          <cell r="AA384">
            <v>0</v>
          </cell>
        </row>
        <row r="385">
          <cell r="A385">
            <v>0</v>
          </cell>
          <cell r="B385">
            <v>0</v>
          </cell>
          <cell r="C385">
            <v>0</v>
          </cell>
          <cell r="D385">
            <v>0</v>
          </cell>
          <cell r="E385">
            <v>0</v>
          </cell>
          <cell r="F385">
            <v>0</v>
          </cell>
          <cell r="G385">
            <v>0</v>
          </cell>
          <cell r="H385">
            <v>0</v>
          </cell>
          <cell r="L385">
            <v>0</v>
          </cell>
          <cell r="Z385">
            <v>0</v>
          </cell>
          <cell r="AA385">
            <v>0</v>
          </cell>
        </row>
        <row r="386">
          <cell r="A386">
            <v>0</v>
          </cell>
          <cell r="B386">
            <v>0</v>
          </cell>
          <cell r="C386">
            <v>0</v>
          </cell>
          <cell r="D386">
            <v>0</v>
          </cell>
          <cell r="E386">
            <v>0</v>
          </cell>
          <cell r="F386">
            <v>0</v>
          </cell>
          <cell r="G386">
            <v>0</v>
          </cell>
          <cell r="H386">
            <v>0</v>
          </cell>
          <cell r="L386">
            <v>0</v>
          </cell>
          <cell r="Z386">
            <v>0</v>
          </cell>
          <cell r="AA386">
            <v>0</v>
          </cell>
        </row>
        <row r="387">
          <cell r="A387">
            <v>0</v>
          </cell>
          <cell r="B387">
            <v>0</v>
          </cell>
          <cell r="C387">
            <v>0</v>
          </cell>
          <cell r="D387">
            <v>0</v>
          </cell>
          <cell r="E387">
            <v>0</v>
          </cell>
          <cell r="F387">
            <v>0</v>
          </cell>
          <cell r="G387">
            <v>0</v>
          </cell>
          <cell r="H387">
            <v>0</v>
          </cell>
          <cell r="L387">
            <v>0</v>
          </cell>
          <cell r="Z387">
            <v>0</v>
          </cell>
          <cell r="AA387">
            <v>0</v>
          </cell>
        </row>
        <row r="388">
          <cell r="A388">
            <v>0</v>
          </cell>
          <cell r="B388">
            <v>0</v>
          </cell>
          <cell r="C388">
            <v>0</v>
          </cell>
          <cell r="D388">
            <v>0</v>
          </cell>
          <cell r="E388">
            <v>0</v>
          </cell>
          <cell r="F388">
            <v>0</v>
          </cell>
          <cell r="G388">
            <v>0</v>
          </cell>
          <cell r="H388">
            <v>0</v>
          </cell>
          <cell r="L388">
            <v>0</v>
          </cell>
          <cell r="Z388">
            <v>0</v>
          </cell>
          <cell r="AA388">
            <v>0</v>
          </cell>
        </row>
        <row r="389">
          <cell r="A389">
            <v>0</v>
          </cell>
          <cell r="B389">
            <v>0</v>
          </cell>
          <cell r="C389">
            <v>0</v>
          </cell>
          <cell r="D389">
            <v>0</v>
          </cell>
          <cell r="E389">
            <v>0</v>
          </cell>
          <cell r="F389">
            <v>0</v>
          </cell>
          <cell r="G389">
            <v>0</v>
          </cell>
          <cell r="H389">
            <v>0</v>
          </cell>
          <cell r="L389">
            <v>0</v>
          </cell>
          <cell r="Z389">
            <v>0</v>
          </cell>
          <cell r="AA389">
            <v>0</v>
          </cell>
        </row>
        <row r="390">
          <cell r="A390">
            <v>0</v>
          </cell>
          <cell r="B390">
            <v>0</v>
          </cell>
          <cell r="C390">
            <v>0</v>
          </cell>
          <cell r="D390">
            <v>0</v>
          </cell>
          <cell r="E390">
            <v>0</v>
          </cell>
          <cell r="F390">
            <v>0</v>
          </cell>
          <cell r="G390">
            <v>0</v>
          </cell>
          <cell r="H390">
            <v>0</v>
          </cell>
          <cell r="L390">
            <v>0</v>
          </cell>
          <cell r="Z390">
            <v>0</v>
          </cell>
          <cell r="AA390">
            <v>0</v>
          </cell>
        </row>
        <row r="391">
          <cell r="A391">
            <v>0</v>
          </cell>
          <cell r="B391">
            <v>0</v>
          </cell>
          <cell r="C391">
            <v>0</v>
          </cell>
          <cell r="D391">
            <v>0</v>
          </cell>
          <cell r="E391">
            <v>0</v>
          </cell>
          <cell r="F391">
            <v>0</v>
          </cell>
          <cell r="G391">
            <v>0</v>
          </cell>
          <cell r="H391">
            <v>0</v>
          </cell>
          <cell r="L391">
            <v>0</v>
          </cell>
          <cell r="Z391">
            <v>0</v>
          </cell>
          <cell r="AA391">
            <v>0</v>
          </cell>
        </row>
        <row r="392">
          <cell r="A392">
            <v>0</v>
          </cell>
          <cell r="B392">
            <v>0</v>
          </cell>
          <cell r="C392">
            <v>0</v>
          </cell>
          <cell r="D392">
            <v>0</v>
          </cell>
          <cell r="E392">
            <v>0</v>
          </cell>
          <cell r="F392">
            <v>0</v>
          </cell>
          <cell r="G392">
            <v>0</v>
          </cell>
          <cell r="H392">
            <v>0</v>
          </cell>
          <cell r="L392">
            <v>0</v>
          </cell>
          <cell r="Z392">
            <v>0</v>
          </cell>
          <cell r="AA392">
            <v>0</v>
          </cell>
        </row>
        <row r="393">
          <cell r="A393">
            <v>0</v>
          </cell>
          <cell r="B393">
            <v>0</v>
          </cell>
          <cell r="C393">
            <v>0</v>
          </cell>
          <cell r="D393">
            <v>0</v>
          </cell>
          <cell r="E393">
            <v>0</v>
          </cell>
          <cell r="F393">
            <v>0</v>
          </cell>
          <cell r="G393">
            <v>0</v>
          </cell>
          <cell r="H393">
            <v>0</v>
          </cell>
          <cell r="L393">
            <v>0</v>
          </cell>
          <cell r="Z393">
            <v>0</v>
          </cell>
          <cell r="AA393">
            <v>0</v>
          </cell>
        </row>
        <row r="394">
          <cell r="A394">
            <v>0</v>
          </cell>
          <cell r="B394">
            <v>0</v>
          </cell>
          <cell r="C394">
            <v>0</v>
          </cell>
          <cell r="D394">
            <v>0</v>
          </cell>
          <cell r="E394">
            <v>0</v>
          </cell>
          <cell r="F394">
            <v>0</v>
          </cell>
          <cell r="G394">
            <v>0</v>
          </cell>
          <cell r="H394">
            <v>0</v>
          </cell>
          <cell r="L394">
            <v>0</v>
          </cell>
          <cell r="Z394">
            <v>0</v>
          </cell>
          <cell r="AA394">
            <v>0</v>
          </cell>
        </row>
        <row r="395">
          <cell r="A395">
            <v>0</v>
          </cell>
          <cell r="B395">
            <v>0</v>
          </cell>
          <cell r="C395">
            <v>0</v>
          </cell>
          <cell r="D395">
            <v>0</v>
          </cell>
          <cell r="E395">
            <v>0</v>
          </cell>
          <cell r="F395">
            <v>0</v>
          </cell>
          <cell r="G395">
            <v>0</v>
          </cell>
          <cell r="H395">
            <v>0</v>
          </cell>
          <cell r="L395">
            <v>0</v>
          </cell>
          <cell r="Z395">
            <v>0</v>
          </cell>
          <cell r="AA395">
            <v>0</v>
          </cell>
        </row>
        <row r="396">
          <cell r="A396">
            <v>0</v>
          </cell>
          <cell r="B396">
            <v>0</v>
          </cell>
          <cell r="C396">
            <v>0</v>
          </cell>
          <cell r="D396">
            <v>0</v>
          </cell>
          <cell r="E396">
            <v>0</v>
          </cell>
          <cell r="F396">
            <v>0</v>
          </cell>
          <cell r="G396">
            <v>0</v>
          </cell>
          <cell r="H396">
            <v>0</v>
          </cell>
          <cell r="L396">
            <v>0</v>
          </cell>
          <cell r="Z396">
            <v>0</v>
          </cell>
          <cell r="AA396">
            <v>0</v>
          </cell>
        </row>
        <row r="397">
          <cell r="A397">
            <v>0</v>
          </cell>
          <cell r="B397">
            <v>0</v>
          </cell>
          <cell r="C397">
            <v>0</v>
          </cell>
          <cell r="D397">
            <v>0</v>
          </cell>
          <cell r="E397">
            <v>0</v>
          </cell>
          <cell r="F397">
            <v>0</v>
          </cell>
          <cell r="G397">
            <v>0</v>
          </cell>
          <cell r="H397">
            <v>0</v>
          </cell>
          <cell r="L397">
            <v>0</v>
          </cell>
          <cell r="Z397">
            <v>0</v>
          </cell>
          <cell r="AA397">
            <v>0</v>
          </cell>
        </row>
        <row r="398">
          <cell r="A398">
            <v>0</v>
          </cell>
          <cell r="B398">
            <v>0</v>
          </cell>
          <cell r="C398">
            <v>0</v>
          </cell>
          <cell r="D398">
            <v>0</v>
          </cell>
          <cell r="E398">
            <v>0</v>
          </cell>
          <cell r="F398">
            <v>0</v>
          </cell>
          <cell r="G398">
            <v>0</v>
          </cell>
          <cell r="H398">
            <v>0</v>
          </cell>
          <cell r="L398">
            <v>0</v>
          </cell>
          <cell r="Z398">
            <v>0</v>
          </cell>
          <cell r="AA398">
            <v>0</v>
          </cell>
        </row>
        <row r="399">
          <cell r="A399">
            <v>0</v>
          </cell>
          <cell r="B399">
            <v>0</v>
          </cell>
          <cell r="C399">
            <v>0</v>
          </cell>
          <cell r="D399">
            <v>0</v>
          </cell>
          <cell r="E399">
            <v>0</v>
          </cell>
          <cell r="F399">
            <v>0</v>
          </cell>
          <cell r="G399">
            <v>0</v>
          </cell>
          <cell r="H399">
            <v>0</v>
          </cell>
          <cell r="L399">
            <v>0</v>
          </cell>
          <cell r="Z399">
            <v>0</v>
          </cell>
          <cell r="AA399">
            <v>0</v>
          </cell>
        </row>
        <row r="400">
          <cell r="A400">
            <v>0</v>
          </cell>
          <cell r="B400">
            <v>0</v>
          </cell>
          <cell r="C400">
            <v>0</v>
          </cell>
          <cell r="D400">
            <v>0</v>
          </cell>
          <cell r="E400">
            <v>0</v>
          </cell>
          <cell r="F400">
            <v>0</v>
          </cell>
          <cell r="G400">
            <v>0</v>
          </cell>
          <cell r="H400">
            <v>0</v>
          </cell>
          <cell r="L400">
            <v>0</v>
          </cell>
          <cell r="Z400">
            <v>0</v>
          </cell>
          <cell r="AA400">
            <v>0</v>
          </cell>
        </row>
      </sheetData>
      <sheetData sheetId="8" refreshError="1">
        <row r="4">
          <cell r="B4" t="str">
            <v>STAFF CODE</v>
          </cell>
          <cell r="L4" t="str">
            <v>AMOUNT REIMBURSED</v>
          </cell>
        </row>
        <row r="5">
          <cell r="B5" t="str">
            <v>EF0330</v>
          </cell>
          <cell r="L5">
            <v>14000</v>
          </cell>
        </row>
        <row r="6">
          <cell r="B6" t="str">
            <v>EF0176</v>
          </cell>
          <cell r="L6">
            <v>31000</v>
          </cell>
        </row>
        <row r="7">
          <cell r="B7" t="str">
            <v>EF0102</v>
          </cell>
          <cell r="L7">
            <v>20000</v>
          </cell>
        </row>
        <row r="8">
          <cell r="B8" t="str">
            <v>EF0261</v>
          </cell>
          <cell r="L8">
            <v>323000</v>
          </cell>
        </row>
        <row r="9">
          <cell r="B9" t="str">
            <v>EF0085</v>
          </cell>
          <cell r="L9">
            <v>9000</v>
          </cell>
        </row>
        <row r="10">
          <cell r="B10" t="str">
            <v>EF0078</v>
          </cell>
          <cell r="L10">
            <v>12000</v>
          </cell>
        </row>
        <row r="11">
          <cell r="B11" t="str">
            <v>EF0154</v>
          </cell>
          <cell r="L11">
            <v>10000</v>
          </cell>
        </row>
        <row r="12">
          <cell r="B12" t="str">
            <v>EF0290</v>
          </cell>
          <cell r="L12">
            <v>62000</v>
          </cell>
        </row>
        <row r="13">
          <cell r="B13" t="str">
            <v>EF0135</v>
          </cell>
          <cell r="L13">
            <v>58000</v>
          </cell>
        </row>
        <row r="14">
          <cell r="B14" t="str">
            <v>EF0178</v>
          </cell>
          <cell r="L14">
            <v>24000</v>
          </cell>
        </row>
        <row r="15">
          <cell r="B15" t="str">
            <v>EF0227</v>
          </cell>
          <cell r="L15">
            <v>69000</v>
          </cell>
        </row>
        <row r="16">
          <cell r="B16" t="str">
            <v>EF0313</v>
          </cell>
          <cell r="L16">
            <v>50000</v>
          </cell>
        </row>
        <row r="17">
          <cell r="B17" t="str">
            <v>EF0152</v>
          </cell>
          <cell r="L17">
            <v>28000</v>
          </cell>
        </row>
        <row r="18">
          <cell r="B18" t="str">
            <v>EF0300</v>
          </cell>
          <cell r="L18">
            <v>18000</v>
          </cell>
        </row>
        <row r="19">
          <cell r="B19" t="str">
            <v>EF0154</v>
          </cell>
          <cell r="L19">
            <v>14000</v>
          </cell>
        </row>
        <row r="20">
          <cell r="B20" t="str">
            <v>EF0150</v>
          </cell>
          <cell r="L20">
            <v>49000</v>
          </cell>
        </row>
        <row r="21">
          <cell r="B21" t="str">
            <v>EF0176</v>
          </cell>
          <cell r="L21">
            <v>63000</v>
          </cell>
        </row>
        <row r="22">
          <cell r="B22" t="str">
            <v>EF0084</v>
          </cell>
          <cell r="L22">
            <v>21000</v>
          </cell>
        </row>
        <row r="23">
          <cell r="B23" t="str">
            <v>EF0321</v>
          </cell>
          <cell r="L23">
            <v>18000</v>
          </cell>
        </row>
        <row r="24">
          <cell r="B24" t="str">
            <v>EF0270</v>
          </cell>
          <cell r="L24">
            <v>36000</v>
          </cell>
        </row>
        <row r="25">
          <cell r="B25" t="str">
            <v>EF0215</v>
          </cell>
          <cell r="L25">
            <v>38000</v>
          </cell>
        </row>
        <row r="26">
          <cell r="B26" t="str">
            <v>EF0138</v>
          </cell>
          <cell r="L26">
            <v>16000</v>
          </cell>
        </row>
        <row r="27">
          <cell r="B27" t="str">
            <v>EF0188</v>
          </cell>
          <cell r="L27">
            <v>13000</v>
          </cell>
        </row>
        <row r="28">
          <cell r="B28" t="str">
            <v>EF0321</v>
          </cell>
          <cell r="L28">
            <v>18000</v>
          </cell>
        </row>
        <row r="29">
          <cell r="B29" t="str">
            <v>EF0184</v>
          </cell>
          <cell r="L29">
            <v>70000</v>
          </cell>
        </row>
        <row r="30">
          <cell r="B30" t="str">
            <v>EF0231</v>
          </cell>
          <cell r="L30">
            <v>91000</v>
          </cell>
        </row>
        <row r="31">
          <cell r="B31" t="str">
            <v>EF0184</v>
          </cell>
          <cell r="L31">
            <v>25000</v>
          </cell>
        </row>
        <row r="32">
          <cell r="L32">
            <v>25000</v>
          </cell>
        </row>
        <row r="33">
          <cell r="L33">
            <v>25000</v>
          </cell>
        </row>
        <row r="34">
          <cell r="L34">
            <v>25000</v>
          </cell>
        </row>
        <row r="35">
          <cell r="L35">
            <v>25000</v>
          </cell>
        </row>
        <row r="36">
          <cell r="L36">
            <v>25000</v>
          </cell>
        </row>
        <row r="37">
          <cell r="L37">
            <v>25000</v>
          </cell>
        </row>
        <row r="38">
          <cell r="L38">
            <v>25000</v>
          </cell>
        </row>
        <row r="39">
          <cell r="L39">
            <v>25000</v>
          </cell>
        </row>
        <row r="40">
          <cell r="L40">
            <v>25000</v>
          </cell>
        </row>
        <row r="41">
          <cell r="L41">
            <v>25000</v>
          </cell>
        </row>
        <row r="42">
          <cell r="L42">
            <v>25000</v>
          </cell>
        </row>
        <row r="43">
          <cell r="L43">
            <v>25000</v>
          </cell>
        </row>
        <row r="44">
          <cell r="L44">
            <v>25000</v>
          </cell>
        </row>
        <row r="45">
          <cell r="L45">
            <v>25000</v>
          </cell>
        </row>
        <row r="46">
          <cell r="L46">
            <v>25000</v>
          </cell>
        </row>
        <row r="47">
          <cell r="L47">
            <v>25000</v>
          </cell>
        </row>
        <row r="48">
          <cell r="L48">
            <v>25000</v>
          </cell>
        </row>
        <row r="49">
          <cell r="L49">
            <v>25000</v>
          </cell>
        </row>
        <row r="50">
          <cell r="L50">
            <v>25000</v>
          </cell>
        </row>
        <row r="51">
          <cell r="L51">
            <v>25000</v>
          </cell>
        </row>
        <row r="52">
          <cell r="L52">
            <v>25000</v>
          </cell>
        </row>
        <row r="53">
          <cell r="L53">
            <v>25000</v>
          </cell>
        </row>
        <row r="54">
          <cell r="L54">
            <v>25000</v>
          </cell>
        </row>
        <row r="55">
          <cell r="L55">
            <v>25000</v>
          </cell>
        </row>
      </sheetData>
      <sheetData sheetId="9" refreshError="1">
        <row r="4">
          <cell r="A4" t="str">
            <v>STAFF CODE</v>
          </cell>
          <cell r="B4" t="str">
            <v>STATUS</v>
          </cell>
          <cell r="C4" t="str">
            <v>NAME</v>
          </cell>
          <cell r="D4" t="str">
            <v>DEPT</v>
          </cell>
          <cell r="E4" t="str">
            <v>AREA</v>
          </cell>
          <cell r="F4" t="str">
            <v>POSITION</v>
          </cell>
          <cell r="G4" t="str">
            <v>PROJECT CODE</v>
          </cell>
          <cell r="H4" t="str">
            <v>RELOCATED EMPLOYEE</v>
          </cell>
          <cell r="I4" t="str">
            <v>RELOCATION ALLOWANCE</v>
          </cell>
          <cell r="J4" t="str">
            <v>NUMBER OF WORKING DAYS OFF</v>
          </cell>
          <cell r="K4" t="str">
            <v>BONUS</v>
          </cell>
          <cell r="L4" t="str">
            <v>EXTRAPAY</v>
          </cell>
        </row>
        <row r="5">
          <cell r="A5" t="str">
            <v>EF0001</v>
          </cell>
          <cell r="B5" t="str">
            <v>Active</v>
          </cell>
          <cell r="C5" t="str">
            <v>Abdalla EL NOUR MOHAMMED YAHIA</v>
          </cell>
          <cell r="D5" t="str">
            <v>NUT</v>
          </cell>
          <cell r="E5" t="str">
            <v>TFC</v>
          </cell>
          <cell r="F5" t="str">
            <v>Watchman</v>
          </cell>
          <cell r="G5" t="str">
            <v>EFN01</v>
          </cell>
          <cell r="H5" t="str">
            <v>Not relocated</v>
          </cell>
          <cell r="I5">
            <v>0</v>
          </cell>
          <cell r="J5">
            <v>0</v>
          </cell>
          <cell r="K5">
            <v>0</v>
          </cell>
        </row>
        <row r="6">
          <cell r="A6" t="str">
            <v>EF0002</v>
          </cell>
          <cell r="B6" t="str">
            <v>Stopped</v>
          </cell>
          <cell r="C6" t="str">
            <v>Abdalla IDRISS DEILA MANSUR</v>
          </cell>
          <cell r="D6" t="str">
            <v>LOG</v>
          </cell>
          <cell r="E6" t="str">
            <v>Office</v>
          </cell>
          <cell r="F6" t="str">
            <v>Driver</v>
          </cell>
          <cell r="G6" t="str">
            <v>EFC01</v>
          </cell>
          <cell r="H6" t="str">
            <v>Not relocated</v>
          </cell>
          <cell r="I6">
            <v>0</v>
          </cell>
          <cell r="J6">
            <v>0</v>
          </cell>
          <cell r="K6">
            <v>0</v>
          </cell>
        </row>
        <row r="7">
          <cell r="A7" t="str">
            <v>EF0003</v>
          </cell>
          <cell r="B7" t="str">
            <v>Stopped</v>
          </cell>
          <cell r="C7" t="str">
            <v xml:space="preserve">Abdallah AHMED ISSA </v>
          </cell>
          <cell r="D7" t="str">
            <v>NUT</v>
          </cell>
          <cell r="E7" t="str">
            <v>SFC</v>
          </cell>
          <cell r="F7" t="str">
            <v>Watchman</v>
          </cell>
          <cell r="G7" t="str">
            <v>EFN01</v>
          </cell>
          <cell r="H7" t="str">
            <v>Not relocated</v>
          </cell>
          <cell r="I7">
            <v>0</v>
          </cell>
          <cell r="J7">
            <v>0</v>
          </cell>
          <cell r="K7">
            <v>0</v>
          </cell>
        </row>
        <row r="8">
          <cell r="A8" t="str">
            <v>EF0004</v>
          </cell>
          <cell r="B8" t="str">
            <v>Stopped</v>
          </cell>
          <cell r="C8" t="str">
            <v>Abdallah EISSA ADAM</v>
          </cell>
          <cell r="D8" t="str">
            <v>NUT</v>
          </cell>
          <cell r="E8" t="str">
            <v>SFC</v>
          </cell>
          <cell r="F8" t="str">
            <v>Watchman</v>
          </cell>
          <cell r="G8" t="str">
            <v>EFN01</v>
          </cell>
          <cell r="H8" t="str">
            <v>Not relocated</v>
          </cell>
          <cell r="I8">
            <v>0</v>
          </cell>
          <cell r="J8">
            <v>0</v>
          </cell>
          <cell r="K8">
            <v>0</v>
          </cell>
        </row>
        <row r="9">
          <cell r="A9" t="str">
            <v>EF0005</v>
          </cell>
          <cell r="B9" t="str">
            <v>Stopped</v>
          </cell>
          <cell r="C9" t="str">
            <v>Abdulaziz ADAM ISHAG</v>
          </cell>
          <cell r="D9" t="str">
            <v>NUT</v>
          </cell>
          <cell r="E9" t="str">
            <v>SFC</v>
          </cell>
          <cell r="F9" t="str">
            <v xml:space="preserve">Food Mixer </v>
          </cell>
          <cell r="G9" t="str">
            <v>EFN01</v>
          </cell>
          <cell r="H9" t="str">
            <v>Not relocated</v>
          </cell>
          <cell r="I9">
            <v>0</v>
          </cell>
          <cell r="J9">
            <v>0</v>
          </cell>
          <cell r="K9">
            <v>0</v>
          </cell>
        </row>
        <row r="10">
          <cell r="A10" t="str">
            <v>EF0007</v>
          </cell>
          <cell r="B10" t="str">
            <v>Active</v>
          </cell>
          <cell r="C10" t="str">
            <v>Abderahman OMER MOHAMED</v>
          </cell>
          <cell r="D10" t="str">
            <v>NUT</v>
          </cell>
          <cell r="E10" t="str">
            <v>TFC</v>
          </cell>
          <cell r="F10" t="str">
            <v xml:space="preserve">Phase Monitor </v>
          </cell>
          <cell r="G10" t="str">
            <v>EFN01</v>
          </cell>
          <cell r="H10" t="str">
            <v>Not relocated</v>
          </cell>
          <cell r="I10">
            <v>0</v>
          </cell>
          <cell r="J10">
            <v>0</v>
          </cell>
          <cell r="K10">
            <v>0</v>
          </cell>
        </row>
        <row r="11">
          <cell r="A11" t="str">
            <v>EF0008</v>
          </cell>
          <cell r="B11" t="str">
            <v>Stopped</v>
          </cell>
          <cell r="C11" t="str">
            <v>Abdulkazim YOUSSUF MOHAMED</v>
          </cell>
          <cell r="D11" t="str">
            <v>NUT</v>
          </cell>
          <cell r="E11" t="str">
            <v>SFC</v>
          </cell>
          <cell r="F11" t="str">
            <v>Watchman</v>
          </cell>
          <cell r="G11" t="str">
            <v>EFN01</v>
          </cell>
          <cell r="H11" t="str">
            <v>Not relocated</v>
          </cell>
          <cell r="I11">
            <v>0</v>
          </cell>
          <cell r="J11">
            <v>0</v>
          </cell>
          <cell r="K11">
            <v>0</v>
          </cell>
        </row>
        <row r="12">
          <cell r="A12" t="str">
            <v>EF0009</v>
          </cell>
          <cell r="B12" t="str">
            <v>Stopped</v>
          </cell>
          <cell r="C12" t="str">
            <v>Abdulkrim ADAM IZAK</v>
          </cell>
          <cell r="D12" t="str">
            <v>NUT</v>
          </cell>
          <cell r="E12" t="str">
            <v>SFC</v>
          </cell>
          <cell r="F12" t="str">
            <v xml:space="preserve">Food Mixer </v>
          </cell>
          <cell r="G12" t="str">
            <v>EFN01</v>
          </cell>
          <cell r="H12" t="str">
            <v>Not relocated</v>
          </cell>
          <cell r="I12">
            <v>0</v>
          </cell>
          <cell r="J12">
            <v>0</v>
          </cell>
          <cell r="K12">
            <v>0</v>
          </cell>
        </row>
        <row r="13">
          <cell r="A13" t="str">
            <v>EF0010</v>
          </cell>
          <cell r="B13" t="str">
            <v>Stopped</v>
          </cell>
          <cell r="C13" t="str">
            <v xml:space="preserve">Abaker ARBAB ADAM </v>
          </cell>
          <cell r="D13" t="str">
            <v>NUT</v>
          </cell>
          <cell r="E13" t="str">
            <v>SFC</v>
          </cell>
          <cell r="F13" t="str">
            <v>Watchman</v>
          </cell>
          <cell r="G13" t="str">
            <v>EFN01</v>
          </cell>
          <cell r="H13" t="str">
            <v>Not relocated</v>
          </cell>
          <cell r="I13">
            <v>0</v>
          </cell>
          <cell r="J13">
            <v>0</v>
          </cell>
          <cell r="K13">
            <v>0</v>
          </cell>
        </row>
        <row r="14">
          <cell r="A14" t="str">
            <v>EF0011</v>
          </cell>
          <cell r="B14" t="str">
            <v>Active</v>
          </cell>
          <cell r="C14" t="str">
            <v>Abu Zaid MOHAMMED ABDALLAH</v>
          </cell>
          <cell r="D14" t="str">
            <v>LOG</v>
          </cell>
          <cell r="E14" t="str">
            <v>Office</v>
          </cell>
          <cell r="F14" t="str">
            <v>Transport/Secu Manager</v>
          </cell>
          <cell r="G14" t="str">
            <v>EFC01</v>
          </cell>
          <cell r="H14" t="str">
            <v>Not relocated</v>
          </cell>
          <cell r="I14">
            <v>0</v>
          </cell>
          <cell r="J14">
            <v>0</v>
          </cell>
          <cell r="K14">
            <v>0</v>
          </cell>
        </row>
        <row r="15">
          <cell r="A15" t="str">
            <v>EF0012</v>
          </cell>
          <cell r="B15" t="str">
            <v>Stopped</v>
          </cell>
          <cell r="C15" t="str">
            <v>Adam ABAKHER AHMED</v>
          </cell>
          <cell r="D15" t="str">
            <v>NUT</v>
          </cell>
          <cell r="E15" t="str">
            <v>SFC</v>
          </cell>
          <cell r="F15" t="str">
            <v xml:space="preserve">Supervisor </v>
          </cell>
          <cell r="G15" t="str">
            <v>EFN01</v>
          </cell>
          <cell r="H15" t="str">
            <v>Not relocated</v>
          </cell>
          <cell r="I15">
            <v>0</v>
          </cell>
          <cell r="J15">
            <v>0</v>
          </cell>
          <cell r="K15">
            <v>0</v>
          </cell>
        </row>
        <row r="16">
          <cell r="A16" t="str">
            <v>EF0013</v>
          </cell>
          <cell r="B16" t="str">
            <v>Active</v>
          </cell>
          <cell r="C16" t="str">
            <v>Adam IBRAHIM ABDALLA</v>
          </cell>
          <cell r="D16" t="str">
            <v>NUT</v>
          </cell>
          <cell r="E16" t="str">
            <v>OTP</v>
          </cell>
          <cell r="F16" t="str">
            <v>Registrar</v>
          </cell>
          <cell r="G16" t="str">
            <v>EFN01</v>
          </cell>
          <cell r="H16" t="str">
            <v>Not relocated</v>
          </cell>
          <cell r="I16">
            <v>0</v>
          </cell>
          <cell r="J16">
            <v>0</v>
          </cell>
          <cell r="K16">
            <v>0</v>
          </cell>
        </row>
        <row r="17">
          <cell r="A17" t="str">
            <v>EF0014</v>
          </cell>
          <cell r="B17" t="str">
            <v>Active</v>
          </cell>
          <cell r="C17" t="str">
            <v xml:space="preserve">Adam MOHAMEDIN ADAM </v>
          </cell>
          <cell r="D17" t="str">
            <v>LOG</v>
          </cell>
          <cell r="E17" t="str">
            <v>Office</v>
          </cell>
          <cell r="F17" t="str">
            <v xml:space="preserve">Storekeeper </v>
          </cell>
          <cell r="G17" t="str">
            <v>EFC01</v>
          </cell>
          <cell r="H17" t="str">
            <v>Not relocated</v>
          </cell>
          <cell r="I17">
            <v>0</v>
          </cell>
          <cell r="J17">
            <v>0</v>
          </cell>
          <cell r="K17">
            <v>0</v>
          </cell>
        </row>
        <row r="18">
          <cell r="A18" t="str">
            <v>EF0015</v>
          </cell>
          <cell r="B18" t="str">
            <v>Stopped</v>
          </cell>
          <cell r="C18" t="str">
            <v>Adam MOHAMED ADAM SFC</v>
          </cell>
          <cell r="D18" t="str">
            <v>NUT</v>
          </cell>
          <cell r="E18" t="str">
            <v>SFC</v>
          </cell>
          <cell r="F18" t="str">
            <v>Health Educator</v>
          </cell>
          <cell r="G18" t="str">
            <v>EFN01</v>
          </cell>
          <cell r="H18" t="str">
            <v>Not relocated</v>
          </cell>
          <cell r="I18">
            <v>0</v>
          </cell>
          <cell r="J18">
            <v>0</v>
          </cell>
          <cell r="K18">
            <v>0</v>
          </cell>
        </row>
        <row r="19">
          <cell r="A19" t="str">
            <v>EF0016</v>
          </cell>
          <cell r="B19" t="str">
            <v>Active</v>
          </cell>
          <cell r="C19" t="str">
            <v>Adam OSMAN AHMED</v>
          </cell>
          <cell r="D19" t="str">
            <v>NUT</v>
          </cell>
          <cell r="E19" t="str">
            <v>TFC</v>
          </cell>
          <cell r="F19" t="str">
            <v>PM team leader</v>
          </cell>
          <cell r="G19" t="str">
            <v>EFN01</v>
          </cell>
          <cell r="H19" t="str">
            <v>Not relocated</v>
          </cell>
          <cell r="I19">
            <v>0</v>
          </cell>
          <cell r="J19">
            <v>0</v>
          </cell>
          <cell r="K19">
            <v>0</v>
          </cell>
        </row>
        <row r="20">
          <cell r="A20" t="str">
            <v>EF0017</v>
          </cell>
          <cell r="B20" t="str">
            <v>Active</v>
          </cell>
          <cell r="C20" t="str">
            <v>Eldouma ABDELBASHER AHMED</v>
          </cell>
          <cell r="D20" t="str">
            <v>NUT</v>
          </cell>
          <cell r="E20" t="str">
            <v>TFC</v>
          </cell>
          <cell r="F20" t="str">
            <v>Watchman</v>
          </cell>
          <cell r="G20" t="str">
            <v>EFN01</v>
          </cell>
          <cell r="H20" t="str">
            <v>Not relocated</v>
          </cell>
          <cell r="I20">
            <v>0</v>
          </cell>
          <cell r="J20">
            <v>0</v>
          </cell>
          <cell r="K20">
            <v>0</v>
          </cell>
        </row>
        <row r="21">
          <cell r="A21" t="str">
            <v>EF0018</v>
          </cell>
          <cell r="B21" t="str">
            <v>Active</v>
          </cell>
          <cell r="C21" t="str">
            <v>Ahmed el Tijani MANSUR MAHMUD</v>
          </cell>
          <cell r="D21" t="str">
            <v>LOG</v>
          </cell>
          <cell r="E21" t="str">
            <v>Office</v>
          </cell>
          <cell r="F21" t="str">
            <v>Watchman</v>
          </cell>
          <cell r="G21" t="str">
            <v>EFC01</v>
          </cell>
          <cell r="H21" t="str">
            <v>Not relocated</v>
          </cell>
          <cell r="I21">
            <v>0</v>
          </cell>
          <cell r="J21">
            <v>0</v>
          </cell>
          <cell r="K21">
            <v>0</v>
          </cell>
        </row>
        <row r="22">
          <cell r="A22" t="str">
            <v>EF0019</v>
          </cell>
          <cell r="B22" t="str">
            <v>Stopped</v>
          </cell>
          <cell r="C22" t="str">
            <v>Ahmed MEKKI AHMED</v>
          </cell>
          <cell r="D22" t="str">
            <v>NUT</v>
          </cell>
          <cell r="E22" t="str">
            <v>SFC</v>
          </cell>
          <cell r="F22" t="str">
            <v>Health Educator</v>
          </cell>
          <cell r="G22" t="str">
            <v>EFN01</v>
          </cell>
          <cell r="H22" t="str">
            <v>Not relocated</v>
          </cell>
          <cell r="I22">
            <v>0</v>
          </cell>
          <cell r="J22">
            <v>0</v>
          </cell>
          <cell r="K22">
            <v>0</v>
          </cell>
        </row>
        <row r="23">
          <cell r="A23" t="str">
            <v>EF0020</v>
          </cell>
          <cell r="B23" t="str">
            <v>Active</v>
          </cell>
          <cell r="C23" t="str">
            <v xml:space="preserve">Ahmed YOUSSUF Mohamed </v>
          </cell>
          <cell r="D23" t="str">
            <v>FS</v>
          </cell>
          <cell r="E23" t="str">
            <v>Field</v>
          </cell>
          <cell r="F23" t="str">
            <v>Food security Supervisor</v>
          </cell>
          <cell r="G23" t="str">
            <v>EFF01</v>
          </cell>
          <cell r="H23" t="str">
            <v>Not relocated</v>
          </cell>
          <cell r="I23">
            <v>0</v>
          </cell>
          <cell r="J23">
            <v>0</v>
          </cell>
          <cell r="K23">
            <v>0</v>
          </cell>
        </row>
        <row r="24">
          <cell r="A24" t="str">
            <v>EF0021</v>
          </cell>
          <cell r="B24" t="str">
            <v>Active</v>
          </cell>
          <cell r="C24" t="str">
            <v>Aisha BABIKIR SHUMO</v>
          </cell>
          <cell r="D24" t="str">
            <v>NUT</v>
          </cell>
          <cell r="E24" t="str">
            <v>TFC</v>
          </cell>
          <cell r="F24" t="str">
            <v>Home Visitor</v>
          </cell>
          <cell r="G24" t="str">
            <v>EFN01</v>
          </cell>
          <cell r="H24" t="str">
            <v>Not relocated</v>
          </cell>
          <cell r="I24">
            <v>0</v>
          </cell>
          <cell r="J24">
            <v>0</v>
          </cell>
          <cell r="K24">
            <v>0</v>
          </cell>
        </row>
        <row r="25">
          <cell r="A25" t="str">
            <v>EF0022</v>
          </cell>
          <cell r="B25" t="str">
            <v>Stopped</v>
          </cell>
          <cell r="C25" t="str">
            <v>Al Tom AHMED IDRISS ALI</v>
          </cell>
          <cell r="D25" t="str">
            <v>LOG</v>
          </cell>
          <cell r="E25" t="str">
            <v>Guest House</v>
          </cell>
          <cell r="F25" t="str">
            <v>Watchman</v>
          </cell>
          <cell r="G25" t="str">
            <v>EFC01</v>
          </cell>
          <cell r="H25" t="str">
            <v>Not relocated</v>
          </cell>
          <cell r="I25">
            <v>0</v>
          </cell>
          <cell r="J25">
            <v>0</v>
          </cell>
          <cell r="K25">
            <v>0</v>
          </cell>
        </row>
        <row r="26">
          <cell r="A26" t="str">
            <v>EF0023</v>
          </cell>
          <cell r="B26" t="str">
            <v>Active</v>
          </cell>
          <cell r="C26" t="str">
            <v>Al Tom ISMAIL MOHAMMED</v>
          </cell>
          <cell r="D26" t="str">
            <v>LOG</v>
          </cell>
          <cell r="E26" t="str">
            <v>WHouse</v>
          </cell>
          <cell r="F26" t="str">
            <v xml:space="preserve">Watchman </v>
          </cell>
          <cell r="G26" t="str">
            <v>EFC01</v>
          </cell>
          <cell r="H26" t="str">
            <v>Not relocated</v>
          </cell>
          <cell r="I26">
            <v>0</v>
          </cell>
          <cell r="J26">
            <v>0</v>
          </cell>
          <cell r="K26">
            <v>0</v>
          </cell>
        </row>
        <row r="27">
          <cell r="A27" t="str">
            <v>EF0024</v>
          </cell>
          <cell r="B27" t="str">
            <v>Active</v>
          </cell>
          <cell r="C27" t="str">
            <v>Amir ABAKER ADAM</v>
          </cell>
          <cell r="D27" t="str">
            <v>NUT</v>
          </cell>
          <cell r="E27" t="str">
            <v>TFC</v>
          </cell>
          <cell r="F27" t="str">
            <v>PM team leader</v>
          </cell>
          <cell r="G27" t="str">
            <v>EFN01</v>
          </cell>
          <cell r="H27" t="str">
            <v>Not relocated</v>
          </cell>
          <cell r="I27">
            <v>0</v>
          </cell>
          <cell r="J27">
            <v>0</v>
          </cell>
          <cell r="K27">
            <v>0</v>
          </cell>
        </row>
        <row r="28">
          <cell r="A28" t="str">
            <v>EF0025</v>
          </cell>
          <cell r="B28" t="str">
            <v>Stopped</v>
          </cell>
          <cell r="C28" t="str">
            <v>Amira ABDERAHIM</v>
          </cell>
          <cell r="D28" t="str">
            <v>NUT</v>
          </cell>
          <cell r="E28" t="str">
            <v>TFC</v>
          </cell>
          <cell r="F28" t="str">
            <v xml:space="preserve">Phase Monitor </v>
          </cell>
          <cell r="G28" t="str">
            <v>EFN01</v>
          </cell>
          <cell r="H28" t="str">
            <v>Not relocated</v>
          </cell>
          <cell r="I28">
            <v>0</v>
          </cell>
          <cell r="J28">
            <v>0</v>
          </cell>
          <cell r="K28">
            <v>0</v>
          </cell>
        </row>
        <row r="29">
          <cell r="A29" t="str">
            <v>EF0026</v>
          </cell>
          <cell r="B29" t="str">
            <v>Active</v>
          </cell>
          <cell r="C29" t="str">
            <v>Amna AHMED ABDELLA</v>
          </cell>
          <cell r="D29" t="str">
            <v>ADMIN</v>
          </cell>
          <cell r="E29" t="str">
            <v>Guest House</v>
          </cell>
          <cell r="F29" t="str">
            <v>Cleaner</v>
          </cell>
          <cell r="G29" t="str">
            <v>EFC01</v>
          </cell>
          <cell r="H29" t="str">
            <v>Not relocated</v>
          </cell>
          <cell r="I29">
            <v>0</v>
          </cell>
          <cell r="J29">
            <v>0</v>
          </cell>
          <cell r="K29">
            <v>0</v>
          </cell>
        </row>
        <row r="30">
          <cell r="A30" t="str">
            <v>EF0027</v>
          </cell>
          <cell r="B30" t="str">
            <v>Stopped</v>
          </cell>
          <cell r="C30" t="str">
            <v>Angelo WOLL</v>
          </cell>
          <cell r="D30" t="str">
            <v>NUT</v>
          </cell>
          <cell r="E30" t="str">
            <v>TFC</v>
          </cell>
          <cell r="F30" t="str">
            <v>PM team leader</v>
          </cell>
          <cell r="G30" t="str">
            <v>EFN01</v>
          </cell>
          <cell r="H30" t="str">
            <v>Not relocated</v>
          </cell>
          <cell r="I30">
            <v>0</v>
          </cell>
          <cell r="J30">
            <v>0</v>
          </cell>
          <cell r="K30">
            <v>0</v>
          </cell>
        </row>
        <row r="31">
          <cell r="A31" t="str">
            <v>EF0028</v>
          </cell>
          <cell r="B31" t="str">
            <v>Stopped</v>
          </cell>
          <cell r="C31" t="str">
            <v>Asjad ABDALLA ADAM</v>
          </cell>
          <cell r="D31" t="str">
            <v>FS</v>
          </cell>
          <cell r="E31" t="str">
            <v>Field</v>
          </cell>
          <cell r="F31" t="str">
            <v xml:space="preserve">Food security monitor </v>
          </cell>
          <cell r="G31" t="str">
            <v>EFF01</v>
          </cell>
          <cell r="H31" t="str">
            <v>Not relocated</v>
          </cell>
          <cell r="I31">
            <v>0</v>
          </cell>
          <cell r="J31">
            <v>0</v>
          </cell>
          <cell r="K31">
            <v>0</v>
          </cell>
        </row>
        <row r="32">
          <cell r="A32" t="str">
            <v>EF0029</v>
          </cell>
          <cell r="B32" t="str">
            <v>Stopped</v>
          </cell>
          <cell r="C32" t="str">
            <v>Asma MOHAMED SALEH</v>
          </cell>
          <cell r="D32" t="str">
            <v>NUT</v>
          </cell>
          <cell r="E32" t="str">
            <v>TFC</v>
          </cell>
          <cell r="F32" t="str">
            <v xml:space="preserve">Measurer </v>
          </cell>
          <cell r="G32" t="str">
            <v>EFN01</v>
          </cell>
          <cell r="H32" t="str">
            <v>Not relocated</v>
          </cell>
          <cell r="I32">
            <v>0</v>
          </cell>
          <cell r="J32">
            <v>0</v>
          </cell>
          <cell r="K32">
            <v>0</v>
          </cell>
        </row>
        <row r="33">
          <cell r="A33" t="str">
            <v>EF0030</v>
          </cell>
          <cell r="B33" t="str">
            <v>Stopped</v>
          </cell>
          <cell r="C33" t="str">
            <v>Awatif SALEH ABAKER</v>
          </cell>
          <cell r="D33" t="str">
            <v>NUT</v>
          </cell>
          <cell r="E33" t="str">
            <v>TFC</v>
          </cell>
          <cell r="F33" t="str">
            <v xml:space="preserve">Phase Monitor </v>
          </cell>
          <cell r="G33" t="str">
            <v>EFN01</v>
          </cell>
          <cell r="H33" t="str">
            <v>Not relocated</v>
          </cell>
          <cell r="I33">
            <v>0</v>
          </cell>
          <cell r="J33">
            <v>0</v>
          </cell>
          <cell r="K33">
            <v>0</v>
          </cell>
        </row>
        <row r="34">
          <cell r="A34" t="str">
            <v>EF0031</v>
          </cell>
          <cell r="B34" t="str">
            <v>Active</v>
          </cell>
          <cell r="C34" t="str">
            <v>Aziza ABDALLA ABAKER</v>
          </cell>
          <cell r="D34" t="str">
            <v>NUT</v>
          </cell>
          <cell r="E34" t="str">
            <v>OTP</v>
          </cell>
          <cell r="F34" t="str">
            <v>Social animator</v>
          </cell>
          <cell r="G34" t="str">
            <v>EFN01</v>
          </cell>
          <cell r="H34" t="str">
            <v>Not relocated</v>
          </cell>
          <cell r="I34">
            <v>0</v>
          </cell>
          <cell r="J34">
            <v>0</v>
          </cell>
          <cell r="K34">
            <v>0</v>
          </cell>
        </row>
        <row r="35">
          <cell r="A35" t="str">
            <v>EF0032</v>
          </cell>
          <cell r="B35" t="str">
            <v>Stopped</v>
          </cell>
          <cell r="C35" t="str">
            <v>Betty GRACE</v>
          </cell>
          <cell r="D35" t="str">
            <v>NUT</v>
          </cell>
          <cell r="E35" t="str">
            <v>TFC</v>
          </cell>
          <cell r="F35" t="str">
            <v>Nurse</v>
          </cell>
          <cell r="G35" t="str">
            <v>EFN01</v>
          </cell>
          <cell r="H35" t="str">
            <v>Not relocated</v>
          </cell>
          <cell r="I35">
            <v>0</v>
          </cell>
          <cell r="J35">
            <v>0</v>
          </cell>
          <cell r="K35">
            <v>0</v>
          </cell>
        </row>
        <row r="36">
          <cell r="A36" t="str">
            <v>EF0033</v>
          </cell>
          <cell r="B36" t="str">
            <v>Stopped</v>
          </cell>
          <cell r="C36" t="str">
            <v>Ehmad MAHJOUB MOHAMMED</v>
          </cell>
          <cell r="D36" t="str">
            <v>LOG</v>
          </cell>
          <cell r="E36" t="str">
            <v>Office</v>
          </cell>
          <cell r="F36" t="str">
            <v xml:space="preserve">Radio operator </v>
          </cell>
          <cell r="G36" t="str">
            <v>EFC01</v>
          </cell>
          <cell r="H36" t="str">
            <v>Not relocated</v>
          </cell>
          <cell r="I36">
            <v>0</v>
          </cell>
          <cell r="J36">
            <v>0</v>
          </cell>
          <cell r="K36">
            <v>0</v>
          </cell>
        </row>
        <row r="37">
          <cell r="A37" t="str">
            <v>EF0034</v>
          </cell>
          <cell r="B37" t="str">
            <v>Stopped</v>
          </cell>
          <cell r="C37" t="str">
            <v>Elie THOMAS</v>
          </cell>
          <cell r="D37" t="str">
            <v>NUT</v>
          </cell>
          <cell r="E37" t="str">
            <v>TFC</v>
          </cell>
          <cell r="F37" t="str">
            <v>Nurse</v>
          </cell>
          <cell r="G37" t="str">
            <v>EFN01</v>
          </cell>
          <cell r="H37" t="str">
            <v>Not relocated</v>
          </cell>
          <cell r="I37">
            <v>0</v>
          </cell>
          <cell r="J37">
            <v>0</v>
          </cell>
          <cell r="K37">
            <v>0</v>
          </cell>
        </row>
        <row r="38">
          <cell r="A38" t="str">
            <v>EF0035</v>
          </cell>
          <cell r="B38" t="str">
            <v>Active</v>
          </cell>
          <cell r="C38" t="str">
            <v>Eltaieb ADAM AHMED</v>
          </cell>
          <cell r="D38" t="str">
            <v>NUT</v>
          </cell>
          <cell r="E38" t="str">
            <v>TFC</v>
          </cell>
          <cell r="F38" t="str">
            <v xml:space="preserve">Phase Monitor </v>
          </cell>
          <cell r="G38" t="str">
            <v>EFN01</v>
          </cell>
          <cell r="H38" t="str">
            <v>Not relocated</v>
          </cell>
          <cell r="I38">
            <v>0</v>
          </cell>
          <cell r="J38">
            <v>3</v>
          </cell>
          <cell r="K38">
            <v>0</v>
          </cell>
        </row>
        <row r="39">
          <cell r="A39" t="str">
            <v>EF0036</v>
          </cell>
          <cell r="B39" t="str">
            <v>Stopped</v>
          </cell>
          <cell r="C39" t="str">
            <v>Fadhia ISMIEL</v>
          </cell>
          <cell r="D39" t="str">
            <v>NUT</v>
          </cell>
          <cell r="E39" t="str">
            <v>TFC</v>
          </cell>
          <cell r="F39" t="str">
            <v xml:space="preserve">Cleaner </v>
          </cell>
          <cell r="G39" t="str">
            <v>EFN01</v>
          </cell>
          <cell r="H39" t="str">
            <v>Not relocated</v>
          </cell>
          <cell r="I39">
            <v>0</v>
          </cell>
          <cell r="J39">
            <v>0</v>
          </cell>
          <cell r="K39">
            <v>0</v>
          </cell>
        </row>
        <row r="40">
          <cell r="A40" t="str">
            <v>EF0037</v>
          </cell>
          <cell r="B40" t="str">
            <v>Stopped</v>
          </cell>
          <cell r="C40" t="str">
            <v>Fadul MOHAMMED ABDALLA</v>
          </cell>
          <cell r="D40" t="str">
            <v>LOG</v>
          </cell>
          <cell r="E40" t="str">
            <v>Guest House</v>
          </cell>
          <cell r="F40" t="str">
            <v xml:space="preserve">Watchman </v>
          </cell>
          <cell r="G40" t="str">
            <v>EFC01</v>
          </cell>
          <cell r="H40" t="str">
            <v>Not relocated</v>
          </cell>
          <cell r="I40">
            <v>0</v>
          </cell>
          <cell r="J40">
            <v>0</v>
          </cell>
          <cell r="K40">
            <v>0</v>
          </cell>
        </row>
        <row r="41">
          <cell r="A41" t="str">
            <v>EF0038</v>
          </cell>
          <cell r="B41" t="str">
            <v>Active</v>
          </cell>
          <cell r="C41" t="str">
            <v xml:space="preserve">Fathia ABDALLHA ABDULRHAMAN </v>
          </cell>
          <cell r="D41" t="str">
            <v>NUT</v>
          </cell>
          <cell r="E41" t="str">
            <v>TFC</v>
          </cell>
          <cell r="F41" t="str">
            <v xml:space="preserve">Home Visitor </v>
          </cell>
          <cell r="G41" t="str">
            <v>EFN01</v>
          </cell>
          <cell r="H41" t="str">
            <v>Not relocated</v>
          </cell>
          <cell r="I41">
            <v>0</v>
          </cell>
          <cell r="J41">
            <v>0</v>
          </cell>
          <cell r="K41">
            <v>0</v>
          </cell>
        </row>
        <row r="42">
          <cell r="A42" t="str">
            <v>EF0039</v>
          </cell>
          <cell r="B42" t="str">
            <v>Active</v>
          </cell>
          <cell r="C42" t="str">
            <v>Fatima ABDERAHMAN HASSAN</v>
          </cell>
          <cell r="D42" t="str">
            <v>NUT</v>
          </cell>
          <cell r="E42" t="str">
            <v>TFC</v>
          </cell>
          <cell r="F42" t="str">
            <v xml:space="preserve">Cook </v>
          </cell>
          <cell r="G42" t="str">
            <v>EFN01</v>
          </cell>
          <cell r="H42" t="str">
            <v>Not relocated</v>
          </cell>
          <cell r="I42">
            <v>0</v>
          </cell>
          <cell r="J42">
            <v>0</v>
          </cell>
          <cell r="K42">
            <v>0</v>
          </cell>
        </row>
        <row r="43">
          <cell r="A43" t="str">
            <v>EF0040</v>
          </cell>
          <cell r="B43" t="str">
            <v>Active</v>
          </cell>
          <cell r="C43" t="str">
            <v>Fatima ADAM IBRAHIM</v>
          </cell>
          <cell r="D43" t="str">
            <v>ADMIN</v>
          </cell>
          <cell r="E43" t="str">
            <v>Office</v>
          </cell>
          <cell r="F43" t="str">
            <v>Cleaner</v>
          </cell>
          <cell r="G43" t="str">
            <v>EFC01</v>
          </cell>
          <cell r="H43" t="str">
            <v>Not relocated</v>
          </cell>
          <cell r="I43">
            <v>0</v>
          </cell>
          <cell r="J43">
            <v>0</v>
          </cell>
          <cell r="K43">
            <v>0</v>
          </cell>
        </row>
        <row r="44">
          <cell r="A44" t="str">
            <v>EF0041</v>
          </cell>
          <cell r="B44" t="str">
            <v>Active</v>
          </cell>
          <cell r="C44" t="str">
            <v>Fatima ADAM MOHAMED</v>
          </cell>
          <cell r="D44" t="str">
            <v>NUT</v>
          </cell>
          <cell r="E44" t="str">
            <v>TFC</v>
          </cell>
          <cell r="F44" t="str">
            <v xml:space="preserve">Home Visitor </v>
          </cell>
          <cell r="G44" t="str">
            <v>EFN01</v>
          </cell>
          <cell r="H44" t="str">
            <v>Not relocated</v>
          </cell>
          <cell r="I44">
            <v>0</v>
          </cell>
          <cell r="J44">
            <v>5</v>
          </cell>
          <cell r="K44">
            <v>0</v>
          </cell>
        </row>
        <row r="45">
          <cell r="A45" t="str">
            <v>EF0042</v>
          </cell>
          <cell r="B45" t="str">
            <v>Stopped</v>
          </cell>
          <cell r="C45" t="str">
            <v>Gafar HASSAN OMAR</v>
          </cell>
          <cell r="D45" t="str">
            <v>NUT</v>
          </cell>
          <cell r="E45" t="str">
            <v>SFC</v>
          </cell>
          <cell r="F45" t="str">
            <v xml:space="preserve">Food Distributor </v>
          </cell>
          <cell r="G45" t="str">
            <v>EFN01</v>
          </cell>
          <cell r="H45" t="str">
            <v>Not relocated</v>
          </cell>
          <cell r="I45">
            <v>0</v>
          </cell>
          <cell r="J45">
            <v>0</v>
          </cell>
          <cell r="K45">
            <v>0</v>
          </cell>
        </row>
        <row r="46">
          <cell r="A46" t="str">
            <v>EF0043</v>
          </cell>
          <cell r="B46" t="str">
            <v>Stopped</v>
          </cell>
          <cell r="C46" t="str">
            <v>Gezira ABAKER ADAM MOHAMED</v>
          </cell>
          <cell r="D46" t="str">
            <v>NUT</v>
          </cell>
          <cell r="E46" t="str">
            <v>TFC</v>
          </cell>
          <cell r="F46" t="str">
            <v xml:space="preserve">Home Visitor </v>
          </cell>
          <cell r="G46" t="str">
            <v>EFN01</v>
          </cell>
          <cell r="H46" t="str">
            <v>Not relocated</v>
          </cell>
          <cell r="I46">
            <v>0</v>
          </cell>
          <cell r="J46">
            <v>0</v>
          </cell>
          <cell r="K46">
            <v>0</v>
          </cell>
        </row>
        <row r="47">
          <cell r="A47" t="str">
            <v>EF0044</v>
          </cell>
          <cell r="B47" t="str">
            <v>Active</v>
          </cell>
          <cell r="C47" t="str">
            <v>Halima IBRAHIM ABDLESSIS</v>
          </cell>
          <cell r="D47" t="str">
            <v>NUT</v>
          </cell>
          <cell r="E47" t="str">
            <v>TFC</v>
          </cell>
          <cell r="F47" t="str">
            <v xml:space="preserve">Cleaner </v>
          </cell>
          <cell r="G47" t="str">
            <v>EFN01</v>
          </cell>
          <cell r="H47" t="str">
            <v>Not relocated</v>
          </cell>
          <cell r="I47">
            <v>0</v>
          </cell>
          <cell r="J47">
            <v>0</v>
          </cell>
          <cell r="K47">
            <v>0</v>
          </cell>
        </row>
        <row r="48">
          <cell r="A48" t="str">
            <v>EF0045</v>
          </cell>
          <cell r="B48" t="str">
            <v>Active</v>
          </cell>
          <cell r="C48" t="str">
            <v>Hanan MOHAMAD ADAM</v>
          </cell>
          <cell r="D48" t="str">
            <v>NUT</v>
          </cell>
          <cell r="E48" t="str">
            <v>OTP</v>
          </cell>
          <cell r="F48" t="str">
            <v xml:space="preserve">Psychosocial Worker </v>
          </cell>
          <cell r="G48" t="str">
            <v>EFN01</v>
          </cell>
          <cell r="H48" t="str">
            <v>Not relocated</v>
          </cell>
          <cell r="I48">
            <v>0</v>
          </cell>
          <cell r="J48">
            <v>0</v>
          </cell>
          <cell r="K48">
            <v>0</v>
          </cell>
        </row>
        <row r="49">
          <cell r="A49" t="str">
            <v>EF0046</v>
          </cell>
          <cell r="B49" t="str">
            <v>Active</v>
          </cell>
          <cell r="C49" t="str">
            <v>Hassan AHMED ABDURAHMAN</v>
          </cell>
          <cell r="D49" t="str">
            <v>NUT</v>
          </cell>
          <cell r="E49" t="str">
            <v>TFC</v>
          </cell>
          <cell r="F49" t="str">
            <v xml:space="preserve">TFC Supervisor </v>
          </cell>
          <cell r="G49" t="str">
            <v>EFN01</v>
          </cell>
          <cell r="H49" t="str">
            <v>Not relocated</v>
          </cell>
          <cell r="I49">
            <v>0</v>
          </cell>
          <cell r="J49">
            <v>0</v>
          </cell>
          <cell r="K49">
            <v>0</v>
          </cell>
        </row>
        <row r="50">
          <cell r="A50" t="str">
            <v>EF0047</v>
          </cell>
          <cell r="B50" t="str">
            <v>Active</v>
          </cell>
          <cell r="C50" t="str">
            <v>Hassan HASHIM ALI</v>
          </cell>
          <cell r="D50" t="str">
            <v>LOG</v>
          </cell>
          <cell r="E50" t="str">
            <v>Office</v>
          </cell>
          <cell r="F50" t="str">
            <v>Watchman</v>
          </cell>
          <cell r="G50" t="str">
            <v>EFC01</v>
          </cell>
          <cell r="H50" t="str">
            <v>Not relocated</v>
          </cell>
          <cell r="I50">
            <v>0</v>
          </cell>
          <cell r="J50">
            <v>0</v>
          </cell>
          <cell r="K50">
            <v>0</v>
          </cell>
        </row>
        <row r="51">
          <cell r="A51" t="str">
            <v>EF0048</v>
          </cell>
          <cell r="B51" t="str">
            <v>Active</v>
          </cell>
          <cell r="C51" t="str">
            <v>Hassina ADDOMA ABDULLA</v>
          </cell>
          <cell r="D51" t="str">
            <v>NUT</v>
          </cell>
          <cell r="E51" t="str">
            <v>TFC</v>
          </cell>
          <cell r="F51" t="str">
            <v xml:space="preserve">Home Visitor </v>
          </cell>
          <cell r="G51" t="str">
            <v>EFN01</v>
          </cell>
          <cell r="H51" t="str">
            <v>Not relocated</v>
          </cell>
          <cell r="I51">
            <v>0</v>
          </cell>
          <cell r="J51">
            <v>0</v>
          </cell>
          <cell r="K51">
            <v>0</v>
          </cell>
        </row>
        <row r="52">
          <cell r="A52" t="str">
            <v>EF0049</v>
          </cell>
          <cell r="B52" t="str">
            <v>Stopped</v>
          </cell>
          <cell r="C52" t="str">
            <v>Hawa ABDALLA MOHAMMED</v>
          </cell>
          <cell r="D52" t="str">
            <v>NUT</v>
          </cell>
          <cell r="E52" t="str">
            <v>TFC</v>
          </cell>
          <cell r="F52" t="str">
            <v xml:space="preserve">Cook </v>
          </cell>
          <cell r="G52" t="str">
            <v>EFN01</v>
          </cell>
          <cell r="H52" t="str">
            <v>Not relocated</v>
          </cell>
          <cell r="I52">
            <v>0</v>
          </cell>
          <cell r="J52">
            <v>0</v>
          </cell>
          <cell r="K52">
            <v>0</v>
          </cell>
        </row>
        <row r="53">
          <cell r="A53" t="str">
            <v>EF0050</v>
          </cell>
          <cell r="B53" t="str">
            <v>Stopped</v>
          </cell>
          <cell r="C53" t="str">
            <v>Hawa ABDALLA MUKHTAR</v>
          </cell>
          <cell r="D53" t="str">
            <v>NUT</v>
          </cell>
          <cell r="E53" t="str">
            <v>TFC</v>
          </cell>
          <cell r="F53" t="str">
            <v xml:space="preserve">Cook </v>
          </cell>
          <cell r="G53" t="str">
            <v>EFN01</v>
          </cell>
          <cell r="H53" t="str">
            <v>Not relocated</v>
          </cell>
          <cell r="I53">
            <v>0</v>
          </cell>
          <cell r="J53">
            <v>0</v>
          </cell>
          <cell r="K53">
            <v>0</v>
          </cell>
        </row>
        <row r="54">
          <cell r="A54" t="str">
            <v>EF0051</v>
          </cell>
          <cell r="B54" t="str">
            <v>Stopped</v>
          </cell>
          <cell r="C54" t="str">
            <v>Houda HAMID</v>
          </cell>
          <cell r="D54" t="str">
            <v>NUT</v>
          </cell>
          <cell r="E54" t="str">
            <v>TFC</v>
          </cell>
          <cell r="F54" t="str">
            <v xml:space="preserve">Phase Monitor </v>
          </cell>
          <cell r="G54" t="str">
            <v>EFN01</v>
          </cell>
          <cell r="H54" t="str">
            <v>Not relocated</v>
          </cell>
          <cell r="I54">
            <v>0</v>
          </cell>
          <cell r="J54">
            <v>0</v>
          </cell>
          <cell r="K54">
            <v>0</v>
          </cell>
        </row>
        <row r="55">
          <cell r="A55" t="str">
            <v>EF0052</v>
          </cell>
          <cell r="B55" t="str">
            <v>Stopped</v>
          </cell>
          <cell r="C55" t="str">
            <v>Houda TIRAB AMIR</v>
          </cell>
          <cell r="D55" t="str">
            <v>NUT</v>
          </cell>
          <cell r="E55" t="str">
            <v>TFC</v>
          </cell>
          <cell r="F55" t="str">
            <v xml:space="preserve">Cook </v>
          </cell>
          <cell r="G55" t="str">
            <v>EFN01</v>
          </cell>
          <cell r="H55" t="str">
            <v>Not relocated</v>
          </cell>
          <cell r="I55">
            <v>0</v>
          </cell>
          <cell r="J55">
            <v>0</v>
          </cell>
          <cell r="K55">
            <v>0</v>
          </cell>
        </row>
        <row r="56">
          <cell r="A56" t="str">
            <v>EF0053</v>
          </cell>
          <cell r="B56" t="str">
            <v>Active</v>
          </cell>
          <cell r="C56" t="str">
            <v>Ibrahim ABDERAHMAN MAHMOUD</v>
          </cell>
          <cell r="D56" t="str">
            <v>NUT</v>
          </cell>
          <cell r="E56" t="str">
            <v>TFC</v>
          </cell>
          <cell r="F56" t="str">
            <v xml:space="preserve">Phase Monitor </v>
          </cell>
          <cell r="G56" t="str">
            <v>EFN01</v>
          </cell>
          <cell r="H56" t="str">
            <v>Not relocated</v>
          </cell>
          <cell r="I56">
            <v>0</v>
          </cell>
          <cell r="J56">
            <v>0</v>
          </cell>
          <cell r="K56">
            <v>0</v>
          </cell>
        </row>
        <row r="57">
          <cell r="A57" t="str">
            <v>EF0054</v>
          </cell>
          <cell r="B57" t="str">
            <v>Active</v>
          </cell>
          <cell r="C57" t="str">
            <v>Ibrahim MOHAMED Adam</v>
          </cell>
          <cell r="D57" t="str">
            <v>NUT</v>
          </cell>
          <cell r="E57" t="str">
            <v>OTP</v>
          </cell>
          <cell r="F57" t="str">
            <v>Medical Assistant</v>
          </cell>
          <cell r="G57" t="str">
            <v>EFN01</v>
          </cell>
          <cell r="H57" t="str">
            <v>Not relocated</v>
          </cell>
          <cell r="I57">
            <v>0</v>
          </cell>
          <cell r="J57">
            <v>0</v>
          </cell>
          <cell r="K57">
            <v>0</v>
          </cell>
        </row>
        <row r="58">
          <cell r="A58" t="str">
            <v>EF0055</v>
          </cell>
          <cell r="B58" t="str">
            <v>Active</v>
          </cell>
          <cell r="C58" t="str">
            <v>Insaf IBRAHIM ADAM</v>
          </cell>
          <cell r="D58" t="str">
            <v>NUT</v>
          </cell>
          <cell r="E58" t="str">
            <v>TFC</v>
          </cell>
          <cell r="F58" t="str">
            <v xml:space="preserve">Home Visitor </v>
          </cell>
          <cell r="G58" t="str">
            <v>EFN01</v>
          </cell>
          <cell r="H58" t="str">
            <v>Not relocated</v>
          </cell>
          <cell r="I58">
            <v>0</v>
          </cell>
          <cell r="J58">
            <v>0</v>
          </cell>
          <cell r="K58">
            <v>0</v>
          </cell>
        </row>
        <row r="59">
          <cell r="A59" t="str">
            <v>EF0056</v>
          </cell>
          <cell r="B59" t="str">
            <v>Stopped</v>
          </cell>
          <cell r="C59" t="str">
            <v>Isak ADAM ABAKHAR</v>
          </cell>
          <cell r="D59" t="str">
            <v>NUT</v>
          </cell>
          <cell r="E59" t="str">
            <v>SFC</v>
          </cell>
          <cell r="F59" t="str">
            <v xml:space="preserve">Measurer </v>
          </cell>
          <cell r="G59" t="str">
            <v>EFN01</v>
          </cell>
          <cell r="H59" t="str">
            <v>Not relocated</v>
          </cell>
          <cell r="I59">
            <v>0</v>
          </cell>
          <cell r="J59">
            <v>0</v>
          </cell>
          <cell r="K59">
            <v>0</v>
          </cell>
        </row>
        <row r="60">
          <cell r="A60" t="str">
            <v>EF0057</v>
          </cell>
          <cell r="B60" t="str">
            <v>Active</v>
          </cell>
          <cell r="C60" t="str">
            <v>Izeldeen ADAM YOUSSUF</v>
          </cell>
          <cell r="D60" t="str">
            <v>NUT</v>
          </cell>
          <cell r="E60" t="str">
            <v>TFC</v>
          </cell>
          <cell r="F60" t="str">
            <v>Home Visitor Team Leader</v>
          </cell>
          <cell r="G60" t="str">
            <v>EFN01</v>
          </cell>
          <cell r="H60" t="str">
            <v>Not relocated</v>
          </cell>
          <cell r="I60">
            <v>0</v>
          </cell>
          <cell r="J60">
            <v>0</v>
          </cell>
          <cell r="K60">
            <v>0</v>
          </cell>
        </row>
        <row r="61">
          <cell r="A61" t="str">
            <v>EF0058</v>
          </cell>
          <cell r="B61" t="str">
            <v>Active</v>
          </cell>
          <cell r="C61" t="str">
            <v>Ishag HASSAN IDRISS ABDELLA</v>
          </cell>
          <cell r="D61" t="str">
            <v>NUT</v>
          </cell>
          <cell r="E61" t="str">
            <v>TFC</v>
          </cell>
          <cell r="F61" t="str">
            <v>Watchman</v>
          </cell>
          <cell r="G61" t="str">
            <v>EFN01</v>
          </cell>
          <cell r="H61" t="str">
            <v>Not relocated</v>
          </cell>
          <cell r="I61">
            <v>0</v>
          </cell>
          <cell r="J61">
            <v>0</v>
          </cell>
          <cell r="K61">
            <v>0</v>
          </cell>
        </row>
        <row r="62">
          <cell r="A62" t="str">
            <v>EF0059</v>
          </cell>
          <cell r="B62" t="str">
            <v>Active</v>
          </cell>
          <cell r="C62" t="str">
            <v>Ismail MOHAMED GUMAA</v>
          </cell>
          <cell r="D62" t="str">
            <v>LOG</v>
          </cell>
          <cell r="E62" t="str">
            <v>Guest house</v>
          </cell>
          <cell r="F62" t="str">
            <v xml:space="preserve">Watchman </v>
          </cell>
          <cell r="G62" t="str">
            <v>EFC01</v>
          </cell>
          <cell r="H62" t="str">
            <v>Not relocated</v>
          </cell>
          <cell r="I62">
            <v>0</v>
          </cell>
          <cell r="J62">
            <v>0</v>
          </cell>
          <cell r="K62">
            <v>0</v>
          </cell>
        </row>
        <row r="63">
          <cell r="A63" t="str">
            <v>EF0060</v>
          </cell>
          <cell r="B63" t="str">
            <v>Stopped</v>
          </cell>
          <cell r="C63" t="str">
            <v>James JOHN</v>
          </cell>
          <cell r="D63" t="str">
            <v>NUT</v>
          </cell>
          <cell r="E63" t="str">
            <v>TFC</v>
          </cell>
          <cell r="F63" t="str">
            <v>Nurse</v>
          </cell>
          <cell r="G63" t="str">
            <v>EFN01</v>
          </cell>
          <cell r="H63" t="str">
            <v>Not relocated</v>
          </cell>
          <cell r="I63">
            <v>0</v>
          </cell>
          <cell r="J63">
            <v>0</v>
          </cell>
          <cell r="K63">
            <v>0</v>
          </cell>
        </row>
        <row r="64">
          <cell r="A64" t="str">
            <v>EF0061</v>
          </cell>
          <cell r="B64" t="str">
            <v>Stopped</v>
          </cell>
          <cell r="C64" t="str">
            <v>Khadija YOUNIS</v>
          </cell>
          <cell r="D64" t="str">
            <v>NUT</v>
          </cell>
          <cell r="E64" t="str">
            <v>TFC</v>
          </cell>
          <cell r="F64" t="str">
            <v xml:space="preserve">Cleaner </v>
          </cell>
          <cell r="G64" t="str">
            <v>EFN01</v>
          </cell>
          <cell r="H64" t="str">
            <v>Not relocated</v>
          </cell>
          <cell r="I64">
            <v>0</v>
          </cell>
          <cell r="J64">
            <v>0</v>
          </cell>
          <cell r="K64">
            <v>0</v>
          </cell>
        </row>
        <row r="65">
          <cell r="A65" t="str">
            <v>EF0062</v>
          </cell>
          <cell r="B65" t="str">
            <v>Stopped</v>
          </cell>
          <cell r="C65" t="str">
            <v>Khalid IBRAHIM HAMID</v>
          </cell>
          <cell r="D65" t="str">
            <v>LOG</v>
          </cell>
          <cell r="E65" t="str">
            <v>Office</v>
          </cell>
          <cell r="F65" t="str">
            <v xml:space="preserve">Log Assistant </v>
          </cell>
          <cell r="G65" t="str">
            <v>EFC01</v>
          </cell>
          <cell r="H65" t="str">
            <v>Not relocated</v>
          </cell>
          <cell r="I65">
            <v>0</v>
          </cell>
          <cell r="J65">
            <v>0</v>
          </cell>
          <cell r="K65">
            <v>0</v>
          </cell>
        </row>
        <row r="66">
          <cell r="A66" t="str">
            <v>EF0063</v>
          </cell>
          <cell r="B66" t="str">
            <v>Active</v>
          </cell>
          <cell r="C66" t="str">
            <v>Kubra ISHAG ABDULKARIM</v>
          </cell>
          <cell r="D66" t="str">
            <v>NUT</v>
          </cell>
          <cell r="E66" t="str">
            <v>TFC</v>
          </cell>
          <cell r="F66" t="str">
            <v>Nurse</v>
          </cell>
          <cell r="G66" t="str">
            <v>EFN01</v>
          </cell>
          <cell r="H66" t="str">
            <v>Not relocated</v>
          </cell>
          <cell r="I66">
            <v>0</v>
          </cell>
          <cell r="J66">
            <v>0</v>
          </cell>
          <cell r="K66">
            <v>0</v>
          </cell>
        </row>
        <row r="67">
          <cell r="A67" t="str">
            <v>EF0064</v>
          </cell>
          <cell r="B67" t="str">
            <v>Stopped</v>
          </cell>
          <cell r="C67" t="str">
            <v>Mahmoud AHMED MOHAMMED ALDOMA</v>
          </cell>
          <cell r="D67" t="str">
            <v>LOG</v>
          </cell>
          <cell r="E67" t="str">
            <v>Office</v>
          </cell>
          <cell r="F67" t="str">
            <v>Purchaser</v>
          </cell>
          <cell r="G67" t="str">
            <v>EFC01</v>
          </cell>
          <cell r="H67" t="str">
            <v>Not relocated</v>
          </cell>
          <cell r="I67">
            <v>0</v>
          </cell>
          <cell r="J67">
            <v>0</v>
          </cell>
          <cell r="K67">
            <v>0</v>
          </cell>
        </row>
        <row r="68">
          <cell r="A68" t="str">
            <v>EF0065</v>
          </cell>
          <cell r="B68" t="str">
            <v>Stopped</v>
          </cell>
          <cell r="C68" t="str">
            <v>Majda MOHAMED ADAM</v>
          </cell>
          <cell r="D68" t="str">
            <v>NUT</v>
          </cell>
          <cell r="E68" t="str">
            <v>TFC</v>
          </cell>
          <cell r="F68" t="str">
            <v xml:space="preserve">Cleaner </v>
          </cell>
          <cell r="G68" t="str">
            <v>EFN01</v>
          </cell>
          <cell r="H68" t="str">
            <v>Not relocated</v>
          </cell>
          <cell r="I68">
            <v>0</v>
          </cell>
          <cell r="J68">
            <v>0</v>
          </cell>
          <cell r="K68">
            <v>0</v>
          </cell>
        </row>
        <row r="69">
          <cell r="A69" t="str">
            <v>EF0066</v>
          </cell>
          <cell r="B69" t="str">
            <v>Stopped</v>
          </cell>
          <cell r="C69" t="str">
            <v>Mariam EL TAHEIR HAROUN</v>
          </cell>
          <cell r="D69" t="str">
            <v>NUT</v>
          </cell>
          <cell r="E69" t="str">
            <v>TFC</v>
          </cell>
          <cell r="F69" t="str">
            <v>Social Worker</v>
          </cell>
          <cell r="G69" t="str">
            <v>EFN01</v>
          </cell>
          <cell r="H69" t="str">
            <v>Not relocated</v>
          </cell>
          <cell r="I69">
            <v>0</v>
          </cell>
          <cell r="J69">
            <v>0</v>
          </cell>
          <cell r="K69">
            <v>0</v>
          </cell>
        </row>
        <row r="70">
          <cell r="A70" t="str">
            <v>EF0067</v>
          </cell>
          <cell r="B70" t="str">
            <v>Stopped</v>
          </cell>
          <cell r="C70" t="str">
            <v>Mekki IZA EL DEEN SIRAG</v>
          </cell>
          <cell r="D70" t="str">
            <v>FA</v>
          </cell>
          <cell r="E70" t="str">
            <v>Field</v>
          </cell>
          <cell r="F70" t="str">
            <v xml:space="preserve">Food aid supervisor  </v>
          </cell>
          <cell r="G70" t="str">
            <v>EFF01</v>
          </cell>
          <cell r="H70" t="str">
            <v>Not relocated</v>
          </cell>
          <cell r="I70">
            <v>0</v>
          </cell>
          <cell r="J70">
            <v>0</v>
          </cell>
          <cell r="K70">
            <v>0</v>
          </cell>
        </row>
        <row r="71">
          <cell r="A71" t="str">
            <v>EF0068</v>
          </cell>
          <cell r="B71" t="str">
            <v>Active</v>
          </cell>
          <cell r="C71" t="str">
            <v>Mohamed ABDELRAHMAN ABDELMAWLA</v>
          </cell>
          <cell r="D71" t="str">
            <v>LOG</v>
          </cell>
          <cell r="E71" t="str">
            <v>Office</v>
          </cell>
          <cell r="F71" t="str">
            <v>Watchman</v>
          </cell>
          <cell r="G71" t="str">
            <v>EFC01</v>
          </cell>
          <cell r="H71" t="str">
            <v>Not relocated</v>
          </cell>
          <cell r="I71">
            <v>0</v>
          </cell>
          <cell r="J71">
            <v>0</v>
          </cell>
          <cell r="K71">
            <v>0</v>
          </cell>
        </row>
        <row r="72">
          <cell r="A72" t="str">
            <v>EF0069</v>
          </cell>
          <cell r="B72" t="str">
            <v>Stopped</v>
          </cell>
          <cell r="C72" t="str">
            <v>Mohamed ADAM MOHAMED</v>
          </cell>
          <cell r="D72" t="str">
            <v>NUT</v>
          </cell>
          <cell r="E72" t="str">
            <v>SFC</v>
          </cell>
          <cell r="F72" t="str">
            <v>Watchman</v>
          </cell>
          <cell r="G72" t="str">
            <v>EFN01</v>
          </cell>
          <cell r="H72" t="str">
            <v>Not relocated</v>
          </cell>
          <cell r="I72">
            <v>0</v>
          </cell>
          <cell r="J72">
            <v>0</v>
          </cell>
          <cell r="K72">
            <v>0</v>
          </cell>
        </row>
        <row r="73">
          <cell r="A73" t="str">
            <v>EF0070</v>
          </cell>
          <cell r="B73" t="str">
            <v>Active</v>
          </cell>
          <cell r="C73" t="str">
            <v>Mohamed BEKHIT ABDURAHMAN</v>
          </cell>
          <cell r="D73" t="str">
            <v>NUT</v>
          </cell>
          <cell r="E73" t="str">
            <v>TFC</v>
          </cell>
          <cell r="F73" t="str">
            <v xml:space="preserve">Phase Monitor </v>
          </cell>
          <cell r="G73" t="str">
            <v>EFN01</v>
          </cell>
          <cell r="H73" t="str">
            <v>Not relocated</v>
          </cell>
          <cell r="I73">
            <v>0</v>
          </cell>
          <cell r="J73">
            <v>0</v>
          </cell>
          <cell r="K73">
            <v>0</v>
          </cell>
        </row>
        <row r="74">
          <cell r="A74" t="str">
            <v>EF0071</v>
          </cell>
          <cell r="B74" t="str">
            <v>Active</v>
          </cell>
          <cell r="C74" t="str">
            <v>Mohamed IBRAHIM ABDALLA</v>
          </cell>
          <cell r="D74" t="str">
            <v>LOG</v>
          </cell>
          <cell r="E74" t="str">
            <v>WHouse</v>
          </cell>
          <cell r="F74" t="str">
            <v>Watchman</v>
          </cell>
          <cell r="G74" t="str">
            <v>EFC01</v>
          </cell>
          <cell r="H74" t="str">
            <v>Not relocated</v>
          </cell>
          <cell r="I74">
            <v>0</v>
          </cell>
          <cell r="J74">
            <v>0</v>
          </cell>
          <cell r="K74">
            <v>0</v>
          </cell>
        </row>
        <row r="75">
          <cell r="A75" t="str">
            <v>EF0072</v>
          </cell>
          <cell r="B75" t="str">
            <v>Stopped</v>
          </cell>
          <cell r="C75" t="str">
            <v>Mohamed IDRIS ADAM</v>
          </cell>
          <cell r="D75" t="str">
            <v>NUT</v>
          </cell>
          <cell r="E75" t="str">
            <v>SFC</v>
          </cell>
          <cell r="F75" t="str">
            <v>Registrar</v>
          </cell>
          <cell r="G75" t="str">
            <v>EFN01</v>
          </cell>
          <cell r="H75" t="str">
            <v>Not relocated</v>
          </cell>
          <cell r="I75">
            <v>0</v>
          </cell>
          <cell r="J75">
            <v>0</v>
          </cell>
          <cell r="K75">
            <v>0</v>
          </cell>
        </row>
        <row r="76">
          <cell r="A76" t="str">
            <v>EF0073</v>
          </cell>
          <cell r="B76" t="str">
            <v>Active</v>
          </cell>
          <cell r="C76" t="str">
            <v>Mohamed Saad EL NOUR EL HAY</v>
          </cell>
          <cell r="D76" t="str">
            <v>LOG</v>
          </cell>
          <cell r="E76" t="str">
            <v>Office</v>
          </cell>
          <cell r="F76" t="str">
            <v>Watchman</v>
          </cell>
          <cell r="G76" t="str">
            <v>EFC01</v>
          </cell>
          <cell r="H76" t="str">
            <v>Not relocated</v>
          </cell>
          <cell r="I76">
            <v>0</v>
          </cell>
          <cell r="J76">
            <v>0</v>
          </cell>
          <cell r="K76">
            <v>0</v>
          </cell>
        </row>
        <row r="77">
          <cell r="A77" t="str">
            <v>EF0074</v>
          </cell>
          <cell r="B77" t="str">
            <v>Stopped</v>
          </cell>
          <cell r="C77" t="str">
            <v>Mohamed YACOUB FADUL</v>
          </cell>
          <cell r="D77" t="str">
            <v>NUT</v>
          </cell>
          <cell r="E77" t="str">
            <v>TFC</v>
          </cell>
          <cell r="F77" t="str">
            <v>PM team leader</v>
          </cell>
          <cell r="G77" t="str">
            <v>EFN01</v>
          </cell>
          <cell r="H77" t="str">
            <v>Not relocated</v>
          </cell>
          <cell r="I77">
            <v>0</v>
          </cell>
          <cell r="J77">
            <v>0</v>
          </cell>
          <cell r="K77">
            <v>0</v>
          </cell>
        </row>
        <row r="78">
          <cell r="A78" t="str">
            <v>EF0075</v>
          </cell>
          <cell r="B78" t="str">
            <v>Active</v>
          </cell>
          <cell r="C78" t="str">
            <v>Mohamed IBRAHIM AHMED</v>
          </cell>
          <cell r="D78" t="str">
            <v>FA</v>
          </cell>
          <cell r="E78" t="str">
            <v>Field</v>
          </cell>
          <cell r="F78" t="str">
            <v xml:space="preserve">Food aid supervisor  </v>
          </cell>
          <cell r="G78" t="str">
            <v>EFF01</v>
          </cell>
          <cell r="H78" t="str">
            <v>Not relocated</v>
          </cell>
          <cell r="I78">
            <v>0</v>
          </cell>
          <cell r="J78">
            <v>0</v>
          </cell>
          <cell r="K78">
            <v>0</v>
          </cell>
        </row>
        <row r="79">
          <cell r="A79" t="str">
            <v>EF0076</v>
          </cell>
          <cell r="B79" t="str">
            <v>Stopped</v>
          </cell>
          <cell r="C79" t="str">
            <v>Mohammed</v>
          </cell>
          <cell r="D79" t="str">
            <v>NUT</v>
          </cell>
          <cell r="E79" t="str">
            <v>TFC</v>
          </cell>
          <cell r="F79" t="str">
            <v xml:space="preserve">Medical Supervisor </v>
          </cell>
          <cell r="G79" t="str">
            <v>EFN01</v>
          </cell>
          <cell r="H79" t="str">
            <v>Not relocated</v>
          </cell>
          <cell r="I79">
            <v>0</v>
          </cell>
          <cell r="J79">
            <v>0</v>
          </cell>
          <cell r="K79">
            <v>0</v>
          </cell>
        </row>
        <row r="80">
          <cell r="A80" t="str">
            <v>EF0077</v>
          </cell>
          <cell r="B80" t="str">
            <v>Stopped</v>
          </cell>
          <cell r="C80" t="str">
            <v>Mohamoud IDRIS ALI</v>
          </cell>
          <cell r="D80" t="str">
            <v>NUT</v>
          </cell>
          <cell r="E80" t="str">
            <v>SFC</v>
          </cell>
          <cell r="F80" t="str">
            <v>Counterpart</v>
          </cell>
          <cell r="G80" t="str">
            <v>EFN01</v>
          </cell>
          <cell r="H80" t="str">
            <v>Not relocated</v>
          </cell>
          <cell r="I80">
            <v>0</v>
          </cell>
          <cell r="J80">
            <v>0</v>
          </cell>
          <cell r="K80">
            <v>0</v>
          </cell>
        </row>
        <row r="81">
          <cell r="A81" t="str">
            <v>EF0078</v>
          </cell>
          <cell r="B81" t="str">
            <v>Active</v>
          </cell>
          <cell r="C81" t="str">
            <v>Mora ABAKER AHMED</v>
          </cell>
          <cell r="D81" t="str">
            <v>NUT</v>
          </cell>
          <cell r="E81" t="str">
            <v>OTP</v>
          </cell>
          <cell r="F81" t="str">
            <v xml:space="preserve">Home Visitor </v>
          </cell>
          <cell r="G81" t="str">
            <v>EFN01</v>
          </cell>
          <cell r="H81" t="str">
            <v>Not relocated</v>
          </cell>
          <cell r="I81">
            <v>0</v>
          </cell>
          <cell r="J81">
            <v>0</v>
          </cell>
          <cell r="K81">
            <v>0</v>
          </cell>
        </row>
        <row r="82">
          <cell r="A82" t="str">
            <v>EF0079</v>
          </cell>
          <cell r="B82" t="str">
            <v>Stopped</v>
          </cell>
          <cell r="C82" t="str">
            <v>Moussa ISAG YAGUOB</v>
          </cell>
          <cell r="D82" t="str">
            <v>NUT</v>
          </cell>
          <cell r="E82" t="str">
            <v>SFC</v>
          </cell>
          <cell r="F82" t="str">
            <v xml:space="preserve">Measurer </v>
          </cell>
          <cell r="G82" t="str">
            <v>EFN01</v>
          </cell>
          <cell r="H82" t="str">
            <v>Not relocated</v>
          </cell>
          <cell r="I82">
            <v>0</v>
          </cell>
          <cell r="J82">
            <v>0</v>
          </cell>
          <cell r="K82">
            <v>0</v>
          </cell>
        </row>
        <row r="83">
          <cell r="A83" t="str">
            <v>EF0080</v>
          </cell>
          <cell r="B83" t="str">
            <v>Stopped</v>
          </cell>
          <cell r="C83" t="str">
            <v>Nagah ELTAIB BABEKER</v>
          </cell>
          <cell r="D83" t="str">
            <v>NUT</v>
          </cell>
          <cell r="E83" t="str">
            <v>TFC</v>
          </cell>
          <cell r="F83" t="str">
            <v xml:space="preserve">Registrar </v>
          </cell>
          <cell r="G83" t="str">
            <v>EFN01</v>
          </cell>
          <cell r="H83" t="str">
            <v>Not relocated</v>
          </cell>
          <cell r="I83">
            <v>0</v>
          </cell>
          <cell r="J83">
            <v>0</v>
          </cell>
          <cell r="K83">
            <v>0</v>
          </cell>
        </row>
        <row r="84">
          <cell r="A84" t="str">
            <v>EF0081</v>
          </cell>
          <cell r="B84" t="str">
            <v>Stopped</v>
          </cell>
          <cell r="C84" t="str">
            <v>Rabih AHMED ADAM</v>
          </cell>
          <cell r="D84" t="str">
            <v>LOG</v>
          </cell>
          <cell r="E84" t="str">
            <v>Office</v>
          </cell>
          <cell r="F84" t="str">
            <v>Logistician Assistant</v>
          </cell>
          <cell r="G84" t="str">
            <v>EFC01</v>
          </cell>
          <cell r="H84" t="str">
            <v>Not relocated</v>
          </cell>
          <cell r="I84">
            <v>0</v>
          </cell>
          <cell r="J84">
            <v>0</v>
          </cell>
          <cell r="K84">
            <v>0</v>
          </cell>
        </row>
        <row r="85">
          <cell r="A85" t="str">
            <v>EF0082</v>
          </cell>
          <cell r="B85" t="str">
            <v>Stopped</v>
          </cell>
          <cell r="C85" t="str">
            <v>Rasha HAMID</v>
          </cell>
          <cell r="D85" t="str">
            <v>NUT</v>
          </cell>
          <cell r="E85" t="str">
            <v>SFC</v>
          </cell>
          <cell r="F85" t="str">
            <v xml:space="preserve">Register </v>
          </cell>
          <cell r="G85" t="str">
            <v>EFN01</v>
          </cell>
          <cell r="H85" t="str">
            <v>Not relocated</v>
          </cell>
          <cell r="I85">
            <v>0</v>
          </cell>
          <cell r="J85">
            <v>0</v>
          </cell>
          <cell r="K85">
            <v>0</v>
          </cell>
        </row>
        <row r="86">
          <cell r="A86" t="str">
            <v>EF0083</v>
          </cell>
          <cell r="B86" t="str">
            <v>Stopped</v>
          </cell>
          <cell r="C86" t="str">
            <v>Salah MOHAMED AHMED</v>
          </cell>
          <cell r="D86" t="str">
            <v>NUT</v>
          </cell>
          <cell r="E86" t="str">
            <v>SFC</v>
          </cell>
          <cell r="F86" t="str">
            <v>Supervisor Assistant</v>
          </cell>
          <cell r="G86" t="str">
            <v>EFN01</v>
          </cell>
          <cell r="H86" t="str">
            <v>Not relocated</v>
          </cell>
          <cell r="I86">
            <v>0</v>
          </cell>
          <cell r="J86">
            <v>0</v>
          </cell>
          <cell r="K86">
            <v>0</v>
          </cell>
        </row>
        <row r="87">
          <cell r="A87" t="str">
            <v>EF0084</v>
          </cell>
          <cell r="B87" t="str">
            <v>Active</v>
          </cell>
          <cell r="C87" t="str">
            <v>Salwa MOHAMMEDIN ABDALLA</v>
          </cell>
          <cell r="D87" t="str">
            <v>ADMIN</v>
          </cell>
          <cell r="E87" t="str">
            <v>Guest house</v>
          </cell>
          <cell r="F87" t="str">
            <v>Cook</v>
          </cell>
          <cell r="G87" t="str">
            <v>EFC01</v>
          </cell>
          <cell r="H87" t="str">
            <v>Not relocated</v>
          </cell>
          <cell r="I87">
            <v>0</v>
          </cell>
          <cell r="J87">
            <v>0</v>
          </cell>
          <cell r="K87">
            <v>0</v>
          </cell>
        </row>
        <row r="88">
          <cell r="A88" t="str">
            <v>EF0085</v>
          </cell>
          <cell r="B88" t="str">
            <v>Active</v>
          </cell>
          <cell r="C88" t="str">
            <v>Sara ELNOUR OSMAN</v>
          </cell>
          <cell r="D88" t="str">
            <v>FA</v>
          </cell>
          <cell r="E88" t="str">
            <v>Field</v>
          </cell>
          <cell r="F88" t="str">
            <v>Commodity Tracking Officer</v>
          </cell>
          <cell r="G88" t="str">
            <v>EFF01</v>
          </cell>
          <cell r="H88" t="str">
            <v>Not relocated</v>
          </cell>
          <cell r="I88">
            <v>0</v>
          </cell>
          <cell r="J88">
            <v>0</v>
          </cell>
          <cell r="K88">
            <v>0</v>
          </cell>
        </row>
        <row r="89">
          <cell r="A89" t="str">
            <v>EF0086</v>
          </cell>
          <cell r="B89" t="str">
            <v>Active</v>
          </cell>
          <cell r="C89" t="str">
            <v>Seedeg MUSSA MOHAMED</v>
          </cell>
          <cell r="D89" t="str">
            <v>NUT</v>
          </cell>
          <cell r="E89" t="str">
            <v>TFC</v>
          </cell>
          <cell r="F89" t="str">
            <v>Home Visitor</v>
          </cell>
          <cell r="G89" t="str">
            <v>EFN01</v>
          </cell>
          <cell r="H89" t="str">
            <v>Not relocated</v>
          </cell>
          <cell r="I89">
            <v>0</v>
          </cell>
          <cell r="J89">
            <v>0</v>
          </cell>
          <cell r="K89">
            <v>0</v>
          </cell>
        </row>
        <row r="90">
          <cell r="A90" t="str">
            <v>EF0087</v>
          </cell>
          <cell r="B90" t="str">
            <v>Active</v>
          </cell>
          <cell r="C90" t="str">
            <v>Semina ADAM Hussein</v>
          </cell>
          <cell r="D90" t="str">
            <v>NUT</v>
          </cell>
          <cell r="E90" t="str">
            <v>TFC</v>
          </cell>
          <cell r="F90" t="str">
            <v>Nurse</v>
          </cell>
          <cell r="G90" t="str">
            <v>EFN01</v>
          </cell>
          <cell r="H90" t="str">
            <v>JU-EF</v>
          </cell>
          <cell r="I90">
            <v>150000</v>
          </cell>
          <cell r="J90">
            <v>0</v>
          </cell>
          <cell r="K90">
            <v>0</v>
          </cell>
        </row>
        <row r="91">
          <cell r="A91" t="str">
            <v>EF0088</v>
          </cell>
          <cell r="B91" t="str">
            <v>Stopped</v>
          </cell>
          <cell r="C91" t="str">
            <v>Somaia ABDALLAH YOUSSUF</v>
          </cell>
          <cell r="D91" t="str">
            <v>NUT</v>
          </cell>
          <cell r="E91" t="str">
            <v>SFC</v>
          </cell>
          <cell r="F91" t="str">
            <v xml:space="preserve">Home Visitor </v>
          </cell>
          <cell r="G91" t="str">
            <v>EFN01</v>
          </cell>
          <cell r="H91" t="str">
            <v>Not relocated</v>
          </cell>
          <cell r="I91">
            <v>0</v>
          </cell>
          <cell r="J91">
            <v>0</v>
          </cell>
          <cell r="K91">
            <v>0</v>
          </cell>
        </row>
        <row r="92">
          <cell r="A92" t="str">
            <v>EF0089</v>
          </cell>
          <cell r="B92" t="str">
            <v>Stopped</v>
          </cell>
          <cell r="C92" t="str">
            <v>Suleiman IDRIS SALIM</v>
          </cell>
          <cell r="D92" t="str">
            <v>LOG</v>
          </cell>
          <cell r="E92" t="str">
            <v>Office</v>
          </cell>
          <cell r="F92" t="str">
            <v xml:space="preserve">Watchman </v>
          </cell>
          <cell r="G92" t="str">
            <v>EFC01</v>
          </cell>
          <cell r="H92" t="str">
            <v>Not relocated</v>
          </cell>
          <cell r="I92">
            <v>0</v>
          </cell>
          <cell r="J92">
            <v>0</v>
          </cell>
          <cell r="K92">
            <v>0</v>
          </cell>
        </row>
        <row r="93">
          <cell r="A93" t="str">
            <v>EF0090</v>
          </cell>
          <cell r="B93" t="str">
            <v>Stopped</v>
          </cell>
          <cell r="C93" t="str">
            <v>Suoad ADAM IBRAHIM MOHAMED</v>
          </cell>
          <cell r="D93" t="str">
            <v>ADMIN</v>
          </cell>
          <cell r="E93" t="str">
            <v>Office</v>
          </cell>
          <cell r="F93" t="str">
            <v xml:space="preserve">Administrator assistant/HR </v>
          </cell>
          <cell r="G93" t="str">
            <v>EFC01</v>
          </cell>
          <cell r="H93" t="str">
            <v>Not relocated</v>
          </cell>
          <cell r="I93">
            <v>0</v>
          </cell>
          <cell r="J93">
            <v>0</v>
          </cell>
          <cell r="K93">
            <v>0</v>
          </cell>
        </row>
        <row r="94">
          <cell r="A94" t="str">
            <v>EF0091</v>
          </cell>
          <cell r="B94" t="str">
            <v>Stopped</v>
          </cell>
          <cell r="C94" t="str">
            <v>Susan YACOUB HUSSEIN</v>
          </cell>
          <cell r="D94" t="str">
            <v>NUT</v>
          </cell>
          <cell r="E94" t="str">
            <v>TFC</v>
          </cell>
          <cell r="F94" t="str">
            <v xml:space="preserve">Home Visitor </v>
          </cell>
          <cell r="G94" t="str">
            <v>EFN01</v>
          </cell>
          <cell r="H94" t="str">
            <v>Not relocated</v>
          </cell>
          <cell r="I94">
            <v>0</v>
          </cell>
          <cell r="J94">
            <v>0</v>
          </cell>
          <cell r="K94">
            <v>0</v>
          </cell>
        </row>
        <row r="95">
          <cell r="A95" t="str">
            <v>EF0092</v>
          </cell>
          <cell r="B95" t="str">
            <v>Stopped</v>
          </cell>
          <cell r="C95" t="str">
            <v>Teiba MOHAMED ADAM</v>
          </cell>
          <cell r="D95" t="str">
            <v>NUT</v>
          </cell>
          <cell r="E95" t="str">
            <v>TFC</v>
          </cell>
          <cell r="F95" t="str">
            <v xml:space="preserve">Cook </v>
          </cell>
          <cell r="G95" t="str">
            <v>EFN01</v>
          </cell>
          <cell r="H95" t="str">
            <v>Not relocated</v>
          </cell>
          <cell r="I95">
            <v>0</v>
          </cell>
          <cell r="J95">
            <v>0</v>
          </cell>
          <cell r="K95">
            <v>0</v>
          </cell>
        </row>
        <row r="96">
          <cell r="A96" t="str">
            <v>EF0093</v>
          </cell>
          <cell r="B96" t="str">
            <v>Stopped</v>
          </cell>
          <cell r="C96" t="str">
            <v>Thomas PIO BAYA</v>
          </cell>
          <cell r="D96" t="str">
            <v>NUT</v>
          </cell>
          <cell r="E96" t="str">
            <v>TFC</v>
          </cell>
          <cell r="F96" t="str">
            <v xml:space="preserve">Nutrition Supervisor </v>
          </cell>
          <cell r="G96" t="str">
            <v>EFN01</v>
          </cell>
          <cell r="H96" t="str">
            <v>Not relocated</v>
          </cell>
          <cell r="I96">
            <v>0</v>
          </cell>
          <cell r="J96">
            <v>0</v>
          </cell>
          <cell r="K96">
            <v>0</v>
          </cell>
        </row>
        <row r="97">
          <cell r="A97" t="str">
            <v>EF0094</v>
          </cell>
          <cell r="B97" t="str">
            <v>Active</v>
          </cell>
          <cell r="C97" t="str">
            <v>Yahia ABDALLA MOHAMED ABAKER</v>
          </cell>
          <cell r="D97" t="str">
            <v>NUT</v>
          </cell>
          <cell r="E97" t="str">
            <v>TFC</v>
          </cell>
          <cell r="F97" t="str">
            <v>Storekeeper</v>
          </cell>
          <cell r="G97" t="str">
            <v>EFN01</v>
          </cell>
          <cell r="H97" t="str">
            <v>Not relocated</v>
          </cell>
          <cell r="I97">
            <v>0</v>
          </cell>
          <cell r="J97">
            <v>25</v>
          </cell>
          <cell r="K97">
            <v>0</v>
          </cell>
        </row>
        <row r="98">
          <cell r="A98" t="str">
            <v>EF0095</v>
          </cell>
          <cell r="B98" t="str">
            <v>Active</v>
          </cell>
          <cell r="C98" t="str">
            <v>Younes ABUBAKER MANSUR</v>
          </cell>
          <cell r="D98" t="str">
            <v>LOG</v>
          </cell>
          <cell r="E98" t="str">
            <v>WHouse</v>
          </cell>
          <cell r="F98" t="str">
            <v>Watchman</v>
          </cell>
          <cell r="G98" t="str">
            <v>EFC01</v>
          </cell>
          <cell r="H98" t="str">
            <v>Not relocated</v>
          </cell>
          <cell r="I98">
            <v>0</v>
          </cell>
          <cell r="J98">
            <v>0</v>
          </cell>
          <cell r="K98">
            <v>0</v>
          </cell>
        </row>
        <row r="99">
          <cell r="A99" t="str">
            <v>EF0096</v>
          </cell>
          <cell r="B99" t="str">
            <v>Stopped</v>
          </cell>
          <cell r="C99" t="str">
            <v>Yousif ADAM KHAMIS</v>
          </cell>
          <cell r="D99" t="str">
            <v>LOG</v>
          </cell>
          <cell r="E99" t="str">
            <v>Office</v>
          </cell>
          <cell r="F99" t="str">
            <v>Purchaser</v>
          </cell>
          <cell r="G99" t="str">
            <v>EFC01</v>
          </cell>
          <cell r="H99" t="str">
            <v>Not relocated</v>
          </cell>
          <cell r="I99">
            <v>0</v>
          </cell>
          <cell r="J99">
            <v>0</v>
          </cell>
          <cell r="K99">
            <v>0</v>
          </cell>
        </row>
        <row r="100">
          <cell r="A100" t="str">
            <v>EF0097</v>
          </cell>
          <cell r="B100" t="str">
            <v>Stopped</v>
          </cell>
          <cell r="C100" t="str">
            <v>Youssuf ZAKARIA  MOHAMED ADAM</v>
          </cell>
          <cell r="D100" t="str">
            <v>NUT</v>
          </cell>
          <cell r="E100" t="str">
            <v>SFC</v>
          </cell>
          <cell r="F100" t="str">
            <v>Watchman</v>
          </cell>
          <cell r="G100" t="str">
            <v>EFN01</v>
          </cell>
          <cell r="H100" t="str">
            <v>Not relocated</v>
          </cell>
          <cell r="I100">
            <v>0</v>
          </cell>
          <cell r="J100">
            <v>0</v>
          </cell>
          <cell r="K100">
            <v>0</v>
          </cell>
        </row>
        <row r="101">
          <cell r="A101" t="str">
            <v>EF0098</v>
          </cell>
          <cell r="B101" t="str">
            <v>Active</v>
          </cell>
          <cell r="C101" t="str">
            <v>Zainab ADAM HASSAN</v>
          </cell>
          <cell r="D101" t="str">
            <v>NUT</v>
          </cell>
          <cell r="E101" t="str">
            <v>TFC</v>
          </cell>
          <cell r="F101" t="str">
            <v xml:space="preserve">Cook </v>
          </cell>
          <cell r="G101" t="str">
            <v>EFN01</v>
          </cell>
          <cell r="H101" t="str">
            <v>Not relocated</v>
          </cell>
          <cell r="I101">
            <v>0</v>
          </cell>
          <cell r="J101">
            <v>0</v>
          </cell>
          <cell r="K101">
            <v>0</v>
          </cell>
        </row>
        <row r="102">
          <cell r="A102" t="str">
            <v>EF0099</v>
          </cell>
          <cell r="B102" t="str">
            <v>Active</v>
          </cell>
          <cell r="C102" t="str">
            <v>Zainab MUSTAFA ABDALLA</v>
          </cell>
          <cell r="D102" t="str">
            <v>NUT</v>
          </cell>
          <cell r="E102" t="str">
            <v>TFC</v>
          </cell>
          <cell r="F102" t="str">
            <v xml:space="preserve">Psychosocial Worker </v>
          </cell>
          <cell r="G102" t="str">
            <v>EFN01</v>
          </cell>
          <cell r="H102" t="str">
            <v>Not relocated</v>
          </cell>
          <cell r="I102">
            <v>0</v>
          </cell>
          <cell r="J102">
            <v>0</v>
          </cell>
          <cell r="K102">
            <v>0</v>
          </cell>
        </row>
        <row r="103">
          <cell r="A103" t="str">
            <v>EF0100</v>
          </cell>
          <cell r="B103" t="str">
            <v>Active</v>
          </cell>
          <cell r="C103" t="str">
            <v>Zakaria ADAM AHMID</v>
          </cell>
          <cell r="D103" t="str">
            <v>NUT</v>
          </cell>
          <cell r="E103" t="str">
            <v>TFC</v>
          </cell>
          <cell r="F103" t="str">
            <v>Watchman</v>
          </cell>
          <cell r="G103" t="str">
            <v>EFN01</v>
          </cell>
          <cell r="H103" t="str">
            <v>Not relocated</v>
          </cell>
          <cell r="I103">
            <v>0</v>
          </cell>
          <cell r="J103">
            <v>0</v>
          </cell>
          <cell r="K103">
            <v>0</v>
          </cell>
        </row>
        <row r="104">
          <cell r="A104" t="str">
            <v>EF0101</v>
          </cell>
          <cell r="B104" t="str">
            <v>Active</v>
          </cell>
          <cell r="C104" t="str">
            <v>Zakaria MOHAMED ADAM</v>
          </cell>
          <cell r="D104" t="str">
            <v>NUT</v>
          </cell>
          <cell r="E104" t="str">
            <v>TFC</v>
          </cell>
          <cell r="F104" t="str">
            <v>Watchman</v>
          </cell>
          <cell r="G104" t="str">
            <v>EFN01</v>
          </cell>
          <cell r="H104" t="str">
            <v>Not relocated</v>
          </cell>
          <cell r="I104">
            <v>0</v>
          </cell>
          <cell r="J104">
            <v>0</v>
          </cell>
          <cell r="K104">
            <v>0</v>
          </cell>
        </row>
        <row r="105">
          <cell r="A105" t="str">
            <v>EF0102</v>
          </cell>
          <cell r="B105" t="str">
            <v>Active</v>
          </cell>
          <cell r="C105" t="str">
            <v>Adam MOHAMED ABDALLAH</v>
          </cell>
          <cell r="D105" t="str">
            <v>LOG</v>
          </cell>
          <cell r="E105" t="str">
            <v>Office</v>
          </cell>
          <cell r="F105" t="str">
            <v>Mechanic</v>
          </cell>
          <cell r="G105" t="str">
            <v>EFC01</v>
          </cell>
          <cell r="H105" t="str">
            <v>Not relocated</v>
          </cell>
          <cell r="I105">
            <v>0</v>
          </cell>
          <cell r="J105">
            <v>0</v>
          </cell>
          <cell r="K105">
            <v>0</v>
          </cell>
        </row>
        <row r="106">
          <cell r="A106" t="str">
            <v>EF0103</v>
          </cell>
          <cell r="B106" t="str">
            <v>Stopped</v>
          </cell>
          <cell r="C106" t="str">
            <v>Eldouma ABDALLAH YAGOUB</v>
          </cell>
          <cell r="D106" t="str">
            <v>ADMIN</v>
          </cell>
          <cell r="E106" t="str">
            <v>Office</v>
          </cell>
          <cell r="F106" t="str">
            <v xml:space="preserve">Admin assistant/HR </v>
          </cell>
          <cell r="G106" t="str">
            <v>EFC01</v>
          </cell>
          <cell r="H106" t="str">
            <v>Not relocated</v>
          </cell>
          <cell r="I106">
            <v>0</v>
          </cell>
          <cell r="J106">
            <v>0</v>
          </cell>
          <cell r="K106">
            <v>0</v>
          </cell>
        </row>
        <row r="107">
          <cell r="A107" t="str">
            <v>EF0104</v>
          </cell>
          <cell r="B107" t="str">
            <v>Stopped</v>
          </cell>
          <cell r="C107" t="str">
            <v>Said MIKHAIL</v>
          </cell>
          <cell r="D107" t="str">
            <v>LOG</v>
          </cell>
          <cell r="E107" t="str">
            <v>Office</v>
          </cell>
          <cell r="F107" t="str">
            <v xml:space="preserve">Radio operator </v>
          </cell>
          <cell r="G107" t="str">
            <v>EFC01</v>
          </cell>
          <cell r="H107" t="str">
            <v>Not relocated</v>
          </cell>
          <cell r="I107">
            <v>0</v>
          </cell>
          <cell r="J107">
            <v>0</v>
          </cell>
          <cell r="K107">
            <v>0</v>
          </cell>
        </row>
        <row r="108">
          <cell r="A108" t="str">
            <v>EF0105</v>
          </cell>
          <cell r="B108" t="str">
            <v>Stopped</v>
          </cell>
          <cell r="C108" t="str">
            <v>Aziza SULEIMAN</v>
          </cell>
          <cell r="D108" t="str">
            <v>NUT</v>
          </cell>
          <cell r="E108" t="str">
            <v>Psy</v>
          </cell>
          <cell r="F108" t="str">
            <v>Translator</v>
          </cell>
          <cell r="G108" t="str">
            <v>EFN01</v>
          </cell>
          <cell r="H108" t="str">
            <v>Not relocated</v>
          </cell>
          <cell r="I108">
            <v>0</v>
          </cell>
          <cell r="J108">
            <v>0</v>
          </cell>
          <cell r="K108">
            <v>0</v>
          </cell>
        </row>
        <row r="109">
          <cell r="A109" t="str">
            <v>EF0106</v>
          </cell>
          <cell r="B109" t="str">
            <v>Active</v>
          </cell>
          <cell r="C109" t="str">
            <v>Essaid ABU ELBASHER</v>
          </cell>
          <cell r="D109" t="str">
            <v>LOG</v>
          </cell>
          <cell r="E109" t="str">
            <v>Office</v>
          </cell>
          <cell r="F109" t="str">
            <v>Driver</v>
          </cell>
          <cell r="G109" t="str">
            <v>EFC01</v>
          </cell>
          <cell r="H109" t="str">
            <v>Not relocated</v>
          </cell>
          <cell r="I109">
            <v>0</v>
          </cell>
          <cell r="J109">
            <v>27</v>
          </cell>
          <cell r="K109">
            <v>0</v>
          </cell>
        </row>
        <row r="110">
          <cell r="A110" t="str">
            <v>EF0107</v>
          </cell>
          <cell r="B110" t="str">
            <v>Stopped</v>
          </cell>
          <cell r="C110" t="str">
            <v>Elhadi OMER HAROUN</v>
          </cell>
          <cell r="D110" t="str">
            <v>NUT</v>
          </cell>
          <cell r="E110" t="str">
            <v>SFC</v>
          </cell>
          <cell r="F110" t="str">
            <v xml:space="preserve">Food Mixer </v>
          </cell>
          <cell r="G110" t="str">
            <v>EFN01</v>
          </cell>
          <cell r="H110" t="str">
            <v>Not relocated</v>
          </cell>
          <cell r="I110">
            <v>0</v>
          </cell>
          <cell r="J110">
            <v>0</v>
          </cell>
          <cell r="K110">
            <v>0</v>
          </cell>
        </row>
        <row r="111">
          <cell r="A111" t="str">
            <v>EF0108</v>
          </cell>
          <cell r="B111" t="str">
            <v>Active</v>
          </cell>
          <cell r="C111" t="str">
            <v>Abubaker MUSSA ELBISHARI</v>
          </cell>
          <cell r="D111" t="str">
            <v>NUT</v>
          </cell>
          <cell r="E111" t="str">
            <v>TFC</v>
          </cell>
          <cell r="F111" t="str">
            <v>Nurse</v>
          </cell>
          <cell r="G111" t="str">
            <v>EFN01</v>
          </cell>
          <cell r="H111" t="str">
            <v>Not relocated</v>
          </cell>
          <cell r="I111">
            <v>0</v>
          </cell>
          <cell r="J111">
            <v>0</v>
          </cell>
          <cell r="K111">
            <v>0</v>
          </cell>
        </row>
        <row r="112">
          <cell r="A112" t="str">
            <v>EF0109</v>
          </cell>
          <cell r="B112" t="str">
            <v>Stopped</v>
          </cell>
          <cell r="C112" t="str">
            <v>Hassan HAROUN OSMAN</v>
          </cell>
          <cell r="D112" t="str">
            <v>NUT</v>
          </cell>
          <cell r="E112" t="str">
            <v>TFC</v>
          </cell>
          <cell r="F112" t="str">
            <v>Nurse</v>
          </cell>
          <cell r="G112" t="str">
            <v>EFN01</v>
          </cell>
          <cell r="H112" t="str">
            <v>Not relocated</v>
          </cell>
          <cell r="I112">
            <v>0</v>
          </cell>
          <cell r="J112">
            <v>0</v>
          </cell>
          <cell r="K112">
            <v>0</v>
          </cell>
        </row>
        <row r="113">
          <cell r="A113" t="str">
            <v>EF0110</v>
          </cell>
          <cell r="B113" t="str">
            <v>Active</v>
          </cell>
          <cell r="C113" t="str">
            <v>Ibrahim MUSSA ADAM</v>
          </cell>
          <cell r="D113" t="str">
            <v>NUT</v>
          </cell>
          <cell r="E113" t="str">
            <v>TFC</v>
          </cell>
          <cell r="F113" t="str">
            <v>Nurse</v>
          </cell>
          <cell r="G113" t="str">
            <v>EFN01</v>
          </cell>
          <cell r="H113" t="str">
            <v>Not relocated</v>
          </cell>
          <cell r="I113">
            <v>0</v>
          </cell>
          <cell r="J113">
            <v>0</v>
          </cell>
          <cell r="K113">
            <v>0</v>
          </cell>
        </row>
        <row r="114">
          <cell r="A114" t="str">
            <v>EF0111</v>
          </cell>
          <cell r="B114" t="str">
            <v>Active</v>
          </cell>
          <cell r="C114" t="str">
            <v>Medina AHMED MOHAMED</v>
          </cell>
          <cell r="D114" t="str">
            <v>NUT</v>
          </cell>
          <cell r="E114" t="str">
            <v>TFC</v>
          </cell>
          <cell r="F114" t="str">
            <v>Cleaner</v>
          </cell>
          <cell r="G114" t="str">
            <v>EFN01</v>
          </cell>
          <cell r="H114" t="str">
            <v>Not relocated</v>
          </cell>
          <cell r="I114">
            <v>0</v>
          </cell>
          <cell r="J114">
            <v>0</v>
          </cell>
          <cell r="K114">
            <v>0</v>
          </cell>
        </row>
        <row r="115">
          <cell r="A115" t="str">
            <v>EF0112</v>
          </cell>
          <cell r="B115" t="str">
            <v>Stopped</v>
          </cell>
          <cell r="C115" t="str">
            <v>Hawa ABDALLA MAHMOUD</v>
          </cell>
          <cell r="D115" t="str">
            <v>NUT</v>
          </cell>
          <cell r="E115" t="str">
            <v>SFC</v>
          </cell>
          <cell r="F115" t="str">
            <v>Cleaner</v>
          </cell>
          <cell r="G115" t="str">
            <v>EFN01</v>
          </cell>
          <cell r="H115" t="str">
            <v>Not relocated</v>
          </cell>
          <cell r="I115">
            <v>0</v>
          </cell>
          <cell r="J115">
            <v>0</v>
          </cell>
          <cell r="K115">
            <v>0</v>
          </cell>
        </row>
        <row r="116">
          <cell r="A116" t="str">
            <v>EF0113</v>
          </cell>
          <cell r="B116" t="str">
            <v>Stopped</v>
          </cell>
          <cell r="C116" t="str">
            <v>Mohammed AHMED HAGGAR</v>
          </cell>
          <cell r="D116" t="str">
            <v>FA</v>
          </cell>
          <cell r="E116" t="str">
            <v>Field</v>
          </cell>
          <cell r="F116" t="str">
            <v>Food Aid Monitor</v>
          </cell>
          <cell r="G116" t="str">
            <v>EFF01</v>
          </cell>
          <cell r="H116" t="str">
            <v>Not relocated</v>
          </cell>
          <cell r="I116">
            <v>0</v>
          </cell>
          <cell r="J116">
            <v>0</v>
          </cell>
          <cell r="K116">
            <v>0</v>
          </cell>
        </row>
        <row r="117">
          <cell r="A117" t="str">
            <v>EF0114</v>
          </cell>
          <cell r="B117" t="str">
            <v>Stopped</v>
          </cell>
          <cell r="C117" t="str">
            <v>Mustapha MOHAMMED SALEH</v>
          </cell>
          <cell r="D117" t="str">
            <v>FA</v>
          </cell>
          <cell r="E117" t="str">
            <v>Field</v>
          </cell>
          <cell r="F117" t="str">
            <v>Food Aid Monitor</v>
          </cell>
          <cell r="G117" t="str">
            <v>EFF01</v>
          </cell>
          <cell r="H117" t="str">
            <v>Not relocated</v>
          </cell>
          <cell r="I117">
            <v>0</v>
          </cell>
          <cell r="J117">
            <v>0</v>
          </cell>
          <cell r="K117">
            <v>0</v>
          </cell>
        </row>
        <row r="118">
          <cell r="A118" t="str">
            <v>EF0115</v>
          </cell>
          <cell r="B118" t="str">
            <v>Active</v>
          </cell>
          <cell r="C118" t="str">
            <v>Khadija ADAM AHMED TAHIR</v>
          </cell>
          <cell r="D118" t="str">
            <v>NUT</v>
          </cell>
          <cell r="E118" t="str">
            <v>TFC</v>
          </cell>
          <cell r="F118" t="str">
            <v>Nurse</v>
          </cell>
          <cell r="G118" t="str">
            <v>EFN01</v>
          </cell>
          <cell r="H118" t="str">
            <v>Not relocated</v>
          </cell>
          <cell r="I118">
            <v>0</v>
          </cell>
          <cell r="J118">
            <v>25</v>
          </cell>
          <cell r="K118">
            <v>0</v>
          </cell>
        </row>
        <row r="119">
          <cell r="A119" t="str">
            <v>EF0116</v>
          </cell>
          <cell r="B119" t="str">
            <v>Stopped</v>
          </cell>
          <cell r="C119" t="str">
            <v>Saad EISSA DWOELBAT</v>
          </cell>
          <cell r="D119" t="str">
            <v>LOG</v>
          </cell>
          <cell r="E119" t="str">
            <v>Office</v>
          </cell>
          <cell r="F119" t="str">
            <v>Storekeeper</v>
          </cell>
          <cell r="G119" t="str">
            <v>EFC01</v>
          </cell>
          <cell r="H119" t="str">
            <v>Not relocated</v>
          </cell>
          <cell r="I119">
            <v>0</v>
          </cell>
          <cell r="J119">
            <v>0</v>
          </cell>
          <cell r="K119">
            <v>0</v>
          </cell>
        </row>
        <row r="120">
          <cell r="A120" t="str">
            <v>EF0117</v>
          </cell>
          <cell r="B120" t="str">
            <v>Stopped</v>
          </cell>
          <cell r="C120" t="str">
            <v>Adam ELTAHIR ADAM</v>
          </cell>
          <cell r="D120" t="str">
            <v>LOG</v>
          </cell>
          <cell r="E120" t="str">
            <v>Office</v>
          </cell>
          <cell r="F120" t="str">
            <v>Log/Rehab</v>
          </cell>
          <cell r="G120" t="str">
            <v>EFC01</v>
          </cell>
          <cell r="H120" t="str">
            <v>Not relocated</v>
          </cell>
          <cell r="I120">
            <v>0</v>
          </cell>
          <cell r="J120">
            <v>0</v>
          </cell>
          <cell r="K120">
            <v>0</v>
          </cell>
        </row>
        <row r="121">
          <cell r="A121" t="str">
            <v>EF0118</v>
          </cell>
          <cell r="B121" t="str">
            <v>Stopped</v>
          </cell>
          <cell r="C121" t="str">
            <v>Ibrahim ABEKER Adam</v>
          </cell>
          <cell r="D121" t="str">
            <v>LOG</v>
          </cell>
          <cell r="E121" t="str">
            <v>Office</v>
          </cell>
          <cell r="F121" t="str">
            <v>Rehabilitation Assitant</v>
          </cell>
          <cell r="G121" t="str">
            <v>EFC01</v>
          </cell>
          <cell r="H121" t="str">
            <v>Not relocated</v>
          </cell>
          <cell r="I121">
            <v>0</v>
          </cell>
          <cell r="J121">
            <v>0</v>
          </cell>
          <cell r="K121">
            <v>0</v>
          </cell>
        </row>
        <row r="122">
          <cell r="A122" t="str">
            <v>EF0119</v>
          </cell>
          <cell r="B122" t="str">
            <v>Stopped</v>
          </cell>
          <cell r="C122" t="str">
            <v>Igbal HASSAN ADAM</v>
          </cell>
          <cell r="D122" t="str">
            <v>NUT</v>
          </cell>
          <cell r="E122" t="str">
            <v>SFC</v>
          </cell>
          <cell r="F122" t="str">
            <v>Registrar</v>
          </cell>
          <cell r="G122" t="str">
            <v>EFN01</v>
          </cell>
          <cell r="H122" t="str">
            <v>Not relocated</v>
          </cell>
          <cell r="I122">
            <v>0</v>
          </cell>
          <cell r="J122">
            <v>0</v>
          </cell>
          <cell r="K122">
            <v>0</v>
          </cell>
        </row>
        <row r="123">
          <cell r="A123" t="str">
            <v>EF0120</v>
          </cell>
          <cell r="B123" t="str">
            <v>Active</v>
          </cell>
          <cell r="C123" t="str">
            <v>Nasser Eldeen HASSAN IDRISS</v>
          </cell>
          <cell r="D123" t="str">
            <v>NUT</v>
          </cell>
          <cell r="E123" t="str">
            <v>TFC</v>
          </cell>
          <cell r="F123" t="str">
            <v xml:space="preserve">Home Visitor </v>
          </cell>
          <cell r="G123" t="str">
            <v>EFN01</v>
          </cell>
          <cell r="H123" t="str">
            <v>Not relocated</v>
          </cell>
          <cell r="I123">
            <v>0</v>
          </cell>
          <cell r="J123">
            <v>0</v>
          </cell>
          <cell r="K123">
            <v>0</v>
          </cell>
        </row>
        <row r="124">
          <cell r="A124" t="str">
            <v>EF0121</v>
          </cell>
          <cell r="B124" t="str">
            <v>Stopped</v>
          </cell>
          <cell r="C124" t="str">
            <v>Suleiman YAGOUB ABDALLA</v>
          </cell>
          <cell r="D124" t="str">
            <v>NUT</v>
          </cell>
          <cell r="E124" t="str">
            <v>SFC</v>
          </cell>
          <cell r="F124" t="str">
            <v xml:space="preserve">Home Visitor </v>
          </cell>
          <cell r="G124" t="str">
            <v>EFN01</v>
          </cell>
          <cell r="H124" t="str">
            <v>Not relocated</v>
          </cell>
          <cell r="I124">
            <v>0</v>
          </cell>
          <cell r="J124">
            <v>0</v>
          </cell>
          <cell r="K124">
            <v>0</v>
          </cell>
        </row>
        <row r="125">
          <cell r="A125" t="str">
            <v>EF0122</v>
          </cell>
          <cell r="B125" t="str">
            <v>Stopped</v>
          </cell>
          <cell r="C125" t="str">
            <v>Ali ADAM TAJEDDEEN</v>
          </cell>
          <cell r="D125" t="str">
            <v>NUT</v>
          </cell>
          <cell r="E125" t="str">
            <v>SFC</v>
          </cell>
          <cell r="F125" t="str">
            <v xml:space="preserve">Home Visitor </v>
          </cell>
          <cell r="G125" t="str">
            <v>EFN01</v>
          </cell>
          <cell r="H125" t="str">
            <v>Not relocated</v>
          </cell>
          <cell r="I125">
            <v>0</v>
          </cell>
          <cell r="J125">
            <v>0</v>
          </cell>
          <cell r="K125">
            <v>0</v>
          </cell>
        </row>
        <row r="126">
          <cell r="A126" t="str">
            <v>EF0123</v>
          </cell>
          <cell r="B126" t="str">
            <v>Stopped</v>
          </cell>
          <cell r="C126" t="str">
            <v>Suleiman MOHAMED AHMED</v>
          </cell>
          <cell r="D126" t="str">
            <v>NUT</v>
          </cell>
          <cell r="E126" t="str">
            <v>SFC</v>
          </cell>
          <cell r="F126" t="str">
            <v>Counterpart</v>
          </cell>
          <cell r="G126" t="str">
            <v>EFN01</v>
          </cell>
          <cell r="H126" t="str">
            <v>Not relocated</v>
          </cell>
          <cell r="I126">
            <v>0</v>
          </cell>
          <cell r="J126">
            <v>0</v>
          </cell>
          <cell r="K126">
            <v>0</v>
          </cell>
        </row>
        <row r="127">
          <cell r="A127" t="str">
            <v>EF0124</v>
          </cell>
          <cell r="B127" t="str">
            <v>Active</v>
          </cell>
          <cell r="C127" t="str">
            <v>Namat IBRAHIM HAROUN</v>
          </cell>
          <cell r="D127" t="str">
            <v>ADMIN</v>
          </cell>
          <cell r="E127" t="str">
            <v>Guest house</v>
          </cell>
          <cell r="F127" t="str">
            <v>Cleaner</v>
          </cell>
          <cell r="G127" t="str">
            <v>EFC01</v>
          </cell>
          <cell r="H127" t="str">
            <v>Not relocated</v>
          </cell>
          <cell r="I127">
            <v>0</v>
          </cell>
          <cell r="J127">
            <v>7</v>
          </cell>
          <cell r="K127">
            <v>0</v>
          </cell>
        </row>
        <row r="128">
          <cell r="A128" t="str">
            <v>EF0125</v>
          </cell>
          <cell r="B128" t="str">
            <v>Active</v>
          </cell>
          <cell r="C128" t="str">
            <v>Abdalla SULEIMAN ABDELRAHMAN</v>
          </cell>
          <cell r="D128" t="str">
            <v>FS</v>
          </cell>
          <cell r="E128" t="str">
            <v>Field</v>
          </cell>
          <cell r="F128" t="str">
            <v>Food security Surveillance officer</v>
          </cell>
          <cell r="G128" t="str">
            <v>EFF01</v>
          </cell>
          <cell r="H128" t="str">
            <v>Not relocated</v>
          </cell>
          <cell r="I128">
            <v>0</v>
          </cell>
          <cell r="J128">
            <v>0</v>
          </cell>
          <cell r="K128">
            <v>0</v>
          </cell>
        </row>
        <row r="129">
          <cell r="A129" t="str">
            <v>EF0126</v>
          </cell>
          <cell r="B129" t="str">
            <v>Stopped</v>
          </cell>
          <cell r="C129" t="str">
            <v>Abass ADAM MOHAMED</v>
          </cell>
          <cell r="D129" t="str">
            <v>LOG</v>
          </cell>
          <cell r="E129" t="str">
            <v>Office</v>
          </cell>
          <cell r="F129" t="str">
            <v>Worker</v>
          </cell>
          <cell r="G129" t="str">
            <v>EFC01</v>
          </cell>
          <cell r="H129" t="str">
            <v>Not relocated</v>
          </cell>
          <cell r="I129">
            <v>0</v>
          </cell>
          <cell r="J129">
            <v>0</v>
          </cell>
          <cell r="K129">
            <v>0</v>
          </cell>
        </row>
        <row r="130">
          <cell r="A130" t="str">
            <v>EF0127</v>
          </cell>
          <cell r="B130" t="str">
            <v>Stopped</v>
          </cell>
          <cell r="C130" t="str">
            <v xml:space="preserve">Abdul MAJEED YAGOUB </v>
          </cell>
          <cell r="D130" t="str">
            <v>LOG</v>
          </cell>
          <cell r="E130" t="str">
            <v>Office</v>
          </cell>
          <cell r="F130" t="str">
            <v>Worker</v>
          </cell>
          <cell r="G130" t="str">
            <v>EFC01</v>
          </cell>
          <cell r="H130" t="str">
            <v>Not relocated</v>
          </cell>
          <cell r="I130">
            <v>0</v>
          </cell>
          <cell r="J130">
            <v>0</v>
          </cell>
          <cell r="K130">
            <v>0</v>
          </cell>
        </row>
        <row r="131">
          <cell r="A131" t="str">
            <v>EF0128</v>
          </cell>
          <cell r="B131" t="str">
            <v>Active</v>
          </cell>
          <cell r="C131" t="str">
            <v>Ahmed IDRISS ADAM</v>
          </cell>
          <cell r="D131" t="str">
            <v>NUT</v>
          </cell>
          <cell r="E131" t="str">
            <v>TFC</v>
          </cell>
          <cell r="F131" t="str">
            <v xml:space="preserve">Phase Monitor </v>
          </cell>
          <cell r="G131" t="str">
            <v>EFN01</v>
          </cell>
          <cell r="H131" t="str">
            <v>Not relocated</v>
          </cell>
          <cell r="I131">
            <v>0</v>
          </cell>
          <cell r="J131">
            <v>0</v>
          </cell>
          <cell r="K131">
            <v>0</v>
          </cell>
        </row>
        <row r="132">
          <cell r="A132" t="str">
            <v>EF0129</v>
          </cell>
          <cell r="B132" t="str">
            <v>Stopped</v>
          </cell>
          <cell r="C132" t="str">
            <v>Mohamed NADIM</v>
          </cell>
          <cell r="D132" t="str">
            <v>NUT</v>
          </cell>
          <cell r="E132" t="str">
            <v>TFC</v>
          </cell>
          <cell r="F132" t="str">
            <v xml:space="preserve">Medical Supervisor </v>
          </cell>
          <cell r="G132" t="str">
            <v>EFN01</v>
          </cell>
          <cell r="H132" t="str">
            <v>Not relocated</v>
          </cell>
          <cell r="I132">
            <v>0</v>
          </cell>
          <cell r="J132">
            <v>0</v>
          </cell>
          <cell r="K132">
            <v>0</v>
          </cell>
        </row>
        <row r="133">
          <cell r="A133" t="str">
            <v>EF0130</v>
          </cell>
          <cell r="B133" t="str">
            <v>Stopped</v>
          </cell>
          <cell r="C133" t="str">
            <v>Elsadig ABAKER HASSABALLA</v>
          </cell>
          <cell r="D133" t="str">
            <v>FS</v>
          </cell>
          <cell r="E133" t="str">
            <v>Field</v>
          </cell>
          <cell r="F133" t="str">
            <v>Data Entry Manager</v>
          </cell>
          <cell r="G133" t="str">
            <v>EFF01</v>
          </cell>
          <cell r="H133" t="str">
            <v>Not relocated</v>
          </cell>
          <cell r="I133">
            <v>0</v>
          </cell>
          <cell r="J133">
            <v>0</v>
          </cell>
          <cell r="K133">
            <v>0</v>
          </cell>
        </row>
        <row r="134">
          <cell r="A134" t="str">
            <v>EF0131</v>
          </cell>
          <cell r="B134" t="str">
            <v>Stopped</v>
          </cell>
          <cell r="C134" t="str">
            <v xml:space="preserve">Ibrahim Adam  Fadul </v>
          </cell>
          <cell r="D134" t="str">
            <v>FS</v>
          </cell>
          <cell r="E134" t="str">
            <v>Field</v>
          </cell>
          <cell r="F134" t="str">
            <v xml:space="preserve">Food security monitor </v>
          </cell>
          <cell r="G134" t="str">
            <v>EFF01</v>
          </cell>
          <cell r="H134" t="str">
            <v>Not relocated</v>
          </cell>
          <cell r="I134">
            <v>0</v>
          </cell>
          <cell r="J134">
            <v>0</v>
          </cell>
          <cell r="K134">
            <v>0</v>
          </cell>
        </row>
        <row r="135">
          <cell r="A135" t="str">
            <v>EF0132</v>
          </cell>
          <cell r="B135" t="str">
            <v>Stopped</v>
          </cell>
          <cell r="C135" t="str">
            <v xml:space="preserve">Mohamed IBRAHIM HUSSEIN </v>
          </cell>
          <cell r="D135" t="str">
            <v>FA</v>
          </cell>
          <cell r="E135" t="str">
            <v>Field</v>
          </cell>
          <cell r="F135" t="str">
            <v>Food Aid Monitor</v>
          </cell>
          <cell r="G135" t="str">
            <v>EFF01</v>
          </cell>
          <cell r="H135" t="str">
            <v>Not relocated</v>
          </cell>
          <cell r="I135">
            <v>0</v>
          </cell>
          <cell r="J135">
            <v>0</v>
          </cell>
          <cell r="K135">
            <v>0</v>
          </cell>
        </row>
        <row r="136">
          <cell r="A136" t="str">
            <v>EF0133</v>
          </cell>
          <cell r="B136" t="str">
            <v>Stopped</v>
          </cell>
          <cell r="C136" t="str">
            <v xml:space="preserve">Mohamed OSMAN ELBAGIR </v>
          </cell>
          <cell r="D136" t="str">
            <v>FA</v>
          </cell>
          <cell r="E136" t="str">
            <v>Field</v>
          </cell>
          <cell r="F136" t="str">
            <v>Food Aid Monitor</v>
          </cell>
          <cell r="G136" t="str">
            <v>EFF01</v>
          </cell>
          <cell r="H136" t="str">
            <v>Not relocated</v>
          </cell>
          <cell r="I136">
            <v>0</v>
          </cell>
          <cell r="J136">
            <v>0</v>
          </cell>
          <cell r="K136">
            <v>0</v>
          </cell>
        </row>
        <row r="137">
          <cell r="A137" t="str">
            <v>EF0134</v>
          </cell>
          <cell r="B137" t="str">
            <v>Stopped</v>
          </cell>
          <cell r="C137" t="str">
            <v>Abaker ABDELRAHMAN AZARG</v>
          </cell>
          <cell r="D137" t="str">
            <v>FA</v>
          </cell>
          <cell r="E137" t="str">
            <v>Field</v>
          </cell>
          <cell r="F137" t="str">
            <v>Food Aid Monitor</v>
          </cell>
          <cell r="G137" t="str">
            <v>EFF01</v>
          </cell>
          <cell r="H137" t="str">
            <v>Not relocated</v>
          </cell>
          <cell r="I137">
            <v>0</v>
          </cell>
          <cell r="J137">
            <v>0</v>
          </cell>
          <cell r="K137">
            <v>0</v>
          </cell>
        </row>
        <row r="138">
          <cell r="A138" t="str">
            <v>EF0135</v>
          </cell>
          <cell r="B138" t="str">
            <v>Active</v>
          </cell>
          <cell r="C138" t="str">
            <v xml:space="preserve">Abdalla AHMED MOHAMED </v>
          </cell>
          <cell r="D138" t="str">
            <v>NUTSURVEY</v>
          </cell>
          <cell r="E138" t="str">
            <v>Nut survey</v>
          </cell>
          <cell r="F138" t="str">
            <v xml:space="preserve"> Team Leader</v>
          </cell>
          <cell r="G138" t="str">
            <v>EFN02</v>
          </cell>
          <cell r="H138" t="str">
            <v>Not relocated</v>
          </cell>
          <cell r="I138">
            <v>0</v>
          </cell>
          <cell r="J138">
            <v>0</v>
          </cell>
          <cell r="K138">
            <v>0</v>
          </cell>
        </row>
        <row r="139">
          <cell r="A139" t="str">
            <v>EF0136</v>
          </cell>
          <cell r="B139" t="str">
            <v>Active</v>
          </cell>
          <cell r="C139" t="str">
            <v>Thuraya ADAM ABDALLA</v>
          </cell>
          <cell r="D139" t="str">
            <v>NUT</v>
          </cell>
          <cell r="E139" t="str">
            <v>TFC</v>
          </cell>
          <cell r="F139" t="str">
            <v>Home Visitor</v>
          </cell>
          <cell r="G139" t="str">
            <v>EFN01</v>
          </cell>
          <cell r="H139" t="str">
            <v>Not relocated</v>
          </cell>
          <cell r="I139">
            <v>0</v>
          </cell>
          <cell r="J139">
            <v>0</v>
          </cell>
          <cell r="K139">
            <v>0</v>
          </cell>
        </row>
        <row r="140">
          <cell r="A140" t="str">
            <v>EF0137</v>
          </cell>
          <cell r="B140" t="str">
            <v>Active</v>
          </cell>
          <cell r="C140" t="str">
            <v>Nafissa MOHAMED ISMAIL</v>
          </cell>
          <cell r="D140" t="str">
            <v>NUTSURVEY</v>
          </cell>
          <cell r="E140" t="str">
            <v>Nut survey</v>
          </cell>
          <cell r="F140" t="str">
            <v xml:space="preserve"> Team Leader</v>
          </cell>
          <cell r="G140" t="str">
            <v>EFN02</v>
          </cell>
          <cell r="H140" t="str">
            <v>Not relocated</v>
          </cell>
          <cell r="I140">
            <v>0</v>
          </cell>
          <cell r="J140">
            <v>0</v>
          </cell>
          <cell r="K140">
            <v>0</v>
          </cell>
        </row>
        <row r="141">
          <cell r="A141" t="str">
            <v>EF0138</v>
          </cell>
          <cell r="B141" t="str">
            <v>Active</v>
          </cell>
          <cell r="C141" t="str">
            <v>Fawzi AHMED MAHMOUD</v>
          </cell>
          <cell r="D141" t="str">
            <v>NUT</v>
          </cell>
          <cell r="E141" t="str">
            <v>TFC</v>
          </cell>
          <cell r="F141" t="str">
            <v xml:space="preserve">Home Visitor </v>
          </cell>
          <cell r="G141" t="str">
            <v>EFN01</v>
          </cell>
          <cell r="H141" t="str">
            <v>Not relocated</v>
          </cell>
          <cell r="I141">
            <v>0</v>
          </cell>
          <cell r="J141">
            <v>7</v>
          </cell>
          <cell r="K141">
            <v>0</v>
          </cell>
        </row>
        <row r="142">
          <cell r="A142" t="str">
            <v>EF0139</v>
          </cell>
          <cell r="B142" t="str">
            <v>Stopped</v>
          </cell>
          <cell r="C142" t="str">
            <v>Mobarak MOHAMED MATAR</v>
          </cell>
          <cell r="D142" t="str">
            <v>NUTSURVEY</v>
          </cell>
          <cell r="E142" t="str">
            <v>Nut survey</v>
          </cell>
          <cell r="F142" t="str">
            <v>Assesment Measurer</v>
          </cell>
          <cell r="G142" t="str">
            <v>EFN02</v>
          </cell>
          <cell r="H142" t="str">
            <v>Not relocated</v>
          </cell>
          <cell r="I142">
            <v>0</v>
          </cell>
          <cell r="J142">
            <v>0</v>
          </cell>
          <cell r="K142">
            <v>0</v>
          </cell>
        </row>
        <row r="143">
          <cell r="A143" t="str">
            <v>EF0140</v>
          </cell>
          <cell r="B143" t="str">
            <v>Active</v>
          </cell>
          <cell r="C143" t="str">
            <v>Mariam ABDULGADIR YAGOUB</v>
          </cell>
          <cell r="D143" t="str">
            <v>NUT</v>
          </cell>
          <cell r="E143" t="str">
            <v>TFC</v>
          </cell>
          <cell r="F143" t="str">
            <v xml:space="preserve">Home Visitor </v>
          </cell>
          <cell r="G143" t="str">
            <v>EFN01</v>
          </cell>
          <cell r="H143" t="str">
            <v>Not relocated</v>
          </cell>
          <cell r="I143">
            <v>0</v>
          </cell>
          <cell r="J143">
            <v>0</v>
          </cell>
          <cell r="K143">
            <v>0</v>
          </cell>
        </row>
        <row r="144">
          <cell r="A144" t="str">
            <v>EF0141</v>
          </cell>
          <cell r="B144" t="str">
            <v>Stopped</v>
          </cell>
          <cell r="C144" t="str">
            <v>Tijani ISMAIL ABDULELWHAB</v>
          </cell>
          <cell r="D144" t="str">
            <v>LOG</v>
          </cell>
          <cell r="E144" t="str">
            <v>Office</v>
          </cell>
          <cell r="F144" t="str">
            <v>Driver</v>
          </cell>
          <cell r="G144" t="str">
            <v>EFC01</v>
          </cell>
          <cell r="H144" t="str">
            <v>Not relocated</v>
          </cell>
          <cell r="I144">
            <v>0</v>
          </cell>
          <cell r="J144">
            <v>0</v>
          </cell>
          <cell r="K144">
            <v>0</v>
          </cell>
        </row>
        <row r="145">
          <cell r="A145" t="str">
            <v>EF0142</v>
          </cell>
          <cell r="B145" t="str">
            <v>Stopped</v>
          </cell>
          <cell r="C145" t="str">
            <v>Haitham MOHAMED ABDALLAH</v>
          </cell>
          <cell r="D145" t="str">
            <v>LOG</v>
          </cell>
          <cell r="E145" t="str">
            <v>Office</v>
          </cell>
          <cell r="F145" t="str">
            <v>Driver</v>
          </cell>
          <cell r="G145" t="str">
            <v>EFC01</v>
          </cell>
          <cell r="H145" t="str">
            <v>Not relocated</v>
          </cell>
          <cell r="I145">
            <v>0</v>
          </cell>
          <cell r="J145">
            <v>0</v>
          </cell>
          <cell r="K145">
            <v>0</v>
          </cell>
        </row>
        <row r="146">
          <cell r="A146" t="str">
            <v>EF0143</v>
          </cell>
          <cell r="B146" t="str">
            <v>Stopped</v>
          </cell>
          <cell r="C146" t="str">
            <v>Hussein HAROUN MUSSA</v>
          </cell>
          <cell r="D146" t="str">
            <v>LOG</v>
          </cell>
          <cell r="E146" t="str">
            <v>Office</v>
          </cell>
          <cell r="F146" t="str">
            <v>Driver</v>
          </cell>
          <cell r="G146" t="str">
            <v>EFC01</v>
          </cell>
          <cell r="H146" t="str">
            <v>Not relocated</v>
          </cell>
          <cell r="I146">
            <v>0</v>
          </cell>
          <cell r="J146">
            <v>0</v>
          </cell>
          <cell r="K146">
            <v>0</v>
          </cell>
        </row>
        <row r="147">
          <cell r="A147" t="str">
            <v>EF0144</v>
          </cell>
          <cell r="B147" t="str">
            <v>Stopped</v>
          </cell>
          <cell r="C147" t="str">
            <v>Mohamed SULIAMAN MOHAMED</v>
          </cell>
          <cell r="D147" t="str">
            <v>NUT</v>
          </cell>
          <cell r="E147" t="str">
            <v>SFC</v>
          </cell>
          <cell r="F147" t="str">
            <v>Registrar</v>
          </cell>
          <cell r="G147" t="str">
            <v>EFN01</v>
          </cell>
          <cell r="H147" t="str">
            <v>Not relocated</v>
          </cell>
          <cell r="I147">
            <v>0</v>
          </cell>
          <cell r="J147">
            <v>0</v>
          </cell>
          <cell r="K147">
            <v>0</v>
          </cell>
        </row>
        <row r="148">
          <cell r="A148" t="str">
            <v>EF0145</v>
          </cell>
          <cell r="B148" t="str">
            <v>Stopped</v>
          </cell>
          <cell r="C148" t="str">
            <v>Mohamed ADAM HAMID</v>
          </cell>
          <cell r="D148" t="str">
            <v>NUT</v>
          </cell>
          <cell r="E148" t="str">
            <v>SFC</v>
          </cell>
          <cell r="F148" t="str">
            <v xml:space="preserve">Measurer </v>
          </cell>
          <cell r="G148" t="str">
            <v>EFN01</v>
          </cell>
          <cell r="H148" t="str">
            <v>Not relocated</v>
          </cell>
          <cell r="I148">
            <v>0</v>
          </cell>
          <cell r="J148">
            <v>0</v>
          </cell>
          <cell r="K148">
            <v>0</v>
          </cell>
        </row>
        <row r="149">
          <cell r="A149" t="str">
            <v>EF0146</v>
          </cell>
          <cell r="B149" t="str">
            <v>Stopped</v>
          </cell>
          <cell r="C149" t="str">
            <v>Amal ADAM IBRAHIM</v>
          </cell>
          <cell r="D149" t="str">
            <v>NUT</v>
          </cell>
          <cell r="E149" t="str">
            <v>SFC</v>
          </cell>
          <cell r="F149" t="str">
            <v xml:space="preserve">Measurer </v>
          </cell>
          <cell r="G149" t="str">
            <v>EFN01</v>
          </cell>
          <cell r="H149" t="str">
            <v>Not relocated</v>
          </cell>
          <cell r="I149">
            <v>0</v>
          </cell>
          <cell r="J149">
            <v>0</v>
          </cell>
          <cell r="K149">
            <v>0</v>
          </cell>
        </row>
        <row r="150">
          <cell r="A150" t="str">
            <v>EF0147</v>
          </cell>
          <cell r="B150" t="str">
            <v>Stopped</v>
          </cell>
          <cell r="C150" t="str">
            <v xml:space="preserve">Haroun HIMIADA MOHAMED </v>
          </cell>
          <cell r="D150" t="str">
            <v>LOG</v>
          </cell>
          <cell r="E150" t="str">
            <v>Office</v>
          </cell>
          <cell r="F150" t="str">
            <v xml:space="preserve">Radio operator </v>
          </cell>
          <cell r="G150" t="str">
            <v>EFC01</v>
          </cell>
          <cell r="H150" t="str">
            <v>Not relocated</v>
          </cell>
          <cell r="I150">
            <v>0</v>
          </cell>
          <cell r="J150">
            <v>0</v>
          </cell>
          <cell r="K150">
            <v>0</v>
          </cell>
        </row>
        <row r="151">
          <cell r="A151" t="str">
            <v>EF0148</v>
          </cell>
          <cell r="B151" t="str">
            <v>Stopped</v>
          </cell>
          <cell r="C151" t="str">
            <v>Zahra KHIDIR AHMED</v>
          </cell>
          <cell r="D151" t="str">
            <v>NUT</v>
          </cell>
          <cell r="E151" t="str">
            <v>SFC</v>
          </cell>
          <cell r="F151" t="str">
            <v>Nurse</v>
          </cell>
          <cell r="G151" t="str">
            <v>EFN01</v>
          </cell>
          <cell r="H151" t="str">
            <v>Not relocated</v>
          </cell>
          <cell r="I151">
            <v>0</v>
          </cell>
          <cell r="J151">
            <v>0</v>
          </cell>
          <cell r="K151">
            <v>0</v>
          </cell>
        </row>
        <row r="152">
          <cell r="A152" t="str">
            <v>EF0149</v>
          </cell>
          <cell r="B152" t="str">
            <v>Active</v>
          </cell>
          <cell r="C152" t="str">
            <v>Hamdi ADAM MOHAMED</v>
          </cell>
          <cell r="D152" t="str">
            <v>LOG</v>
          </cell>
          <cell r="E152" t="str">
            <v>Office</v>
          </cell>
          <cell r="F152" t="str">
            <v xml:space="preserve">Radio operator </v>
          </cell>
          <cell r="G152" t="str">
            <v>EFC01</v>
          </cell>
          <cell r="H152" t="str">
            <v>Not relocated</v>
          </cell>
          <cell r="I152">
            <v>0</v>
          </cell>
          <cell r="J152">
            <v>0</v>
          </cell>
          <cell r="K152">
            <v>0</v>
          </cell>
        </row>
        <row r="153">
          <cell r="A153" t="str">
            <v>EF0150</v>
          </cell>
          <cell r="B153" t="str">
            <v>Active</v>
          </cell>
          <cell r="C153" t="str">
            <v>Latifa ADAM RIZIG</v>
          </cell>
          <cell r="D153" t="str">
            <v>NUT</v>
          </cell>
          <cell r="E153" t="str">
            <v>TFC</v>
          </cell>
          <cell r="F153" t="str">
            <v>Home Visitor</v>
          </cell>
          <cell r="G153" t="str">
            <v>EFN01</v>
          </cell>
          <cell r="H153" t="str">
            <v>Not relocated</v>
          </cell>
          <cell r="I153">
            <v>0</v>
          </cell>
          <cell r="J153">
            <v>7</v>
          </cell>
          <cell r="K153">
            <v>0</v>
          </cell>
        </row>
        <row r="154">
          <cell r="A154" t="str">
            <v>EF0151</v>
          </cell>
          <cell r="B154" t="str">
            <v>Active</v>
          </cell>
          <cell r="C154" t="str">
            <v>Khalid ABDULMOTI ALI</v>
          </cell>
          <cell r="D154" t="str">
            <v>NUT</v>
          </cell>
          <cell r="E154" t="str">
            <v>TFC</v>
          </cell>
          <cell r="F154" t="str">
            <v>Home Visitor</v>
          </cell>
          <cell r="G154" t="str">
            <v>EFN01</v>
          </cell>
          <cell r="H154" t="str">
            <v>Not relocated</v>
          </cell>
          <cell r="I154">
            <v>0</v>
          </cell>
          <cell r="J154">
            <v>0</v>
          </cell>
          <cell r="K154">
            <v>0</v>
          </cell>
        </row>
        <row r="155">
          <cell r="A155" t="str">
            <v>EF0152</v>
          </cell>
          <cell r="B155" t="str">
            <v>Active</v>
          </cell>
          <cell r="C155" t="str">
            <v>Aziza MOHAMED ADAM</v>
          </cell>
          <cell r="D155" t="str">
            <v>NUT</v>
          </cell>
          <cell r="E155" t="str">
            <v>OTP</v>
          </cell>
          <cell r="F155" t="str">
            <v>Home Visitor</v>
          </cell>
          <cell r="G155" t="str">
            <v>EFN01</v>
          </cell>
          <cell r="H155" t="str">
            <v>Not relocated</v>
          </cell>
          <cell r="I155">
            <v>0</v>
          </cell>
          <cell r="J155">
            <v>22</v>
          </cell>
          <cell r="K155" t="e">
            <v>#DIV/0!</v>
          </cell>
        </row>
        <row r="156">
          <cell r="A156" t="str">
            <v>EF0153</v>
          </cell>
          <cell r="B156" t="str">
            <v>Stopped</v>
          </cell>
          <cell r="C156" t="str">
            <v>Zahra SALIH ADAM</v>
          </cell>
          <cell r="D156" t="str">
            <v>NUT</v>
          </cell>
          <cell r="E156" t="str">
            <v>SFC</v>
          </cell>
          <cell r="F156" t="str">
            <v>Home Visitor</v>
          </cell>
          <cell r="G156" t="str">
            <v>EFN01</v>
          </cell>
          <cell r="H156" t="str">
            <v>Not relocated</v>
          </cell>
          <cell r="I156">
            <v>0</v>
          </cell>
          <cell r="J156">
            <v>0</v>
          </cell>
          <cell r="K156">
            <v>0</v>
          </cell>
        </row>
        <row r="157">
          <cell r="A157" t="str">
            <v>EF0154</v>
          </cell>
          <cell r="B157" t="str">
            <v>Active</v>
          </cell>
          <cell r="C157" t="str">
            <v>Nafisa ABDUJABAR ABDUHAMEED</v>
          </cell>
          <cell r="D157" t="str">
            <v>NUT</v>
          </cell>
          <cell r="E157" t="str">
            <v>TFC</v>
          </cell>
          <cell r="F157" t="str">
            <v>Home Visitor</v>
          </cell>
          <cell r="G157" t="str">
            <v>EFN01</v>
          </cell>
          <cell r="H157" t="str">
            <v>Not relocated</v>
          </cell>
          <cell r="I157">
            <v>0</v>
          </cell>
          <cell r="J157">
            <v>5</v>
          </cell>
          <cell r="K157">
            <v>0</v>
          </cell>
        </row>
        <row r="158">
          <cell r="A158" t="str">
            <v>EF0155</v>
          </cell>
          <cell r="B158" t="str">
            <v>Stopped</v>
          </cell>
          <cell r="C158" t="str">
            <v>Rehab KARAMADEEN MOHAMED</v>
          </cell>
          <cell r="D158" t="str">
            <v>NUT</v>
          </cell>
          <cell r="E158" t="str">
            <v>SFC</v>
          </cell>
          <cell r="F158" t="str">
            <v>Home Visitor</v>
          </cell>
          <cell r="G158" t="str">
            <v>EFN01</v>
          </cell>
          <cell r="H158" t="str">
            <v>Not relocated</v>
          </cell>
          <cell r="I158">
            <v>0</v>
          </cell>
          <cell r="J158">
            <v>0</v>
          </cell>
          <cell r="K158">
            <v>0</v>
          </cell>
        </row>
        <row r="159">
          <cell r="A159" t="str">
            <v>EF0156</v>
          </cell>
          <cell r="B159" t="str">
            <v>Active</v>
          </cell>
          <cell r="C159" t="str">
            <v>Nafisa MOHAMED ADAM</v>
          </cell>
          <cell r="D159" t="str">
            <v>NUT</v>
          </cell>
          <cell r="E159" t="str">
            <v>TFC</v>
          </cell>
          <cell r="F159" t="str">
            <v>Home Visitor</v>
          </cell>
          <cell r="G159" t="str">
            <v>EFN01</v>
          </cell>
          <cell r="H159" t="str">
            <v>Not relocated</v>
          </cell>
          <cell r="I159">
            <v>0</v>
          </cell>
          <cell r="J159">
            <v>0</v>
          </cell>
          <cell r="K159">
            <v>0</v>
          </cell>
        </row>
        <row r="160">
          <cell r="A160" t="str">
            <v xml:space="preserve">EF0157 </v>
          </cell>
          <cell r="B160" t="str">
            <v>Stopped</v>
          </cell>
          <cell r="C160" t="str">
            <v>Adam ABAKER AHMED</v>
          </cell>
          <cell r="D160" t="str">
            <v>LOG</v>
          </cell>
          <cell r="E160" t="str">
            <v>Guest House</v>
          </cell>
          <cell r="F160" t="str">
            <v>Watchman</v>
          </cell>
          <cell r="G160" t="str">
            <v>EFC01</v>
          </cell>
          <cell r="H160" t="str">
            <v>Not relocated</v>
          </cell>
          <cell r="I160">
            <v>0</v>
          </cell>
          <cell r="J160">
            <v>0</v>
          </cell>
          <cell r="K160">
            <v>0</v>
          </cell>
        </row>
        <row r="161">
          <cell r="A161" t="str">
            <v>EF0158</v>
          </cell>
          <cell r="B161" t="str">
            <v>Active</v>
          </cell>
          <cell r="C161" t="str">
            <v>Mohamed ELHAFEZ IBRAHIM</v>
          </cell>
          <cell r="D161" t="str">
            <v>LOG</v>
          </cell>
          <cell r="E161" t="str">
            <v>WHouse</v>
          </cell>
          <cell r="F161" t="str">
            <v>Watchman</v>
          </cell>
          <cell r="G161" t="str">
            <v>EFC01</v>
          </cell>
          <cell r="H161" t="str">
            <v>Not relocated</v>
          </cell>
          <cell r="I161">
            <v>0</v>
          </cell>
          <cell r="J161">
            <v>0</v>
          </cell>
          <cell r="K161">
            <v>0</v>
          </cell>
        </row>
        <row r="162">
          <cell r="A162" t="str">
            <v>EF0159</v>
          </cell>
          <cell r="B162" t="str">
            <v>Stopped</v>
          </cell>
          <cell r="C162" t="str">
            <v>Ismail MOHAMED ABDU ELRAHIM AHMED</v>
          </cell>
          <cell r="D162" t="str">
            <v>NUT</v>
          </cell>
          <cell r="E162" t="str">
            <v>SFC</v>
          </cell>
          <cell r="F162" t="str">
            <v>Watchman</v>
          </cell>
          <cell r="G162" t="str">
            <v>EFN01</v>
          </cell>
          <cell r="H162" t="str">
            <v>Not relocated</v>
          </cell>
          <cell r="I162">
            <v>0</v>
          </cell>
          <cell r="J162">
            <v>0</v>
          </cell>
          <cell r="K162">
            <v>0</v>
          </cell>
        </row>
        <row r="163">
          <cell r="A163" t="str">
            <v>EF0160</v>
          </cell>
          <cell r="B163" t="str">
            <v>Active</v>
          </cell>
          <cell r="C163" t="str">
            <v>Ali IBRAHIM ELHAJ</v>
          </cell>
          <cell r="D163" t="str">
            <v>LOG</v>
          </cell>
          <cell r="E163" t="str">
            <v>Guest house</v>
          </cell>
          <cell r="F163" t="str">
            <v>Watchman</v>
          </cell>
          <cell r="G163" t="str">
            <v>EFC01</v>
          </cell>
          <cell r="H163" t="str">
            <v>Not relocated</v>
          </cell>
          <cell r="I163">
            <v>0</v>
          </cell>
          <cell r="J163">
            <v>0</v>
          </cell>
          <cell r="K163">
            <v>0</v>
          </cell>
        </row>
        <row r="164">
          <cell r="A164" t="str">
            <v>EF0161</v>
          </cell>
          <cell r="B164" t="str">
            <v>Stopped</v>
          </cell>
          <cell r="C164" t="str">
            <v>Ibrahim ADAM ABDALLAH YAGOUB</v>
          </cell>
          <cell r="D164" t="str">
            <v>NUT</v>
          </cell>
          <cell r="E164" t="str">
            <v>TFC</v>
          </cell>
          <cell r="F164" t="str">
            <v>Registrar</v>
          </cell>
          <cell r="G164" t="str">
            <v>EFN01</v>
          </cell>
          <cell r="H164" t="str">
            <v>Not relocated</v>
          </cell>
          <cell r="I164">
            <v>0</v>
          </cell>
          <cell r="J164">
            <v>0</v>
          </cell>
          <cell r="K164">
            <v>0</v>
          </cell>
        </row>
        <row r="165">
          <cell r="A165" t="str">
            <v>EF0162</v>
          </cell>
          <cell r="B165" t="str">
            <v>Active</v>
          </cell>
          <cell r="C165" t="str">
            <v>Abdulrahman MOHAMED ADAM</v>
          </cell>
          <cell r="D165" t="str">
            <v>LOG</v>
          </cell>
          <cell r="E165" t="str">
            <v>Guest house</v>
          </cell>
          <cell r="F165" t="str">
            <v>Watchman</v>
          </cell>
          <cell r="G165" t="str">
            <v>EFC01</v>
          </cell>
          <cell r="H165" t="str">
            <v>Not relocated</v>
          </cell>
          <cell r="I165">
            <v>0</v>
          </cell>
          <cell r="J165">
            <v>0</v>
          </cell>
          <cell r="K165">
            <v>0</v>
          </cell>
        </row>
        <row r="166">
          <cell r="A166" t="str">
            <v>EF0163</v>
          </cell>
          <cell r="B166" t="str">
            <v>Active</v>
          </cell>
          <cell r="C166" t="str">
            <v>Mohamed ABOH MOHAMED</v>
          </cell>
          <cell r="D166" t="str">
            <v>FA</v>
          </cell>
          <cell r="E166" t="str">
            <v>Field</v>
          </cell>
          <cell r="F166" t="str">
            <v>Local Food Aid Monitor</v>
          </cell>
          <cell r="G166" t="str">
            <v>EFF01</v>
          </cell>
          <cell r="H166" t="str">
            <v>Not relocated</v>
          </cell>
          <cell r="I166">
            <v>0</v>
          </cell>
          <cell r="J166">
            <v>0</v>
          </cell>
          <cell r="K166">
            <v>0</v>
          </cell>
        </row>
        <row r="167">
          <cell r="A167" t="str">
            <v>EF0164</v>
          </cell>
          <cell r="B167" t="str">
            <v>Stopped</v>
          </cell>
          <cell r="C167" t="str">
            <v>Thuraya ABDULKARIM SHOGAR</v>
          </cell>
          <cell r="D167" t="str">
            <v>FA</v>
          </cell>
          <cell r="E167" t="str">
            <v>Field</v>
          </cell>
          <cell r="F167" t="str">
            <v>Cook</v>
          </cell>
          <cell r="G167" t="str">
            <v>EFF01</v>
          </cell>
          <cell r="H167" t="str">
            <v>Not relocated</v>
          </cell>
          <cell r="I167">
            <v>0</v>
          </cell>
          <cell r="J167">
            <v>0</v>
          </cell>
          <cell r="K167">
            <v>0</v>
          </cell>
        </row>
        <row r="168">
          <cell r="A168" t="str">
            <v>EF0165</v>
          </cell>
          <cell r="B168" t="str">
            <v>Active</v>
          </cell>
          <cell r="C168" t="str">
            <v>Abdulaziz ABAKAR MEDANI</v>
          </cell>
          <cell r="D168" t="str">
            <v>FA</v>
          </cell>
          <cell r="E168" t="str">
            <v>Field</v>
          </cell>
          <cell r="F168" t="str">
            <v>Local Food Aid Team Leader</v>
          </cell>
          <cell r="G168" t="str">
            <v>EFF01</v>
          </cell>
          <cell r="H168" t="str">
            <v>Not relocated</v>
          </cell>
          <cell r="I168">
            <v>0</v>
          </cell>
          <cell r="J168">
            <v>0</v>
          </cell>
          <cell r="K168">
            <v>0</v>
          </cell>
        </row>
        <row r="169">
          <cell r="A169" t="str">
            <v>EF0166</v>
          </cell>
          <cell r="B169" t="str">
            <v>Active</v>
          </cell>
          <cell r="C169" t="str">
            <v>Haviz MUSA ABAKER</v>
          </cell>
          <cell r="D169" t="str">
            <v>LOG</v>
          </cell>
          <cell r="E169" t="str">
            <v>Field</v>
          </cell>
          <cell r="F169" t="str">
            <v>Rehabilitation Assitant</v>
          </cell>
          <cell r="G169" t="str">
            <v>EFC01</v>
          </cell>
          <cell r="H169" t="str">
            <v>Not relocated</v>
          </cell>
          <cell r="I169">
            <v>0</v>
          </cell>
          <cell r="J169">
            <v>0</v>
          </cell>
          <cell r="K169">
            <v>0</v>
          </cell>
        </row>
        <row r="170">
          <cell r="A170" t="str">
            <v>EF0167</v>
          </cell>
          <cell r="B170" t="str">
            <v>Stopped</v>
          </cell>
          <cell r="C170" t="str">
            <v>Khalid AHMED ABDELMOUMI</v>
          </cell>
          <cell r="D170" t="str">
            <v>FA</v>
          </cell>
          <cell r="E170" t="str">
            <v>Field</v>
          </cell>
          <cell r="F170" t="str">
            <v>Watchman</v>
          </cell>
          <cell r="G170" t="str">
            <v>EFF01</v>
          </cell>
          <cell r="H170" t="str">
            <v>Not relocated</v>
          </cell>
          <cell r="I170">
            <v>0</v>
          </cell>
          <cell r="J170">
            <v>0</v>
          </cell>
          <cell r="K170">
            <v>0</v>
          </cell>
        </row>
        <row r="171">
          <cell r="A171" t="str">
            <v>EF0168</v>
          </cell>
          <cell r="B171" t="str">
            <v>Stopped</v>
          </cell>
          <cell r="C171" t="str">
            <v>Fatma AHMED MOHAMED</v>
          </cell>
          <cell r="D171" t="str">
            <v>FA</v>
          </cell>
          <cell r="E171" t="str">
            <v>Field</v>
          </cell>
          <cell r="F171" t="str">
            <v>Cleaner</v>
          </cell>
          <cell r="G171" t="str">
            <v>EFF01</v>
          </cell>
          <cell r="H171" t="str">
            <v>Not relocated</v>
          </cell>
          <cell r="I171">
            <v>0</v>
          </cell>
          <cell r="J171">
            <v>0</v>
          </cell>
          <cell r="K171">
            <v>0</v>
          </cell>
        </row>
        <row r="172">
          <cell r="A172" t="str">
            <v>EF0169</v>
          </cell>
          <cell r="B172" t="str">
            <v>Stopped</v>
          </cell>
          <cell r="C172" t="str">
            <v>Ahmed YOUSSIF ABDELMAJEED 2</v>
          </cell>
          <cell r="D172" t="str">
            <v>NUT</v>
          </cell>
          <cell r="E172" t="str">
            <v>TFC</v>
          </cell>
          <cell r="F172" t="str">
            <v xml:space="preserve">TFC Supervisor </v>
          </cell>
          <cell r="G172" t="str">
            <v>EFN01</v>
          </cell>
          <cell r="H172" t="str">
            <v>Not relocated</v>
          </cell>
          <cell r="I172">
            <v>0</v>
          </cell>
          <cell r="J172">
            <v>0</v>
          </cell>
          <cell r="K172">
            <v>0</v>
          </cell>
        </row>
        <row r="173">
          <cell r="A173" t="str">
            <v>EF0170</v>
          </cell>
          <cell r="B173" t="str">
            <v>Active</v>
          </cell>
          <cell r="C173" t="str">
            <v>Omer AHMED MOHAMED</v>
          </cell>
          <cell r="D173" t="str">
            <v>LOG</v>
          </cell>
          <cell r="E173" t="str">
            <v>Guest house</v>
          </cell>
          <cell r="F173" t="str">
            <v>Watchman</v>
          </cell>
          <cell r="G173" t="str">
            <v>EFC01</v>
          </cell>
          <cell r="H173" t="str">
            <v>Not relocated</v>
          </cell>
          <cell r="I173">
            <v>0</v>
          </cell>
          <cell r="J173">
            <v>0</v>
          </cell>
          <cell r="K173">
            <v>0</v>
          </cell>
        </row>
        <row r="174">
          <cell r="A174" t="str">
            <v>EF0171</v>
          </cell>
          <cell r="B174" t="str">
            <v>Stopped</v>
          </cell>
          <cell r="C174" t="str">
            <v>Eltaieb OMER ADAM</v>
          </cell>
          <cell r="D174" t="str">
            <v>LOG</v>
          </cell>
          <cell r="E174" t="str">
            <v>Office</v>
          </cell>
          <cell r="F174" t="str">
            <v>Watchman</v>
          </cell>
          <cell r="G174" t="str">
            <v>EFC01</v>
          </cell>
          <cell r="H174" t="str">
            <v>Not relocated</v>
          </cell>
          <cell r="I174">
            <v>0</v>
          </cell>
          <cell r="J174">
            <v>0</v>
          </cell>
          <cell r="K174">
            <v>0</v>
          </cell>
        </row>
        <row r="175">
          <cell r="A175" t="str">
            <v>EF0172</v>
          </cell>
          <cell r="B175" t="str">
            <v>Active</v>
          </cell>
          <cell r="C175" t="str">
            <v>Seedeg ISHAG ZAKARIA</v>
          </cell>
          <cell r="D175" t="str">
            <v>NUTSURVEY</v>
          </cell>
          <cell r="E175" t="str">
            <v>Nut survey</v>
          </cell>
          <cell r="F175" t="str">
            <v xml:space="preserve"> Team Leader</v>
          </cell>
          <cell r="G175" t="str">
            <v>EFN02</v>
          </cell>
          <cell r="H175" t="str">
            <v>Not relocated</v>
          </cell>
          <cell r="I175">
            <v>0</v>
          </cell>
          <cell r="J175">
            <v>0</v>
          </cell>
          <cell r="K175">
            <v>0</v>
          </cell>
        </row>
        <row r="176">
          <cell r="A176" t="str">
            <v>EF0173</v>
          </cell>
          <cell r="B176" t="str">
            <v>Stopped</v>
          </cell>
          <cell r="C176" t="str">
            <v>Saleh ABDELKASIM AHMED</v>
          </cell>
          <cell r="D176" t="str">
            <v>NUT</v>
          </cell>
          <cell r="E176" t="str">
            <v>SFC</v>
          </cell>
          <cell r="F176" t="str">
            <v xml:space="preserve"> Team Leader</v>
          </cell>
          <cell r="G176" t="str">
            <v>EFN01</v>
          </cell>
          <cell r="H176" t="str">
            <v>Not relocated</v>
          </cell>
          <cell r="I176">
            <v>0</v>
          </cell>
          <cell r="J176">
            <v>0</v>
          </cell>
          <cell r="K176">
            <v>0</v>
          </cell>
        </row>
        <row r="177">
          <cell r="A177" t="str">
            <v>EF0174</v>
          </cell>
          <cell r="B177" t="str">
            <v>Stopped</v>
          </cell>
          <cell r="C177" t="str">
            <v>Ali IBRAHIM DODAY</v>
          </cell>
          <cell r="D177" t="str">
            <v>NUT</v>
          </cell>
          <cell r="E177" t="str">
            <v>SFC</v>
          </cell>
          <cell r="F177" t="str">
            <v>Nurse</v>
          </cell>
          <cell r="G177" t="str">
            <v>EFN01</v>
          </cell>
          <cell r="H177" t="str">
            <v>Not relocated</v>
          </cell>
          <cell r="I177">
            <v>0</v>
          </cell>
          <cell r="J177">
            <v>0</v>
          </cell>
          <cell r="K177">
            <v>0</v>
          </cell>
        </row>
        <row r="178">
          <cell r="A178" t="str">
            <v>EF0175</v>
          </cell>
          <cell r="B178" t="str">
            <v>Stopped</v>
          </cell>
          <cell r="C178" t="str">
            <v>Souleiman AZIN AHMED</v>
          </cell>
          <cell r="D178" t="str">
            <v>LOG</v>
          </cell>
          <cell r="E178" t="str">
            <v>Office</v>
          </cell>
          <cell r="F178" t="str">
            <v>Rehabilitation Assitant</v>
          </cell>
          <cell r="G178" t="str">
            <v>EFC01</v>
          </cell>
          <cell r="H178" t="str">
            <v>Not relocated</v>
          </cell>
          <cell r="I178">
            <v>0</v>
          </cell>
          <cell r="J178">
            <v>0</v>
          </cell>
          <cell r="K178">
            <v>0</v>
          </cell>
        </row>
        <row r="179">
          <cell r="A179" t="str">
            <v>EF0176</v>
          </cell>
          <cell r="B179" t="str">
            <v>Active</v>
          </cell>
          <cell r="C179" t="str">
            <v>Raja AHMED IBRAHIM</v>
          </cell>
          <cell r="D179" t="str">
            <v>ADMIN</v>
          </cell>
          <cell r="E179" t="str">
            <v>Office</v>
          </cell>
          <cell r="F179" t="str">
            <v>Accountant</v>
          </cell>
          <cell r="G179" t="str">
            <v>EFC01</v>
          </cell>
          <cell r="H179" t="str">
            <v>Not relocated</v>
          </cell>
          <cell r="I179">
            <v>0</v>
          </cell>
          <cell r="J179">
            <v>0</v>
          </cell>
          <cell r="K179">
            <v>0</v>
          </cell>
        </row>
        <row r="180">
          <cell r="A180" t="str">
            <v>EF0177</v>
          </cell>
          <cell r="B180" t="str">
            <v>Stopped</v>
          </cell>
          <cell r="C180" t="str">
            <v>Mohamed EL MAHFOUZ</v>
          </cell>
          <cell r="D180" t="str">
            <v>LOG</v>
          </cell>
          <cell r="E180" t="str">
            <v>Office</v>
          </cell>
          <cell r="F180" t="str">
            <v>Storekeeper Assistant</v>
          </cell>
          <cell r="G180" t="str">
            <v>EFC01</v>
          </cell>
          <cell r="H180" t="str">
            <v>Not relocated</v>
          </cell>
          <cell r="I180">
            <v>0</v>
          </cell>
          <cell r="J180">
            <v>0</v>
          </cell>
          <cell r="K180">
            <v>0</v>
          </cell>
        </row>
        <row r="181">
          <cell r="A181" t="str">
            <v>EF0178</v>
          </cell>
          <cell r="B181" t="str">
            <v>Active</v>
          </cell>
          <cell r="C181" t="str">
            <v>Faisal ZAKARIA HUSSEIN</v>
          </cell>
          <cell r="D181" t="str">
            <v>ADMIN</v>
          </cell>
          <cell r="E181" t="str">
            <v>Office</v>
          </cell>
          <cell r="F181" t="str">
            <v>Deputy Administrator</v>
          </cell>
          <cell r="G181" t="str">
            <v>EFC01</v>
          </cell>
          <cell r="H181" t="str">
            <v>Not relocated</v>
          </cell>
          <cell r="I181">
            <v>0</v>
          </cell>
          <cell r="J181">
            <v>0</v>
          </cell>
          <cell r="K181">
            <v>0</v>
          </cell>
        </row>
        <row r="182">
          <cell r="A182" t="str">
            <v>EF0179</v>
          </cell>
          <cell r="B182" t="str">
            <v>Stopped</v>
          </cell>
          <cell r="C182" t="str">
            <v>Ismail AHMED ABDALLAH</v>
          </cell>
          <cell r="D182" t="str">
            <v>NUT</v>
          </cell>
          <cell r="E182" t="str">
            <v>TFC</v>
          </cell>
          <cell r="F182" t="str">
            <v xml:space="preserve">Registrar </v>
          </cell>
          <cell r="G182" t="str">
            <v>EFN01</v>
          </cell>
          <cell r="H182" t="str">
            <v>Not relocated</v>
          </cell>
          <cell r="I182">
            <v>0</v>
          </cell>
          <cell r="J182">
            <v>0</v>
          </cell>
          <cell r="K182">
            <v>0</v>
          </cell>
        </row>
        <row r="183">
          <cell r="A183" t="str">
            <v>EF0180</v>
          </cell>
          <cell r="B183" t="str">
            <v>Stopped</v>
          </cell>
          <cell r="C183" t="str">
            <v>Eldouma OSMAN SONY</v>
          </cell>
          <cell r="D183" t="str">
            <v>NUT</v>
          </cell>
          <cell r="E183" t="str">
            <v>SFC</v>
          </cell>
          <cell r="F183" t="str">
            <v>Watchman</v>
          </cell>
          <cell r="G183" t="str">
            <v>EFN01</v>
          </cell>
          <cell r="H183" t="str">
            <v>Not relocated</v>
          </cell>
          <cell r="I183">
            <v>0</v>
          </cell>
          <cell r="J183">
            <v>0</v>
          </cell>
          <cell r="K183">
            <v>0</v>
          </cell>
        </row>
        <row r="184">
          <cell r="A184" t="str">
            <v>EF0181</v>
          </cell>
          <cell r="B184" t="str">
            <v>Stopped</v>
          </cell>
          <cell r="C184" t="str">
            <v>Senian ABDELKARIM MOHAMED</v>
          </cell>
          <cell r="D184" t="str">
            <v>NUT</v>
          </cell>
          <cell r="E184" t="str">
            <v>SFC</v>
          </cell>
          <cell r="F184" t="str">
            <v>Watchman</v>
          </cell>
          <cell r="G184" t="str">
            <v>EFN01</v>
          </cell>
          <cell r="H184" t="str">
            <v>Not relocated</v>
          </cell>
          <cell r="I184">
            <v>0</v>
          </cell>
          <cell r="J184">
            <v>0</v>
          </cell>
          <cell r="K184">
            <v>0</v>
          </cell>
        </row>
        <row r="185">
          <cell r="A185" t="str">
            <v>EF0182</v>
          </cell>
          <cell r="B185" t="str">
            <v>Stopped</v>
          </cell>
          <cell r="C185" t="str">
            <v>Adam BASHER Mustafa</v>
          </cell>
          <cell r="D185" t="str">
            <v>NUT</v>
          </cell>
          <cell r="E185" t="str">
            <v>SFC</v>
          </cell>
          <cell r="F185" t="str">
            <v>Watchman</v>
          </cell>
          <cell r="G185" t="str">
            <v>EFN01</v>
          </cell>
          <cell r="H185" t="str">
            <v>Not relocated</v>
          </cell>
          <cell r="I185">
            <v>0</v>
          </cell>
          <cell r="J185">
            <v>0</v>
          </cell>
          <cell r="K185">
            <v>0</v>
          </cell>
        </row>
        <row r="186">
          <cell r="A186" t="str">
            <v>EF0183</v>
          </cell>
          <cell r="B186" t="str">
            <v>Active</v>
          </cell>
          <cell r="C186" t="str">
            <v>Zainab YOUSSIF ABAKER</v>
          </cell>
          <cell r="D186" t="str">
            <v>NUT</v>
          </cell>
          <cell r="E186" t="str">
            <v>TFC</v>
          </cell>
          <cell r="F186" t="str">
            <v xml:space="preserve">Phase Monitor </v>
          </cell>
          <cell r="G186" t="str">
            <v>EFN01</v>
          </cell>
          <cell r="H186" t="str">
            <v>Not relocated</v>
          </cell>
          <cell r="I186">
            <v>0</v>
          </cell>
          <cell r="J186">
            <v>15</v>
          </cell>
          <cell r="K186">
            <v>0</v>
          </cell>
        </row>
        <row r="187">
          <cell r="A187" t="str">
            <v>EF0184</v>
          </cell>
          <cell r="B187" t="str">
            <v>Active</v>
          </cell>
          <cell r="C187" t="str">
            <v>Khaled OSMAN ELTAHIR</v>
          </cell>
          <cell r="D187" t="str">
            <v>LOG</v>
          </cell>
          <cell r="E187" t="str">
            <v>Office</v>
          </cell>
          <cell r="F187" t="str">
            <v>Chiefwatchman</v>
          </cell>
          <cell r="G187" t="str">
            <v>EFC01</v>
          </cell>
          <cell r="H187" t="str">
            <v>Not relocated</v>
          </cell>
          <cell r="I187">
            <v>0</v>
          </cell>
          <cell r="J187">
            <v>15</v>
          </cell>
          <cell r="K187">
            <v>0</v>
          </cell>
        </row>
        <row r="188">
          <cell r="A188" t="str">
            <v>EF0185</v>
          </cell>
          <cell r="B188" t="str">
            <v>Stopped</v>
          </cell>
          <cell r="C188" t="str">
            <v>Souleiman ADAM MOHAMED</v>
          </cell>
          <cell r="D188" t="str">
            <v>NUT</v>
          </cell>
          <cell r="E188" t="str">
            <v>SFC</v>
          </cell>
          <cell r="F188" t="str">
            <v>Watchman</v>
          </cell>
          <cell r="G188" t="str">
            <v>EFN01</v>
          </cell>
          <cell r="H188" t="str">
            <v>Not relocated</v>
          </cell>
          <cell r="I188">
            <v>0</v>
          </cell>
          <cell r="J188">
            <v>0</v>
          </cell>
          <cell r="K188">
            <v>0</v>
          </cell>
        </row>
        <row r="189">
          <cell r="A189" t="str">
            <v>EF0186</v>
          </cell>
          <cell r="B189" t="str">
            <v>Active</v>
          </cell>
          <cell r="C189" t="str">
            <v>Haroun ABDALLA ADAM</v>
          </cell>
          <cell r="D189" t="str">
            <v>LOG</v>
          </cell>
          <cell r="E189" t="str">
            <v>Guest House</v>
          </cell>
          <cell r="F189" t="str">
            <v>Watchman</v>
          </cell>
          <cell r="G189" t="str">
            <v>EFC01</v>
          </cell>
          <cell r="H189" t="str">
            <v>Not relocated</v>
          </cell>
          <cell r="I189">
            <v>0</v>
          </cell>
          <cell r="J189">
            <v>25</v>
          </cell>
          <cell r="K189">
            <v>0</v>
          </cell>
        </row>
        <row r="190">
          <cell r="A190" t="str">
            <v>EF0187</v>
          </cell>
          <cell r="B190" t="str">
            <v>Active</v>
          </cell>
          <cell r="C190" t="str">
            <v>Mokhtar MOHAMED MOKHTAR</v>
          </cell>
          <cell r="D190" t="str">
            <v>LOG</v>
          </cell>
          <cell r="E190" t="str">
            <v>WHouse</v>
          </cell>
          <cell r="F190" t="str">
            <v>Watchman</v>
          </cell>
          <cell r="G190" t="str">
            <v>EFC01</v>
          </cell>
          <cell r="H190" t="str">
            <v>Not relocated</v>
          </cell>
          <cell r="I190">
            <v>0</v>
          </cell>
          <cell r="J190">
            <v>0</v>
          </cell>
          <cell r="K190">
            <v>0</v>
          </cell>
        </row>
        <row r="191">
          <cell r="A191" t="str">
            <v>EF0188</v>
          </cell>
          <cell r="B191" t="str">
            <v>Active</v>
          </cell>
          <cell r="C191" t="str">
            <v>Souleiman SALEH ALI</v>
          </cell>
          <cell r="D191" t="str">
            <v>LOG</v>
          </cell>
          <cell r="E191" t="str">
            <v>Office</v>
          </cell>
          <cell r="F191" t="str">
            <v>Watchman</v>
          </cell>
          <cell r="G191" t="str">
            <v>EFC01</v>
          </cell>
          <cell r="H191" t="str">
            <v>Not relocated</v>
          </cell>
          <cell r="I191">
            <v>0</v>
          </cell>
          <cell r="J191">
            <v>0</v>
          </cell>
          <cell r="K191">
            <v>0</v>
          </cell>
        </row>
        <row r="192">
          <cell r="A192" t="str">
            <v>EF0189</v>
          </cell>
          <cell r="B192" t="str">
            <v>Active</v>
          </cell>
          <cell r="C192" t="str">
            <v>Hatim EL NAIM AHMED</v>
          </cell>
          <cell r="D192" t="str">
            <v>LOG</v>
          </cell>
          <cell r="E192" t="str">
            <v>Guest House</v>
          </cell>
          <cell r="F192" t="str">
            <v>Watchman</v>
          </cell>
          <cell r="G192" t="str">
            <v>EFC01</v>
          </cell>
          <cell r="H192" t="str">
            <v>Not relocated</v>
          </cell>
          <cell r="I192">
            <v>0</v>
          </cell>
          <cell r="J192">
            <v>0</v>
          </cell>
          <cell r="K192">
            <v>0</v>
          </cell>
        </row>
        <row r="193">
          <cell r="A193" t="str">
            <v>EF0190</v>
          </cell>
          <cell r="B193" t="str">
            <v>Active</v>
          </cell>
          <cell r="C193" t="str">
            <v>Ibrahim ABUBAKER HAHMED</v>
          </cell>
          <cell r="D193" t="str">
            <v>LOG</v>
          </cell>
          <cell r="E193" t="str">
            <v>Guest House</v>
          </cell>
          <cell r="F193" t="str">
            <v>Watchman</v>
          </cell>
          <cell r="G193" t="str">
            <v>EFC01</v>
          </cell>
          <cell r="H193" t="str">
            <v>Not relocated</v>
          </cell>
          <cell r="I193">
            <v>0</v>
          </cell>
          <cell r="J193">
            <v>25</v>
          </cell>
          <cell r="K193">
            <v>0</v>
          </cell>
        </row>
        <row r="194">
          <cell r="A194" t="str">
            <v>EF0191</v>
          </cell>
          <cell r="B194" t="str">
            <v>Active</v>
          </cell>
          <cell r="C194" t="str">
            <v>Abo obeida ABUBEKER HAMID IBRAHIM</v>
          </cell>
          <cell r="D194" t="str">
            <v>LOG</v>
          </cell>
          <cell r="E194" t="str">
            <v>Office</v>
          </cell>
          <cell r="F194" t="str">
            <v>Watchman</v>
          </cell>
          <cell r="G194" t="str">
            <v>EFC01</v>
          </cell>
          <cell r="H194" t="str">
            <v>Not relocated</v>
          </cell>
          <cell r="I194">
            <v>0</v>
          </cell>
          <cell r="J194">
            <v>0</v>
          </cell>
          <cell r="K194">
            <v>0</v>
          </cell>
        </row>
        <row r="195">
          <cell r="A195" t="str">
            <v>EF0192</v>
          </cell>
          <cell r="B195" t="str">
            <v>Active</v>
          </cell>
          <cell r="C195" t="str">
            <v>Elhadi ABDALLA MOHAMED</v>
          </cell>
          <cell r="D195" t="str">
            <v>NUT</v>
          </cell>
          <cell r="E195" t="str">
            <v>OTP</v>
          </cell>
          <cell r="F195" t="str">
            <v>home Visitor</v>
          </cell>
          <cell r="G195" t="str">
            <v>EFN01</v>
          </cell>
          <cell r="H195" t="str">
            <v>Not relocated</v>
          </cell>
          <cell r="I195">
            <v>0</v>
          </cell>
          <cell r="J195">
            <v>0</v>
          </cell>
          <cell r="K195">
            <v>0</v>
          </cell>
        </row>
        <row r="196">
          <cell r="A196" t="str">
            <v>EF0193</v>
          </cell>
          <cell r="B196" t="str">
            <v>Stopped</v>
          </cell>
          <cell r="C196" t="str">
            <v>Ali OSMAN ALI</v>
          </cell>
          <cell r="D196" t="str">
            <v>LOG</v>
          </cell>
          <cell r="E196" t="str">
            <v>Office</v>
          </cell>
          <cell r="F196" t="str">
            <v>Driver</v>
          </cell>
          <cell r="G196" t="str">
            <v>EFC01</v>
          </cell>
          <cell r="H196" t="str">
            <v>Not relocated</v>
          </cell>
          <cell r="I196">
            <v>0</v>
          </cell>
          <cell r="J196">
            <v>0</v>
          </cell>
          <cell r="K196">
            <v>0</v>
          </cell>
        </row>
        <row r="197">
          <cell r="A197" t="str">
            <v>EF0194</v>
          </cell>
          <cell r="B197" t="str">
            <v>Active</v>
          </cell>
          <cell r="C197" t="str">
            <v>Abbas MOHAMED AHMED</v>
          </cell>
          <cell r="D197" t="str">
            <v>LOG</v>
          </cell>
          <cell r="E197" t="str">
            <v>Office</v>
          </cell>
          <cell r="F197" t="str">
            <v>Stock Manager</v>
          </cell>
          <cell r="G197" t="str">
            <v>EFC01</v>
          </cell>
          <cell r="H197" t="str">
            <v>Not relocated</v>
          </cell>
          <cell r="I197">
            <v>0</v>
          </cell>
          <cell r="J197">
            <v>0</v>
          </cell>
          <cell r="K197">
            <v>0</v>
          </cell>
        </row>
        <row r="198">
          <cell r="A198" t="str">
            <v>EF0195</v>
          </cell>
          <cell r="B198" t="str">
            <v>Active</v>
          </cell>
          <cell r="C198" t="str">
            <v>Abdallah YAGOUB ADAM</v>
          </cell>
          <cell r="D198" t="str">
            <v>FS</v>
          </cell>
          <cell r="E198" t="str">
            <v>Field</v>
          </cell>
          <cell r="F198" t="str">
            <v>Food security Surveillance officer</v>
          </cell>
          <cell r="G198" t="str">
            <v>EFF01</v>
          </cell>
          <cell r="H198" t="str">
            <v>Not relocated</v>
          </cell>
          <cell r="I198">
            <v>0</v>
          </cell>
          <cell r="J198">
            <v>0</v>
          </cell>
          <cell r="K198">
            <v>0</v>
          </cell>
        </row>
        <row r="199">
          <cell r="A199" t="str">
            <v>EF0196</v>
          </cell>
          <cell r="B199" t="str">
            <v>Stopped</v>
          </cell>
          <cell r="C199" t="str">
            <v>Bakheit MOHAMED RABEH</v>
          </cell>
          <cell r="D199" t="str">
            <v>FS</v>
          </cell>
          <cell r="E199" t="str">
            <v>Field</v>
          </cell>
          <cell r="F199" t="str">
            <v xml:space="preserve">Food security monitor </v>
          </cell>
          <cell r="G199" t="str">
            <v>EFF01</v>
          </cell>
          <cell r="H199" t="str">
            <v>Not relocated</v>
          </cell>
          <cell r="I199">
            <v>0</v>
          </cell>
          <cell r="J199">
            <v>0</v>
          </cell>
          <cell r="K199">
            <v>0</v>
          </cell>
        </row>
        <row r="200">
          <cell r="A200" t="str">
            <v>EF0197</v>
          </cell>
          <cell r="B200" t="str">
            <v>Stopped</v>
          </cell>
          <cell r="C200" t="str">
            <v>Noura Omer  MOHAMED</v>
          </cell>
          <cell r="D200" t="str">
            <v>NUT</v>
          </cell>
          <cell r="E200" t="str">
            <v>SFC</v>
          </cell>
          <cell r="F200" t="str">
            <v>Home Visitor</v>
          </cell>
          <cell r="G200" t="str">
            <v>EFN01</v>
          </cell>
          <cell r="H200" t="str">
            <v>Not relocated</v>
          </cell>
          <cell r="I200">
            <v>0</v>
          </cell>
          <cell r="J200">
            <v>0</v>
          </cell>
          <cell r="K200">
            <v>0</v>
          </cell>
        </row>
        <row r="201">
          <cell r="A201" t="str">
            <v>EF0198</v>
          </cell>
          <cell r="B201" t="str">
            <v>Stopped</v>
          </cell>
          <cell r="C201" t="str">
            <v>Sawakin ADAM YOUSSUF BAHAR</v>
          </cell>
          <cell r="D201" t="str">
            <v>NUT</v>
          </cell>
          <cell r="E201" t="str">
            <v>SFC</v>
          </cell>
          <cell r="F201" t="str">
            <v>Home Visitor</v>
          </cell>
          <cell r="G201" t="str">
            <v>EFN01</v>
          </cell>
          <cell r="H201" t="str">
            <v>Not relocated</v>
          </cell>
          <cell r="I201">
            <v>0</v>
          </cell>
          <cell r="J201">
            <v>0</v>
          </cell>
          <cell r="K201">
            <v>0</v>
          </cell>
        </row>
        <row r="202">
          <cell r="A202" t="str">
            <v>EF0199</v>
          </cell>
          <cell r="B202" t="str">
            <v>Stopped</v>
          </cell>
          <cell r="C202" t="str">
            <v>Haroun MUSSA IBRAHIM</v>
          </cell>
          <cell r="D202" t="str">
            <v>NUT</v>
          </cell>
          <cell r="E202" t="str">
            <v>SFC</v>
          </cell>
          <cell r="F202" t="str">
            <v>Home Visitor</v>
          </cell>
          <cell r="G202" t="str">
            <v>EFN01</v>
          </cell>
          <cell r="H202" t="str">
            <v>Not relocated</v>
          </cell>
          <cell r="I202">
            <v>0</v>
          </cell>
          <cell r="J202">
            <v>0</v>
          </cell>
          <cell r="K202">
            <v>0</v>
          </cell>
        </row>
        <row r="203">
          <cell r="A203" t="str">
            <v>EF0200</v>
          </cell>
          <cell r="B203" t="str">
            <v>Stopped</v>
          </cell>
          <cell r="C203" t="str">
            <v>Eissa ADAM SULIMAN MOHAMED</v>
          </cell>
          <cell r="D203" t="str">
            <v>NUT</v>
          </cell>
          <cell r="E203" t="str">
            <v>SFC</v>
          </cell>
          <cell r="F203" t="str">
            <v>Home Visitor</v>
          </cell>
          <cell r="G203" t="str">
            <v>EFN01</v>
          </cell>
          <cell r="H203" t="str">
            <v>Not relocated</v>
          </cell>
          <cell r="I203">
            <v>0</v>
          </cell>
          <cell r="J203">
            <v>0</v>
          </cell>
          <cell r="K203">
            <v>0</v>
          </cell>
        </row>
        <row r="204">
          <cell r="A204" t="str">
            <v>EF0201</v>
          </cell>
          <cell r="B204" t="str">
            <v>Stopped</v>
          </cell>
          <cell r="C204" t="str">
            <v>Halima MOHAMED ABDELLA</v>
          </cell>
          <cell r="D204" t="str">
            <v>NUT</v>
          </cell>
          <cell r="E204" t="str">
            <v>SFC</v>
          </cell>
          <cell r="F204" t="str">
            <v>Home Visitor</v>
          </cell>
          <cell r="G204" t="str">
            <v>EFN01</v>
          </cell>
          <cell r="H204" t="str">
            <v>Not relocated</v>
          </cell>
          <cell r="I204">
            <v>0</v>
          </cell>
          <cell r="J204">
            <v>0</v>
          </cell>
          <cell r="K204">
            <v>0</v>
          </cell>
        </row>
        <row r="205">
          <cell r="A205" t="str">
            <v>EF0202</v>
          </cell>
          <cell r="B205" t="str">
            <v>Stopped</v>
          </cell>
          <cell r="C205" t="str">
            <v>Elsadig SABIT ELNOUR</v>
          </cell>
          <cell r="D205" t="str">
            <v>NUT</v>
          </cell>
          <cell r="E205" t="str">
            <v>SFC</v>
          </cell>
          <cell r="F205" t="str">
            <v>Home Visitor</v>
          </cell>
          <cell r="G205" t="str">
            <v>EFN01</v>
          </cell>
          <cell r="H205" t="str">
            <v>Not relocated</v>
          </cell>
          <cell r="I205">
            <v>0</v>
          </cell>
          <cell r="J205">
            <v>0</v>
          </cell>
          <cell r="K205">
            <v>0</v>
          </cell>
        </row>
        <row r="206">
          <cell r="A206" t="str">
            <v>EF0203</v>
          </cell>
          <cell r="B206" t="str">
            <v>Stopped</v>
          </cell>
          <cell r="C206" t="str">
            <v>Asha Ali ABDELRAHMAN MOHAMED</v>
          </cell>
          <cell r="D206" t="str">
            <v>NUT</v>
          </cell>
          <cell r="E206" t="str">
            <v>SFC</v>
          </cell>
          <cell r="F206" t="str">
            <v>Home Visitor</v>
          </cell>
          <cell r="G206" t="str">
            <v>EFN01</v>
          </cell>
          <cell r="H206" t="str">
            <v>Not relocated</v>
          </cell>
          <cell r="I206">
            <v>0</v>
          </cell>
          <cell r="J206">
            <v>0</v>
          </cell>
          <cell r="K206">
            <v>0</v>
          </cell>
        </row>
        <row r="207">
          <cell r="A207" t="str">
            <v>EF0204</v>
          </cell>
          <cell r="B207" t="str">
            <v>Stopped</v>
          </cell>
          <cell r="C207" t="str">
            <v xml:space="preserve">Kholoud ABDERAHMAN ABDALLA </v>
          </cell>
          <cell r="D207" t="str">
            <v>NUT</v>
          </cell>
          <cell r="E207" t="str">
            <v>SFC</v>
          </cell>
          <cell r="F207" t="str">
            <v>Home Visitor</v>
          </cell>
          <cell r="G207" t="str">
            <v>EFN01</v>
          </cell>
          <cell r="H207" t="str">
            <v>Not relocated</v>
          </cell>
          <cell r="I207">
            <v>0</v>
          </cell>
          <cell r="J207">
            <v>0</v>
          </cell>
          <cell r="K207">
            <v>0</v>
          </cell>
        </row>
        <row r="208">
          <cell r="A208" t="str">
            <v>EF0205</v>
          </cell>
          <cell r="B208" t="str">
            <v>Active</v>
          </cell>
          <cell r="C208" t="str">
            <v>Motasim ARABI MOHAMEDO</v>
          </cell>
          <cell r="D208" t="str">
            <v>LOG</v>
          </cell>
          <cell r="E208" t="str">
            <v>Office</v>
          </cell>
          <cell r="F208" t="str">
            <v>Storekeeper Assistant</v>
          </cell>
          <cell r="G208" t="str">
            <v>EFC01</v>
          </cell>
          <cell r="H208" t="str">
            <v>Not relocated</v>
          </cell>
          <cell r="I208">
            <v>0</v>
          </cell>
          <cell r="J208">
            <v>1</v>
          </cell>
          <cell r="K208">
            <v>0</v>
          </cell>
        </row>
        <row r="209">
          <cell r="A209" t="str">
            <v>EF0206</v>
          </cell>
          <cell r="B209" t="str">
            <v>Active</v>
          </cell>
          <cell r="C209" t="str">
            <v>Mohamed ADAM MOHAMED</v>
          </cell>
          <cell r="D209" t="str">
            <v>FA</v>
          </cell>
          <cell r="E209" t="str">
            <v>Field</v>
          </cell>
          <cell r="F209" t="str">
            <v>Food Aid Monitor</v>
          </cell>
          <cell r="G209" t="str">
            <v>EFF01</v>
          </cell>
          <cell r="H209" t="str">
            <v>Not relocated</v>
          </cell>
          <cell r="I209">
            <v>0</v>
          </cell>
          <cell r="J209">
            <v>0</v>
          </cell>
          <cell r="K209">
            <v>0</v>
          </cell>
        </row>
        <row r="210">
          <cell r="A210" t="str">
            <v>EF0207</v>
          </cell>
          <cell r="B210" t="str">
            <v>Stopped</v>
          </cell>
          <cell r="C210" t="str">
            <v xml:space="preserve">Osman HUSSEIN ADAM </v>
          </cell>
          <cell r="D210" t="str">
            <v>FA</v>
          </cell>
          <cell r="E210" t="str">
            <v>Field</v>
          </cell>
          <cell r="F210" t="str">
            <v>Food Aid Monitor</v>
          </cell>
          <cell r="G210" t="str">
            <v>EFF01</v>
          </cell>
          <cell r="H210" t="str">
            <v>Not relocated</v>
          </cell>
          <cell r="I210">
            <v>0</v>
          </cell>
          <cell r="J210">
            <v>0</v>
          </cell>
          <cell r="K210">
            <v>0</v>
          </cell>
        </row>
        <row r="211">
          <cell r="A211" t="str">
            <v>EF0208</v>
          </cell>
          <cell r="B211" t="str">
            <v>Stopped</v>
          </cell>
          <cell r="C211" t="str">
            <v xml:space="preserve">Adam ABAKER MOHAMED </v>
          </cell>
          <cell r="D211" t="str">
            <v>FA</v>
          </cell>
          <cell r="E211" t="str">
            <v>Field</v>
          </cell>
          <cell r="F211" t="str">
            <v>Food Aid Monitor</v>
          </cell>
          <cell r="G211" t="str">
            <v>EFF01</v>
          </cell>
          <cell r="H211" t="str">
            <v>Not relocated</v>
          </cell>
          <cell r="I211">
            <v>0</v>
          </cell>
          <cell r="J211">
            <v>0</v>
          </cell>
          <cell r="K211">
            <v>0</v>
          </cell>
        </row>
        <row r="212">
          <cell r="A212" t="str">
            <v>EF0209</v>
          </cell>
          <cell r="B212" t="str">
            <v>Stopped</v>
          </cell>
          <cell r="C212" t="str">
            <v>Jamal ABDALLA ABAKER</v>
          </cell>
          <cell r="D212" t="str">
            <v>LOG</v>
          </cell>
          <cell r="E212" t="str">
            <v>Office</v>
          </cell>
          <cell r="F212" t="str">
            <v>Driver</v>
          </cell>
          <cell r="G212" t="str">
            <v>EFC01</v>
          </cell>
          <cell r="H212" t="str">
            <v>Not relocated</v>
          </cell>
          <cell r="I212">
            <v>0</v>
          </cell>
          <cell r="J212">
            <v>0</v>
          </cell>
          <cell r="K212">
            <v>0</v>
          </cell>
        </row>
        <row r="213">
          <cell r="A213" t="str">
            <v>EF0210</v>
          </cell>
          <cell r="B213" t="str">
            <v>Active</v>
          </cell>
          <cell r="C213" t="str">
            <v>Mohamed ELTAIB MOHAMED ADAM</v>
          </cell>
          <cell r="D213" t="str">
            <v>FA</v>
          </cell>
          <cell r="E213" t="str">
            <v>Field</v>
          </cell>
          <cell r="F213" t="str">
            <v>Food Aid team Leader</v>
          </cell>
          <cell r="G213" t="str">
            <v>EFF01</v>
          </cell>
          <cell r="H213" t="str">
            <v>Not relocated</v>
          </cell>
          <cell r="I213">
            <v>0</v>
          </cell>
          <cell r="J213">
            <v>0</v>
          </cell>
          <cell r="K213">
            <v>0</v>
          </cell>
        </row>
        <row r="214">
          <cell r="A214" t="str">
            <v>EF0211</v>
          </cell>
          <cell r="B214" t="str">
            <v>Stopped</v>
          </cell>
          <cell r="C214" t="str">
            <v>Seedeg YAHIA MOHAMED</v>
          </cell>
          <cell r="D214" t="str">
            <v>FA</v>
          </cell>
          <cell r="E214" t="str">
            <v>Field</v>
          </cell>
          <cell r="F214" t="str">
            <v>Food Aid Monitor</v>
          </cell>
          <cell r="G214" t="str">
            <v>EFF01</v>
          </cell>
          <cell r="H214" t="str">
            <v>Not relocated</v>
          </cell>
          <cell r="I214">
            <v>0</v>
          </cell>
          <cell r="J214">
            <v>0</v>
          </cell>
          <cell r="K214">
            <v>0</v>
          </cell>
        </row>
        <row r="215">
          <cell r="A215" t="str">
            <v>EF0212</v>
          </cell>
          <cell r="B215" t="str">
            <v>Active</v>
          </cell>
          <cell r="C215" t="str">
            <v>Ibrahim ADAM ABAKER</v>
          </cell>
          <cell r="D215" t="str">
            <v>FS</v>
          </cell>
          <cell r="E215" t="str">
            <v>Field</v>
          </cell>
          <cell r="F215" t="str">
            <v>Agricultural Technician</v>
          </cell>
          <cell r="G215" t="str">
            <v>EFF01</v>
          </cell>
          <cell r="H215" t="str">
            <v>Not relocated</v>
          </cell>
          <cell r="I215">
            <v>0</v>
          </cell>
          <cell r="J215">
            <v>17</v>
          </cell>
          <cell r="K215">
            <v>0</v>
          </cell>
        </row>
        <row r="216">
          <cell r="A216" t="str">
            <v>EF0213</v>
          </cell>
          <cell r="B216" t="str">
            <v>Stopped</v>
          </cell>
          <cell r="C216" t="str">
            <v>Ahmed ELBAWI ADAM</v>
          </cell>
          <cell r="D216" t="str">
            <v>LOG</v>
          </cell>
          <cell r="E216" t="str">
            <v>Office</v>
          </cell>
          <cell r="F216" t="str">
            <v>Driver</v>
          </cell>
          <cell r="G216" t="str">
            <v>EFC01</v>
          </cell>
          <cell r="H216">
            <v>0</v>
          </cell>
          <cell r="I216" t="e">
            <v>#N/A</v>
          </cell>
          <cell r="J216">
            <v>0</v>
          </cell>
          <cell r="K216">
            <v>0</v>
          </cell>
        </row>
        <row r="217">
          <cell r="A217" t="str">
            <v>EF0214</v>
          </cell>
          <cell r="B217" t="str">
            <v>Active</v>
          </cell>
          <cell r="C217" t="str">
            <v>Abdelbasher OMER ALI</v>
          </cell>
          <cell r="D217" t="str">
            <v>NUT</v>
          </cell>
          <cell r="E217" t="str">
            <v>TFC</v>
          </cell>
          <cell r="F217" t="str">
            <v>Watchman</v>
          </cell>
          <cell r="G217" t="str">
            <v>EFN01</v>
          </cell>
          <cell r="H217" t="str">
            <v>Not relocated</v>
          </cell>
          <cell r="I217">
            <v>0</v>
          </cell>
          <cell r="J217">
            <v>0</v>
          </cell>
          <cell r="K217">
            <v>0</v>
          </cell>
        </row>
        <row r="218">
          <cell r="A218" t="str">
            <v>EF0215</v>
          </cell>
          <cell r="B218" t="str">
            <v>Active</v>
          </cell>
          <cell r="C218" t="str">
            <v>Fawzia KHALIL ISHAG</v>
          </cell>
          <cell r="D218" t="str">
            <v>NUT</v>
          </cell>
          <cell r="E218" t="str">
            <v>TFC</v>
          </cell>
          <cell r="F218" t="str">
            <v>Home Visitor</v>
          </cell>
          <cell r="G218" t="str">
            <v>EFN01</v>
          </cell>
          <cell r="H218" t="str">
            <v>Not relocated</v>
          </cell>
          <cell r="I218">
            <v>0</v>
          </cell>
          <cell r="J218">
            <v>0</v>
          </cell>
          <cell r="K218">
            <v>0</v>
          </cell>
        </row>
        <row r="219">
          <cell r="A219" t="str">
            <v>EF0216</v>
          </cell>
          <cell r="B219" t="str">
            <v>Active</v>
          </cell>
          <cell r="C219" t="str">
            <v xml:space="preserve">Sulieman NOGARA ABDALLA </v>
          </cell>
          <cell r="D219" t="str">
            <v>LOG</v>
          </cell>
          <cell r="E219" t="str">
            <v>Office</v>
          </cell>
          <cell r="F219" t="str">
            <v>Storekeeper Assistant</v>
          </cell>
          <cell r="G219" t="str">
            <v>EFC01</v>
          </cell>
          <cell r="H219" t="str">
            <v>Not relocated</v>
          </cell>
          <cell r="I219">
            <v>0</v>
          </cell>
          <cell r="J219">
            <v>17</v>
          </cell>
          <cell r="K219">
            <v>0</v>
          </cell>
        </row>
        <row r="220">
          <cell r="A220" t="str">
            <v>EF0217</v>
          </cell>
          <cell r="B220" t="str">
            <v>Stopped</v>
          </cell>
          <cell r="C220" t="str">
            <v xml:space="preserve">Ahmed MUSSA BAKHAIT </v>
          </cell>
          <cell r="D220" t="str">
            <v>LOG</v>
          </cell>
          <cell r="E220" t="str">
            <v>Office</v>
          </cell>
          <cell r="F220" t="str">
            <v>Driver</v>
          </cell>
          <cell r="G220" t="str">
            <v>EFC01</v>
          </cell>
          <cell r="H220" t="str">
            <v>Not relocated</v>
          </cell>
          <cell r="I220">
            <v>0</v>
          </cell>
          <cell r="J220">
            <v>0</v>
          </cell>
          <cell r="K220">
            <v>0</v>
          </cell>
        </row>
        <row r="221">
          <cell r="A221" t="str">
            <v>EF0218</v>
          </cell>
          <cell r="B221" t="str">
            <v>Stopped</v>
          </cell>
          <cell r="C221" t="str">
            <v xml:space="preserve">Abubker IBRAHIM Hamad </v>
          </cell>
          <cell r="D221" t="str">
            <v>LOG</v>
          </cell>
          <cell r="E221" t="str">
            <v>Office</v>
          </cell>
          <cell r="F221" t="str">
            <v xml:space="preserve">Driver </v>
          </cell>
          <cell r="G221" t="str">
            <v>EFC01</v>
          </cell>
          <cell r="H221" t="str">
            <v>Not relocated</v>
          </cell>
          <cell r="I221">
            <v>0</v>
          </cell>
          <cell r="J221">
            <v>0</v>
          </cell>
          <cell r="K221">
            <v>0</v>
          </cell>
        </row>
        <row r="222">
          <cell r="A222" t="str">
            <v>EF0219</v>
          </cell>
          <cell r="B222" t="str">
            <v>Stopped</v>
          </cell>
          <cell r="C222" t="str">
            <v xml:space="preserve">Seedig ABDURHMAN </v>
          </cell>
          <cell r="D222" t="str">
            <v>LOG</v>
          </cell>
          <cell r="E222" t="str">
            <v>Office</v>
          </cell>
          <cell r="F222" t="str">
            <v xml:space="preserve">Driver </v>
          </cell>
          <cell r="G222" t="str">
            <v>EFC01</v>
          </cell>
          <cell r="H222" t="str">
            <v>Not relocated</v>
          </cell>
          <cell r="I222">
            <v>0</v>
          </cell>
          <cell r="J222">
            <v>0</v>
          </cell>
          <cell r="K222">
            <v>0</v>
          </cell>
        </row>
        <row r="223">
          <cell r="A223" t="str">
            <v>EF0220</v>
          </cell>
          <cell r="B223" t="str">
            <v>Stopped</v>
          </cell>
          <cell r="C223" t="str">
            <v xml:space="preserve">Amna SALIH ADAM </v>
          </cell>
          <cell r="D223" t="str">
            <v>NUT</v>
          </cell>
          <cell r="E223" t="str">
            <v>TFC</v>
          </cell>
          <cell r="F223" t="str">
            <v xml:space="preserve">Phase Monitor </v>
          </cell>
          <cell r="G223" t="str">
            <v>EFN01</v>
          </cell>
          <cell r="H223" t="str">
            <v>Not relocated</v>
          </cell>
          <cell r="I223">
            <v>0</v>
          </cell>
          <cell r="J223">
            <v>0</v>
          </cell>
          <cell r="K223">
            <v>0</v>
          </cell>
        </row>
        <row r="224">
          <cell r="A224" t="str">
            <v>EF0223</v>
          </cell>
          <cell r="B224" t="str">
            <v>Stopped</v>
          </cell>
          <cell r="C224" t="str">
            <v xml:space="preserve">Nizar HAMDAN AL MAHDI </v>
          </cell>
          <cell r="D224" t="str">
            <v>FS</v>
          </cell>
          <cell r="E224" t="str">
            <v>Field</v>
          </cell>
          <cell r="F224" t="str">
            <v>Data Entry Manager</v>
          </cell>
          <cell r="G224" t="str">
            <v>EFF01</v>
          </cell>
          <cell r="H224" t="str">
            <v>Not relocated</v>
          </cell>
          <cell r="I224">
            <v>0</v>
          </cell>
          <cell r="J224">
            <v>0</v>
          </cell>
          <cell r="K224">
            <v>0</v>
          </cell>
        </row>
        <row r="225">
          <cell r="A225" t="str">
            <v>EF0224</v>
          </cell>
          <cell r="B225" t="str">
            <v>Stopped</v>
          </cell>
          <cell r="C225" t="str">
            <v xml:space="preserve">Adam AHMED IBRAHIM </v>
          </cell>
          <cell r="D225" t="str">
            <v>FS</v>
          </cell>
          <cell r="E225" t="str">
            <v>Field</v>
          </cell>
          <cell r="F225" t="str">
            <v xml:space="preserve">Food security monitor </v>
          </cell>
          <cell r="G225" t="str">
            <v>EFF01</v>
          </cell>
          <cell r="H225" t="str">
            <v>Not relocated</v>
          </cell>
          <cell r="I225">
            <v>0</v>
          </cell>
          <cell r="J225">
            <v>0</v>
          </cell>
          <cell r="K225">
            <v>0</v>
          </cell>
        </row>
        <row r="226">
          <cell r="A226" t="str">
            <v>EF0225</v>
          </cell>
          <cell r="B226" t="str">
            <v>Stopped</v>
          </cell>
          <cell r="C226" t="str">
            <v>Eltajani FUDEL MUSTAFA</v>
          </cell>
          <cell r="D226" t="str">
            <v>FS</v>
          </cell>
          <cell r="E226" t="str">
            <v>Field</v>
          </cell>
          <cell r="F226" t="str">
            <v>Data Entry Manager</v>
          </cell>
          <cell r="G226" t="str">
            <v>EFF01</v>
          </cell>
          <cell r="H226" t="str">
            <v>Not relocated</v>
          </cell>
          <cell r="I226">
            <v>0</v>
          </cell>
          <cell r="J226">
            <v>0</v>
          </cell>
          <cell r="K226">
            <v>0</v>
          </cell>
        </row>
        <row r="227">
          <cell r="A227" t="str">
            <v>EF0226</v>
          </cell>
          <cell r="B227" t="str">
            <v>Active</v>
          </cell>
          <cell r="C227" t="str">
            <v xml:space="preserve">Ibrahim SULIEMAN </v>
          </cell>
          <cell r="D227" t="str">
            <v>LOG</v>
          </cell>
          <cell r="E227" t="str">
            <v>Office</v>
          </cell>
          <cell r="F227" t="str">
            <v>Watchman</v>
          </cell>
          <cell r="G227" t="str">
            <v>EFC01</v>
          </cell>
          <cell r="H227" t="str">
            <v>Not relocated</v>
          </cell>
          <cell r="I227">
            <v>0</v>
          </cell>
          <cell r="J227">
            <v>0</v>
          </cell>
          <cell r="K227">
            <v>0</v>
          </cell>
        </row>
        <row r="228">
          <cell r="A228" t="str">
            <v>EF0227</v>
          </cell>
          <cell r="B228" t="str">
            <v>Active</v>
          </cell>
          <cell r="C228" t="str">
            <v xml:space="preserve">Hassan ABDUHADI ALI </v>
          </cell>
          <cell r="D228" t="str">
            <v>LOG</v>
          </cell>
          <cell r="E228" t="str">
            <v>Office</v>
          </cell>
          <cell r="F228" t="str">
            <v>Watchman</v>
          </cell>
          <cell r="G228" t="str">
            <v>EFC01</v>
          </cell>
          <cell r="H228" t="str">
            <v>Not relocated</v>
          </cell>
          <cell r="I228">
            <v>0</v>
          </cell>
          <cell r="J228">
            <v>0</v>
          </cell>
          <cell r="K228">
            <v>0</v>
          </cell>
        </row>
        <row r="229">
          <cell r="A229" t="str">
            <v>EF0228</v>
          </cell>
          <cell r="B229" t="str">
            <v>Active</v>
          </cell>
          <cell r="C229" t="str">
            <v>Hassan ABDALLAH Arja</v>
          </cell>
          <cell r="D229" t="str">
            <v>LOG</v>
          </cell>
          <cell r="E229" t="str">
            <v>Office</v>
          </cell>
          <cell r="F229" t="str">
            <v>Watchman</v>
          </cell>
          <cell r="G229" t="str">
            <v>EFC01</v>
          </cell>
          <cell r="H229" t="str">
            <v>Not relocated</v>
          </cell>
          <cell r="I229">
            <v>0</v>
          </cell>
          <cell r="J229">
            <v>21</v>
          </cell>
          <cell r="K229">
            <v>0</v>
          </cell>
        </row>
        <row r="230">
          <cell r="A230" t="str">
            <v>EF0229</v>
          </cell>
          <cell r="B230" t="str">
            <v>Active</v>
          </cell>
          <cell r="C230" t="str">
            <v>Sameer Hamed SHOGAR</v>
          </cell>
          <cell r="D230" t="str">
            <v>LOG</v>
          </cell>
          <cell r="E230" t="str">
            <v>Office</v>
          </cell>
          <cell r="F230" t="str">
            <v>Watchman</v>
          </cell>
          <cell r="G230" t="str">
            <v>EFC01</v>
          </cell>
          <cell r="H230" t="str">
            <v>Not relocated</v>
          </cell>
          <cell r="I230">
            <v>0</v>
          </cell>
          <cell r="J230">
            <v>0</v>
          </cell>
          <cell r="K230">
            <v>0</v>
          </cell>
        </row>
        <row r="231">
          <cell r="A231" t="str">
            <v>EF0230</v>
          </cell>
          <cell r="B231" t="str">
            <v>Active</v>
          </cell>
          <cell r="C231" t="str">
            <v xml:space="preserve">Elnizeer SAAD ELNOUR </v>
          </cell>
          <cell r="D231" t="str">
            <v>LOG</v>
          </cell>
          <cell r="E231" t="str">
            <v>WHouse</v>
          </cell>
          <cell r="F231" t="str">
            <v>Watchman</v>
          </cell>
          <cell r="G231" t="str">
            <v>EFC01</v>
          </cell>
          <cell r="H231" t="str">
            <v>Not relocated</v>
          </cell>
          <cell r="I231">
            <v>0</v>
          </cell>
          <cell r="J231">
            <v>0</v>
          </cell>
          <cell r="K231">
            <v>0</v>
          </cell>
        </row>
        <row r="232">
          <cell r="A232" t="str">
            <v>EF0231</v>
          </cell>
          <cell r="B232" t="str">
            <v>Active</v>
          </cell>
          <cell r="C232" t="str">
            <v>Ibrahim Yousif Mohamed</v>
          </cell>
          <cell r="D232" t="str">
            <v>LOG</v>
          </cell>
          <cell r="E232" t="str">
            <v>WHouse</v>
          </cell>
          <cell r="F232" t="str">
            <v>Watchman</v>
          </cell>
          <cell r="G232" t="str">
            <v>EFC01</v>
          </cell>
          <cell r="H232" t="str">
            <v>Not relocated</v>
          </cell>
          <cell r="I232">
            <v>0</v>
          </cell>
          <cell r="J232">
            <v>20</v>
          </cell>
          <cell r="K232">
            <v>0</v>
          </cell>
        </row>
        <row r="233">
          <cell r="A233" t="str">
            <v>EF0232</v>
          </cell>
          <cell r="B233" t="str">
            <v>Active</v>
          </cell>
          <cell r="C233" t="str">
            <v xml:space="preserve">Abdalla SALEH ABAKER </v>
          </cell>
          <cell r="D233" t="str">
            <v>LOG</v>
          </cell>
          <cell r="E233" t="str">
            <v>Office</v>
          </cell>
          <cell r="F233" t="str">
            <v>Watchman</v>
          </cell>
          <cell r="G233" t="str">
            <v>EFC01</v>
          </cell>
          <cell r="H233" t="str">
            <v>Not relocated</v>
          </cell>
          <cell r="I233">
            <v>0</v>
          </cell>
          <cell r="J233">
            <v>0</v>
          </cell>
          <cell r="K233">
            <v>0</v>
          </cell>
        </row>
        <row r="234">
          <cell r="A234" t="str">
            <v>EF0233</v>
          </cell>
          <cell r="B234" t="str">
            <v>Stopped</v>
          </cell>
          <cell r="C234" t="str">
            <v xml:space="preserve">Nur Eldeein Kasham </v>
          </cell>
          <cell r="D234" t="str">
            <v>LOG</v>
          </cell>
          <cell r="E234" t="str">
            <v>Office</v>
          </cell>
          <cell r="F234" t="str">
            <v>Purchaser Assistant</v>
          </cell>
          <cell r="G234" t="str">
            <v>EFC01</v>
          </cell>
          <cell r="H234" t="str">
            <v>Not relocated</v>
          </cell>
          <cell r="I234">
            <v>0</v>
          </cell>
          <cell r="J234">
            <v>0</v>
          </cell>
          <cell r="K234">
            <v>0</v>
          </cell>
        </row>
        <row r="235">
          <cell r="A235" t="str">
            <v>EF0234</v>
          </cell>
          <cell r="B235" t="str">
            <v xml:space="preserve">Active </v>
          </cell>
          <cell r="C235" t="str">
            <v xml:space="preserve">Yousif ABDULLMULA  AHMED </v>
          </cell>
          <cell r="D235" t="str">
            <v>WS</v>
          </cell>
          <cell r="E235" t="str">
            <v>Field</v>
          </cell>
          <cell r="F235" t="str">
            <v>Watsan Assitant Manager</v>
          </cell>
          <cell r="G235" t="str">
            <v>EFH01</v>
          </cell>
          <cell r="H235" t="str">
            <v>Not relocated</v>
          </cell>
          <cell r="I235">
            <v>0</v>
          </cell>
          <cell r="J235">
            <v>0</v>
          </cell>
          <cell r="K235">
            <v>0</v>
          </cell>
        </row>
        <row r="236">
          <cell r="A236" t="str">
            <v>EF0235</v>
          </cell>
          <cell r="B236" t="str">
            <v>Stopped</v>
          </cell>
          <cell r="C236" t="str">
            <v xml:space="preserve">Sakeena ADAM IBRAHIM </v>
          </cell>
          <cell r="D236" t="str">
            <v>WS</v>
          </cell>
          <cell r="E236" t="str">
            <v>Field</v>
          </cell>
          <cell r="F236" t="str">
            <v>Community Animator</v>
          </cell>
          <cell r="G236" t="str">
            <v>EFH01</v>
          </cell>
          <cell r="H236" t="str">
            <v>Not relocated</v>
          </cell>
          <cell r="I236">
            <v>0</v>
          </cell>
          <cell r="J236">
            <v>0</v>
          </cell>
          <cell r="K236">
            <v>0</v>
          </cell>
        </row>
        <row r="237">
          <cell r="A237" t="str">
            <v>EF0236</v>
          </cell>
          <cell r="B237" t="str">
            <v>Stopped</v>
          </cell>
          <cell r="C237" t="str">
            <v xml:space="preserve">Abubaker ABDULSHAFI </v>
          </cell>
          <cell r="D237" t="str">
            <v>WS</v>
          </cell>
          <cell r="E237" t="str">
            <v>Field</v>
          </cell>
          <cell r="F237" t="str">
            <v>Community Approach Supervisor</v>
          </cell>
          <cell r="G237" t="str">
            <v>EFH01</v>
          </cell>
          <cell r="H237" t="str">
            <v>Not relocated</v>
          </cell>
          <cell r="I237">
            <v>0</v>
          </cell>
          <cell r="J237">
            <v>0</v>
          </cell>
          <cell r="K237">
            <v>0</v>
          </cell>
        </row>
        <row r="238">
          <cell r="A238" t="str">
            <v>EF0237</v>
          </cell>
          <cell r="B238" t="str">
            <v>Stopped</v>
          </cell>
          <cell r="C238" t="str">
            <v xml:space="preserve">Murshid OSMAN MOHAMED </v>
          </cell>
          <cell r="D238" t="str">
            <v>WS</v>
          </cell>
          <cell r="E238" t="str">
            <v>Field</v>
          </cell>
          <cell r="F238" t="str">
            <v>Community Animator</v>
          </cell>
          <cell r="G238" t="str">
            <v>EFH01</v>
          </cell>
          <cell r="H238" t="str">
            <v>Not relocated</v>
          </cell>
          <cell r="I238">
            <v>0</v>
          </cell>
          <cell r="J238">
            <v>0</v>
          </cell>
          <cell r="K238">
            <v>0</v>
          </cell>
        </row>
        <row r="239">
          <cell r="A239" t="str">
            <v>EF0238</v>
          </cell>
          <cell r="B239" t="str">
            <v>Stopped</v>
          </cell>
          <cell r="C239" t="str">
            <v xml:space="preserve">Ahmed ISMAIL ABDULRHMAN </v>
          </cell>
          <cell r="D239" t="str">
            <v>WS</v>
          </cell>
          <cell r="E239" t="str">
            <v>Field</v>
          </cell>
          <cell r="F239" t="str">
            <v>Community Animator</v>
          </cell>
          <cell r="G239" t="str">
            <v>EFH01</v>
          </cell>
          <cell r="H239" t="str">
            <v>Not relocated</v>
          </cell>
          <cell r="I239">
            <v>0</v>
          </cell>
          <cell r="J239">
            <v>0</v>
          </cell>
          <cell r="K239">
            <v>0</v>
          </cell>
        </row>
        <row r="240">
          <cell r="A240" t="str">
            <v>EF0239</v>
          </cell>
          <cell r="B240" t="str">
            <v xml:space="preserve">Active </v>
          </cell>
          <cell r="C240" t="str">
            <v xml:space="preserve">Elys ADAM AHMED </v>
          </cell>
          <cell r="D240" t="str">
            <v>LOG</v>
          </cell>
          <cell r="E240" t="str">
            <v>Field</v>
          </cell>
          <cell r="F240" t="str">
            <v>Watchman</v>
          </cell>
          <cell r="G240" t="str">
            <v>EFC01</v>
          </cell>
          <cell r="H240" t="str">
            <v>Not relocated</v>
          </cell>
          <cell r="I240">
            <v>0</v>
          </cell>
          <cell r="J240">
            <v>0</v>
          </cell>
          <cell r="K240">
            <v>0</v>
          </cell>
        </row>
        <row r="241">
          <cell r="A241" t="str">
            <v>EF0240</v>
          </cell>
          <cell r="B241" t="str">
            <v xml:space="preserve">Active </v>
          </cell>
          <cell r="C241" t="str">
            <v>Mohamed ABAKER Ahmed</v>
          </cell>
          <cell r="D241" t="str">
            <v>LOG</v>
          </cell>
          <cell r="E241" t="str">
            <v>Field</v>
          </cell>
          <cell r="F241" t="str">
            <v>Watchman</v>
          </cell>
          <cell r="G241" t="str">
            <v>EFC01</v>
          </cell>
          <cell r="H241" t="str">
            <v>Not relocated</v>
          </cell>
          <cell r="I241">
            <v>0</v>
          </cell>
          <cell r="J241">
            <v>0</v>
          </cell>
          <cell r="K241">
            <v>0</v>
          </cell>
        </row>
        <row r="242">
          <cell r="A242" t="str">
            <v>EF0241</v>
          </cell>
          <cell r="B242" t="str">
            <v>Active</v>
          </cell>
          <cell r="C242" t="str">
            <v>Eldouma EISSA Abdelmountaleb</v>
          </cell>
          <cell r="D242" t="str">
            <v>LOG</v>
          </cell>
          <cell r="E242" t="str">
            <v>Field</v>
          </cell>
          <cell r="F242" t="str">
            <v>Watchman</v>
          </cell>
          <cell r="G242" t="str">
            <v>EFC01</v>
          </cell>
          <cell r="H242" t="str">
            <v>Not relocated</v>
          </cell>
          <cell r="I242">
            <v>0</v>
          </cell>
          <cell r="J242">
            <v>0</v>
          </cell>
          <cell r="K242">
            <v>0</v>
          </cell>
        </row>
        <row r="243">
          <cell r="A243" t="str">
            <v>EF0242</v>
          </cell>
          <cell r="B243" t="str">
            <v>Stopped</v>
          </cell>
          <cell r="C243" t="str">
            <v xml:space="preserve">Mohmed ABAKER MOHAMED </v>
          </cell>
          <cell r="D243" t="str">
            <v>FA</v>
          </cell>
          <cell r="E243" t="str">
            <v>Field</v>
          </cell>
          <cell r="F243" t="str">
            <v xml:space="preserve">Food Distributor </v>
          </cell>
          <cell r="G243" t="str">
            <v>EFF01</v>
          </cell>
          <cell r="H243" t="str">
            <v>Not relocated</v>
          </cell>
          <cell r="I243">
            <v>0</v>
          </cell>
          <cell r="J243">
            <v>0</v>
          </cell>
          <cell r="K243">
            <v>0</v>
          </cell>
        </row>
        <row r="244">
          <cell r="A244" t="str">
            <v>EF0243</v>
          </cell>
          <cell r="B244" t="str">
            <v>Stopped</v>
          </cell>
          <cell r="C244" t="str">
            <v>Fatima ZAKARIA HASSAN</v>
          </cell>
          <cell r="D244" t="str">
            <v>LOG</v>
          </cell>
          <cell r="E244" t="str">
            <v>Field</v>
          </cell>
          <cell r="F244" t="str">
            <v>Cook</v>
          </cell>
          <cell r="G244" t="str">
            <v>EFC01</v>
          </cell>
          <cell r="H244" t="str">
            <v>Not relocated</v>
          </cell>
          <cell r="I244">
            <v>0</v>
          </cell>
          <cell r="J244">
            <v>0</v>
          </cell>
          <cell r="K244">
            <v>0</v>
          </cell>
        </row>
        <row r="245">
          <cell r="A245" t="str">
            <v>EF0244</v>
          </cell>
          <cell r="B245" t="str">
            <v>Stopped</v>
          </cell>
          <cell r="C245" t="str">
            <v xml:space="preserve">Asha IBRAHIM MOHAMED </v>
          </cell>
          <cell r="D245" t="str">
            <v>LOG</v>
          </cell>
          <cell r="E245" t="str">
            <v>Field</v>
          </cell>
          <cell r="F245" t="str">
            <v>Cleaner</v>
          </cell>
          <cell r="G245" t="str">
            <v>EFC01</v>
          </cell>
          <cell r="H245" t="str">
            <v>Not relocated</v>
          </cell>
          <cell r="I245">
            <v>0</v>
          </cell>
          <cell r="J245">
            <v>0</v>
          </cell>
          <cell r="K245">
            <v>0</v>
          </cell>
        </row>
        <row r="246">
          <cell r="A246" t="str">
            <v>EF0245</v>
          </cell>
          <cell r="B246" t="str">
            <v>Stopped</v>
          </cell>
          <cell r="C246" t="str">
            <v>Ali ABGOUP ABDEL</v>
          </cell>
          <cell r="D246" t="str">
            <v>LOG</v>
          </cell>
          <cell r="E246" t="str">
            <v>Field</v>
          </cell>
          <cell r="F246" t="str">
            <v>Watchman</v>
          </cell>
          <cell r="G246" t="str">
            <v>EFC01</v>
          </cell>
          <cell r="H246" t="str">
            <v>Not relocated</v>
          </cell>
          <cell r="I246">
            <v>0</v>
          </cell>
          <cell r="J246">
            <v>0</v>
          </cell>
          <cell r="K246">
            <v>0</v>
          </cell>
        </row>
        <row r="247">
          <cell r="A247" t="str">
            <v>EF0246</v>
          </cell>
          <cell r="B247" t="str">
            <v>Stopped</v>
          </cell>
          <cell r="C247" t="str">
            <v xml:space="preserve">Abud ALTOM ALI </v>
          </cell>
          <cell r="D247" t="str">
            <v>LOG</v>
          </cell>
          <cell r="E247" t="str">
            <v>Field</v>
          </cell>
          <cell r="F247" t="str">
            <v>Watchman</v>
          </cell>
          <cell r="G247" t="str">
            <v>EFC01</v>
          </cell>
          <cell r="H247" t="str">
            <v>Not relocated</v>
          </cell>
          <cell r="I247">
            <v>0</v>
          </cell>
          <cell r="J247">
            <v>0</v>
          </cell>
          <cell r="K247">
            <v>0</v>
          </cell>
        </row>
        <row r="248">
          <cell r="A248" t="str">
            <v>EF0247</v>
          </cell>
          <cell r="B248" t="str">
            <v>Stopped</v>
          </cell>
          <cell r="C248" t="str">
            <v xml:space="preserve">Mohamed OSMAN ADAM </v>
          </cell>
          <cell r="D248" t="str">
            <v>LOG</v>
          </cell>
          <cell r="E248" t="str">
            <v>Field</v>
          </cell>
          <cell r="F248" t="str">
            <v>Watchman</v>
          </cell>
          <cell r="G248" t="str">
            <v>EFC01</v>
          </cell>
          <cell r="H248" t="str">
            <v>Not relocated</v>
          </cell>
          <cell r="I248">
            <v>0</v>
          </cell>
          <cell r="J248">
            <v>0</v>
          </cell>
          <cell r="K248">
            <v>0</v>
          </cell>
        </row>
        <row r="249">
          <cell r="A249" t="str">
            <v>EF0248</v>
          </cell>
          <cell r="B249" t="str">
            <v>Stopped</v>
          </cell>
          <cell r="C249" t="str">
            <v xml:space="preserve">Abdalla ABDULJABER MOHAMED </v>
          </cell>
          <cell r="D249" t="str">
            <v>WS</v>
          </cell>
          <cell r="E249" t="str">
            <v>Field</v>
          </cell>
          <cell r="F249" t="str">
            <v>Mechanic</v>
          </cell>
          <cell r="G249" t="str">
            <v>EFH01</v>
          </cell>
          <cell r="H249" t="str">
            <v>Not relocated</v>
          </cell>
          <cell r="I249">
            <v>0</v>
          </cell>
          <cell r="J249">
            <v>0</v>
          </cell>
          <cell r="K249">
            <v>0</v>
          </cell>
        </row>
        <row r="250">
          <cell r="A250" t="str">
            <v>EF0249</v>
          </cell>
          <cell r="B250" t="str">
            <v>Stopped</v>
          </cell>
          <cell r="C250" t="str">
            <v xml:space="preserve">Mubark  ABDULTIF ALSANOSY </v>
          </cell>
          <cell r="D250" t="str">
            <v>WS</v>
          </cell>
          <cell r="E250" t="str">
            <v>Field</v>
          </cell>
          <cell r="F250" t="str">
            <v xml:space="preserve">Driller Technican </v>
          </cell>
          <cell r="G250" t="str">
            <v>EFH01</v>
          </cell>
          <cell r="H250" t="str">
            <v>Not relocated</v>
          </cell>
          <cell r="I250">
            <v>0</v>
          </cell>
          <cell r="J250">
            <v>0</v>
          </cell>
          <cell r="K250">
            <v>0</v>
          </cell>
        </row>
        <row r="251">
          <cell r="A251" t="str">
            <v>EF0250</v>
          </cell>
          <cell r="B251" t="str">
            <v>Stopped</v>
          </cell>
          <cell r="C251" t="str">
            <v xml:space="preserve">Mohamed ABEID ADAM </v>
          </cell>
          <cell r="D251" t="str">
            <v>WS</v>
          </cell>
          <cell r="E251" t="str">
            <v>Field</v>
          </cell>
          <cell r="F251" t="str">
            <v>Drilling Supervisor</v>
          </cell>
          <cell r="G251" t="str">
            <v>EFH01</v>
          </cell>
          <cell r="H251" t="str">
            <v>Not relocated</v>
          </cell>
          <cell r="I251">
            <v>0</v>
          </cell>
          <cell r="J251">
            <v>0</v>
          </cell>
          <cell r="K251">
            <v>0</v>
          </cell>
        </row>
        <row r="252">
          <cell r="A252" t="str">
            <v>EF0251</v>
          </cell>
          <cell r="B252" t="str">
            <v>Stopped</v>
          </cell>
          <cell r="C252" t="str">
            <v xml:space="preserve">Osam  MOHMED MANSOUR </v>
          </cell>
          <cell r="D252" t="str">
            <v>WS</v>
          </cell>
          <cell r="E252" t="str">
            <v>Field</v>
          </cell>
          <cell r="F252" t="str">
            <v xml:space="preserve">TECH Supervisor </v>
          </cell>
          <cell r="G252" t="str">
            <v>EFH01</v>
          </cell>
          <cell r="H252" t="str">
            <v>Not relocated</v>
          </cell>
          <cell r="I252">
            <v>0</v>
          </cell>
          <cell r="J252">
            <v>0</v>
          </cell>
          <cell r="K252">
            <v>0</v>
          </cell>
        </row>
        <row r="253">
          <cell r="A253" t="str">
            <v>EF0252</v>
          </cell>
          <cell r="B253" t="str">
            <v>Stopped</v>
          </cell>
          <cell r="C253" t="str">
            <v xml:space="preserve">Bababker ABDALLA ADAM </v>
          </cell>
          <cell r="D253" t="str">
            <v>WS</v>
          </cell>
          <cell r="E253" t="str">
            <v>Field</v>
          </cell>
          <cell r="F253" t="str">
            <v xml:space="preserve">Driller Technican </v>
          </cell>
          <cell r="G253" t="str">
            <v>EFH01</v>
          </cell>
          <cell r="H253" t="str">
            <v>Not relocated</v>
          </cell>
          <cell r="I253">
            <v>0</v>
          </cell>
          <cell r="J253">
            <v>0</v>
          </cell>
          <cell r="K253">
            <v>0</v>
          </cell>
        </row>
        <row r="254">
          <cell r="A254" t="str">
            <v>EF0253</v>
          </cell>
          <cell r="B254" t="str">
            <v>Stopped</v>
          </cell>
          <cell r="C254" t="str">
            <v xml:space="preserve">Bashair Omer R ALI </v>
          </cell>
          <cell r="D254" t="str">
            <v>WS</v>
          </cell>
          <cell r="E254" t="str">
            <v>Field</v>
          </cell>
          <cell r="F254" t="str">
            <v xml:space="preserve">Master Driller </v>
          </cell>
          <cell r="G254" t="str">
            <v>EFH01</v>
          </cell>
          <cell r="H254" t="str">
            <v>Not relocated</v>
          </cell>
          <cell r="I254">
            <v>0</v>
          </cell>
          <cell r="J254">
            <v>0</v>
          </cell>
          <cell r="K254">
            <v>0</v>
          </cell>
        </row>
        <row r="255">
          <cell r="A255" t="str">
            <v>EF0254</v>
          </cell>
          <cell r="B255" t="str">
            <v>Stopped</v>
          </cell>
          <cell r="C255" t="str">
            <v xml:space="preserve">Al bnan ALI TAG ALASFIA </v>
          </cell>
          <cell r="D255" t="str">
            <v>WS</v>
          </cell>
          <cell r="E255" t="str">
            <v>Field</v>
          </cell>
          <cell r="F255" t="str">
            <v xml:space="preserve">Social Approach </v>
          </cell>
          <cell r="G255" t="str">
            <v>EFH01</v>
          </cell>
          <cell r="H255" t="str">
            <v>Not relocated</v>
          </cell>
          <cell r="I255">
            <v>0</v>
          </cell>
          <cell r="J255">
            <v>0</v>
          </cell>
          <cell r="K255">
            <v>0</v>
          </cell>
        </row>
        <row r="256">
          <cell r="A256" t="str">
            <v>EF0255</v>
          </cell>
          <cell r="B256" t="str">
            <v>Stopped</v>
          </cell>
          <cell r="C256" t="str">
            <v xml:space="preserve">Khadija ADAM MOHAMED </v>
          </cell>
          <cell r="D256" t="str">
            <v>ADMIN</v>
          </cell>
          <cell r="E256" t="str">
            <v>Guest house</v>
          </cell>
          <cell r="F256" t="str">
            <v xml:space="preserve">Cleaner </v>
          </cell>
          <cell r="G256" t="str">
            <v>EFC01</v>
          </cell>
          <cell r="H256" t="str">
            <v>Not relocated</v>
          </cell>
          <cell r="I256">
            <v>0</v>
          </cell>
          <cell r="J256">
            <v>0</v>
          </cell>
          <cell r="K256">
            <v>0</v>
          </cell>
        </row>
        <row r="257">
          <cell r="A257" t="str">
            <v>EF0256</v>
          </cell>
          <cell r="B257" t="str">
            <v>Active</v>
          </cell>
          <cell r="C257" t="str">
            <v xml:space="preserve">Bahja ABDALLA BASHEIR </v>
          </cell>
          <cell r="D257" t="str">
            <v>ADMIN</v>
          </cell>
          <cell r="E257" t="str">
            <v>Office</v>
          </cell>
          <cell r="F257" t="str">
            <v xml:space="preserve">Cleaner </v>
          </cell>
          <cell r="G257" t="str">
            <v>EFC01</v>
          </cell>
          <cell r="H257" t="str">
            <v>Not relocated</v>
          </cell>
          <cell r="I257">
            <v>0</v>
          </cell>
          <cell r="J257">
            <v>0</v>
          </cell>
          <cell r="K257">
            <v>0</v>
          </cell>
        </row>
        <row r="258">
          <cell r="A258" t="str">
            <v>EF0257</v>
          </cell>
          <cell r="B258" t="str">
            <v>Stopped</v>
          </cell>
          <cell r="C258" t="str">
            <v xml:space="preserve">Bilal ELNOUR ELHAJ </v>
          </cell>
          <cell r="D258" t="str">
            <v>LOG</v>
          </cell>
          <cell r="E258" t="str">
            <v>Guest House</v>
          </cell>
          <cell r="F258" t="str">
            <v>Watchman</v>
          </cell>
          <cell r="G258" t="str">
            <v>EFC01</v>
          </cell>
          <cell r="H258" t="str">
            <v>Not relocated</v>
          </cell>
          <cell r="I258">
            <v>0</v>
          </cell>
          <cell r="J258">
            <v>0</v>
          </cell>
          <cell r="K258">
            <v>0</v>
          </cell>
        </row>
        <row r="259">
          <cell r="A259" t="str">
            <v>EF0258</v>
          </cell>
          <cell r="B259" t="str">
            <v>Stopped</v>
          </cell>
          <cell r="C259" t="str">
            <v>Yanis BESHIR MAHMOUD</v>
          </cell>
          <cell r="D259" t="str">
            <v>FA</v>
          </cell>
          <cell r="E259" t="str">
            <v>Field</v>
          </cell>
          <cell r="F259" t="str">
            <v>Local Food Aid Monitor</v>
          </cell>
          <cell r="G259" t="str">
            <v>EFF01</v>
          </cell>
          <cell r="H259" t="str">
            <v>Not relocated</v>
          </cell>
          <cell r="I259">
            <v>0</v>
          </cell>
          <cell r="J259">
            <v>0</v>
          </cell>
          <cell r="K259">
            <v>0</v>
          </cell>
        </row>
        <row r="260">
          <cell r="A260" t="str">
            <v>EF0259</v>
          </cell>
          <cell r="B260" t="str">
            <v>Stopped</v>
          </cell>
          <cell r="C260" t="str">
            <v>Al Nur ABDELRAHMAN SHERIF</v>
          </cell>
          <cell r="D260" t="str">
            <v>FA</v>
          </cell>
          <cell r="E260" t="str">
            <v>Field</v>
          </cell>
          <cell r="F260" t="str">
            <v>Local Food Aid Monitor</v>
          </cell>
          <cell r="G260" t="str">
            <v>EFF01</v>
          </cell>
          <cell r="H260" t="str">
            <v>Not relocated</v>
          </cell>
          <cell r="I260">
            <v>0</v>
          </cell>
          <cell r="J260">
            <v>0</v>
          </cell>
          <cell r="K260">
            <v>0</v>
          </cell>
        </row>
        <row r="261">
          <cell r="A261" t="str">
            <v>EF0260</v>
          </cell>
          <cell r="B261" t="str">
            <v>Stopped</v>
          </cell>
          <cell r="C261" t="str">
            <v>Abdelaziz MOHAMED AHMED</v>
          </cell>
          <cell r="D261" t="str">
            <v>FA</v>
          </cell>
          <cell r="E261" t="str">
            <v>Field</v>
          </cell>
          <cell r="F261" t="str">
            <v>Local Food Aid Monitor</v>
          </cell>
          <cell r="G261" t="str">
            <v>EFF01</v>
          </cell>
          <cell r="H261" t="str">
            <v>Not relocated</v>
          </cell>
          <cell r="I261">
            <v>0</v>
          </cell>
          <cell r="J261">
            <v>0</v>
          </cell>
          <cell r="K261">
            <v>0</v>
          </cell>
        </row>
        <row r="262">
          <cell r="A262" t="str">
            <v>EF0261</v>
          </cell>
          <cell r="B262" t="str">
            <v>Active</v>
          </cell>
          <cell r="C262" t="str">
            <v>Abdelkader YagouP</v>
          </cell>
          <cell r="D262" t="str">
            <v>FA</v>
          </cell>
          <cell r="E262" t="str">
            <v>Field</v>
          </cell>
          <cell r="F262" t="str">
            <v>Local Food Aid Monitor</v>
          </cell>
          <cell r="G262" t="str">
            <v>EFF01</v>
          </cell>
          <cell r="H262" t="str">
            <v>Not relocated</v>
          </cell>
          <cell r="I262">
            <v>0</v>
          </cell>
          <cell r="J262">
            <v>0</v>
          </cell>
          <cell r="K262">
            <v>0</v>
          </cell>
        </row>
        <row r="263">
          <cell r="A263" t="str">
            <v>EF0262</v>
          </cell>
          <cell r="B263" t="str">
            <v>Stopped</v>
          </cell>
          <cell r="C263" t="str">
            <v>Faisal IBRAHIM ABDULAZIZ</v>
          </cell>
          <cell r="D263" t="str">
            <v>WS</v>
          </cell>
          <cell r="E263" t="str">
            <v>Field</v>
          </cell>
          <cell r="F263" t="str">
            <v>Watsan Tecnician</v>
          </cell>
          <cell r="G263" t="str">
            <v>EFH01</v>
          </cell>
          <cell r="H263" t="str">
            <v>Not relocated</v>
          </cell>
          <cell r="I263">
            <v>0</v>
          </cell>
          <cell r="J263">
            <v>0</v>
          </cell>
          <cell r="K263">
            <v>0</v>
          </cell>
        </row>
        <row r="264">
          <cell r="A264" t="str">
            <v>EF0263</v>
          </cell>
          <cell r="B264" t="str">
            <v>Active</v>
          </cell>
          <cell r="C264" t="str">
            <v>Faisal MOHAMED EISSA</v>
          </cell>
          <cell r="D264" t="str">
            <v>FS</v>
          </cell>
          <cell r="E264" t="str">
            <v>Field</v>
          </cell>
          <cell r="F264" t="str">
            <v>Food security survey</v>
          </cell>
          <cell r="G264" t="str">
            <v>EFF01</v>
          </cell>
          <cell r="H264" t="str">
            <v>Not relocated</v>
          </cell>
          <cell r="I264">
            <v>0</v>
          </cell>
          <cell r="J264">
            <v>0</v>
          </cell>
          <cell r="K264">
            <v>0</v>
          </cell>
        </row>
        <row r="265">
          <cell r="A265" t="str">
            <v>EF0264</v>
          </cell>
          <cell r="B265" t="str">
            <v>Stopped</v>
          </cell>
          <cell r="C265" t="str">
            <v>KhaterAdam Jally</v>
          </cell>
          <cell r="D265" t="str">
            <v>FA</v>
          </cell>
          <cell r="E265" t="str">
            <v>Field</v>
          </cell>
          <cell r="F265" t="str">
            <v>Local Food Aid Monitor</v>
          </cell>
          <cell r="G265" t="str">
            <v>EFF01</v>
          </cell>
          <cell r="H265" t="str">
            <v>Not relocated</v>
          </cell>
          <cell r="I265">
            <v>0</v>
          </cell>
          <cell r="J265">
            <v>0</v>
          </cell>
          <cell r="K265">
            <v>0</v>
          </cell>
        </row>
        <row r="266">
          <cell r="A266" t="str">
            <v>EF0265</v>
          </cell>
          <cell r="B266" t="str">
            <v>Stopped</v>
          </cell>
          <cell r="C266" t="str">
            <v>Abdelgassim Mahmoud Abdallah</v>
          </cell>
          <cell r="D266" t="str">
            <v>LOG</v>
          </cell>
          <cell r="E266" t="str">
            <v>Field</v>
          </cell>
          <cell r="F266" t="str">
            <v>Watchman</v>
          </cell>
          <cell r="G266" t="str">
            <v>EFC01</v>
          </cell>
          <cell r="H266" t="str">
            <v>Not relocated</v>
          </cell>
          <cell r="I266">
            <v>0</v>
          </cell>
          <cell r="J266">
            <v>0</v>
          </cell>
          <cell r="K266">
            <v>0</v>
          </cell>
        </row>
        <row r="267">
          <cell r="A267" t="str">
            <v>EF0266</v>
          </cell>
          <cell r="B267" t="str">
            <v>Stopped</v>
          </cell>
          <cell r="C267" t="str">
            <v>Yousif Adam Zakaria</v>
          </cell>
          <cell r="D267" t="str">
            <v>LOG</v>
          </cell>
          <cell r="E267" t="str">
            <v>Office</v>
          </cell>
          <cell r="F267" t="str">
            <v>Driver</v>
          </cell>
          <cell r="G267" t="str">
            <v>EFC01</v>
          </cell>
          <cell r="H267" t="str">
            <v>Not relocated</v>
          </cell>
          <cell r="I267">
            <v>0</v>
          </cell>
          <cell r="J267">
            <v>0</v>
          </cell>
          <cell r="K267">
            <v>0</v>
          </cell>
        </row>
        <row r="268">
          <cell r="A268" t="str">
            <v>EF0267</v>
          </cell>
          <cell r="B268" t="str">
            <v>Active</v>
          </cell>
          <cell r="C268" t="str">
            <v>Modather Mohamed Abdalla</v>
          </cell>
          <cell r="D268" t="str">
            <v>LOG</v>
          </cell>
          <cell r="E268" t="str">
            <v>Office</v>
          </cell>
          <cell r="F268" t="str">
            <v>Mechanic Assistan</v>
          </cell>
          <cell r="G268" t="str">
            <v>EFC01</v>
          </cell>
          <cell r="H268" t="str">
            <v>Not relocated</v>
          </cell>
          <cell r="I268">
            <v>0</v>
          </cell>
          <cell r="J268">
            <v>0</v>
          </cell>
          <cell r="K268">
            <v>0</v>
          </cell>
        </row>
        <row r="269">
          <cell r="A269" t="str">
            <v>EF0268</v>
          </cell>
          <cell r="B269" t="str">
            <v>Stopped</v>
          </cell>
          <cell r="C269" t="str">
            <v>Adam Abdulkarim Abdulshafi</v>
          </cell>
          <cell r="D269" t="str">
            <v>NUT</v>
          </cell>
          <cell r="E269" t="str">
            <v>SFC</v>
          </cell>
          <cell r="F269" t="str">
            <v>Watchman</v>
          </cell>
          <cell r="G269" t="str">
            <v>EFN01</v>
          </cell>
          <cell r="H269" t="str">
            <v>Not relocated</v>
          </cell>
          <cell r="I269">
            <v>0</v>
          </cell>
          <cell r="J269">
            <v>0</v>
          </cell>
          <cell r="K269">
            <v>0</v>
          </cell>
        </row>
        <row r="270">
          <cell r="A270" t="str">
            <v>EF0269</v>
          </cell>
          <cell r="B270" t="str">
            <v>Stopped</v>
          </cell>
          <cell r="C270" t="str">
            <v>Adam Mohamed Yahya</v>
          </cell>
          <cell r="D270" t="str">
            <v>NUT</v>
          </cell>
          <cell r="E270" t="str">
            <v>SFC</v>
          </cell>
          <cell r="F270" t="str">
            <v>Watchman</v>
          </cell>
          <cell r="G270" t="str">
            <v>EFN01</v>
          </cell>
          <cell r="H270" t="str">
            <v>Not relocated</v>
          </cell>
          <cell r="I270">
            <v>0</v>
          </cell>
          <cell r="J270">
            <v>0</v>
          </cell>
          <cell r="K270">
            <v>0</v>
          </cell>
        </row>
        <row r="271">
          <cell r="A271" t="str">
            <v>EF0270</v>
          </cell>
          <cell r="B271" t="str">
            <v>Active</v>
          </cell>
          <cell r="C271" t="str">
            <v>Ahmed Suleiman Ahmed</v>
          </cell>
          <cell r="D271" t="str">
            <v>LOG</v>
          </cell>
          <cell r="E271" t="str">
            <v>Guest House</v>
          </cell>
          <cell r="F271" t="str">
            <v>Watchman</v>
          </cell>
          <cell r="G271" t="str">
            <v>EFC01</v>
          </cell>
          <cell r="H271" t="str">
            <v>Not relocated</v>
          </cell>
          <cell r="I271">
            <v>0</v>
          </cell>
          <cell r="J271">
            <v>0</v>
          </cell>
          <cell r="K271">
            <v>0</v>
          </cell>
        </row>
        <row r="272">
          <cell r="A272" t="str">
            <v>EF0271</v>
          </cell>
          <cell r="B272" t="str">
            <v>Active</v>
          </cell>
          <cell r="C272" t="str">
            <v>Babiker Ibrahim Mohamed</v>
          </cell>
          <cell r="D272" t="str">
            <v>LOG</v>
          </cell>
          <cell r="E272" t="str">
            <v>Guest House</v>
          </cell>
          <cell r="F272" t="str">
            <v>Watchman</v>
          </cell>
          <cell r="G272" t="str">
            <v>EFC01</v>
          </cell>
          <cell r="H272" t="str">
            <v>Not relocated</v>
          </cell>
          <cell r="I272">
            <v>0</v>
          </cell>
          <cell r="J272">
            <v>0</v>
          </cell>
          <cell r="K272">
            <v>0</v>
          </cell>
        </row>
        <row r="273">
          <cell r="A273" t="str">
            <v>EF0272</v>
          </cell>
          <cell r="B273" t="str">
            <v>Active</v>
          </cell>
          <cell r="C273" t="str">
            <v>Mohamed Ahmed Dawalbeit</v>
          </cell>
          <cell r="D273" t="str">
            <v>LOG</v>
          </cell>
          <cell r="E273" t="str">
            <v>Office</v>
          </cell>
          <cell r="F273" t="str">
            <v>Watchman</v>
          </cell>
          <cell r="G273" t="str">
            <v>EFC01</v>
          </cell>
          <cell r="H273" t="str">
            <v>Not relocated</v>
          </cell>
          <cell r="I273">
            <v>0</v>
          </cell>
          <cell r="J273">
            <v>0</v>
          </cell>
          <cell r="K273">
            <v>0</v>
          </cell>
        </row>
        <row r="274">
          <cell r="A274" t="str">
            <v>EF0273</v>
          </cell>
          <cell r="B274" t="str">
            <v>Stopped</v>
          </cell>
          <cell r="C274" t="str">
            <v>Alameldeen Ahmed Yousif Adam</v>
          </cell>
          <cell r="D274" t="str">
            <v>WS</v>
          </cell>
          <cell r="E274" t="str">
            <v>Field</v>
          </cell>
          <cell r="F274" t="str">
            <v>Geophisical operator</v>
          </cell>
          <cell r="G274" t="str">
            <v>EFH01</v>
          </cell>
          <cell r="H274" t="str">
            <v>Not relocated</v>
          </cell>
          <cell r="I274">
            <v>0</v>
          </cell>
          <cell r="J274">
            <v>0</v>
          </cell>
          <cell r="K274">
            <v>0</v>
          </cell>
        </row>
        <row r="275">
          <cell r="A275" t="str">
            <v>EF0274</v>
          </cell>
          <cell r="B275" t="str">
            <v>Stopped</v>
          </cell>
          <cell r="C275" t="str">
            <v>Hamid Mussa Suleiman</v>
          </cell>
          <cell r="D275" t="str">
            <v>WS</v>
          </cell>
          <cell r="E275" t="str">
            <v>Field</v>
          </cell>
          <cell r="F275" t="str">
            <v>Geophisical operator</v>
          </cell>
          <cell r="G275" t="str">
            <v>EFH01</v>
          </cell>
          <cell r="H275" t="str">
            <v>Not relocated</v>
          </cell>
          <cell r="I275">
            <v>0</v>
          </cell>
          <cell r="J275">
            <v>0</v>
          </cell>
          <cell r="K275">
            <v>0</v>
          </cell>
        </row>
        <row r="276">
          <cell r="A276" t="str">
            <v>EF0275</v>
          </cell>
          <cell r="B276" t="str">
            <v>Stopped</v>
          </cell>
          <cell r="C276" t="str">
            <v>Jaafer Mohamed Ahmed</v>
          </cell>
          <cell r="D276" t="str">
            <v>WS</v>
          </cell>
          <cell r="E276" t="str">
            <v>Field</v>
          </cell>
          <cell r="F276" t="str">
            <v>Geophisical supervisor</v>
          </cell>
          <cell r="G276" t="str">
            <v>EFH01</v>
          </cell>
          <cell r="H276" t="str">
            <v>Not relocated</v>
          </cell>
          <cell r="I276">
            <v>0</v>
          </cell>
          <cell r="J276">
            <v>0</v>
          </cell>
          <cell r="K276">
            <v>0</v>
          </cell>
        </row>
        <row r="277">
          <cell r="A277" t="str">
            <v>EF0276</v>
          </cell>
          <cell r="B277" t="str">
            <v>Stopped</v>
          </cell>
          <cell r="C277" t="str">
            <v>Ossam eldien Abdalla Ismail</v>
          </cell>
          <cell r="D277" t="str">
            <v>WS</v>
          </cell>
          <cell r="E277" t="str">
            <v>Field</v>
          </cell>
          <cell r="F277" t="str">
            <v>Drilling assistant</v>
          </cell>
          <cell r="G277" t="str">
            <v>EFH01</v>
          </cell>
          <cell r="H277" t="str">
            <v>Not relocated</v>
          </cell>
          <cell r="I277">
            <v>0</v>
          </cell>
          <cell r="J277">
            <v>0</v>
          </cell>
          <cell r="K277">
            <v>0</v>
          </cell>
        </row>
        <row r="278">
          <cell r="A278" t="str">
            <v>EF0277</v>
          </cell>
          <cell r="B278" t="str">
            <v>Stopped</v>
          </cell>
          <cell r="C278" t="str">
            <v>Nagat Adam Mohamed</v>
          </cell>
          <cell r="D278" t="str">
            <v>FS</v>
          </cell>
          <cell r="E278" t="str">
            <v>Field</v>
          </cell>
          <cell r="F278" t="str">
            <v xml:space="preserve">Food security monitor </v>
          </cell>
          <cell r="G278" t="str">
            <v>EFF01</v>
          </cell>
          <cell r="H278" t="str">
            <v>Not relocated</v>
          </cell>
          <cell r="I278">
            <v>0</v>
          </cell>
          <cell r="J278">
            <v>0</v>
          </cell>
          <cell r="K278">
            <v>0</v>
          </cell>
        </row>
        <row r="279">
          <cell r="A279" t="str">
            <v>EF0278</v>
          </cell>
          <cell r="B279" t="str">
            <v>Stopped</v>
          </cell>
          <cell r="C279" t="str">
            <v>Azarg Dawood Hamid</v>
          </cell>
          <cell r="D279" t="str">
            <v>LOG</v>
          </cell>
          <cell r="E279" t="str">
            <v>Office</v>
          </cell>
          <cell r="F279" t="str">
            <v xml:space="preserve">Radio operator </v>
          </cell>
          <cell r="G279" t="str">
            <v>EFC01</v>
          </cell>
          <cell r="H279" t="str">
            <v>KH-EF</v>
          </cell>
          <cell r="I279">
            <v>200000</v>
          </cell>
          <cell r="J279">
            <v>0</v>
          </cell>
          <cell r="K279">
            <v>0</v>
          </cell>
        </row>
        <row r="280">
          <cell r="A280" t="str">
            <v>EF0279</v>
          </cell>
          <cell r="B280" t="str">
            <v>Stopped</v>
          </cell>
          <cell r="C280" t="str">
            <v>Anwar Elamin Ahmed</v>
          </cell>
          <cell r="D280" t="str">
            <v>LOG</v>
          </cell>
          <cell r="E280" t="str">
            <v>Office</v>
          </cell>
          <cell r="F280" t="str">
            <v xml:space="preserve">Radio operator </v>
          </cell>
          <cell r="G280" t="str">
            <v>EFC01</v>
          </cell>
          <cell r="H280" t="str">
            <v>KH-EF</v>
          </cell>
          <cell r="I280">
            <v>200000</v>
          </cell>
          <cell r="J280">
            <v>0</v>
          </cell>
          <cell r="K280">
            <v>0</v>
          </cell>
        </row>
        <row r="281">
          <cell r="A281" t="str">
            <v>EF0280</v>
          </cell>
          <cell r="B281" t="str">
            <v>Active</v>
          </cell>
          <cell r="C281" t="str">
            <v>Aisha Adam Ahmed Mohamed</v>
          </cell>
          <cell r="D281" t="str">
            <v>LOG</v>
          </cell>
          <cell r="E281" t="str">
            <v>Field</v>
          </cell>
          <cell r="F281" t="str">
            <v>Cook/Cleaner</v>
          </cell>
          <cell r="G281" t="str">
            <v>EFC01</v>
          </cell>
          <cell r="H281" t="str">
            <v>Not relocated</v>
          </cell>
          <cell r="I281">
            <v>0</v>
          </cell>
          <cell r="J281">
            <v>0</v>
          </cell>
          <cell r="K281">
            <v>0</v>
          </cell>
        </row>
        <row r="282">
          <cell r="A282" t="str">
            <v>EF0281</v>
          </cell>
          <cell r="B282" t="str">
            <v>Active</v>
          </cell>
          <cell r="C282" t="str">
            <v>Hamed Mohamed Hamed</v>
          </cell>
          <cell r="D282" t="str">
            <v>LOG</v>
          </cell>
          <cell r="E282" t="str">
            <v>Office</v>
          </cell>
          <cell r="F282" t="str">
            <v>LOG/Assistant -Daraslaam</v>
          </cell>
          <cell r="G282" t="str">
            <v>EFC01</v>
          </cell>
          <cell r="H282" t="str">
            <v>Not relocated</v>
          </cell>
          <cell r="I282">
            <v>0</v>
          </cell>
          <cell r="J282">
            <v>0</v>
          </cell>
          <cell r="K282">
            <v>0</v>
          </cell>
        </row>
        <row r="283">
          <cell r="A283" t="str">
            <v>EF0282</v>
          </cell>
          <cell r="B283" t="str">
            <v>Stopped</v>
          </cell>
          <cell r="C283" t="str">
            <v>Habadeen Sidig Basher</v>
          </cell>
          <cell r="D283" t="str">
            <v>WS</v>
          </cell>
          <cell r="E283" t="str">
            <v>Field</v>
          </cell>
          <cell r="F283" t="str">
            <v xml:space="preserve">Technical Supervisor </v>
          </cell>
          <cell r="G283" t="str">
            <v>EFH01</v>
          </cell>
          <cell r="H283" t="str">
            <v>Not relocated</v>
          </cell>
          <cell r="I283">
            <v>0</v>
          </cell>
          <cell r="J283">
            <v>0</v>
          </cell>
          <cell r="K283">
            <v>0</v>
          </cell>
        </row>
        <row r="284">
          <cell r="A284" t="str">
            <v>EF0283</v>
          </cell>
          <cell r="B284" t="str">
            <v>Stopped</v>
          </cell>
          <cell r="C284" t="str">
            <v>Taha Osman Nasor</v>
          </cell>
          <cell r="D284" t="str">
            <v>WS</v>
          </cell>
          <cell r="E284" t="str">
            <v>Field</v>
          </cell>
          <cell r="F284" t="str">
            <v>Drilling Assistant</v>
          </cell>
          <cell r="G284" t="str">
            <v>EFH01</v>
          </cell>
          <cell r="H284" t="str">
            <v>Not relocated</v>
          </cell>
          <cell r="I284">
            <v>0</v>
          </cell>
          <cell r="J284">
            <v>0</v>
          </cell>
          <cell r="K284">
            <v>0</v>
          </cell>
        </row>
        <row r="285">
          <cell r="A285" t="str">
            <v>EF0284</v>
          </cell>
          <cell r="B285" t="str">
            <v>Stopped</v>
          </cell>
          <cell r="C285" t="str">
            <v>Elsadig Arja Abdurahman</v>
          </cell>
          <cell r="D285" t="str">
            <v>WS</v>
          </cell>
          <cell r="E285" t="str">
            <v>Field</v>
          </cell>
          <cell r="F285" t="str">
            <v>Drilling Assistant</v>
          </cell>
          <cell r="G285" t="str">
            <v>EFH01</v>
          </cell>
          <cell r="H285" t="str">
            <v>Not relocated</v>
          </cell>
          <cell r="I285">
            <v>0</v>
          </cell>
          <cell r="J285">
            <v>0</v>
          </cell>
          <cell r="K285">
            <v>0</v>
          </cell>
        </row>
        <row r="286">
          <cell r="A286" t="str">
            <v>EF0285</v>
          </cell>
          <cell r="B286" t="str">
            <v>Stopped</v>
          </cell>
          <cell r="C286" t="str">
            <v>Hamed Zakaria Basi</v>
          </cell>
          <cell r="D286" t="str">
            <v>FA</v>
          </cell>
          <cell r="E286" t="str">
            <v>Field</v>
          </cell>
          <cell r="F286" t="str">
            <v>Food Aid Monitor</v>
          </cell>
          <cell r="G286" t="str">
            <v>EFF01</v>
          </cell>
          <cell r="H286" t="str">
            <v>Not relocated</v>
          </cell>
          <cell r="I286">
            <v>0</v>
          </cell>
          <cell r="J286">
            <v>0</v>
          </cell>
          <cell r="K286">
            <v>0</v>
          </cell>
        </row>
        <row r="287">
          <cell r="A287" t="str">
            <v>EF0286</v>
          </cell>
          <cell r="B287" t="str">
            <v>Active</v>
          </cell>
          <cell r="C287" t="str">
            <v>Mahadia Adam Ibrahim</v>
          </cell>
          <cell r="D287" t="str">
            <v>NUT</v>
          </cell>
          <cell r="E287" t="str">
            <v>OTP</v>
          </cell>
          <cell r="F287" t="str">
            <v>OTP Team Leader</v>
          </cell>
          <cell r="G287" t="str">
            <v>EFN01</v>
          </cell>
          <cell r="H287" t="str">
            <v>Not relocated</v>
          </cell>
          <cell r="I287">
            <v>0</v>
          </cell>
          <cell r="J287">
            <v>0</v>
          </cell>
          <cell r="K287">
            <v>0</v>
          </cell>
        </row>
        <row r="288">
          <cell r="A288" t="str">
            <v>EF0287</v>
          </cell>
          <cell r="B288" t="str">
            <v>Active</v>
          </cell>
          <cell r="C288" t="str">
            <v>Eltigani Fadul Mustafa</v>
          </cell>
          <cell r="D288" t="str">
            <v>ADMIN</v>
          </cell>
          <cell r="E288" t="str">
            <v>Office</v>
          </cell>
          <cell r="F288" t="str">
            <v>Accountant</v>
          </cell>
          <cell r="G288" t="str">
            <v>EFC01</v>
          </cell>
          <cell r="H288" t="str">
            <v>Not relocated</v>
          </cell>
          <cell r="I288">
            <v>0</v>
          </cell>
          <cell r="J288">
            <v>0</v>
          </cell>
          <cell r="K288">
            <v>0</v>
          </cell>
        </row>
        <row r="289">
          <cell r="A289" t="str">
            <v>EF0288</v>
          </cell>
          <cell r="B289" t="str">
            <v>Active</v>
          </cell>
          <cell r="C289" t="str">
            <v>Abdelhameed Eltigani Suliman</v>
          </cell>
          <cell r="D289" t="str">
            <v>NUT</v>
          </cell>
          <cell r="E289" t="str">
            <v>TFC</v>
          </cell>
          <cell r="F289" t="str">
            <v xml:space="preserve">Medical Supervisor </v>
          </cell>
          <cell r="G289" t="str">
            <v>EFN01</v>
          </cell>
          <cell r="H289" t="str">
            <v>Not relocated</v>
          </cell>
          <cell r="I289">
            <v>0</v>
          </cell>
          <cell r="J289">
            <v>0</v>
          </cell>
          <cell r="K289">
            <v>0</v>
          </cell>
        </row>
        <row r="290">
          <cell r="A290" t="str">
            <v>EF0289</v>
          </cell>
          <cell r="B290" t="str">
            <v>Stopped</v>
          </cell>
          <cell r="C290" t="str">
            <v>Hisham Eldeen Abdol Malik Babikir</v>
          </cell>
          <cell r="D290" t="str">
            <v>LOG</v>
          </cell>
          <cell r="E290" t="str">
            <v>Office</v>
          </cell>
          <cell r="F290" t="str">
            <v>Driver</v>
          </cell>
          <cell r="G290" t="str">
            <v>EFC01</v>
          </cell>
          <cell r="H290" t="str">
            <v>Not relocated</v>
          </cell>
          <cell r="I290">
            <v>0</v>
          </cell>
          <cell r="J290">
            <v>0</v>
          </cell>
          <cell r="K290">
            <v>0</v>
          </cell>
        </row>
        <row r="291">
          <cell r="A291" t="str">
            <v>EF0290</v>
          </cell>
          <cell r="B291" t="str">
            <v>Active</v>
          </cell>
          <cell r="C291" t="str">
            <v>Mariam Abaker Yahya</v>
          </cell>
          <cell r="D291" t="str">
            <v>NUT</v>
          </cell>
          <cell r="E291" t="str">
            <v>TFC</v>
          </cell>
          <cell r="F291" t="str">
            <v>Cleaner</v>
          </cell>
          <cell r="G291" t="str">
            <v>EFN01</v>
          </cell>
          <cell r="H291" t="str">
            <v>Not relocated</v>
          </cell>
          <cell r="I291">
            <v>0</v>
          </cell>
          <cell r="J291">
            <v>8</v>
          </cell>
          <cell r="K291">
            <v>0</v>
          </cell>
        </row>
        <row r="292">
          <cell r="A292" t="str">
            <v>EF0291</v>
          </cell>
          <cell r="B292" t="str">
            <v>Active</v>
          </cell>
          <cell r="C292" t="str">
            <v>Anwar Elamin Ahmed</v>
          </cell>
          <cell r="D292" t="str">
            <v>LOG</v>
          </cell>
          <cell r="E292" t="str">
            <v>Office</v>
          </cell>
          <cell r="F292" t="str">
            <v xml:space="preserve">Radio operator </v>
          </cell>
          <cell r="G292" t="str">
            <v>EFC01</v>
          </cell>
          <cell r="H292" t="str">
            <v>KH-EF</v>
          </cell>
          <cell r="I292">
            <v>200000</v>
          </cell>
          <cell r="J292">
            <v>0</v>
          </cell>
          <cell r="K292">
            <v>0</v>
          </cell>
        </row>
        <row r="293">
          <cell r="A293" t="str">
            <v>EF0292</v>
          </cell>
          <cell r="B293" t="str">
            <v>Stopped</v>
          </cell>
          <cell r="C293" t="str">
            <v>James Gordon Bulli</v>
          </cell>
          <cell r="D293" t="str">
            <v>LOG</v>
          </cell>
          <cell r="E293" t="str">
            <v>Office</v>
          </cell>
          <cell r="F293" t="str">
            <v>Logistician Assistant</v>
          </cell>
          <cell r="G293" t="str">
            <v>EFC01</v>
          </cell>
          <cell r="H293" t="str">
            <v>Not relocated</v>
          </cell>
          <cell r="I293">
            <v>0</v>
          </cell>
          <cell r="J293">
            <v>0</v>
          </cell>
          <cell r="K293">
            <v>0</v>
          </cell>
        </row>
        <row r="294">
          <cell r="A294" t="str">
            <v>EF0293</v>
          </cell>
          <cell r="B294" t="str">
            <v>Active</v>
          </cell>
          <cell r="C294" t="str">
            <v>Adam Younis Ishag</v>
          </cell>
          <cell r="D294" t="str">
            <v>NUT</v>
          </cell>
          <cell r="E294" t="str">
            <v>OTP</v>
          </cell>
          <cell r="F294" t="str">
            <v xml:space="preserve">Measurer </v>
          </cell>
          <cell r="G294" t="str">
            <v>EFN01</v>
          </cell>
          <cell r="H294" t="str">
            <v>Not relocated</v>
          </cell>
          <cell r="I294">
            <v>0</v>
          </cell>
          <cell r="J294">
            <v>0</v>
          </cell>
          <cell r="K294">
            <v>0</v>
          </cell>
        </row>
        <row r="295">
          <cell r="A295" t="str">
            <v>EF0294</v>
          </cell>
          <cell r="B295" t="str">
            <v>Stopped</v>
          </cell>
          <cell r="C295" t="str">
            <v>Rehab Ibrahim Saleh</v>
          </cell>
          <cell r="D295" t="str">
            <v>FS</v>
          </cell>
          <cell r="E295" t="str">
            <v>Field</v>
          </cell>
          <cell r="F295" t="str">
            <v>Data Entry Manager</v>
          </cell>
          <cell r="G295" t="str">
            <v>EFF01</v>
          </cell>
          <cell r="H295" t="str">
            <v>Not relocated</v>
          </cell>
          <cell r="I295">
            <v>0</v>
          </cell>
          <cell r="J295">
            <v>0</v>
          </cell>
          <cell r="K295">
            <v>0</v>
          </cell>
        </row>
        <row r="296">
          <cell r="A296" t="str">
            <v>EF0295</v>
          </cell>
          <cell r="B296" t="str">
            <v>Active</v>
          </cell>
          <cell r="C296" t="str">
            <v>Abdalla Mohamed Gumma</v>
          </cell>
          <cell r="D296" t="str">
            <v>LOG</v>
          </cell>
          <cell r="E296" t="str">
            <v>Office</v>
          </cell>
          <cell r="F296" t="str">
            <v>Watchman</v>
          </cell>
          <cell r="G296" t="str">
            <v>EFC01</v>
          </cell>
          <cell r="H296" t="str">
            <v>Not relocated</v>
          </cell>
          <cell r="I296">
            <v>0</v>
          </cell>
          <cell r="J296">
            <v>0</v>
          </cell>
          <cell r="K296">
            <v>0</v>
          </cell>
        </row>
        <row r="297">
          <cell r="A297" t="str">
            <v>EF0296</v>
          </cell>
          <cell r="B297" t="str">
            <v>Active</v>
          </cell>
          <cell r="C297" t="str">
            <v>Abubaker Adam Ahmed</v>
          </cell>
          <cell r="D297" t="str">
            <v>LOG</v>
          </cell>
          <cell r="E297" t="str">
            <v>Office</v>
          </cell>
          <cell r="F297" t="str">
            <v>Watchman</v>
          </cell>
          <cell r="G297" t="str">
            <v>EFC01</v>
          </cell>
          <cell r="H297" t="str">
            <v>Not relocated</v>
          </cell>
          <cell r="I297">
            <v>0</v>
          </cell>
          <cell r="J297">
            <v>0</v>
          </cell>
          <cell r="K297">
            <v>0</v>
          </cell>
        </row>
        <row r="298">
          <cell r="A298" t="str">
            <v>EF0297</v>
          </cell>
          <cell r="B298" t="str">
            <v>Stopped</v>
          </cell>
          <cell r="C298" t="str">
            <v xml:space="preserve">Haviz Ahmed Elbalowla </v>
          </cell>
          <cell r="D298" t="str">
            <v>LOG</v>
          </cell>
          <cell r="E298" t="str">
            <v>Office</v>
          </cell>
          <cell r="F298" t="str">
            <v>Watchman</v>
          </cell>
          <cell r="G298" t="str">
            <v>EFC01</v>
          </cell>
          <cell r="H298" t="str">
            <v>Not relocated</v>
          </cell>
          <cell r="I298">
            <v>0</v>
          </cell>
          <cell r="J298">
            <v>0</v>
          </cell>
          <cell r="K298">
            <v>0</v>
          </cell>
        </row>
        <row r="299">
          <cell r="A299" t="str">
            <v>EF0298</v>
          </cell>
          <cell r="B299" t="str">
            <v>Stopped</v>
          </cell>
          <cell r="C299" t="str">
            <v xml:space="preserve">Ismail Ahmed Osman </v>
          </cell>
          <cell r="D299" t="str">
            <v>LOG</v>
          </cell>
          <cell r="E299" t="str">
            <v>Office</v>
          </cell>
          <cell r="F299" t="str">
            <v>Watchman</v>
          </cell>
          <cell r="G299" t="str">
            <v>EFC01</v>
          </cell>
          <cell r="H299" t="str">
            <v>Not relocated</v>
          </cell>
          <cell r="I299">
            <v>0</v>
          </cell>
          <cell r="J299">
            <v>0</v>
          </cell>
          <cell r="K299">
            <v>0</v>
          </cell>
        </row>
        <row r="300">
          <cell r="A300" t="str">
            <v>EF0299</v>
          </cell>
          <cell r="B300" t="str">
            <v>Active</v>
          </cell>
          <cell r="C300" t="str">
            <v>Yassir Eissa Elsamani</v>
          </cell>
          <cell r="D300" t="str">
            <v>LOG</v>
          </cell>
          <cell r="E300" t="str">
            <v>Guest House</v>
          </cell>
          <cell r="F300" t="str">
            <v>Watchman</v>
          </cell>
          <cell r="G300" t="str">
            <v>EFC01</v>
          </cell>
          <cell r="H300" t="str">
            <v>Not relocated</v>
          </cell>
          <cell r="I300">
            <v>0</v>
          </cell>
          <cell r="J300">
            <v>0</v>
          </cell>
          <cell r="K300">
            <v>0</v>
          </cell>
        </row>
        <row r="301">
          <cell r="A301" t="str">
            <v>EF0300</v>
          </cell>
          <cell r="B301" t="str">
            <v>Active</v>
          </cell>
          <cell r="C301" t="str">
            <v>Abdulgadir Yagoub Kheir Alla</v>
          </cell>
          <cell r="D301" t="str">
            <v>NUT</v>
          </cell>
          <cell r="E301" t="str">
            <v>TFC</v>
          </cell>
          <cell r="F301" t="str">
            <v>Watchman</v>
          </cell>
          <cell r="G301" t="str">
            <v>EFN01</v>
          </cell>
          <cell r="H301" t="str">
            <v>Not relocated</v>
          </cell>
          <cell r="I301">
            <v>0</v>
          </cell>
          <cell r="J301">
            <v>0</v>
          </cell>
          <cell r="K301">
            <v>0</v>
          </cell>
        </row>
        <row r="302">
          <cell r="A302" t="str">
            <v>EF0301</v>
          </cell>
          <cell r="B302" t="str">
            <v>Stopped</v>
          </cell>
          <cell r="C302" t="str">
            <v>Ishag  Gamar eldeen Abdalla</v>
          </cell>
          <cell r="D302" t="str">
            <v>LOG</v>
          </cell>
          <cell r="E302" t="str">
            <v>Office</v>
          </cell>
          <cell r="F302" t="str">
            <v>Watchman</v>
          </cell>
          <cell r="G302" t="str">
            <v>EFC01</v>
          </cell>
          <cell r="H302" t="str">
            <v>Not relocated</v>
          </cell>
          <cell r="I302">
            <v>0</v>
          </cell>
          <cell r="J302">
            <v>0</v>
          </cell>
          <cell r="K302">
            <v>0</v>
          </cell>
        </row>
        <row r="303">
          <cell r="A303" t="str">
            <v>EF0302</v>
          </cell>
          <cell r="B303" t="str">
            <v>Stopped</v>
          </cell>
          <cell r="C303" t="str">
            <v>Ahmed Ibrahim Ahmed</v>
          </cell>
          <cell r="D303" t="str">
            <v>LOG</v>
          </cell>
          <cell r="E303" t="str">
            <v>Office</v>
          </cell>
          <cell r="F303" t="str">
            <v>Watchman</v>
          </cell>
          <cell r="G303" t="str">
            <v>EFC01</v>
          </cell>
          <cell r="H303" t="str">
            <v>Not relocated</v>
          </cell>
          <cell r="I303">
            <v>0</v>
          </cell>
          <cell r="J303">
            <v>0</v>
          </cell>
          <cell r="K303">
            <v>0</v>
          </cell>
        </row>
        <row r="304">
          <cell r="A304" t="str">
            <v>EF0303</v>
          </cell>
          <cell r="B304" t="str">
            <v>Stopped</v>
          </cell>
          <cell r="C304" t="str">
            <v>Yahya Abdalla Yagoub</v>
          </cell>
          <cell r="D304" t="str">
            <v>LOG</v>
          </cell>
          <cell r="E304" t="str">
            <v>Guest House</v>
          </cell>
          <cell r="F304" t="str">
            <v>Watchman</v>
          </cell>
          <cell r="G304" t="str">
            <v>EFC01</v>
          </cell>
          <cell r="H304" t="str">
            <v>Not relocated</v>
          </cell>
          <cell r="I304">
            <v>0</v>
          </cell>
          <cell r="J304">
            <v>0</v>
          </cell>
          <cell r="K304">
            <v>0</v>
          </cell>
        </row>
        <row r="305">
          <cell r="A305" t="str">
            <v>EF0304</v>
          </cell>
          <cell r="B305" t="str">
            <v>Active</v>
          </cell>
          <cell r="C305" t="str">
            <v>Hassan Adam Ibrahim</v>
          </cell>
          <cell r="D305" t="str">
            <v>LOG</v>
          </cell>
          <cell r="E305" t="str">
            <v>Guest house</v>
          </cell>
          <cell r="F305" t="str">
            <v>Watchman</v>
          </cell>
          <cell r="G305" t="str">
            <v>EFC01</v>
          </cell>
          <cell r="H305" t="str">
            <v>Not relocated</v>
          </cell>
          <cell r="I305">
            <v>0</v>
          </cell>
          <cell r="J305">
            <v>0</v>
          </cell>
          <cell r="K305">
            <v>0</v>
          </cell>
        </row>
        <row r="306">
          <cell r="A306" t="str">
            <v>EF0305</v>
          </cell>
          <cell r="B306" t="str">
            <v>Active</v>
          </cell>
          <cell r="C306" t="str">
            <v>Abdalla Mohamed Ahmed Elsafi</v>
          </cell>
          <cell r="D306" t="str">
            <v>LOG</v>
          </cell>
          <cell r="E306" t="str">
            <v>Guest House</v>
          </cell>
          <cell r="F306" t="str">
            <v>Watchman</v>
          </cell>
          <cell r="G306" t="str">
            <v>EFC01</v>
          </cell>
          <cell r="H306" t="str">
            <v>Not relocated</v>
          </cell>
          <cell r="I306">
            <v>0</v>
          </cell>
          <cell r="J306">
            <v>0</v>
          </cell>
          <cell r="K306">
            <v>0</v>
          </cell>
        </row>
        <row r="307">
          <cell r="A307" t="str">
            <v>EF0306</v>
          </cell>
          <cell r="B307" t="str">
            <v>Stopped</v>
          </cell>
          <cell r="C307" t="str">
            <v>Samah Mansour Elyas</v>
          </cell>
          <cell r="D307" t="str">
            <v>WS</v>
          </cell>
          <cell r="E307" t="str">
            <v>Field</v>
          </cell>
          <cell r="F307" t="str">
            <v>Community Animator</v>
          </cell>
          <cell r="G307" t="str">
            <v>EFH01</v>
          </cell>
          <cell r="H307" t="str">
            <v>Not relocated</v>
          </cell>
          <cell r="I307">
            <v>0</v>
          </cell>
          <cell r="J307">
            <v>0</v>
          </cell>
          <cell r="K307">
            <v>0</v>
          </cell>
        </row>
        <row r="308">
          <cell r="A308" t="str">
            <v>EF0307</v>
          </cell>
          <cell r="B308" t="str">
            <v>Active</v>
          </cell>
          <cell r="C308" t="str">
            <v>Ahmed Mohamed Abaker</v>
          </cell>
          <cell r="D308" t="str">
            <v>NUT</v>
          </cell>
          <cell r="E308" t="str">
            <v>TFC</v>
          </cell>
          <cell r="F308" t="str">
            <v>Nurse</v>
          </cell>
          <cell r="G308" t="str">
            <v>EFN01</v>
          </cell>
          <cell r="H308" t="str">
            <v>Not relocated</v>
          </cell>
          <cell r="I308">
            <v>0</v>
          </cell>
          <cell r="J308">
            <v>1</v>
          </cell>
          <cell r="K308">
            <v>0</v>
          </cell>
        </row>
        <row r="309">
          <cell r="A309" t="str">
            <v>EF0308</v>
          </cell>
          <cell r="B309" t="str">
            <v>Active</v>
          </cell>
          <cell r="C309" t="str">
            <v>Ahmed Abdulkarim Hassan</v>
          </cell>
          <cell r="D309" t="str">
            <v>LOG</v>
          </cell>
          <cell r="E309" t="str">
            <v>Office</v>
          </cell>
          <cell r="F309" t="str">
            <v>Driver</v>
          </cell>
          <cell r="G309" t="str">
            <v>EFC01</v>
          </cell>
          <cell r="H309" t="str">
            <v>Not relocated</v>
          </cell>
          <cell r="I309">
            <v>0</v>
          </cell>
          <cell r="J309">
            <v>0</v>
          </cell>
          <cell r="K309">
            <v>0</v>
          </cell>
        </row>
        <row r="310">
          <cell r="A310" t="str">
            <v>EF0309</v>
          </cell>
          <cell r="B310" t="str">
            <v>Active</v>
          </cell>
          <cell r="C310" t="str">
            <v>Elnour Mussa Abdalla</v>
          </cell>
          <cell r="D310" t="str">
            <v>LOG</v>
          </cell>
          <cell r="E310" t="str">
            <v>Office</v>
          </cell>
          <cell r="F310" t="str">
            <v>Driver</v>
          </cell>
          <cell r="G310" t="str">
            <v>EFC01</v>
          </cell>
          <cell r="H310" t="str">
            <v>Not relocated</v>
          </cell>
          <cell r="I310">
            <v>0</v>
          </cell>
          <cell r="J310">
            <v>0</v>
          </cell>
          <cell r="K310">
            <v>0</v>
          </cell>
        </row>
        <row r="311">
          <cell r="A311" t="str">
            <v>EF0310</v>
          </cell>
          <cell r="B311" t="str">
            <v>Active</v>
          </cell>
          <cell r="C311" t="str">
            <v>Mohamed Idris Adam</v>
          </cell>
          <cell r="D311" t="str">
            <v>NUT</v>
          </cell>
          <cell r="E311" t="str">
            <v>TFC</v>
          </cell>
          <cell r="F311" t="str">
            <v>Registrar</v>
          </cell>
          <cell r="G311" t="str">
            <v>EFN01</v>
          </cell>
          <cell r="H311" t="str">
            <v>Not relocated</v>
          </cell>
          <cell r="I311">
            <v>0</v>
          </cell>
          <cell r="J311">
            <v>0</v>
          </cell>
          <cell r="K311">
            <v>0</v>
          </cell>
        </row>
        <row r="312">
          <cell r="A312" t="str">
            <v>EF0311</v>
          </cell>
          <cell r="B312" t="str">
            <v>Stopped</v>
          </cell>
          <cell r="C312" t="str">
            <v>Mohamed Badr Abdalmajid</v>
          </cell>
          <cell r="D312" t="str">
            <v>FS</v>
          </cell>
          <cell r="E312" t="str">
            <v>Field</v>
          </cell>
          <cell r="F312" t="str">
            <v>Data Entry Clerk</v>
          </cell>
          <cell r="G312" t="str">
            <v>EFF01</v>
          </cell>
          <cell r="H312" t="str">
            <v>Not relocated</v>
          </cell>
          <cell r="I312">
            <v>0</v>
          </cell>
          <cell r="J312">
            <v>0</v>
          </cell>
          <cell r="K312">
            <v>0</v>
          </cell>
        </row>
        <row r="313">
          <cell r="A313" t="str">
            <v>EF0312</v>
          </cell>
          <cell r="B313" t="str">
            <v>Active</v>
          </cell>
          <cell r="C313" t="str">
            <v>Zakaria Mohamed Khamees</v>
          </cell>
          <cell r="D313" t="str">
            <v>LOG</v>
          </cell>
          <cell r="E313" t="str">
            <v>Office</v>
          </cell>
          <cell r="F313" t="str">
            <v>Driver</v>
          </cell>
          <cell r="G313" t="str">
            <v>EFC01</v>
          </cell>
          <cell r="H313" t="str">
            <v>Not relocated</v>
          </cell>
          <cell r="I313">
            <v>0</v>
          </cell>
          <cell r="J313">
            <v>0</v>
          </cell>
          <cell r="K313">
            <v>0</v>
          </cell>
        </row>
        <row r="314">
          <cell r="A314" t="str">
            <v>EF0313</v>
          </cell>
          <cell r="B314" t="str">
            <v>Active</v>
          </cell>
          <cell r="C314" t="str">
            <v>Adam Osman Mukhtar</v>
          </cell>
          <cell r="D314" t="str">
            <v>LOG</v>
          </cell>
          <cell r="E314" t="str">
            <v>Office</v>
          </cell>
          <cell r="F314" t="str">
            <v>Driver</v>
          </cell>
          <cell r="G314" t="str">
            <v>EFC01</v>
          </cell>
          <cell r="H314" t="str">
            <v>Not relocated</v>
          </cell>
          <cell r="I314">
            <v>0</v>
          </cell>
          <cell r="J314">
            <v>0</v>
          </cell>
          <cell r="K314">
            <v>0</v>
          </cell>
        </row>
        <row r="315">
          <cell r="A315" t="str">
            <v>EF0314</v>
          </cell>
          <cell r="B315" t="str">
            <v>Active</v>
          </cell>
          <cell r="C315" t="str">
            <v>Mohamed Adam Mohamed Abdalla</v>
          </cell>
          <cell r="D315" t="str">
            <v>LOG</v>
          </cell>
          <cell r="E315" t="str">
            <v>Office</v>
          </cell>
          <cell r="F315" t="str">
            <v>Driver</v>
          </cell>
          <cell r="G315" t="str">
            <v>EFC01</v>
          </cell>
          <cell r="H315" t="str">
            <v>Not relocated</v>
          </cell>
          <cell r="I315">
            <v>0</v>
          </cell>
          <cell r="J315">
            <v>0</v>
          </cell>
          <cell r="K315">
            <v>0</v>
          </cell>
        </row>
        <row r="316">
          <cell r="A316" t="str">
            <v>EF0315</v>
          </cell>
          <cell r="B316" t="str">
            <v>Stopped</v>
          </cell>
          <cell r="C316" t="str">
            <v>Elsadig Eissa Samani</v>
          </cell>
          <cell r="D316" t="str">
            <v>LOG</v>
          </cell>
          <cell r="E316" t="str">
            <v>Office</v>
          </cell>
          <cell r="F316" t="str">
            <v>Driver</v>
          </cell>
          <cell r="G316" t="str">
            <v>EFC01</v>
          </cell>
          <cell r="H316" t="str">
            <v>Not relocated</v>
          </cell>
          <cell r="I316">
            <v>0</v>
          </cell>
          <cell r="J316">
            <v>0</v>
          </cell>
          <cell r="K316">
            <v>0</v>
          </cell>
        </row>
        <row r="317">
          <cell r="A317" t="str">
            <v>EF0316</v>
          </cell>
          <cell r="B317" t="str">
            <v>Stopped</v>
          </cell>
          <cell r="C317" t="str">
            <v>Adam Omer Abaker</v>
          </cell>
          <cell r="D317" t="str">
            <v>LOG</v>
          </cell>
          <cell r="E317" t="str">
            <v>Field</v>
          </cell>
          <cell r="F317" t="str">
            <v>Watchman</v>
          </cell>
          <cell r="G317" t="str">
            <v>EFC01</v>
          </cell>
          <cell r="H317" t="str">
            <v>Not relocated</v>
          </cell>
          <cell r="I317">
            <v>0</v>
          </cell>
          <cell r="J317">
            <v>0</v>
          </cell>
          <cell r="K317">
            <v>0</v>
          </cell>
        </row>
        <row r="318">
          <cell r="A318" t="str">
            <v>EF0317</v>
          </cell>
          <cell r="B318" t="str">
            <v>Stopped</v>
          </cell>
          <cell r="C318" t="str">
            <v>Mahmoud Ahmed Adam</v>
          </cell>
          <cell r="D318" t="str">
            <v>LOG</v>
          </cell>
          <cell r="E318" t="str">
            <v>Field</v>
          </cell>
          <cell r="F318" t="str">
            <v>Watchman</v>
          </cell>
          <cell r="G318" t="str">
            <v>EFC01</v>
          </cell>
          <cell r="H318" t="str">
            <v>Not relocated</v>
          </cell>
          <cell r="I318">
            <v>0</v>
          </cell>
          <cell r="J318">
            <v>0</v>
          </cell>
          <cell r="K318">
            <v>0</v>
          </cell>
        </row>
        <row r="319">
          <cell r="A319" t="str">
            <v>EF0318</v>
          </cell>
          <cell r="B319" t="str">
            <v>Stopped</v>
          </cell>
          <cell r="C319" t="str">
            <v>Sanossi Mohamed Ibrahim</v>
          </cell>
          <cell r="D319" t="str">
            <v>LOG</v>
          </cell>
          <cell r="E319" t="str">
            <v>Field</v>
          </cell>
          <cell r="F319" t="str">
            <v>Watchman</v>
          </cell>
          <cell r="G319" t="str">
            <v>EFC01</v>
          </cell>
          <cell r="H319" t="str">
            <v>Not relocated</v>
          </cell>
          <cell r="I319">
            <v>0</v>
          </cell>
          <cell r="J319">
            <v>0</v>
          </cell>
          <cell r="K319">
            <v>0</v>
          </cell>
        </row>
        <row r="320">
          <cell r="A320" t="str">
            <v>EF0319</v>
          </cell>
          <cell r="B320" t="str">
            <v>Stopped</v>
          </cell>
          <cell r="C320" t="str">
            <v>Adam Yaya MOHAMED</v>
          </cell>
          <cell r="D320" t="str">
            <v>LOG</v>
          </cell>
          <cell r="E320" t="str">
            <v>Field</v>
          </cell>
          <cell r="F320" t="str">
            <v>Watchman</v>
          </cell>
          <cell r="G320" t="str">
            <v>EFC01</v>
          </cell>
          <cell r="H320" t="str">
            <v>Not relocated</v>
          </cell>
          <cell r="I320">
            <v>0</v>
          </cell>
          <cell r="J320">
            <v>0</v>
          </cell>
          <cell r="K320">
            <v>0</v>
          </cell>
        </row>
        <row r="321">
          <cell r="A321" t="str">
            <v>EF0320</v>
          </cell>
          <cell r="B321" t="str">
            <v>Stopped</v>
          </cell>
          <cell r="C321" t="str">
            <v>Elsadig Arja Abdurahman</v>
          </cell>
          <cell r="D321" t="str">
            <v>WS</v>
          </cell>
          <cell r="E321" t="str">
            <v>Field</v>
          </cell>
          <cell r="F321" t="str">
            <v>Drilling Assistant</v>
          </cell>
          <cell r="G321" t="str">
            <v>EFH01</v>
          </cell>
          <cell r="H321" t="str">
            <v>Not relocated</v>
          </cell>
          <cell r="I321">
            <v>0</v>
          </cell>
          <cell r="J321">
            <v>0</v>
          </cell>
          <cell r="K321">
            <v>0</v>
          </cell>
        </row>
        <row r="322">
          <cell r="A322" t="str">
            <v>EF0321</v>
          </cell>
          <cell r="B322" t="str">
            <v>Active</v>
          </cell>
          <cell r="C322" t="str">
            <v>Haider  Hamid Sharif</v>
          </cell>
          <cell r="D322" t="str">
            <v>LOG</v>
          </cell>
          <cell r="E322" t="str">
            <v>Office</v>
          </cell>
          <cell r="F322" t="str">
            <v>Stock manager assistant</v>
          </cell>
          <cell r="G322" t="str">
            <v>EFC01</v>
          </cell>
          <cell r="H322" t="str">
            <v>Not relocated</v>
          </cell>
          <cell r="I322">
            <v>0</v>
          </cell>
          <cell r="J322">
            <v>0</v>
          </cell>
          <cell r="K322">
            <v>0</v>
          </cell>
        </row>
        <row r="323">
          <cell r="A323" t="str">
            <v>EF0322</v>
          </cell>
          <cell r="B323" t="str">
            <v>Active</v>
          </cell>
          <cell r="C323" t="str">
            <v>Khalid Hassan El Ahnef Ahmed</v>
          </cell>
          <cell r="D323" t="str">
            <v>LOG</v>
          </cell>
          <cell r="E323" t="str">
            <v>Office</v>
          </cell>
          <cell r="F323" t="str">
            <v>Driver</v>
          </cell>
          <cell r="G323" t="str">
            <v>EFC01</v>
          </cell>
          <cell r="H323" t="str">
            <v>Not relocated</v>
          </cell>
          <cell r="I323">
            <v>0</v>
          </cell>
          <cell r="J323">
            <v>0</v>
          </cell>
          <cell r="K323">
            <v>0</v>
          </cell>
        </row>
        <row r="324">
          <cell r="A324" t="str">
            <v>EF0323</v>
          </cell>
          <cell r="B324" t="str">
            <v>Active</v>
          </cell>
          <cell r="C324" t="str">
            <v>Hamid Gamer El Deen Abaker</v>
          </cell>
          <cell r="D324" t="str">
            <v>NUT</v>
          </cell>
          <cell r="E324" t="str">
            <v>TFC</v>
          </cell>
          <cell r="F324" t="str">
            <v>Medical Assistant</v>
          </cell>
          <cell r="G324" t="str">
            <v>EFN01</v>
          </cell>
          <cell r="H324" t="str">
            <v>Not relocated</v>
          </cell>
          <cell r="I324">
            <v>0</v>
          </cell>
          <cell r="J324">
            <v>0</v>
          </cell>
          <cell r="K324">
            <v>0</v>
          </cell>
        </row>
        <row r="325">
          <cell r="A325" t="str">
            <v>EF0324</v>
          </cell>
          <cell r="B325" t="str">
            <v>Active</v>
          </cell>
          <cell r="C325" t="str">
            <v>Abdelrahim ABDALLAH ADAM</v>
          </cell>
          <cell r="D325" t="str">
            <v>FS</v>
          </cell>
          <cell r="E325" t="str">
            <v>Field</v>
          </cell>
          <cell r="F325" t="str">
            <v>Veterinary Officer</v>
          </cell>
          <cell r="G325" t="str">
            <v>EFF01</v>
          </cell>
          <cell r="H325" t="str">
            <v>Not relocated</v>
          </cell>
          <cell r="I325">
            <v>0</v>
          </cell>
          <cell r="J325">
            <v>0</v>
          </cell>
          <cell r="K325">
            <v>0</v>
          </cell>
        </row>
        <row r="326">
          <cell r="A326" t="str">
            <v>EF0325</v>
          </cell>
          <cell r="B326" t="str">
            <v>Active</v>
          </cell>
          <cell r="C326" t="str">
            <v>Yahya Abdalla Yagoub</v>
          </cell>
          <cell r="D326" t="str">
            <v>NUT</v>
          </cell>
          <cell r="E326" t="str">
            <v>OTP</v>
          </cell>
          <cell r="F326" t="str">
            <v>watchman</v>
          </cell>
          <cell r="G326" t="str">
            <v>EFN01</v>
          </cell>
          <cell r="H326" t="str">
            <v>Not relocated</v>
          </cell>
          <cell r="I326">
            <v>0</v>
          </cell>
          <cell r="J326">
            <v>0</v>
          </cell>
          <cell r="K326">
            <v>0</v>
          </cell>
        </row>
        <row r="327">
          <cell r="A327" t="str">
            <v>EF0326</v>
          </cell>
          <cell r="B327" t="str">
            <v>Active</v>
          </cell>
          <cell r="C327" t="str">
            <v xml:space="preserve">Haviz Ahmed Elbalowla </v>
          </cell>
          <cell r="D327" t="str">
            <v>NUT</v>
          </cell>
          <cell r="E327" t="str">
            <v>OTP</v>
          </cell>
          <cell r="F327" t="str">
            <v>watchman</v>
          </cell>
          <cell r="G327" t="str">
            <v>EFN01</v>
          </cell>
          <cell r="H327" t="str">
            <v>Not relocated</v>
          </cell>
          <cell r="I327">
            <v>0</v>
          </cell>
          <cell r="J327">
            <v>0</v>
          </cell>
          <cell r="K327">
            <v>0</v>
          </cell>
        </row>
        <row r="328">
          <cell r="A328" t="str">
            <v>EF0327</v>
          </cell>
          <cell r="B328" t="str">
            <v>Active</v>
          </cell>
          <cell r="C328" t="str">
            <v>Ismael Ahmed Osman</v>
          </cell>
          <cell r="D328" t="str">
            <v>NUT</v>
          </cell>
          <cell r="E328" t="str">
            <v>OTP</v>
          </cell>
          <cell r="F328" t="str">
            <v>watchman</v>
          </cell>
          <cell r="G328" t="str">
            <v>EFN01</v>
          </cell>
          <cell r="H328" t="str">
            <v>Not relocated</v>
          </cell>
          <cell r="I328">
            <v>0</v>
          </cell>
          <cell r="J328">
            <v>0</v>
          </cell>
          <cell r="K328">
            <v>0</v>
          </cell>
        </row>
        <row r="329">
          <cell r="A329" t="str">
            <v>EF0328</v>
          </cell>
          <cell r="B329" t="str">
            <v>Active</v>
          </cell>
          <cell r="C329" t="str">
            <v>Ahmed Ibrahim Ahmed</v>
          </cell>
          <cell r="D329" t="str">
            <v>NUT</v>
          </cell>
          <cell r="E329" t="str">
            <v>OTP</v>
          </cell>
          <cell r="F329" t="str">
            <v>watchman</v>
          </cell>
          <cell r="G329" t="str">
            <v>EFN01</v>
          </cell>
          <cell r="H329" t="str">
            <v>Not relocated</v>
          </cell>
          <cell r="I329">
            <v>0</v>
          </cell>
          <cell r="J329">
            <v>0</v>
          </cell>
          <cell r="K329">
            <v>0</v>
          </cell>
        </row>
        <row r="330">
          <cell r="A330" t="str">
            <v>EF0329</v>
          </cell>
          <cell r="B330" t="str">
            <v>Active</v>
          </cell>
          <cell r="C330" t="str">
            <v>Ishag Gamar Eldeen Abdalla</v>
          </cell>
          <cell r="D330" t="str">
            <v>NUT</v>
          </cell>
          <cell r="E330" t="str">
            <v>OTP</v>
          </cell>
          <cell r="F330" t="str">
            <v>watchman</v>
          </cell>
          <cell r="G330" t="str">
            <v>EFN01</v>
          </cell>
          <cell r="H330" t="str">
            <v>Not relocated</v>
          </cell>
          <cell r="I330">
            <v>0</v>
          </cell>
          <cell r="J330">
            <v>0</v>
          </cell>
          <cell r="K330">
            <v>0</v>
          </cell>
        </row>
        <row r="331">
          <cell r="A331" t="str">
            <v>EF0330</v>
          </cell>
          <cell r="B331" t="str">
            <v>Active</v>
          </cell>
          <cell r="C331" t="str">
            <v>Mubarak Abdulatif Al Sanosy</v>
          </cell>
          <cell r="D331" t="str">
            <v>WS</v>
          </cell>
          <cell r="E331" t="str">
            <v>Field</v>
          </cell>
          <cell r="F331" t="str">
            <v>Building Team Leader</v>
          </cell>
          <cell r="G331" t="str">
            <v>EFH01</v>
          </cell>
          <cell r="H331" t="str">
            <v>Not relocated</v>
          </cell>
          <cell r="I331">
            <v>0</v>
          </cell>
          <cell r="J331">
            <v>0</v>
          </cell>
          <cell r="K331">
            <v>0</v>
          </cell>
        </row>
        <row r="332">
          <cell r="A332" t="str">
            <v>EF0331</v>
          </cell>
          <cell r="B332" t="str">
            <v>Active</v>
          </cell>
          <cell r="C332" t="str">
            <v xml:space="preserve">Haroun Musa Ibrahim </v>
          </cell>
          <cell r="D332" t="str">
            <v>NUT</v>
          </cell>
          <cell r="E332" t="str">
            <v>OTP</v>
          </cell>
          <cell r="F332" t="str">
            <v>Home visitor</v>
          </cell>
          <cell r="G332" t="str">
            <v>EFN01</v>
          </cell>
          <cell r="H332" t="str">
            <v>Not relocated</v>
          </cell>
          <cell r="I332">
            <v>0</v>
          </cell>
          <cell r="J332">
            <v>0</v>
          </cell>
          <cell r="K332">
            <v>0</v>
          </cell>
        </row>
        <row r="333">
          <cell r="A333">
            <v>0</v>
          </cell>
          <cell r="B333">
            <v>0</v>
          </cell>
          <cell r="C333">
            <v>0</v>
          </cell>
          <cell r="D333">
            <v>0</v>
          </cell>
          <cell r="E333">
            <v>0</v>
          </cell>
          <cell r="F333">
            <v>0</v>
          </cell>
          <cell r="G333">
            <v>0</v>
          </cell>
          <cell r="H333">
            <v>0</v>
          </cell>
          <cell r="I333">
            <v>0</v>
          </cell>
          <cell r="J333">
            <v>0</v>
          </cell>
          <cell r="K333">
            <v>0</v>
          </cell>
        </row>
        <row r="334">
          <cell r="A334">
            <v>0</v>
          </cell>
          <cell r="B334">
            <v>0</v>
          </cell>
          <cell r="C334">
            <v>0</v>
          </cell>
          <cell r="D334">
            <v>0</v>
          </cell>
          <cell r="E334">
            <v>0</v>
          </cell>
          <cell r="F334">
            <v>0</v>
          </cell>
          <cell r="G334">
            <v>0</v>
          </cell>
          <cell r="H334">
            <v>0</v>
          </cell>
          <cell r="I334">
            <v>0</v>
          </cell>
          <cell r="J334">
            <v>0</v>
          </cell>
          <cell r="K334">
            <v>0</v>
          </cell>
        </row>
        <row r="335">
          <cell r="A335">
            <v>0</v>
          </cell>
          <cell r="B335">
            <v>0</v>
          </cell>
          <cell r="C335">
            <v>0</v>
          </cell>
          <cell r="D335">
            <v>0</v>
          </cell>
          <cell r="E335">
            <v>0</v>
          </cell>
          <cell r="F335">
            <v>0</v>
          </cell>
          <cell r="G335">
            <v>0</v>
          </cell>
          <cell r="H335">
            <v>0</v>
          </cell>
          <cell r="I335">
            <v>0</v>
          </cell>
          <cell r="J335">
            <v>0</v>
          </cell>
          <cell r="K335">
            <v>0</v>
          </cell>
        </row>
        <row r="336">
          <cell r="A336">
            <v>0</v>
          </cell>
          <cell r="B336">
            <v>0</v>
          </cell>
          <cell r="C336">
            <v>0</v>
          </cell>
          <cell r="D336">
            <v>0</v>
          </cell>
          <cell r="E336">
            <v>0</v>
          </cell>
          <cell r="F336">
            <v>0</v>
          </cell>
          <cell r="G336">
            <v>0</v>
          </cell>
          <cell r="H336">
            <v>0</v>
          </cell>
          <cell r="I336">
            <v>0</v>
          </cell>
          <cell r="J336">
            <v>0</v>
          </cell>
          <cell r="K336">
            <v>0</v>
          </cell>
        </row>
        <row r="337">
          <cell r="A337">
            <v>0</v>
          </cell>
          <cell r="B337">
            <v>0</v>
          </cell>
          <cell r="C337">
            <v>0</v>
          </cell>
          <cell r="D337">
            <v>0</v>
          </cell>
          <cell r="E337">
            <v>0</v>
          </cell>
          <cell r="F337">
            <v>0</v>
          </cell>
          <cell r="G337">
            <v>0</v>
          </cell>
          <cell r="H337">
            <v>0</v>
          </cell>
          <cell r="I337">
            <v>0</v>
          </cell>
          <cell r="J337">
            <v>0</v>
          </cell>
          <cell r="K337">
            <v>0</v>
          </cell>
        </row>
        <row r="338">
          <cell r="A338">
            <v>0</v>
          </cell>
          <cell r="B338">
            <v>0</v>
          </cell>
          <cell r="C338">
            <v>0</v>
          </cell>
          <cell r="D338">
            <v>0</v>
          </cell>
          <cell r="E338">
            <v>0</v>
          </cell>
          <cell r="F338">
            <v>0</v>
          </cell>
          <cell r="G338">
            <v>0</v>
          </cell>
          <cell r="H338">
            <v>0</v>
          </cell>
          <cell r="I338">
            <v>0</v>
          </cell>
          <cell r="J338">
            <v>0</v>
          </cell>
          <cell r="K338">
            <v>0</v>
          </cell>
        </row>
        <row r="339">
          <cell r="A339">
            <v>0</v>
          </cell>
          <cell r="B339">
            <v>0</v>
          </cell>
          <cell r="C339">
            <v>0</v>
          </cell>
          <cell r="D339">
            <v>0</v>
          </cell>
          <cell r="E339">
            <v>0</v>
          </cell>
          <cell r="F339">
            <v>0</v>
          </cell>
          <cell r="G339">
            <v>0</v>
          </cell>
          <cell r="H339">
            <v>0</v>
          </cell>
          <cell r="I339">
            <v>0</v>
          </cell>
          <cell r="J339">
            <v>0</v>
          </cell>
          <cell r="K339">
            <v>0</v>
          </cell>
        </row>
        <row r="340">
          <cell r="A340">
            <v>0</v>
          </cell>
          <cell r="B340">
            <v>0</v>
          </cell>
          <cell r="C340">
            <v>0</v>
          </cell>
          <cell r="D340">
            <v>0</v>
          </cell>
          <cell r="E340">
            <v>0</v>
          </cell>
          <cell r="F340">
            <v>0</v>
          </cell>
          <cell r="G340">
            <v>0</v>
          </cell>
          <cell r="H340">
            <v>0</v>
          </cell>
          <cell r="I340">
            <v>0</v>
          </cell>
          <cell r="J340">
            <v>0</v>
          </cell>
          <cell r="K340">
            <v>0</v>
          </cell>
        </row>
        <row r="341">
          <cell r="A341">
            <v>0</v>
          </cell>
          <cell r="B341">
            <v>0</v>
          </cell>
          <cell r="C341">
            <v>0</v>
          </cell>
          <cell r="D341">
            <v>0</v>
          </cell>
          <cell r="E341">
            <v>0</v>
          </cell>
          <cell r="F341">
            <v>0</v>
          </cell>
          <cell r="G341">
            <v>0</v>
          </cell>
          <cell r="H341">
            <v>0</v>
          </cell>
          <cell r="I341">
            <v>0</v>
          </cell>
          <cell r="J341">
            <v>0</v>
          </cell>
          <cell r="K341">
            <v>0</v>
          </cell>
        </row>
        <row r="342">
          <cell r="A342">
            <v>0</v>
          </cell>
          <cell r="B342">
            <v>0</v>
          </cell>
          <cell r="C342">
            <v>0</v>
          </cell>
          <cell r="D342">
            <v>0</v>
          </cell>
          <cell r="E342">
            <v>0</v>
          </cell>
          <cell r="F342">
            <v>0</v>
          </cell>
          <cell r="G342">
            <v>0</v>
          </cell>
          <cell r="H342">
            <v>0</v>
          </cell>
          <cell r="I342">
            <v>0</v>
          </cell>
          <cell r="J342">
            <v>0</v>
          </cell>
          <cell r="K342">
            <v>0</v>
          </cell>
        </row>
        <row r="343">
          <cell r="A343">
            <v>0</v>
          </cell>
          <cell r="B343">
            <v>0</v>
          </cell>
          <cell r="C343">
            <v>0</v>
          </cell>
          <cell r="D343">
            <v>0</v>
          </cell>
          <cell r="E343">
            <v>0</v>
          </cell>
          <cell r="F343">
            <v>0</v>
          </cell>
          <cell r="G343">
            <v>0</v>
          </cell>
          <cell r="H343">
            <v>0</v>
          </cell>
          <cell r="I343">
            <v>0</v>
          </cell>
          <cell r="J343">
            <v>0</v>
          </cell>
          <cell r="K343">
            <v>0</v>
          </cell>
        </row>
        <row r="344">
          <cell r="A344">
            <v>0</v>
          </cell>
          <cell r="B344">
            <v>0</v>
          </cell>
          <cell r="C344">
            <v>0</v>
          </cell>
          <cell r="D344">
            <v>0</v>
          </cell>
          <cell r="E344">
            <v>0</v>
          </cell>
          <cell r="F344">
            <v>0</v>
          </cell>
          <cell r="G344">
            <v>0</v>
          </cell>
          <cell r="H344">
            <v>0</v>
          </cell>
          <cell r="I344">
            <v>0</v>
          </cell>
          <cell r="J344">
            <v>0</v>
          </cell>
          <cell r="K344">
            <v>0</v>
          </cell>
        </row>
        <row r="345">
          <cell r="A345">
            <v>0</v>
          </cell>
          <cell r="B345">
            <v>0</v>
          </cell>
          <cell r="C345">
            <v>0</v>
          </cell>
          <cell r="D345">
            <v>0</v>
          </cell>
          <cell r="E345">
            <v>0</v>
          </cell>
          <cell r="F345">
            <v>0</v>
          </cell>
          <cell r="G345">
            <v>0</v>
          </cell>
          <cell r="H345">
            <v>0</v>
          </cell>
          <cell r="I345">
            <v>0</v>
          </cell>
          <cell r="J345">
            <v>0</v>
          </cell>
          <cell r="K345">
            <v>0</v>
          </cell>
        </row>
        <row r="346">
          <cell r="A346">
            <v>0</v>
          </cell>
          <cell r="B346">
            <v>0</v>
          </cell>
          <cell r="C346">
            <v>0</v>
          </cell>
          <cell r="D346">
            <v>0</v>
          </cell>
          <cell r="E346">
            <v>0</v>
          </cell>
          <cell r="F346">
            <v>0</v>
          </cell>
          <cell r="G346">
            <v>0</v>
          </cell>
          <cell r="H346">
            <v>0</v>
          </cell>
          <cell r="I346">
            <v>0</v>
          </cell>
          <cell r="J346">
            <v>0</v>
          </cell>
          <cell r="K346">
            <v>0</v>
          </cell>
        </row>
        <row r="347">
          <cell r="A347">
            <v>0</v>
          </cell>
          <cell r="B347">
            <v>0</v>
          </cell>
          <cell r="C347">
            <v>0</v>
          </cell>
          <cell r="D347">
            <v>0</v>
          </cell>
          <cell r="E347">
            <v>0</v>
          </cell>
          <cell r="F347">
            <v>0</v>
          </cell>
          <cell r="G347">
            <v>0</v>
          </cell>
          <cell r="H347">
            <v>0</v>
          </cell>
          <cell r="I347">
            <v>0</v>
          </cell>
          <cell r="J347">
            <v>0</v>
          </cell>
          <cell r="K347">
            <v>0</v>
          </cell>
        </row>
        <row r="348">
          <cell r="A348">
            <v>0</v>
          </cell>
          <cell r="B348">
            <v>0</v>
          </cell>
          <cell r="C348">
            <v>0</v>
          </cell>
          <cell r="D348">
            <v>0</v>
          </cell>
          <cell r="E348">
            <v>0</v>
          </cell>
          <cell r="F348">
            <v>0</v>
          </cell>
          <cell r="G348">
            <v>0</v>
          </cell>
          <cell r="H348">
            <v>0</v>
          </cell>
          <cell r="I348">
            <v>0</v>
          </cell>
          <cell r="J348">
            <v>0</v>
          </cell>
          <cell r="K348">
            <v>0</v>
          </cell>
        </row>
        <row r="349">
          <cell r="A349">
            <v>0</v>
          </cell>
          <cell r="B349">
            <v>0</v>
          </cell>
          <cell r="C349">
            <v>0</v>
          </cell>
          <cell r="D349">
            <v>0</v>
          </cell>
          <cell r="E349">
            <v>0</v>
          </cell>
          <cell r="F349">
            <v>0</v>
          </cell>
          <cell r="G349">
            <v>0</v>
          </cell>
          <cell r="H349">
            <v>0</v>
          </cell>
          <cell r="I349">
            <v>0</v>
          </cell>
          <cell r="J349">
            <v>0</v>
          </cell>
          <cell r="K349">
            <v>0</v>
          </cell>
        </row>
        <row r="350">
          <cell r="A350">
            <v>0</v>
          </cell>
          <cell r="B350">
            <v>0</v>
          </cell>
          <cell r="C350">
            <v>0</v>
          </cell>
          <cell r="D350">
            <v>0</v>
          </cell>
          <cell r="E350">
            <v>0</v>
          </cell>
          <cell r="F350">
            <v>0</v>
          </cell>
          <cell r="G350">
            <v>0</v>
          </cell>
          <cell r="H350">
            <v>0</v>
          </cell>
          <cell r="I350">
            <v>0</v>
          </cell>
          <cell r="J350">
            <v>0</v>
          </cell>
          <cell r="K350">
            <v>0</v>
          </cell>
        </row>
        <row r="351">
          <cell r="A351">
            <v>0</v>
          </cell>
          <cell r="B351">
            <v>0</v>
          </cell>
          <cell r="C351">
            <v>0</v>
          </cell>
          <cell r="D351">
            <v>0</v>
          </cell>
          <cell r="E351">
            <v>0</v>
          </cell>
          <cell r="F351">
            <v>0</v>
          </cell>
          <cell r="G351">
            <v>0</v>
          </cell>
          <cell r="H351">
            <v>0</v>
          </cell>
          <cell r="I351">
            <v>0</v>
          </cell>
          <cell r="J351">
            <v>0</v>
          </cell>
          <cell r="K351">
            <v>0</v>
          </cell>
        </row>
        <row r="352">
          <cell r="A352">
            <v>0</v>
          </cell>
          <cell r="B352">
            <v>0</v>
          </cell>
          <cell r="C352">
            <v>0</v>
          </cell>
          <cell r="D352">
            <v>0</v>
          </cell>
          <cell r="E352">
            <v>0</v>
          </cell>
          <cell r="F352">
            <v>0</v>
          </cell>
          <cell r="G352">
            <v>0</v>
          </cell>
          <cell r="H352">
            <v>0</v>
          </cell>
          <cell r="I352">
            <v>0</v>
          </cell>
          <cell r="J352">
            <v>0</v>
          </cell>
          <cell r="K352">
            <v>0</v>
          </cell>
        </row>
        <row r="353">
          <cell r="A353">
            <v>0</v>
          </cell>
          <cell r="B353">
            <v>0</v>
          </cell>
          <cell r="C353">
            <v>0</v>
          </cell>
          <cell r="D353">
            <v>0</v>
          </cell>
          <cell r="E353">
            <v>0</v>
          </cell>
          <cell r="F353">
            <v>0</v>
          </cell>
          <cell r="G353">
            <v>0</v>
          </cell>
          <cell r="H353">
            <v>0</v>
          </cell>
          <cell r="I353">
            <v>0</v>
          </cell>
          <cell r="J353">
            <v>0</v>
          </cell>
          <cell r="K353">
            <v>0</v>
          </cell>
        </row>
        <row r="354">
          <cell r="A354">
            <v>0</v>
          </cell>
          <cell r="B354">
            <v>0</v>
          </cell>
          <cell r="C354">
            <v>0</v>
          </cell>
          <cell r="D354">
            <v>0</v>
          </cell>
          <cell r="E354">
            <v>0</v>
          </cell>
          <cell r="F354">
            <v>0</v>
          </cell>
          <cell r="G354">
            <v>0</v>
          </cell>
          <cell r="H354">
            <v>0</v>
          </cell>
          <cell r="I354">
            <v>0</v>
          </cell>
          <cell r="J354">
            <v>0</v>
          </cell>
          <cell r="K354">
            <v>0</v>
          </cell>
        </row>
        <row r="355">
          <cell r="A355">
            <v>0</v>
          </cell>
          <cell r="B355">
            <v>0</v>
          </cell>
          <cell r="C355">
            <v>0</v>
          </cell>
          <cell r="D355">
            <v>0</v>
          </cell>
          <cell r="E355">
            <v>0</v>
          </cell>
          <cell r="F355">
            <v>0</v>
          </cell>
          <cell r="G355">
            <v>0</v>
          </cell>
          <cell r="H355">
            <v>0</v>
          </cell>
          <cell r="I355">
            <v>0</v>
          </cell>
          <cell r="J355">
            <v>0</v>
          </cell>
          <cell r="K355">
            <v>0</v>
          </cell>
        </row>
        <row r="356">
          <cell r="A356">
            <v>0</v>
          </cell>
          <cell r="B356">
            <v>0</v>
          </cell>
          <cell r="C356">
            <v>0</v>
          </cell>
          <cell r="D356">
            <v>0</v>
          </cell>
          <cell r="E356">
            <v>0</v>
          </cell>
          <cell r="F356">
            <v>0</v>
          </cell>
          <cell r="G356">
            <v>0</v>
          </cell>
          <cell r="H356">
            <v>0</v>
          </cell>
          <cell r="I356">
            <v>0</v>
          </cell>
          <cell r="J356">
            <v>0</v>
          </cell>
          <cell r="K356">
            <v>0</v>
          </cell>
        </row>
        <row r="357">
          <cell r="A357">
            <v>0</v>
          </cell>
          <cell r="B357">
            <v>0</v>
          </cell>
          <cell r="C357">
            <v>0</v>
          </cell>
          <cell r="D357">
            <v>0</v>
          </cell>
          <cell r="E357">
            <v>0</v>
          </cell>
          <cell r="F357">
            <v>0</v>
          </cell>
          <cell r="G357">
            <v>0</v>
          </cell>
          <cell r="H357">
            <v>0</v>
          </cell>
          <cell r="I357">
            <v>0</v>
          </cell>
          <cell r="J357">
            <v>0</v>
          </cell>
          <cell r="K357">
            <v>0</v>
          </cell>
        </row>
        <row r="358">
          <cell r="A358">
            <v>0</v>
          </cell>
          <cell r="B358">
            <v>0</v>
          </cell>
          <cell r="C358">
            <v>0</v>
          </cell>
          <cell r="D358">
            <v>0</v>
          </cell>
          <cell r="E358">
            <v>0</v>
          </cell>
          <cell r="F358">
            <v>0</v>
          </cell>
          <cell r="G358">
            <v>0</v>
          </cell>
          <cell r="H358">
            <v>0</v>
          </cell>
          <cell r="I358">
            <v>0</v>
          </cell>
          <cell r="J358">
            <v>0</v>
          </cell>
          <cell r="K358">
            <v>0</v>
          </cell>
        </row>
        <row r="359">
          <cell r="A359">
            <v>0</v>
          </cell>
          <cell r="B359">
            <v>0</v>
          </cell>
          <cell r="C359">
            <v>0</v>
          </cell>
          <cell r="D359">
            <v>0</v>
          </cell>
          <cell r="E359">
            <v>0</v>
          </cell>
          <cell r="F359">
            <v>0</v>
          </cell>
          <cell r="G359">
            <v>0</v>
          </cell>
          <cell r="H359">
            <v>0</v>
          </cell>
          <cell r="I359">
            <v>0</v>
          </cell>
          <cell r="J359">
            <v>0</v>
          </cell>
          <cell r="K359">
            <v>0</v>
          </cell>
        </row>
        <row r="360">
          <cell r="A360">
            <v>0</v>
          </cell>
          <cell r="B360">
            <v>0</v>
          </cell>
          <cell r="C360">
            <v>0</v>
          </cell>
          <cell r="D360">
            <v>0</v>
          </cell>
          <cell r="E360">
            <v>0</v>
          </cell>
          <cell r="F360">
            <v>0</v>
          </cell>
          <cell r="G360">
            <v>0</v>
          </cell>
          <cell r="H360">
            <v>0</v>
          </cell>
          <cell r="I360">
            <v>0</v>
          </cell>
          <cell r="J360">
            <v>0</v>
          </cell>
          <cell r="K360">
            <v>0</v>
          </cell>
        </row>
        <row r="361">
          <cell r="A361">
            <v>0</v>
          </cell>
          <cell r="B361">
            <v>0</v>
          </cell>
          <cell r="C361">
            <v>0</v>
          </cell>
          <cell r="D361">
            <v>0</v>
          </cell>
          <cell r="E361">
            <v>0</v>
          </cell>
          <cell r="F361">
            <v>0</v>
          </cell>
          <cell r="G361">
            <v>0</v>
          </cell>
          <cell r="H361">
            <v>0</v>
          </cell>
          <cell r="I361">
            <v>0</v>
          </cell>
          <cell r="J361">
            <v>0</v>
          </cell>
          <cell r="K361">
            <v>0</v>
          </cell>
        </row>
        <row r="362">
          <cell r="A362">
            <v>0</v>
          </cell>
          <cell r="B362">
            <v>0</v>
          </cell>
          <cell r="C362">
            <v>0</v>
          </cell>
          <cell r="D362">
            <v>0</v>
          </cell>
          <cell r="E362">
            <v>0</v>
          </cell>
          <cell r="F362">
            <v>0</v>
          </cell>
          <cell r="G362">
            <v>0</v>
          </cell>
          <cell r="H362">
            <v>0</v>
          </cell>
          <cell r="I362">
            <v>0</v>
          </cell>
          <cell r="J362">
            <v>0</v>
          </cell>
          <cell r="K362">
            <v>0</v>
          </cell>
        </row>
        <row r="363">
          <cell r="A363">
            <v>0</v>
          </cell>
          <cell r="B363">
            <v>0</v>
          </cell>
          <cell r="C363">
            <v>0</v>
          </cell>
          <cell r="D363">
            <v>0</v>
          </cell>
          <cell r="E363">
            <v>0</v>
          </cell>
          <cell r="F363">
            <v>0</v>
          </cell>
          <cell r="G363">
            <v>0</v>
          </cell>
          <cell r="H363">
            <v>0</v>
          </cell>
          <cell r="I363">
            <v>0</v>
          </cell>
          <cell r="J363">
            <v>0</v>
          </cell>
          <cell r="K363">
            <v>0</v>
          </cell>
        </row>
        <row r="364">
          <cell r="A364">
            <v>0</v>
          </cell>
          <cell r="B364">
            <v>0</v>
          </cell>
          <cell r="C364">
            <v>0</v>
          </cell>
          <cell r="D364">
            <v>0</v>
          </cell>
          <cell r="E364">
            <v>0</v>
          </cell>
          <cell r="F364">
            <v>0</v>
          </cell>
          <cell r="G364">
            <v>0</v>
          </cell>
          <cell r="H364">
            <v>0</v>
          </cell>
          <cell r="I364">
            <v>0</v>
          </cell>
          <cell r="J364">
            <v>0</v>
          </cell>
          <cell r="K364">
            <v>0</v>
          </cell>
        </row>
        <row r="365">
          <cell r="A365">
            <v>0</v>
          </cell>
          <cell r="B365">
            <v>0</v>
          </cell>
          <cell r="C365">
            <v>0</v>
          </cell>
          <cell r="D365">
            <v>0</v>
          </cell>
          <cell r="E365">
            <v>0</v>
          </cell>
          <cell r="F365">
            <v>0</v>
          </cell>
          <cell r="G365">
            <v>0</v>
          </cell>
          <cell r="H365">
            <v>0</v>
          </cell>
          <cell r="I365">
            <v>0</v>
          </cell>
          <cell r="J365">
            <v>0</v>
          </cell>
          <cell r="K365">
            <v>0</v>
          </cell>
        </row>
        <row r="366">
          <cell r="A366">
            <v>0</v>
          </cell>
          <cell r="B366">
            <v>0</v>
          </cell>
          <cell r="C366">
            <v>0</v>
          </cell>
          <cell r="D366">
            <v>0</v>
          </cell>
          <cell r="E366">
            <v>0</v>
          </cell>
          <cell r="F366">
            <v>0</v>
          </cell>
          <cell r="G366">
            <v>0</v>
          </cell>
          <cell r="H366">
            <v>0</v>
          </cell>
          <cell r="I366">
            <v>0</v>
          </cell>
          <cell r="J366">
            <v>0</v>
          </cell>
          <cell r="K366">
            <v>0</v>
          </cell>
        </row>
        <row r="367">
          <cell r="A367">
            <v>0</v>
          </cell>
          <cell r="B367">
            <v>0</v>
          </cell>
          <cell r="C367">
            <v>0</v>
          </cell>
          <cell r="D367">
            <v>0</v>
          </cell>
          <cell r="E367">
            <v>0</v>
          </cell>
          <cell r="F367">
            <v>0</v>
          </cell>
          <cell r="G367">
            <v>0</v>
          </cell>
          <cell r="H367">
            <v>0</v>
          </cell>
          <cell r="I367">
            <v>0</v>
          </cell>
          <cell r="J367">
            <v>0</v>
          </cell>
          <cell r="K367">
            <v>0</v>
          </cell>
        </row>
        <row r="368">
          <cell r="A368">
            <v>0</v>
          </cell>
          <cell r="B368">
            <v>0</v>
          </cell>
          <cell r="C368">
            <v>0</v>
          </cell>
          <cell r="D368">
            <v>0</v>
          </cell>
          <cell r="E368">
            <v>0</v>
          </cell>
          <cell r="F368">
            <v>0</v>
          </cell>
          <cell r="G368">
            <v>0</v>
          </cell>
          <cell r="H368">
            <v>0</v>
          </cell>
          <cell r="I368">
            <v>0</v>
          </cell>
          <cell r="J368">
            <v>0</v>
          </cell>
          <cell r="K368">
            <v>0</v>
          </cell>
        </row>
        <row r="369">
          <cell r="A369">
            <v>0</v>
          </cell>
          <cell r="B369">
            <v>0</v>
          </cell>
          <cell r="C369">
            <v>0</v>
          </cell>
          <cell r="D369">
            <v>0</v>
          </cell>
          <cell r="E369">
            <v>0</v>
          </cell>
          <cell r="F369">
            <v>0</v>
          </cell>
          <cell r="G369">
            <v>0</v>
          </cell>
          <cell r="H369">
            <v>0</v>
          </cell>
          <cell r="I369">
            <v>0</v>
          </cell>
          <cell r="J369">
            <v>0</v>
          </cell>
          <cell r="K369">
            <v>0</v>
          </cell>
        </row>
        <row r="370">
          <cell r="A370">
            <v>0</v>
          </cell>
          <cell r="B370">
            <v>0</v>
          </cell>
          <cell r="C370">
            <v>0</v>
          </cell>
          <cell r="D370">
            <v>0</v>
          </cell>
          <cell r="E370">
            <v>0</v>
          </cell>
          <cell r="F370">
            <v>0</v>
          </cell>
          <cell r="G370">
            <v>0</v>
          </cell>
          <cell r="H370">
            <v>0</v>
          </cell>
          <cell r="I370">
            <v>0</v>
          </cell>
          <cell r="J370">
            <v>0</v>
          </cell>
          <cell r="K370">
            <v>0</v>
          </cell>
        </row>
        <row r="371">
          <cell r="A371">
            <v>0</v>
          </cell>
          <cell r="B371">
            <v>0</v>
          </cell>
          <cell r="C371">
            <v>0</v>
          </cell>
          <cell r="D371">
            <v>0</v>
          </cell>
          <cell r="E371">
            <v>0</v>
          </cell>
          <cell r="F371">
            <v>0</v>
          </cell>
          <cell r="G371">
            <v>0</v>
          </cell>
          <cell r="H371">
            <v>0</v>
          </cell>
          <cell r="I371">
            <v>0</v>
          </cell>
          <cell r="J371">
            <v>0</v>
          </cell>
          <cell r="K371">
            <v>0</v>
          </cell>
        </row>
        <row r="372">
          <cell r="A372">
            <v>0</v>
          </cell>
          <cell r="B372">
            <v>0</v>
          </cell>
          <cell r="C372">
            <v>0</v>
          </cell>
          <cell r="D372">
            <v>0</v>
          </cell>
          <cell r="E372">
            <v>0</v>
          </cell>
          <cell r="F372">
            <v>0</v>
          </cell>
          <cell r="G372">
            <v>0</v>
          </cell>
          <cell r="H372">
            <v>0</v>
          </cell>
          <cell r="I372">
            <v>0</v>
          </cell>
          <cell r="J372">
            <v>0</v>
          </cell>
          <cell r="K372">
            <v>0</v>
          </cell>
        </row>
        <row r="373">
          <cell r="A373">
            <v>0</v>
          </cell>
          <cell r="B373">
            <v>0</v>
          </cell>
          <cell r="C373">
            <v>0</v>
          </cell>
          <cell r="D373">
            <v>0</v>
          </cell>
          <cell r="E373">
            <v>0</v>
          </cell>
          <cell r="F373">
            <v>0</v>
          </cell>
          <cell r="G373">
            <v>0</v>
          </cell>
          <cell r="H373">
            <v>0</v>
          </cell>
          <cell r="I373">
            <v>0</v>
          </cell>
          <cell r="J373">
            <v>0</v>
          </cell>
          <cell r="K373">
            <v>0</v>
          </cell>
        </row>
        <row r="374">
          <cell r="A374">
            <v>0</v>
          </cell>
          <cell r="B374">
            <v>0</v>
          </cell>
          <cell r="C374">
            <v>0</v>
          </cell>
          <cell r="D374">
            <v>0</v>
          </cell>
          <cell r="E374">
            <v>0</v>
          </cell>
          <cell r="F374">
            <v>0</v>
          </cell>
          <cell r="G374">
            <v>0</v>
          </cell>
          <cell r="H374">
            <v>0</v>
          </cell>
          <cell r="I374">
            <v>0</v>
          </cell>
          <cell r="J374">
            <v>0</v>
          </cell>
          <cell r="K374">
            <v>0</v>
          </cell>
        </row>
        <row r="375">
          <cell r="A375">
            <v>0</v>
          </cell>
          <cell r="B375">
            <v>0</v>
          </cell>
          <cell r="C375">
            <v>0</v>
          </cell>
          <cell r="D375">
            <v>0</v>
          </cell>
          <cell r="E375">
            <v>0</v>
          </cell>
          <cell r="F375">
            <v>0</v>
          </cell>
          <cell r="G375">
            <v>0</v>
          </cell>
          <cell r="H375">
            <v>0</v>
          </cell>
          <cell r="I375">
            <v>0</v>
          </cell>
          <cell r="J375">
            <v>0</v>
          </cell>
          <cell r="K375">
            <v>0</v>
          </cell>
        </row>
        <row r="376">
          <cell r="A376">
            <v>0</v>
          </cell>
          <cell r="B376">
            <v>0</v>
          </cell>
          <cell r="C376">
            <v>0</v>
          </cell>
          <cell r="D376">
            <v>0</v>
          </cell>
          <cell r="E376">
            <v>0</v>
          </cell>
          <cell r="F376">
            <v>0</v>
          </cell>
          <cell r="G376">
            <v>0</v>
          </cell>
          <cell r="H376">
            <v>0</v>
          </cell>
          <cell r="I376">
            <v>0</v>
          </cell>
          <cell r="J376">
            <v>0</v>
          </cell>
          <cell r="K376">
            <v>0</v>
          </cell>
        </row>
        <row r="377">
          <cell r="A377">
            <v>0</v>
          </cell>
          <cell r="B377">
            <v>0</v>
          </cell>
          <cell r="C377">
            <v>0</v>
          </cell>
          <cell r="D377">
            <v>0</v>
          </cell>
          <cell r="E377">
            <v>0</v>
          </cell>
          <cell r="F377">
            <v>0</v>
          </cell>
          <cell r="G377">
            <v>0</v>
          </cell>
          <cell r="H377">
            <v>0</v>
          </cell>
          <cell r="I377">
            <v>0</v>
          </cell>
          <cell r="J377">
            <v>0</v>
          </cell>
          <cell r="K377">
            <v>0</v>
          </cell>
        </row>
        <row r="378">
          <cell r="A378">
            <v>0</v>
          </cell>
          <cell r="B378">
            <v>0</v>
          </cell>
          <cell r="C378">
            <v>0</v>
          </cell>
          <cell r="D378">
            <v>0</v>
          </cell>
          <cell r="E378">
            <v>0</v>
          </cell>
          <cell r="F378">
            <v>0</v>
          </cell>
          <cell r="G378">
            <v>0</v>
          </cell>
          <cell r="H378">
            <v>0</v>
          </cell>
          <cell r="I378">
            <v>0</v>
          </cell>
          <cell r="J378">
            <v>0</v>
          </cell>
          <cell r="K378">
            <v>0</v>
          </cell>
        </row>
        <row r="379">
          <cell r="A379">
            <v>0</v>
          </cell>
          <cell r="B379">
            <v>0</v>
          </cell>
          <cell r="C379">
            <v>0</v>
          </cell>
          <cell r="D379">
            <v>0</v>
          </cell>
          <cell r="E379">
            <v>0</v>
          </cell>
          <cell r="F379">
            <v>0</v>
          </cell>
          <cell r="G379">
            <v>0</v>
          </cell>
          <cell r="H379">
            <v>0</v>
          </cell>
          <cell r="I379">
            <v>0</v>
          </cell>
          <cell r="J379">
            <v>0</v>
          </cell>
          <cell r="K379">
            <v>0</v>
          </cell>
        </row>
        <row r="380">
          <cell r="A380">
            <v>0</v>
          </cell>
          <cell r="B380">
            <v>0</v>
          </cell>
          <cell r="C380">
            <v>0</v>
          </cell>
          <cell r="D380">
            <v>0</v>
          </cell>
          <cell r="E380">
            <v>0</v>
          </cell>
          <cell r="F380">
            <v>0</v>
          </cell>
          <cell r="G380">
            <v>0</v>
          </cell>
          <cell r="H380">
            <v>0</v>
          </cell>
          <cell r="I380">
            <v>0</v>
          </cell>
          <cell r="J380">
            <v>0</v>
          </cell>
          <cell r="K380">
            <v>0</v>
          </cell>
        </row>
        <row r="381">
          <cell r="A381">
            <v>0</v>
          </cell>
          <cell r="B381">
            <v>0</v>
          </cell>
          <cell r="C381">
            <v>0</v>
          </cell>
          <cell r="D381">
            <v>0</v>
          </cell>
          <cell r="E381">
            <v>0</v>
          </cell>
          <cell r="F381">
            <v>0</v>
          </cell>
          <cell r="G381">
            <v>0</v>
          </cell>
          <cell r="H381">
            <v>0</v>
          </cell>
          <cell r="I381">
            <v>0</v>
          </cell>
          <cell r="J381">
            <v>0</v>
          </cell>
          <cell r="K381">
            <v>0</v>
          </cell>
        </row>
        <row r="382">
          <cell r="A382">
            <v>0</v>
          </cell>
          <cell r="B382">
            <v>0</v>
          </cell>
          <cell r="C382">
            <v>0</v>
          </cell>
          <cell r="D382">
            <v>0</v>
          </cell>
          <cell r="E382">
            <v>0</v>
          </cell>
          <cell r="F382">
            <v>0</v>
          </cell>
          <cell r="G382">
            <v>0</v>
          </cell>
          <cell r="H382">
            <v>0</v>
          </cell>
          <cell r="I382">
            <v>0</v>
          </cell>
          <cell r="J382">
            <v>0</v>
          </cell>
          <cell r="K382">
            <v>0</v>
          </cell>
        </row>
        <row r="383">
          <cell r="A383">
            <v>0</v>
          </cell>
          <cell r="B383">
            <v>0</v>
          </cell>
          <cell r="C383">
            <v>0</v>
          </cell>
          <cell r="D383">
            <v>0</v>
          </cell>
          <cell r="E383">
            <v>0</v>
          </cell>
          <cell r="F383">
            <v>0</v>
          </cell>
          <cell r="G383">
            <v>0</v>
          </cell>
          <cell r="H383">
            <v>0</v>
          </cell>
          <cell r="I383">
            <v>0</v>
          </cell>
          <cell r="J383">
            <v>0</v>
          </cell>
          <cell r="K383">
            <v>0</v>
          </cell>
        </row>
        <row r="384">
          <cell r="A384">
            <v>0</v>
          </cell>
          <cell r="B384">
            <v>0</v>
          </cell>
          <cell r="C384">
            <v>0</v>
          </cell>
          <cell r="D384">
            <v>0</v>
          </cell>
          <cell r="E384">
            <v>0</v>
          </cell>
          <cell r="F384">
            <v>0</v>
          </cell>
          <cell r="G384">
            <v>0</v>
          </cell>
          <cell r="H384">
            <v>0</v>
          </cell>
          <cell r="I384">
            <v>0</v>
          </cell>
          <cell r="J384">
            <v>0</v>
          </cell>
          <cell r="K384">
            <v>0</v>
          </cell>
        </row>
        <row r="385">
          <cell r="A385">
            <v>0</v>
          </cell>
          <cell r="B385">
            <v>0</v>
          </cell>
          <cell r="C385">
            <v>0</v>
          </cell>
          <cell r="D385">
            <v>0</v>
          </cell>
          <cell r="E385">
            <v>0</v>
          </cell>
          <cell r="F385">
            <v>0</v>
          </cell>
          <cell r="G385">
            <v>0</v>
          </cell>
          <cell r="H385">
            <v>0</v>
          </cell>
          <cell r="I385">
            <v>0</v>
          </cell>
          <cell r="J385">
            <v>0</v>
          </cell>
          <cell r="K385">
            <v>0</v>
          </cell>
        </row>
        <row r="386">
          <cell r="A386">
            <v>0</v>
          </cell>
          <cell r="B386">
            <v>0</v>
          </cell>
          <cell r="C386">
            <v>0</v>
          </cell>
          <cell r="D386">
            <v>0</v>
          </cell>
          <cell r="E386">
            <v>0</v>
          </cell>
          <cell r="F386">
            <v>0</v>
          </cell>
          <cell r="G386">
            <v>0</v>
          </cell>
          <cell r="H386">
            <v>0</v>
          </cell>
          <cell r="I386">
            <v>0</v>
          </cell>
          <cell r="J386">
            <v>0</v>
          </cell>
          <cell r="K386">
            <v>0</v>
          </cell>
        </row>
        <row r="387">
          <cell r="A387">
            <v>0</v>
          </cell>
          <cell r="B387">
            <v>0</v>
          </cell>
          <cell r="C387">
            <v>0</v>
          </cell>
          <cell r="D387">
            <v>0</v>
          </cell>
          <cell r="E387">
            <v>0</v>
          </cell>
          <cell r="F387">
            <v>0</v>
          </cell>
          <cell r="G387">
            <v>0</v>
          </cell>
          <cell r="H387">
            <v>0</v>
          </cell>
          <cell r="I387">
            <v>0</v>
          </cell>
          <cell r="J387">
            <v>0</v>
          </cell>
          <cell r="K387">
            <v>0</v>
          </cell>
        </row>
        <row r="388">
          <cell r="A388">
            <v>0</v>
          </cell>
          <cell r="B388">
            <v>0</v>
          </cell>
          <cell r="C388">
            <v>0</v>
          </cell>
          <cell r="D388">
            <v>0</v>
          </cell>
          <cell r="E388">
            <v>0</v>
          </cell>
          <cell r="F388">
            <v>0</v>
          </cell>
          <cell r="G388">
            <v>0</v>
          </cell>
          <cell r="H388">
            <v>0</v>
          </cell>
          <cell r="I388">
            <v>0</v>
          </cell>
          <cell r="J388">
            <v>0</v>
          </cell>
          <cell r="K388">
            <v>0</v>
          </cell>
        </row>
        <row r="389">
          <cell r="A389">
            <v>0</v>
          </cell>
          <cell r="B389">
            <v>0</v>
          </cell>
          <cell r="C389">
            <v>0</v>
          </cell>
          <cell r="D389">
            <v>0</v>
          </cell>
          <cell r="E389">
            <v>0</v>
          </cell>
          <cell r="F389">
            <v>0</v>
          </cell>
          <cell r="G389">
            <v>0</v>
          </cell>
          <cell r="H389">
            <v>0</v>
          </cell>
          <cell r="I389">
            <v>0</v>
          </cell>
          <cell r="J389">
            <v>0</v>
          </cell>
          <cell r="K389">
            <v>0</v>
          </cell>
        </row>
        <row r="390">
          <cell r="A390">
            <v>0</v>
          </cell>
          <cell r="B390">
            <v>0</v>
          </cell>
          <cell r="C390">
            <v>0</v>
          </cell>
          <cell r="D390">
            <v>0</v>
          </cell>
          <cell r="E390">
            <v>0</v>
          </cell>
          <cell r="F390">
            <v>0</v>
          </cell>
          <cell r="G390">
            <v>0</v>
          </cell>
          <cell r="H390">
            <v>0</v>
          </cell>
          <cell r="I390">
            <v>0</v>
          </cell>
          <cell r="J390">
            <v>0</v>
          </cell>
          <cell r="K390">
            <v>0</v>
          </cell>
        </row>
        <row r="391">
          <cell r="A391">
            <v>0</v>
          </cell>
          <cell r="B391">
            <v>0</v>
          </cell>
          <cell r="C391">
            <v>0</v>
          </cell>
          <cell r="D391">
            <v>0</v>
          </cell>
          <cell r="E391">
            <v>0</v>
          </cell>
          <cell r="F391">
            <v>0</v>
          </cell>
          <cell r="G391">
            <v>0</v>
          </cell>
          <cell r="H391">
            <v>0</v>
          </cell>
          <cell r="I391">
            <v>0</v>
          </cell>
          <cell r="J391">
            <v>0</v>
          </cell>
          <cell r="K391">
            <v>0</v>
          </cell>
        </row>
        <row r="392">
          <cell r="A392">
            <v>0</v>
          </cell>
          <cell r="B392">
            <v>0</v>
          </cell>
          <cell r="C392">
            <v>0</v>
          </cell>
          <cell r="D392">
            <v>0</v>
          </cell>
          <cell r="E392">
            <v>0</v>
          </cell>
          <cell r="F392">
            <v>0</v>
          </cell>
          <cell r="G392">
            <v>0</v>
          </cell>
          <cell r="H392">
            <v>0</v>
          </cell>
          <cell r="I392">
            <v>0</v>
          </cell>
          <cell r="J392">
            <v>0</v>
          </cell>
          <cell r="K392">
            <v>0</v>
          </cell>
        </row>
        <row r="393">
          <cell r="A393">
            <v>0</v>
          </cell>
          <cell r="B393">
            <v>0</v>
          </cell>
          <cell r="C393">
            <v>0</v>
          </cell>
          <cell r="D393">
            <v>0</v>
          </cell>
          <cell r="E393">
            <v>0</v>
          </cell>
          <cell r="F393">
            <v>0</v>
          </cell>
          <cell r="G393">
            <v>0</v>
          </cell>
          <cell r="H393">
            <v>0</v>
          </cell>
          <cell r="I393">
            <v>0</v>
          </cell>
          <cell r="J393">
            <v>0</v>
          </cell>
          <cell r="K393">
            <v>0</v>
          </cell>
        </row>
        <row r="394">
          <cell r="A394">
            <v>0</v>
          </cell>
          <cell r="B394">
            <v>0</v>
          </cell>
          <cell r="C394">
            <v>0</v>
          </cell>
          <cell r="D394">
            <v>0</v>
          </cell>
          <cell r="E394">
            <v>0</v>
          </cell>
          <cell r="F394">
            <v>0</v>
          </cell>
          <cell r="G394">
            <v>0</v>
          </cell>
          <cell r="H394">
            <v>0</v>
          </cell>
          <cell r="I394">
            <v>0</v>
          </cell>
          <cell r="J394">
            <v>0</v>
          </cell>
          <cell r="K394">
            <v>0</v>
          </cell>
        </row>
        <row r="395">
          <cell r="A395">
            <v>0</v>
          </cell>
          <cell r="B395">
            <v>0</v>
          </cell>
          <cell r="C395">
            <v>0</v>
          </cell>
          <cell r="D395">
            <v>0</v>
          </cell>
          <cell r="E395">
            <v>0</v>
          </cell>
          <cell r="F395">
            <v>0</v>
          </cell>
          <cell r="G395">
            <v>0</v>
          </cell>
          <cell r="H395">
            <v>0</v>
          </cell>
          <cell r="I395">
            <v>0</v>
          </cell>
          <cell r="J395">
            <v>0</v>
          </cell>
          <cell r="K395">
            <v>0</v>
          </cell>
        </row>
        <row r="396">
          <cell r="A396">
            <v>0</v>
          </cell>
          <cell r="B396">
            <v>0</v>
          </cell>
          <cell r="C396">
            <v>0</v>
          </cell>
          <cell r="D396">
            <v>0</v>
          </cell>
          <cell r="E396">
            <v>0</v>
          </cell>
          <cell r="F396">
            <v>0</v>
          </cell>
          <cell r="G396">
            <v>0</v>
          </cell>
          <cell r="H396">
            <v>0</v>
          </cell>
          <cell r="I396">
            <v>0</v>
          </cell>
          <cell r="J396">
            <v>0</v>
          </cell>
          <cell r="K396">
            <v>0</v>
          </cell>
        </row>
        <row r="397">
          <cell r="A397">
            <v>0</v>
          </cell>
          <cell r="B397">
            <v>0</v>
          </cell>
          <cell r="C397">
            <v>0</v>
          </cell>
          <cell r="D397">
            <v>0</v>
          </cell>
          <cell r="E397">
            <v>0</v>
          </cell>
          <cell r="F397">
            <v>0</v>
          </cell>
          <cell r="G397">
            <v>0</v>
          </cell>
          <cell r="H397">
            <v>0</v>
          </cell>
          <cell r="I397">
            <v>0</v>
          </cell>
          <cell r="J397">
            <v>0</v>
          </cell>
          <cell r="K397">
            <v>0</v>
          </cell>
        </row>
        <row r="398">
          <cell r="A398">
            <v>0</v>
          </cell>
          <cell r="B398">
            <v>0</v>
          </cell>
          <cell r="C398">
            <v>0</v>
          </cell>
          <cell r="D398">
            <v>0</v>
          </cell>
          <cell r="E398">
            <v>0</v>
          </cell>
          <cell r="F398">
            <v>0</v>
          </cell>
          <cell r="G398">
            <v>0</v>
          </cell>
          <cell r="H398">
            <v>0</v>
          </cell>
          <cell r="I398">
            <v>0</v>
          </cell>
          <cell r="J398">
            <v>0</v>
          </cell>
          <cell r="K398">
            <v>0</v>
          </cell>
        </row>
        <row r="399">
          <cell r="A399">
            <v>0</v>
          </cell>
          <cell r="B399">
            <v>0</v>
          </cell>
          <cell r="C399">
            <v>0</v>
          </cell>
          <cell r="D399">
            <v>0</v>
          </cell>
          <cell r="E399">
            <v>0</v>
          </cell>
          <cell r="F399">
            <v>0</v>
          </cell>
          <cell r="G399">
            <v>0</v>
          </cell>
          <cell r="H399">
            <v>0</v>
          </cell>
          <cell r="I399">
            <v>0</v>
          </cell>
          <cell r="J399">
            <v>0</v>
          </cell>
          <cell r="K399">
            <v>0</v>
          </cell>
        </row>
        <row r="400">
          <cell r="A400">
            <v>0</v>
          </cell>
          <cell r="B400">
            <v>0</v>
          </cell>
          <cell r="C400">
            <v>0</v>
          </cell>
          <cell r="D400">
            <v>0</v>
          </cell>
          <cell r="E400">
            <v>0</v>
          </cell>
          <cell r="F400">
            <v>0</v>
          </cell>
          <cell r="G400">
            <v>0</v>
          </cell>
          <cell r="H400">
            <v>0</v>
          </cell>
          <cell r="I400">
            <v>0</v>
          </cell>
          <cell r="J400">
            <v>0</v>
          </cell>
          <cell r="K400">
            <v>0</v>
          </cell>
        </row>
      </sheetData>
      <sheetData sheetId="10" refreshError="1">
        <row r="4">
          <cell r="A4" t="str">
            <v>STAFF  CODE</v>
          </cell>
          <cell r="B4" t="str">
            <v>NAME</v>
          </cell>
          <cell r="C4" t="str">
            <v>DEPT</v>
          </cell>
          <cell r="D4" t="str">
            <v>POSITION</v>
          </cell>
          <cell r="E4" t="str">
            <v>DATE OF EMPLOYMENT</v>
          </cell>
          <cell r="F4" t="str">
            <v>END OF CONTRACT</v>
          </cell>
          <cell r="G4" t="str">
            <v>NB OF ANNUAL LEAVES ACQUIRED</v>
          </cell>
          <cell r="H4" t="str">
            <v>NB OF LEAVES taken AT THE BEGINNING OF THE MONTH</v>
          </cell>
          <cell r="I4" t="str">
            <v>ANNUAL LEAVE</v>
          </cell>
          <cell r="J4" t="str">
            <v>DAYS REMAINING AT THE END OF THE MONTH</v>
          </cell>
          <cell r="K4" t="str">
            <v>SICK LEAVE</v>
          </cell>
          <cell r="L4" t="str">
            <v>COMPAS-SIONNATE LEAVE</v>
          </cell>
          <cell r="M4" t="str">
            <v>UNPAID LEAVE</v>
          </cell>
          <cell r="N4" t="str">
            <v>MATERNITY LEAVE</v>
          </cell>
          <cell r="O4" t="str">
            <v>PATERNITY LEAVE</v>
          </cell>
          <cell r="P4" t="str">
            <v>NOT HIRED DAY</v>
          </cell>
          <cell r="Q4" t="str">
            <v>TOTAL LEAVE</v>
          </cell>
        </row>
        <row r="5">
          <cell r="A5" t="str">
            <v>EF0001</v>
          </cell>
          <cell r="B5" t="str">
            <v xml:space="preserve">Abdalla EL NOUR MOHAMMED YAHIA </v>
          </cell>
          <cell r="C5" t="str">
            <v>NUT</v>
          </cell>
          <cell r="D5" t="str">
            <v>Watchman</v>
          </cell>
          <cell r="E5">
            <v>38169</v>
          </cell>
          <cell r="F5">
            <v>2958465</v>
          </cell>
          <cell r="G5">
            <v>73.493150684931507</v>
          </cell>
          <cell r="H5">
            <v>45</v>
          </cell>
          <cell r="I5">
            <v>0</v>
          </cell>
          <cell r="J5">
            <v>28.493150684931507</v>
          </cell>
          <cell r="K5">
            <v>0</v>
          </cell>
          <cell r="L5">
            <v>0</v>
          </cell>
          <cell r="M5">
            <v>0</v>
          </cell>
          <cell r="N5">
            <v>0</v>
          </cell>
          <cell r="O5">
            <v>0</v>
          </cell>
          <cell r="P5">
            <v>0</v>
          </cell>
          <cell r="Q5">
            <v>0</v>
          </cell>
        </row>
        <row r="6">
          <cell r="A6">
            <v>0</v>
          </cell>
          <cell r="B6">
            <v>0</v>
          </cell>
          <cell r="C6">
            <v>0</v>
          </cell>
          <cell r="D6">
            <v>0</v>
          </cell>
          <cell r="E6">
            <v>0</v>
          </cell>
          <cell r="F6">
            <v>0</v>
          </cell>
          <cell r="G6">
            <v>0</v>
          </cell>
          <cell r="I6">
            <v>0</v>
          </cell>
          <cell r="J6">
            <v>0</v>
          </cell>
          <cell r="K6">
            <v>0</v>
          </cell>
          <cell r="L6">
            <v>0</v>
          </cell>
          <cell r="M6">
            <v>0</v>
          </cell>
          <cell r="N6">
            <v>0</v>
          </cell>
          <cell r="O6">
            <v>0</v>
          </cell>
          <cell r="P6">
            <v>0</v>
          </cell>
          <cell r="Q6">
            <v>0</v>
          </cell>
        </row>
        <row r="7">
          <cell r="A7">
            <v>0</v>
          </cell>
          <cell r="B7">
            <v>0</v>
          </cell>
          <cell r="C7">
            <v>0</v>
          </cell>
          <cell r="D7">
            <v>0</v>
          </cell>
          <cell r="E7">
            <v>0</v>
          </cell>
          <cell r="F7">
            <v>0</v>
          </cell>
          <cell r="G7">
            <v>0</v>
          </cell>
          <cell r="I7">
            <v>0</v>
          </cell>
          <cell r="J7">
            <v>0</v>
          </cell>
          <cell r="K7">
            <v>0</v>
          </cell>
          <cell r="L7">
            <v>0</v>
          </cell>
          <cell r="M7">
            <v>0</v>
          </cell>
          <cell r="N7">
            <v>0</v>
          </cell>
          <cell r="O7">
            <v>0</v>
          </cell>
          <cell r="P7">
            <v>0</v>
          </cell>
          <cell r="Q7">
            <v>0</v>
          </cell>
        </row>
        <row r="8">
          <cell r="A8" t="str">
            <v>EF0007</v>
          </cell>
          <cell r="B8" t="str">
            <v xml:space="preserve">Abderahman OMER MOHAMED </v>
          </cell>
          <cell r="C8" t="str">
            <v>NUT</v>
          </cell>
          <cell r="D8" t="str">
            <v xml:space="preserve">Phase Monitor </v>
          </cell>
          <cell r="E8">
            <v>38200</v>
          </cell>
          <cell r="F8">
            <v>2958465</v>
          </cell>
          <cell r="G8">
            <v>71.438356164383563</v>
          </cell>
          <cell r="H8">
            <v>47</v>
          </cell>
          <cell r="I8">
            <v>0</v>
          </cell>
          <cell r="J8">
            <v>24.438356164383563</v>
          </cell>
          <cell r="K8">
            <v>0</v>
          </cell>
          <cell r="L8">
            <v>0</v>
          </cell>
          <cell r="M8">
            <v>0</v>
          </cell>
          <cell r="N8">
            <v>0</v>
          </cell>
          <cell r="O8">
            <v>0</v>
          </cell>
          <cell r="P8">
            <v>0</v>
          </cell>
          <cell r="Q8">
            <v>0</v>
          </cell>
        </row>
        <row r="9">
          <cell r="A9">
            <v>0</v>
          </cell>
          <cell r="B9">
            <v>0</v>
          </cell>
          <cell r="C9">
            <v>0</v>
          </cell>
          <cell r="D9">
            <v>0</v>
          </cell>
          <cell r="E9">
            <v>0</v>
          </cell>
          <cell r="F9">
            <v>0</v>
          </cell>
          <cell r="G9">
            <v>0</v>
          </cell>
          <cell r="I9">
            <v>0</v>
          </cell>
          <cell r="J9">
            <v>0</v>
          </cell>
          <cell r="K9">
            <v>0</v>
          </cell>
          <cell r="L9">
            <v>0</v>
          </cell>
          <cell r="M9">
            <v>0</v>
          </cell>
          <cell r="N9">
            <v>0</v>
          </cell>
          <cell r="O9">
            <v>0</v>
          </cell>
          <cell r="P9">
            <v>0</v>
          </cell>
          <cell r="Q9">
            <v>0</v>
          </cell>
        </row>
        <row r="10">
          <cell r="A10">
            <v>0</v>
          </cell>
          <cell r="B10">
            <v>0</v>
          </cell>
          <cell r="C10">
            <v>0</v>
          </cell>
          <cell r="D10">
            <v>0</v>
          </cell>
          <cell r="E10">
            <v>0</v>
          </cell>
          <cell r="F10">
            <v>0</v>
          </cell>
          <cell r="G10">
            <v>0</v>
          </cell>
          <cell r="I10">
            <v>0</v>
          </cell>
          <cell r="J10">
            <v>0</v>
          </cell>
          <cell r="K10">
            <v>0</v>
          </cell>
          <cell r="L10">
            <v>0</v>
          </cell>
          <cell r="M10">
            <v>0</v>
          </cell>
          <cell r="N10">
            <v>0</v>
          </cell>
          <cell r="O10">
            <v>0</v>
          </cell>
          <cell r="P10">
            <v>0</v>
          </cell>
          <cell r="Q10">
            <v>0</v>
          </cell>
        </row>
        <row r="11">
          <cell r="A11" t="str">
            <v>EF0011</v>
          </cell>
          <cell r="B11" t="str">
            <v xml:space="preserve">Abu Zaid MOHAMMED ABDALLAH </v>
          </cell>
          <cell r="C11" t="str">
            <v>LOG</v>
          </cell>
          <cell r="D11" t="str">
            <v>Transport/Secu Manager</v>
          </cell>
          <cell r="E11">
            <v>38213</v>
          </cell>
          <cell r="F11">
            <v>2958465</v>
          </cell>
          <cell r="G11">
            <v>70.547945205479451</v>
          </cell>
          <cell r="H11">
            <v>61</v>
          </cell>
          <cell r="I11">
            <v>0</v>
          </cell>
          <cell r="J11">
            <v>9.5479452054794507</v>
          </cell>
          <cell r="K11">
            <v>0</v>
          </cell>
          <cell r="L11">
            <v>0</v>
          </cell>
          <cell r="M11">
            <v>0</v>
          </cell>
          <cell r="N11">
            <v>0</v>
          </cell>
          <cell r="O11">
            <v>0</v>
          </cell>
          <cell r="P11">
            <v>0</v>
          </cell>
          <cell r="Q11">
            <v>0</v>
          </cell>
        </row>
        <row r="12">
          <cell r="A12">
            <v>0</v>
          </cell>
          <cell r="B12">
            <v>0</v>
          </cell>
          <cell r="C12">
            <v>0</v>
          </cell>
          <cell r="D12">
            <v>0</v>
          </cell>
          <cell r="E12">
            <v>0</v>
          </cell>
          <cell r="F12">
            <v>0</v>
          </cell>
          <cell r="G12">
            <v>0</v>
          </cell>
          <cell r="I12">
            <v>0</v>
          </cell>
          <cell r="J12">
            <v>0</v>
          </cell>
          <cell r="K12">
            <v>0</v>
          </cell>
          <cell r="L12">
            <v>0</v>
          </cell>
          <cell r="M12">
            <v>0</v>
          </cell>
          <cell r="N12">
            <v>0</v>
          </cell>
          <cell r="O12">
            <v>0</v>
          </cell>
          <cell r="P12">
            <v>0</v>
          </cell>
          <cell r="Q12">
            <v>0</v>
          </cell>
        </row>
        <row r="13">
          <cell r="A13" t="str">
            <v>EF0013</v>
          </cell>
          <cell r="B13" t="str">
            <v xml:space="preserve">Adam IBRAHIM ABDALLA </v>
          </cell>
          <cell r="C13" t="str">
            <v>NUT</v>
          </cell>
          <cell r="D13" t="str">
            <v>Registrar</v>
          </cell>
          <cell r="E13">
            <v>38160</v>
          </cell>
          <cell r="F13">
            <v>2958465</v>
          </cell>
          <cell r="G13">
            <v>74.109589041095887</v>
          </cell>
          <cell r="H13">
            <v>50</v>
          </cell>
          <cell r="I13">
            <v>0</v>
          </cell>
          <cell r="J13">
            <v>24.109589041095887</v>
          </cell>
          <cell r="K13">
            <v>0</v>
          </cell>
          <cell r="L13">
            <v>0</v>
          </cell>
          <cell r="M13">
            <v>0</v>
          </cell>
          <cell r="N13">
            <v>0</v>
          </cell>
          <cell r="O13">
            <v>0</v>
          </cell>
          <cell r="P13">
            <v>0</v>
          </cell>
          <cell r="Q13">
            <v>0</v>
          </cell>
        </row>
        <row r="14">
          <cell r="A14" t="str">
            <v>EF0014</v>
          </cell>
          <cell r="B14" t="str">
            <v xml:space="preserve">Adam MOHAMEDIN ADAM  </v>
          </cell>
          <cell r="C14" t="str">
            <v>LOG</v>
          </cell>
          <cell r="D14" t="str">
            <v xml:space="preserve">Storekeeper </v>
          </cell>
          <cell r="E14">
            <v>38160</v>
          </cell>
          <cell r="F14">
            <v>2958465</v>
          </cell>
          <cell r="G14">
            <v>74.109589041095887</v>
          </cell>
          <cell r="H14">
            <v>31</v>
          </cell>
          <cell r="I14">
            <v>0</v>
          </cell>
          <cell r="J14">
            <v>43.109589041095887</v>
          </cell>
          <cell r="K14">
            <v>0</v>
          </cell>
          <cell r="L14">
            <v>0</v>
          </cell>
          <cell r="M14">
            <v>0</v>
          </cell>
          <cell r="N14">
            <v>0</v>
          </cell>
          <cell r="O14">
            <v>0</v>
          </cell>
          <cell r="P14">
            <v>0</v>
          </cell>
          <cell r="Q14">
            <v>0</v>
          </cell>
        </row>
        <row r="15">
          <cell r="A15" t="str">
            <v>EF0016</v>
          </cell>
          <cell r="B15" t="str">
            <v xml:space="preserve">Adam OSMAN AHMED </v>
          </cell>
          <cell r="C15" t="str">
            <v>NUT</v>
          </cell>
          <cell r="D15" t="str">
            <v>PM team leader</v>
          </cell>
          <cell r="E15">
            <v>38160</v>
          </cell>
          <cell r="F15">
            <v>2958465</v>
          </cell>
          <cell r="G15">
            <v>74.109589041095887</v>
          </cell>
          <cell r="H15">
            <v>50</v>
          </cell>
          <cell r="I15">
            <v>0</v>
          </cell>
          <cell r="J15">
            <v>24.109589041095887</v>
          </cell>
          <cell r="K15">
            <v>0</v>
          </cell>
          <cell r="L15">
            <v>0</v>
          </cell>
          <cell r="M15">
            <v>0</v>
          </cell>
          <cell r="N15">
            <v>0</v>
          </cell>
          <cell r="O15">
            <v>0</v>
          </cell>
          <cell r="P15">
            <v>0</v>
          </cell>
          <cell r="Q15">
            <v>0</v>
          </cell>
        </row>
        <row r="16">
          <cell r="A16" t="str">
            <v>EF0017</v>
          </cell>
          <cell r="B16" t="str">
            <v xml:space="preserve">Eldouma ABDELBASHER AHMED </v>
          </cell>
          <cell r="C16" t="str">
            <v>NUT</v>
          </cell>
          <cell r="D16" t="str">
            <v>Watchman</v>
          </cell>
          <cell r="E16">
            <v>38164</v>
          </cell>
          <cell r="F16">
            <v>2958465</v>
          </cell>
          <cell r="G16">
            <v>73.835616438356155</v>
          </cell>
          <cell r="H16">
            <v>25</v>
          </cell>
          <cell r="I16">
            <v>0</v>
          </cell>
          <cell r="J16">
            <v>48.835616438356155</v>
          </cell>
          <cell r="K16">
            <v>0</v>
          </cell>
          <cell r="L16">
            <v>0</v>
          </cell>
          <cell r="M16">
            <v>0</v>
          </cell>
          <cell r="N16">
            <v>0</v>
          </cell>
          <cell r="O16">
            <v>0</v>
          </cell>
          <cell r="P16">
            <v>0</v>
          </cell>
          <cell r="Q16">
            <v>0</v>
          </cell>
        </row>
        <row r="17">
          <cell r="A17" t="str">
            <v>EF0018</v>
          </cell>
          <cell r="B17" t="str">
            <v xml:space="preserve">Ahmed el Tijani MANSUR MAHMUD </v>
          </cell>
          <cell r="C17" t="str">
            <v>LOG</v>
          </cell>
          <cell r="D17" t="str">
            <v>Watchman</v>
          </cell>
          <cell r="E17">
            <v>38094</v>
          </cell>
          <cell r="F17">
            <v>2958465</v>
          </cell>
          <cell r="G17">
            <v>78.561643835616437</v>
          </cell>
          <cell r="H17">
            <v>50</v>
          </cell>
          <cell r="I17">
            <v>0</v>
          </cell>
          <cell r="J17">
            <v>28.561643835616437</v>
          </cell>
          <cell r="K17">
            <v>0</v>
          </cell>
          <cell r="L17">
            <v>0</v>
          </cell>
          <cell r="M17">
            <v>0</v>
          </cell>
          <cell r="N17">
            <v>0</v>
          </cell>
          <cell r="O17">
            <v>0</v>
          </cell>
          <cell r="P17">
            <v>0</v>
          </cell>
          <cell r="Q17">
            <v>0</v>
          </cell>
        </row>
        <row r="18">
          <cell r="A18" t="str">
            <v>EF0020</v>
          </cell>
          <cell r="B18" t="str">
            <v xml:space="preserve">Ahmed YOUSSUF Mohamed  </v>
          </cell>
          <cell r="C18" t="str">
            <v>FS</v>
          </cell>
          <cell r="D18" t="str">
            <v>Food security Supervisor</v>
          </cell>
          <cell r="E18">
            <v>38171</v>
          </cell>
          <cell r="F18">
            <v>2958465</v>
          </cell>
          <cell r="G18">
            <v>73.356164383561634</v>
          </cell>
          <cell r="H18">
            <v>37</v>
          </cell>
          <cell r="I18">
            <v>0</v>
          </cell>
          <cell r="J18">
            <v>36.356164383561634</v>
          </cell>
          <cell r="K18">
            <v>0</v>
          </cell>
          <cell r="L18">
            <v>0</v>
          </cell>
          <cell r="M18">
            <v>0</v>
          </cell>
          <cell r="N18">
            <v>0</v>
          </cell>
          <cell r="O18">
            <v>0</v>
          </cell>
          <cell r="P18">
            <v>0</v>
          </cell>
          <cell r="Q18">
            <v>0</v>
          </cell>
        </row>
        <row r="19">
          <cell r="A19" t="str">
            <v>EF0021</v>
          </cell>
          <cell r="B19" t="str">
            <v xml:space="preserve">Aisha BABIKIR SHUMO </v>
          </cell>
          <cell r="C19" t="str">
            <v>NUT</v>
          </cell>
          <cell r="D19" t="str">
            <v>Home Visitor</v>
          </cell>
          <cell r="E19">
            <v>38200</v>
          </cell>
          <cell r="F19">
            <v>2958465</v>
          </cell>
          <cell r="G19">
            <v>71.438356164383563</v>
          </cell>
          <cell r="H19">
            <v>54</v>
          </cell>
          <cell r="I19">
            <v>0</v>
          </cell>
          <cell r="J19">
            <v>17.438356164383563</v>
          </cell>
          <cell r="K19">
            <v>0</v>
          </cell>
          <cell r="L19">
            <v>0</v>
          </cell>
          <cell r="M19">
            <v>0</v>
          </cell>
          <cell r="N19">
            <v>0</v>
          </cell>
          <cell r="O19">
            <v>0</v>
          </cell>
          <cell r="P19">
            <v>0</v>
          </cell>
          <cell r="Q19">
            <v>0</v>
          </cell>
        </row>
        <row r="20">
          <cell r="A20">
            <v>0</v>
          </cell>
          <cell r="B20">
            <v>0</v>
          </cell>
          <cell r="C20">
            <v>0</v>
          </cell>
          <cell r="D20">
            <v>0</v>
          </cell>
          <cell r="E20">
            <v>0</v>
          </cell>
          <cell r="F20">
            <v>0</v>
          </cell>
          <cell r="G20">
            <v>0</v>
          </cell>
          <cell r="I20">
            <v>0</v>
          </cell>
          <cell r="J20">
            <v>0</v>
          </cell>
          <cell r="K20">
            <v>0</v>
          </cell>
          <cell r="L20">
            <v>0</v>
          </cell>
          <cell r="M20">
            <v>0</v>
          </cell>
          <cell r="N20">
            <v>0</v>
          </cell>
          <cell r="O20">
            <v>0</v>
          </cell>
          <cell r="P20">
            <v>0</v>
          </cell>
          <cell r="Q20">
            <v>0</v>
          </cell>
        </row>
        <row r="21">
          <cell r="A21" t="str">
            <v>EF0023</v>
          </cell>
          <cell r="B21" t="str">
            <v xml:space="preserve">Al Tom ISMAIL MOHAMMED </v>
          </cell>
          <cell r="C21" t="str">
            <v>LOG</v>
          </cell>
          <cell r="D21" t="str">
            <v xml:space="preserve">Watchman </v>
          </cell>
          <cell r="E21">
            <v>38097</v>
          </cell>
          <cell r="F21">
            <v>2958465</v>
          </cell>
          <cell r="G21">
            <v>78.356164383561634</v>
          </cell>
          <cell r="H21">
            <v>47</v>
          </cell>
          <cell r="I21">
            <v>0</v>
          </cell>
          <cell r="J21">
            <v>31.356164383561634</v>
          </cell>
          <cell r="K21">
            <v>0</v>
          </cell>
          <cell r="L21">
            <v>0</v>
          </cell>
          <cell r="M21">
            <v>0</v>
          </cell>
          <cell r="N21">
            <v>0</v>
          </cell>
          <cell r="O21">
            <v>0</v>
          </cell>
          <cell r="P21">
            <v>0</v>
          </cell>
          <cell r="Q21">
            <v>0</v>
          </cell>
        </row>
        <row r="22">
          <cell r="A22" t="str">
            <v>EF0024</v>
          </cell>
          <cell r="B22" t="str">
            <v xml:space="preserve">Amir ABAKER ADAM </v>
          </cell>
          <cell r="C22" t="str">
            <v>NUT</v>
          </cell>
          <cell r="D22" t="str">
            <v>PM team leader</v>
          </cell>
          <cell r="E22">
            <v>38160</v>
          </cell>
          <cell r="F22">
            <v>2958465</v>
          </cell>
          <cell r="G22">
            <v>74.109589041095887</v>
          </cell>
          <cell r="H22">
            <v>47</v>
          </cell>
          <cell r="I22">
            <v>0</v>
          </cell>
          <cell r="J22">
            <v>27.109589041095887</v>
          </cell>
          <cell r="K22">
            <v>0</v>
          </cell>
          <cell r="L22">
            <v>0</v>
          </cell>
          <cell r="M22">
            <v>0</v>
          </cell>
          <cell r="N22">
            <v>0</v>
          </cell>
          <cell r="O22">
            <v>0</v>
          </cell>
          <cell r="P22">
            <v>0</v>
          </cell>
          <cell r="Q22">
            <v>0</v>
          </cell>
        </row>
        <row r="23">
          <cell r="A23">
            <v>0</v>
          </cell>
          <cell r="B23">
            <v>0</v>
          </cell>
          <cell r="C23">
            <v>0</v>
          </cell>
          <cell r="D23">
            <v>0</v>
          </cell>
          <cell r="E23">
            <v>0</v>
          </cell>
          <cell r="F23">
            <v>0</v>
          </cell>
          <cell r="G23">
            <v>0</v>
          </cell>
          <cell r="I23">
            <v>0</v>
          </cell>
          <cell r="J23">
            <v>0</v>
          </cell>
          <cell r="K23">
            <v>0</v>
          </cell>
          <cell r="L23">
            <v>0</v>
          </cell>
          <cell r="M23">
            <v>0</v>
          </cell>
          <cell r="N23">
            <v>0</v>
          </cell>
          <cell r="O23">
            <v>0</v>
          </cell>
          <cell r="P23">
            <v>0</v>
          </cell>
          <cell r="Q23">
            <v>0</v>
          </cell>
        </row>
        <row r="24">
          <cell r="A24" t="str">
            <v>EF0026</v>
          </cell>
          <cell r="B24" t="str">
            <v xml:space="preserve">Amna AHMED ABDELLA </v>
          </cell>
          <cell r="C24" t="str">
            <v>ADMIN</v>
          </cell>
          <cell r="D24" t="str">
            <v>Cleaner</v>
          </cell>
          <cell r="E24">
            <v>38064</v>
          </cell>
          <cell r="F24">
            <v>2958465</v>
          </cell>
          <cell r="G24">
            <v>80.547945205479451</v>
          </cell>
          <cell r="H24">
            <v>72</v>
          </cell>
          <cell r="I24">
            <v>0</v>
          </cell>
          <cell r="J24">
            <v>8.5479452054794507</v>
          </cell>
          <cell r="K24">
            <v>0</v>
          </cell>
          <cell r="L24">
            <v>0</v>
          </cell>
          <cell r="M24">
            <v>0</v>
          </cell>
          <cell r="N24">
            <v>0</v>
          </cell>
          <cell r="O24">
            <v>0</v>
          </cell>
          <cell r="P24">
            <v>0</v>
          </cell>
          <cell r="Q24">
            <v>0</v>
          </cell>
        </row>
        <row r="25">
          <cell r="A25">
            <v>0</v>
          </cell>
          <cell r="B25">
            <v>0</v>
          </cell>
          <cell r="C25">
            <v>0</v>
          </cell>
          <cell r="D25">
            <v>0</v>
          </cell>
          <cell r="E25">
            <v>0</v>
          </cell>
          <cell r="F25">
            <v>0</v>
          </cell>
          <cell r="G25">
            <v>0</v>
          </cell>
          <cell r="I25">
            <v>0</v>
          </cell>
          <cell r="J25">
            <v>0</v>
          </cell>
          <cell r="K25">
            <v>0</v>
          </cell>
          <cell r="L25">
            <v>0</v>
          </cell>
          <cell r="M25">
            <v>0</v>
          </cell>
          <cell r="N25">
            <v>0</v>
          </cell>
          <cell r="O25">
            <v>0</v>
          </cell>
          <cell r="P25">
            <v>0</v>
          </cell>
          <cell r="Q25">
            <v>0</v>
          </cell>
        </row>
        <row r="26">
          <cell r="A26">
            <v>0</v>
          </cell>
          <cell r="B26">
            <v>0</v>
          </cell>
          <cell r="C26">
            <v>0</v>
          </cell>
          <cell r="D26">
            <v>0</v>
          </cell>
          <cell r="E26">
            <v>0</v>
          </cell>
          <cell r="F26">
            <v>0</v>
          </cell>
          <cell r="G26">
            <v>0</v>
          </cell>
          <cell r="I26">
            <v>0</v>
          </cell>
          <cell r="J26">
            <v>0</v>
          </cell>
          <cell r="K26">
            <v>0</v>
          </cell>
          <cell r="L26">
            <v>0</v>
          </cell>
          <cell r="M26">
            <v>0</v>
          </cell>
          <cell r="N26">
            <v>0</v>
          </cell>
          <cell r="O26">
            <v>0</v>
          </cell>
          <cell r="P26">
            <v>0</v>
          </cell>
          <cell r="Q26">
            <v>0</v>
          </cell>
        </row>
        <row r="27">
          <cell r="A27" t="str">
            <v>EF0031</v>
          </cell>
          <cell r="B27" t="str">
            <v xml:space="preserve">Aziza ABDALLA ABAKER </v>
          </cell>
          <cell r="C27" t="str">
            <v>NUT</v>
          </cell>
          <cell r="D27" t="str">
            <v>Social animator</v>
          </cell>
          <cell r="E27">
            <v>38160</v>
          </cell>
          <cell r="F27">
            <v>2958465</v>
          </cell>
          <cell r="G27">
            <v>74.109589041095887</v>
          </cell>
          <cell r="H27">
            <v>50</v>
          </cell>
          <cell r="I27">
            <v>0</v>
          </cell>
          <cell r="J27">
            <v>24.109589041095887</v>
          </cell>
          <cell r="K27">
            <v>0</v>
          </cell>
          <cell r="L27">
            <v>0</v>
          </cell>
          <cell r="M27">
            <v>0</v>
          </cell>
          <cell r="N27">
            <v>0</v>
          </cell>
          <cell r="O27">
            <v>0</v>
          </cell>
          <cell r="P27">
            <v>0</v>
          </cell>
          <cell r="Q27">
            <v>0</v>
          </cell>
        </row>
        <row r="28">
          <cell r="A28">
            <v>0</v>
          </cell>
          <cell r="B28">
            <v>0</v>
          </cell>
          <cell r="C28">
            <v>0</v>
          </cell>
          <cell r="D28">
            <v>0</v>
          </cell>
          <cell r="E28">
            <v>0</v>
          </cell>
          <cell r="F28">
            <v>0</v>
          </cell>
          <cell r="G28">
            <v>0</v>
          </cell>
          <cell r="I28">
            <v>0</v>
          </cell>
          <cell r="J28">
            <v>0</v>
          </cell>
          <cell r="K28">
            <v>0</v>
          </cell>
          <cell r="L28">
            <v>0</v>
          </cell>
          <cell r="M28">
            <v>0</v>
          </cell>
          <cell r="N28">
            <v>0</v>
          </cell>
          <cell r="O28">
            <v>0</v>
          </cell>
          <cell r="P28">
            <v>0</v>
          </cell>
          <cell r="Q28">
            <v>0</v>
          </cell>
        </row>
        <row r="29">
          <cell r="A29" t="str">
            <v>EF0035</v>
          </cell>
          <cell r="B29" t="str">
            <v xml:space="preserve">Eltaieb ADAM AHMED </v>
          </cell>
          <cell r="C29" t="str">
            <v>NUT</v>
          </cell>
          <cell r="D29" t="str">
            <v xml:space="preserve">Phase Monitor </v>
          </cell>
          <cell r="E29">
            <v>38200</v>
          </cell>
          <cell r="F29">
            <v>2958465</v>
          </cell>
          <cell r="G29">
            <v>71.438356164383563</v>
          </cell>
          <cell r="H29">
            <v>53</v>
          </cell>
          <cell r="I29">
            <v>3</v>
          </cell>
          <cell r="J29">
            <v>15.438356164383563</v>
          </cell>
          <cell r="K29">
            <v>0</v>
          </cell>
          <cell r="L29">
            <v>0</v>
          </cell>
          <cell r="M29">
            <v>0</v>
          </cell>
          <cell r="N29">
            <v>0</v>
          </cell>
          <cell r="O29">
            <v>0</v>
          </cell>
          <cell r="P29">
            <v>0</v>
          </cell>
          <cell r="Q29">
            <v>3</v>
          </cell>
        </row>
        <row r="30">
          <cell r="A30">
            <v>3</v>
          </cell>
          <cell r="B30">
            <v>3</v>
          </cell>
          <cell r="C30">
            <v>3</v>
          </cell>
          <cell r="D30">
            <v>3</v>
          </cell>
          <cell r="E30">
            <v>3</v>
          </cell>
          <cell r="F30">
            <v>3</v>
          </cell>
          <cell r="G30">
            <v>3</v>
          </cell>
          <cell r="I30">
            <v>3</v>
          </cell>
          <cell r="J30">
            <v>3</v>
          </cell>
          <cell r="K30">
            <v>3</v>
          </cell>
          <cell r="L30">
            <v>3</v>
          </cell>
          <cell r="M30">
            <v>3</v>
          </cell>
          <cell r="N30">
            <v>3</v>
          </cell>
          <cell r="O30">
            <v>3</v>
          </cell>
          <cell r="P30">
            <v>3</v>
          </cell>
          <cell r="Q30">
            <v>3</v>
          </cell>
        </row>
        <row r="31">
          <cell r="A31" t="str">
            <v>EF0038</v>
          </cell>
          <cell r="B31" t="str">
            <v xml:space="preserve">Fathia ABDALLHA ABDULRHAMAN  </v>
          </cell>
          <cell r="C31" t="str">
            <v>NUT</v>
          </cell>
          <cell r="D31" t="str">
            <v xml:space="preserve">Home Visitor </v>
          </cell>
          <cell r="E31">
            <v>38171</v>
          </cell>
          <cell r="F31">
            <v>2958465</v>
          </cell>
          <cell r="G31">
            <v>73.356164383561634</v>
          </cell>
          <cell r="H31">
            <v>74</v>
          </cell>
          <cell r="I31">
            <v>0</v>
          </cell>
          <cell r="J31">
            <v>-0.64383561643836629</v>
          </cell>
          <cell r="K31">
            <v>0</v>
          </cell>
          <cell r="L31">
            <v>0</v>
          </cell>
          <cell r="M31">
            <v>0</v>
          </cell>
          <cell r="N31">
            <v>0</v>
          </cell>
          <cell r="O31">
            <v>0</v>
          </cell>
          <cell r="P31">
            <v>0</v>
          </cell>
          <cell r="Q31">
            <v>0</v>
          </cell>
        </row>
        <row r="32">
          <cell r="A32" t="str">
            <v>EF0040</v>
          </cell>
          <cell r="B32" t="str">
            <v xml:space="preserve">Fatima ADAM IBRAHIM </v>
          </cell>
          <cell r="C32" t="str">
            <v>ADMIN</v>
          </cell>
          <cell r="D32" t="str">
            <v>Cleaner</v>
          </cell>
          <cell r="E32">
            <v>38174</v>
          </cell>
          <cell r="F32">
            <v>2958465</v>
          </cell>
          <cell r="G32">
            <v>73.150684931506845</v>
          </cell>
          <cell r="H32">
            <v>52</v>
          </cell>
          <cell r="I32">
            <v>0</v>
          </cell>
          <cell r="J32">
            <v>21.150684931506845</v>
          </cell>
          <cell r="K32">
            <v>0</v>
          </cell>
          <cell r="L32">
            <v>0</v>
          </cell>
          <cell r="M32">
            <v>0</v>
          </cell>
          <cell r="N32">
            <v>0</v>
          </cell>
          <cell r="O32">
            <v>0</v>
          </cell>
          <cell r="P32">
            <v>0</v>
          </cell>
          <cell r="Q32">
            <v>0</v>
          </cell>
        </row>
        <row r="33">
          <cell r="A33" t="str">
            <v>EF0039</v>
          </cell>
          <cell r="B33" t="str">
            <v xml:space="preserve">Fatima ABDERAHMAN HASSAN </v>
          </cell>
          <cell r="C33" t="str">
            <v>NUT</v>
          </cell>
          <cell r="D33" t="str">
            <v xml:space="preserve">Cook </v>
          </cell>
          <cell r="E33">
            <v>38160</v>
          </cell>
          <cell r="F33">
            <v>2958465</v>
          </cell>
          <cell r="G33">
            <v>74.109589041095887</v>
          </cell>
          <cell r="H33">
            <v>50</v>
          </cell>
          <cell r="I33">
            <v>0</v>
          </cell>
          <cell r="J33">
            <v>24.109589041095887</v>
          </cell>
          <cell r="K33">
            <v>0</v>
          </cell>
          <cell r="L33">
            <v>0</v>
          </cell>
          <cell r="M33">
            <v>0</v>
          </cell>
          <cell r="N33">
            <v>0</v>
          </cell>
          <cell r="O33">
            <v>0</v>
          </cell>
          <cell r="P33">
            <v>0</v>
          </cell>
          <cell r="Q33">
            <v>0</v>
          </cell>
        </row>
        <row r="34">
          <cell r="A34">
            <v>0</v>
          </cell>
          <cell r="B34">
            <v>0</v>
          </cell>
          <cell r="C34">
            <v>0</v>
          </cell>
          <cell r="D34">
            <v>0</v>
          </cell>
          <cell r="E34">
            <v>0</v>
          </cell>
          <cell r="F34">
            <v>0</v>
          </cell>
          <cell r="G34">
            <v>0</v>
          </cell>
          <cell r="I34">
            <v>0</v>
          </cell>
          <cell r="J34">
            <v>0</v>
          </cell>
          <cell r="K34">
            <v>0</v>
          </cell>
          <cell r="L34">
            <v>0</v>
          </cell>
          <cell r="M34">
            <v>0</v>
          </cell>
          <cell r="N34">
            <v>0</v>
          </cell>
          <cell r="O34">
            <v>0</v>
          </cell>
          <cell r="P34">
            <v>0</v>
          </cell>
          <cell r="Q34">
            <v>0</v>
          </cell>
        </row>
        <row r="35">
          <cell r="A35" t="str">
            <v>EF0041</v>
          </cell>
          <cell r="B35" t="str">
            <v xml:space="preserve">Fatima ADAM MOHAMED </v>
          </cell>
          <cell r="C35" t="str">
            <v>NUT</v>
          </cell>
          <cell r="D35" t="str">
            <v xml:space="preserve">Home Visitor </v>
          </cell>
          <cell r="E35">
            <v>38171</v>
          </cell>
          <cell r="F35">
            <v>2958465</v>
          </cell>
          <cell r="G35">
            <v>73.356164383561634</v>
          </cell>
          <cell r="H35">
            <v>68</v>
          </cell>
          <cell r="I35">
            <v>5</v>
          </cell>
          <cell r="J35">
            <v>0.35616438356163371</v>
          </cell>
          <cell r="K35">
            <v>0</v>
          </cell>
          <cell r="L35">
            <v>0</v>
          </cell>
          <cell r="M35">
            <v>0</v>
          </cell>
          <cell r="N35">
            <v>0</v>
          </cell>
          <cell r="O35">
            <v>0</v>
          </cell>
          <cell r="P35">
            <v>0</v>
          </cell>
          <cell r="Q35">
            <v>5</v>
          </cell>
        </row>
        <row r="36">
          <cell r="A36" t="str">
            <v>EF0047</v>
          </cell>
          <cell r="B36" t="str">
            <v xml:space="preserve">Hassan HASHIM ALI </v>
          </cell>
          <cell r="C36" t="str">
            <v>LOG</v>
          </cell>
          <cell r="D36" t="str">
            <v>Watchman</v>
          </cell>
          <cell r="E36">
            <v>38176</v>
          </cell>
          <cell r="F36">
            <v>2958465</v>
          </cell>
          <cell r="G36">
            <v>73.013698630136986</v>
          </cell>
          <cell r="H36">
            <v>30</v>
          </cell>
          <cell r="I36">
            <v>0</v>
          </cell>
          <cell r="J36">
            <v>43.013698630136986</v>
          </cell>
          <cell r="K36">
            <v>0</v>
          </cell>
          <cell r="L36">
            <v>0</v>
          </cell>
          <cell r="M36">
            <v>0</v>
          </cell>
          <cell r="N36">
            <v>0</v>
          </cell>
          <cell r="O36">
            <v>0</v>
          </cell>
          <cell r="P36">
            <v>0</v>
          </cell>
          <cell r="Q36">
            <v>0</v>
          </cell>
        </row>
        <row r="37">
          <cell r="A37">
            <v>0</v>
          </cell>
          <cell r="B37">
            <v>0</v>
          </cell>
          <cell r="C37">
            <v>0</v>
          </cell>
          <cell r="D37">
            <v>0</v>
          </cell>
          <cell r="E37">
            <v>0</v>
          </cell>
          <cell r="F37">
            <v>0</v>
          </cell>
          <cell r="G37">
            <v>0</v>
          </cell>
          <cell r="I37">
            <v>0</v>
          </cell>
          <cell r="J37">
            <v>0</v>
          </cell>
          <cell r="K37">
            <v>0</v>
          </cell>
          <cell r="L37">
            <v>0</v>
          </cell>
          <cell r="M37">
            <v>0</v>
          </cell>
          <cell r="N37">
            <v>0</v>
          </cell>
          <cell r="O37">
            <v>0</v>
          </cell>
          <cell r="P37">
            <v>0</v>
          </cell>
          <cell r="Q37">
            <v>0</v>
          </cell>
        </row>
        <row r="38">
          <cell r="A38">
            <v>0</v>
          </cell>
          <cell r="B38">
            <v>0</v>
          </cell>
          <cell r="C38">
            <v>0</v>
          </cell>
          <cell r="D38">
            <v>0</v>
          </cell>
          <cell r="E38">
            <v>0</v>
          </cell>
          <cell r="F38">
            <v>0</v>
          </cell>
          <cell r="G38">
            <v>0</v>
          </cell>
          <cell r="I38">
            <v>0</v>
          </cell>
          <cell r="J38">
            <v>0</v>
          </cell>
          <cell r="K38">
            <v>0</v>
          </cell>
          <cell r="L38">
            <v>0</v>
          </cell>
          <cell r="M38">
            <v>0</v>
          </cell>
          <cell r="N38">
            <v>0</v>
          </cell>
          <cell r="O38">
            <v>0</v>
          </cell>
          <cell r="P38">
            <v>0</v>
          </cell>
          <cell r="Q38">
            <v>0</v>
          </cell>
        </row>
        <row r="39">
          <cell r="A39" t="str">
            <v>EF0044</v>
          </cell>
          <cell r="B39" t="str">
            <v xml:space="preserve">Halima IBRAHIM ABDLESSIS </v>
          </cell>
          <cell r="C39" t="str">
            <v>NUT</v>
          </cell>
          <cell r="D39" t="str">
            <v xml:space="preserve">Cleaner </v>
          </cell>
          <cell r="E39">
            <v>38171</v>
          </cell>
          <cell r="F39">
            <v>2958465</v>
          </cell>
          <cell r="G39">
            <v>73.356164383561634</v>
          </cell>
          <cell r="H39">
            <v>50</v>
          </cell>
          <cell r="I39">
            <v>0</v>
          </cell>
          <cell r="J39">
            <v>23.356164383561634</v>
          </cell>
          <cell r="K39">
            <v>0</v>
          </cell>
          <cell r="L39">
            <v>0</v>
          </cell>
          <cell r="M39">
            <v>0</v>
          </cell>
          <cell r="N39">
            <v>0</v>
          </cell>
          <cell r="O39">
            <v>0</v>
          </cell>
          <cell r="P39">
            <v>0</v>
          </cell>
          <cell r="Q39">
            <v>0</v>
          </cell>
        </row>
        <row r="40">
          <cell r="A40" t="str">
            <v>EF0045</v>
          </cell>
          <cell r="B40" t="str">
            <v xml:space="preserve">Hanan MOHAMAD ADAM </v>
          </cell>
          <cell r="C40" t="str">
            <v>NUT</v>
          </cell>
          <cell r="D40" t="str">
            <v xml:space="preserve">Psychosocial Worker </v>
          </cell>
          <cell r="E40">
            <v>38160</v>
          </cell>
          <cell r="F40">
            <v>2958465</v>
          </cell>
          <cell r="G40">
            <v>74.109589041095887</v>
          </cell>
          <cell r="H40">
            <v>70</v>
          </cell>
          <cell r="I40">
            <v>0</v>
          </cell>
          <cell r="J40">
            <v>4.1095890410958873</v>
          </cell>
          <cell r="K40">
            <v>0</v>
          </cell>
          <cell r="L40">
            <v>0</v>
          </cell>
          <cell r="M40">
            <v>0</v>
          </cell>
          <cell r="N40">
            <v>0</v>
          </cell>
          <cell r="O40">
            <v>0</v>
          </cell>
          <cell r="P40">
            <v>0</v>
          </cell>
          <cell r="Q40">
            <v>0</v>
          </cell>
        </row>
        <row r="41">
          <cell r="A41" t="str">
            <v>EF0046</v>
          </cell>
          <cell r="B41" t="str">
            <v xml:space="preserve">Hassan AHMED ABDURAHMAN </v>
          </cell>
          <cell r="C41" t="str">
            <v>NUT</v>
          </cell>
          <cell r="D41" t="str">
            <v xml:space="preserve">TFC Supervisor </v>
          </cell>
          <cell r="E41">
            <v>38220</v>
          </cell>
          <cell r="F41">
            <v>2958465</v>
          </cell>
          <cell r="G41">
            <v>70.06849315068493</v>
          </cell>
          <cell r="H41">
            <v>25</v>
          </cell>
          <cell r="I41">
            <v>0</v>
          </cell>
          <cell r="J41">
            <v>45.06849315068493</v>
          </cell>
          <cell r="K41">
            <v>0</v>
          </cell>
          <cell r="L41">
            <v>0</v>
          </cell>
          <cell r="M41">
            <v>0</v>
          </cell>
          <cell r="N41">
            <v>0</v>
          </cell>
          <cell r="O41">
            <v>0</v>
          </cell>
          <cell r="P41">
            <v>0</v>
          </cell>
          <cell r="Q41">
            <v>0</v>
          </cell>
        </row>
        <row r="42">
          <cell r="A42">
            <v>0</v>
          </cell>
          <cell r="B42">
            <v>0</v>
          </cell>
          <cell r="C42">
            <v>0</v>
          </cell>
          <cell r="D42">
            <v>0</v>
          </cell>
          <cell r="E42">
            <v>0</v>
          </cell>
          <cell r="F42">
            <v>0</v>
          </cell>
          <cell r="G42">
            <v>0</v>
          </cell>
          <cell r="I42">
            <v>0</v>
          </cell>
          <cell r="J42">
            <v>0</v>
          </cell>
          <cell r="K42">
            <v>0</v>
          </cell>
          <cell r="L42">
            <v>0</v>
          </cell>
          <cell r="M42">
            <v>0</v>
          </cell>
          <cell r="N42">
            <v>0</v>
          </cell>
          <cell r="O42">
            <v>0</v>
          </cell>
          <cell r="P42">
            <v>0</v>
          </cell>
          <cell r="Q42">
            <v>0</v>
          </cell>
        </row>
        <row r="43">
          <cell r="A43">
            <v>0</v>
          </cell>
          <cell r="B43">
            <v>0</v>
          </cell>
          <cell r="C43">
            <v>0</v>
          </cell>
          <cell r="D43">
            <v>0</v>
          </cell>
          <cell r="E43">
            <v>0</v>
          </cell>
          <cell r="F43">
            <v>0</v>
          </cell>
          <cell r="G43">
            <v>0</v>
          </cell>
          <cell r="I43">
            <v>0</v>
          </cell>
          <cell r="J43">
            <v>0</v>
          </cell>
          <cell r="K43">
            <v>0</v>
          </cell>
          <cell r="L43">
            <v>0</v>
          </cell>
          <cell r="M43">
            <v>0</v>
          </cell>
          <cell r="N43">
            <v>0</v>
          </cell>
          <cell r="O43">
            <v>0</v>
          </cell>
          <cell r="P43">
            <v>0</v>
          </cell>
          <cell r="Q43">
            <v>0</v>
          </cell>
        </row>
        <row r="44">
          <cell r="A44">
            <v>0</v>
          </cell>
          <cell r="B44">
            <v>0</v>
          </cell>
          <cell r="C44">
            <v>0</v>
          </cell>
          <cell r="D44">
            <v>0</v>
          </cell>
          <cell r="E44">
            <v>0</v>
          </cell>
          <cell r="F44">
            <v>0</v>
          </cell>
          <cell r="G44">
            <v>0</v>
          </cell>
          <cell r="I44">
            <v>0</v>
          </cell>
          <cell r="J44">
            <v>0</v>
          </cell>
          <cell r="K44">
            <v>0</v>
          </cell>
          <cell r="L44">
            <v>0</v>
          </cell>
          <cell r="M44">
            <v>0</v>
          </cell>
          <cell r="N44">
            <v>0</v>
          </cell>
          <cell r="O44">
            <v>0</v>
          </cell>
          <cell r="P44">
            <v>0</v>
          </cell>
          <cell r="Q44">
            <v>0</v>
          </cell>
        </row>
        <row r="45">
          <cell r="A45">
            <v>0</v>
          </cell>
          <cell r="B45">
            <v>0</v>
          </cell>
          <cell r="C45">
            <v>0</v>
          </cell>
          <cell r="D45">
            <v>0</v>
          </cell>
          <cell r="E45">
            <v>0</v>
          </cell>
          <cell r="F45">
            <v>0</v>
          </cell>
          <cell r="G45">
            <v>0</v>
          </cell>
          <cell r="I45">
            <v>0</v>
          </cell>
          <cell r="J45">
            <v>0</v>
          </cell>
          <cell r="K45">
            <v>0</v>
          </cell>
          <cell r="L45">
            <v>0</v>
          </cell>
          <cell r="M45">
            <v>0</v>
          </cell>
          <cell r="N45">
            <v>0</v>
          </cell>
          <cell r="O45">
            <v>0</v>
          </cell>
          <cell r="P45">
            <v>0</v>
          </cell>
          <cell r="Q45">
            <v>0</v>
          </cell>
        </row>
        <row r="46">
          <cell r="A46">
            <v>0</v>
          </cell>
          <cell r="B46">
            <v>0</v>
          </cell>
          <cell r="C46">
            <v>0</v>
          </cell>
          <cell r="D46">
            <v>0</v>
          </cell>
          <cell r="E46">
            <v>0</v>
          </cell>
          <cell r="F46">
            <v>0</v>
          </cell>
          <cell r="G46">
            <v>0</v>
          </cell>
          <cell r="I46">
            <v>0</v>
          </cell>
          <cell r="J46">
            <v>0</v>
          </cell>
          <cell r="K46">
            <v>0</v>
          </cell>
          <cell r="L46">
            <v>0</v>
          </cell>
          <cell r="M46">
            <v>0</v>
          </cell>
          <cell r="N46">
            <v>0</v>
          </cell>
          <cell r="O46">
            <v>0</v>
          </cell>
          <cell r="P46">
            <v>0</v>
          </cell>
          <cell r="Q46">
            <v>0</v>
          </cell>
        </row>
        <row r="47">
          <cell r="A47" t="str">
            <v>EF0068</v>
          </cell>
          <cell r="B47" t="str">
            <v xml:space="preserve">Mohamed ABDELRAHMAN ABDELMAWLA </v>
          </cell>
          <cell r="C47" t="str">
            <v>LOG</v>
          </cell>
          <cell r="D47" t="str">
            <v>Watchman</v>
          </cell>
          <cell r="E47">
            <v>38078</v>
          </cell>
          <cell r="F47">
            <v>2958465</v>
          </cell>
          <cell r="G47">
            <v>79.657534246575338</v>
          </cell>
          <cell r="H47">
            <v>50</v>
          </cell>
          <cell r="I47">
            <v>0</v>
          </cell>
          <cell r="J47">
            <v>29.657534246575338</v>
          </cell>
          <cell r="K47">
            <v>0</v>
          </cell>
          <cell r="L47">
            <v>0</v>
          </cell>
          <cell r="M47">
            <v>0</v>
          </cell>
          <cell r="N47">
            <v>0</v>
          </cell>
          <cell r="O47">
            <v>0</v>
          </cell>
          <cell r="P47">
            <v>0</v>
          </cell>
          <cell r="Q47">
            <v>0</v>
          </cell>
        </row>
        <row r="48">
          <cell r="A48">
            <v>0</v>
          </cell>
          <cell r="B48">
            <v>0</v>
          </cell>
          <cell r="C48">
            <v>0</v>
          </cell>
          <cell r="D48">
            <v>0</v>
          </cell>
          <cell r="E48">
            <v>0</v>
          </cell>
          <cell r="F48">
            <v>0</v>
          </cell>
          <cell r="G48">
            <v>0</v>
          </cell>
          <cell r="I48">
            <v>0</v>
          </cell>
          <cell r="J48">
            <v>0</v>
          </cell>
          <cell r="K48">
            <v>0</v>
          </cell>
          <cell r="L48">
            <v>0</v>
          </cell>
          <cell r="M48">
            <v>0</v>
          </cell>
          <cell r="N48">
            <v>0</v>
          </cell>
          <cell r="O48">
            <v>0</v>
          </cell>
          <cell r="P48">
            <v>0</v>
          </cell>
          <cell r="Q48">
            <v>0</v>
          </cell>
        </row>
        <row r="49">
          <cell r="A49" t="str">
            <v>EF0048</v>
          </cell>
          <cell r="B49" t="str">
            <v xml:space="preserve">Hassina ADDOMA ABDULLA </v>
          </cell>
          <cell r="C49" t="str">
            <v>NUT</v>
          </cell>
          <cell r="D49" t="str">
            <v xml:space="preserve">Home Visitor </v>
          </cell>
          <cell r="E49">
            <v>38171</v>
          </cell>
          <cell r="F49">
            <v>2958465</v>
          </cell>
          <cell r="G49">
            <v>73.356164383561634</v>
          </cell>
          <cell r="H49">
            <v>65</v>
          </cell>
          <cell r="I49">
            <v>0</v>
          </cell>
          <cell r="J49">
            <v>8.3561643835616337</v>
          </cell>
          <cell r="K49">
            <v>0</v>
          </cell>
          <cell r="L49">
            <v>0</v>
          </cell>
          <cell r="M49">
            <v>0</v>
          </cell>
          <cell r="N49">
            <v>0</v>
          </cell>
          <cell r="O49">
            <v>0</v>
          </cell>
          <cell r="P49">
            <v>0</v>
          </cell>
          <cell r="Q49">
            <v>0</v>
          </cell>
        </row>
        <row r="50">
          <cell r="A50" t="str">
            <v>EF0071</v>
          </cell>
          <cell r="B50" t="str">
            <v xml:space="preserve">Mohamed IBRAHIM ABDALLA </v>
          </cell>
          <cell r="C50" t="str">
            <v>LOG</v>
          </cell>
          <cell r="D50" t="str">
            <v>Watchman</v>
          </cell>
          <cell r="E50">
            <v>38175</v>
          </cell>
          <cell r="F50">
            <v>2958465</v>
          </cell>
          <cell r="G50">
            <v>73.082191780821915</v>
          </cell>
          <cell r="H50">
            <v>47</v>
          </cell>
          <cell r="I50">
            <v>0</v>
          </cell>
          <cell r="J50">
            <v>26.082191780821915</v>
          </cell>
          <cell r="K50">
            <v>0</v>
          </cell>
          <cell r="L50">
            <v>0</v>
          </cell>
          <cell r="M50">
            <v>0</v>
          </cell>
          <cell r="N50">
            <v>0</v>
          </cell>
          <cell r="O50">
            <v>0</v>
          </cell>
          <cell r="P50">
            <v>0</v>
          </cell>
          <cell r="Q50">
            <v>0</v>
          </cell>
        </row>
        <row r="51">
          <cell r="A51">
            <v>0</v>
          </cell>
          <cell r="B51">
            <v>0</v>
          </cell>
          <cell r="C51">
            <v>0</v>
          </cell>
          <cell r="D51">
            <v>0</v>
          </cell>
          <cell r="E51">
            <v>0</v>
          </cell>
          <cell r="F51">
            <v>0</v>
          </cell>
          <cell r="G51">
            <v>0</v>
          </cell>
          <cell r="I51">
            <v>0</v>
          </cell>
          <cell r="J51">
            <v>0</v>
          </cell>
          <cell r="K51">
            <v>0</v>
          </cell>
          <cell r="L51">
            <v>0</v>
          </cell>
          <cell r="M51">
            <v>0</v>
          </cell>
          <cell r="N51">
            <v>0</v>
          </cell>
          <cell r="O51">
            <v>0</v>
          </cell>
          <cell r="P51">
            <v>0</v>
          </cell>
          <cell r="Q51">
            <v>0</v>
          </cell>
        </row>
        <row r="52">
          <cell r="A52" t="str">
            <v>EF0073</v>
          </cell>
          <cell r="B52" t="str">
            <v xml:space="preserve">Mohamed Saad EL NOUR EL HAY </v>
          </cell>
          <cell r="C52" t="str">
            <v>LOG</v>
          </cell>
          <cell r="D52" t="str">
            <v>Watchman</v>
          </cell>
          <cell r="E52">
            <v>38085</v>
          </cell>
          <cell r="F52">
            <v>2958465</v>
          </cell>
          <cell r="G52">
            <v>79.178082191780817</v>
          </cell>
          <cell r="H52">
            <v>71</v>
          </cell>
          <cell r="I52">
            <v>0</v>
          </cell>
          <cell r="J52">
            <v>8.1780821917808169</v>
          </cell>
          <cell r="K52">
            <v>0</v>
          </cell>
          <cell r="L52">
            <v>0</v>
          </cell>
          <cell r="M52">
            <v>0</v>
          </cell>
          <cell r="N52">
            <v>0</v>
          </cell>
          <cell r="O52">
            <v>0</v>
          </cell>
          <cell r="P52">
            <v>0</v>
          </cell>
          <cell r="Q52">
            <v>0</v>
          </cell>
        </row>
        <row r="53">
          <cell r="A53">
            <v>0</v>
          </cell>
          <cell r="B53">
            <v>0</v>
          </cell>
          <cell r="C53">
            <v>0</v>
          </cell>
          <cell r="D53">
            <v>0</v>
          </cell>
          <cell r="E53">
            <v>0</v>
          </cell>
          <cell r="F53">
            <v>0</v>
          </cell>
          <cell r="G53">
            <v>0</v>
          </cell>
          <cell r="I53">
            <v>0</v>
          </cell>
          <cell r="J53">
            <v>0</v>
          </cell>
          <cell r="K53">
            <v>0</v>
          </cell>
          <cell r="L53">
            <v>0</v>
          </cell>
          <cell r="M53">
            <v>0</v>
          </cell>
          <cell r="N53">
            <v>0</v>
          </cell>
          <cell r="O53">
            <v>0</v>
          </cell>
          <cell r="P53">
            <v>0</v>
          </cell>
          <cell r="Q53">
            <v>0</v>
          </cell>
        </row>
        <row r="54">
          <cell r="A54" t="str">
            <v>EF0075</v>
          </cell>
          <cell r="B54" t="str">
            <v xml:space="preserve">Mohamed IBRAHIM AHMED </v>
          </cell>
          <cell r="C54" t="str">
            <v>FA</v>
          </cell>
          <cell r="D54" t="str">
            <v xml:space="preserve">Food aid supervisor  </v>
          </cell>
          <cell r="E54">
            <v>38200</v>
          </cell>
          <cell r="F54">
            <v>2958465</v>
          </cell>
          <cell r="G54">
            <v>71.438356164383563</v>
          </cell>
          <cell r="H54">
            <v>27</v>
          </cell>
          <cell r="I54">
            <v>0</v>
          </cell>
          <cell r="J54">
            <v>44.438356164383563</v>
          </cell>
          <cell r="K54">
            <v>0</v>
          </cell>
          <cell r="L54">
            <v>0</v>
          </cell>
          <cell r="M54">
            <v>0</v>
          </cell>
          <cell r="N54">
            <v>0</v>
          </cell>
          <cell r="O54">
            <v>0</v>
          </cell>
          <cell r="P54">
            <v>0</v>
          </cell>
          <cell r="Q54">
            <v>0</v>
          </cell>
        </row>
        <row r="55">
          <cell r="A55">
            <v>0</v>
          </cell>
          <cell r="B55">
            <v>0</v>
          </cell>
          <cell r="C55">
            <v>0</v>
          </cell>
          <cell r="D55">
            <v>0</v>
          </cell>
          <cell r="E55">
            <v>0</v>
          </cell>
          <cell r="F55">
            <v>0</v>
          </cell>
          <cell r="G55">
            <v>0</v>
          </cell>
          <cell r="I55">
            <v>0</v>
          </cell>
          <cell r="J55">
            <v>0</v>
          </cell>
          <cell r="K55">
            <v>0</v>
          </cell>
          <cell r="L55">
            <v>0</v>
          </cell>
          <cell r="M55">
            <v>0</v>
          </cell>
          <cell r="N55">
            <v>0</v>
          </cell>
          <cell r="O55">
            <v>0</v>
          </cell>
          <cell r="P55">
            <v>0</v>
          </cell>
          <cell r="Q55">
            <v>0</v>
          </cell>
        </row>
        <row r="56">
          <cell r="A56">
            <v>0</v>
          </cell>
          <cell r="B56">
            <v>0</v>
          </cell>
          <cell r="C56">
            <v>0</v>
          </cell>
          <cell r="D56">
            <v>0</v>
          </cell>
          <cell r="E56">
            <v>0</v>
          </cell>
          <cell r="F56">
            <v>0</v>
          </cell>
          <cell r="G56">
            <v>0</v>
          </cell>
          <cell r="I56">
            <v>0</v>
          </cell>
          <cell r="J56">
            <v>0</v>
          </cell>
          <cell r="K56">
            <v>0</v>
          </cell>
          <cell r="L56">
            <v>0</v>
          </cell>
          <cell r="M56">
            <v>0</v>
          </cell>
          <cell r="N56">
            <v>0</v>
          </cell>
          <cell r="O56">
            <v>0</v>
          </cell>
          <cell r="P56">
            <v>0</v>
          </cell>
          <cell r="Q56">
            <v>0</v>
          </cell>
        </row>
        <row r="57">
          <cell r="A57" t="str">
            <v>EF0053</v>
          </cell>
          <cell r="B57" t="str">
            <v xml:space="preserve">Ibrahim ABDERAHMAN MAHMOUD </v>
          </cell>
          <cell r="C57" t="str">
            <v>NUT</v>
          </cell>
          <cell r="D57" t="str">
            <v xml:space="preserve">Phase Monitor </v>
          </cell>
          <cell r="E57">
            <v>38160</v>
          </cell>
          <cell r="F57">
            <v>2958465</v>
          </cell>
          <cell r="G57">
            <v>74.109589041095887</v>
          </cell>
          <cell r="H57">
            <v>50</v>
          </cell>
          <cell r="I57">
            <v>0</v>
          </cell>
          <cell r="J57">
            <v>24.109589041095887</v>
          </cell>
          <cell r="K57">
            <v>0</v>
          </cell>
          <cell r="L57">
            <v>0</v>
          </cell>
          <cell r="M57">
            <v>0</v>
          </cell>
          <cell r="N57">
            <v>0</v>
          </cell>
          <cell r="O57">
            <v>0</v>
          </cell>
          <cell r="P57">
            <v>0</v>
          </cell>
          <cell r="Q57">
            <v>0</v>
          </cell>
        </row>
        <row r="58">
          <cell r="A58">
            <v>0</v>
          </cell>
          <cell r="B58">
            <v>0</v>
          </cell>
          <cell r="C58">
            <v>0</v>
          </cell>
          <cell r="D58">
            <v>0</v>
          </cell>
          <cell r="E58">
            <v>0</v>
          </cell>
          <cell r="F58">
            <v>0</v>
          </cell>
          <cell r="G58">
            <v>0</v>
          </cell>
          <cell r="I58">
            <v>0</v>
          </cell>
          <cell r="J58">
            <v>0</v>
          </cell>
          <cell r="K58">
            <v>0</v>
          </cell>
          <cell r="L58">
            <v>0</v>
          </cell>
          <cell r="M58">
            <v>0</v>
          </cell>
          <cell r="N58">
            <v>0</v>
          </cell>
          <cell r="O58">
            <v>0</v>
          </cell>
          <cell r="P58">
            <v>0</v>
          </cell>
          <cell r="Q58">
            <v>0</v>
          </cell>
        </row>
        <row r="59">
          <cell r="A59">
            <v>0</v>
          </cell>
          <cell r="B59">
            <v>0</v>
          </cell>
          <cell r="C59">
            <v>0</v>
          </cell>
          <cell r="D59">
            <v>0</v>
          </cell>
          <cell r="E59">
            <v>0</v>
          </cell>
          <cell r="F59">
            <v>0</v>
          </cell>
          <cell r="G59">
            <v>0</v>
          </cell>
          <cell r="I59">
            <v>0</v>
          </cell>
          <cell r="J59">
            <v>0</v>
          </cell>
          <cell r="K59">
            <v>0</v>
          </cell>
          <cell r="L59">
            <v>0</v>
          </cell>
          <cell r="M59">
            <v>0</v>
          </cell>
          <cell r="N59">
            <v>0</v>
          </cell>
          <cell r="O59">
            <v>0</v>
          </cell>
          <cell r="P59">
            <v>0</v>
          </cell>
          <cell r="Q59">
            <v>0</v>
          </cell>
        </row>
        <row r="60">
          <cell r="A60">
            <v>0</v>
          </cell>
          <cell r="B60">
            <v>0</v>
          </cell>
          <cell r="C60">
            <v>0</v>
          </cell>
          <cell r="D60">
            <v>0</v>
          </cell>
          <cell r="E60">
            <v>0</v>
          </cell>
          <cell r="F60">
            <v>0</v>
          </cell>
          <cell r="G60">
            <v>0</v>
          </cell>
          <cell r="I60">
            <v>0</v>
          </cell>
          <cell r="J60">
            <v>0</v>
          </cell>
          <cell r="K60">
            <v>0</v>
          </cell>
          <cell r="L60">
            <v>0</v>
          </cell>
          <cell r="M60">
            <v>0</v>
          </cell>
          <cell r="N60">
            <v>0</v>
          </cell>
          <cell r="O60">
            <v>0</v>
          </cell>
          <cell r="P60">
            <v>0</v>
          </cell>
          <cell r="Q60">
            <v>0</v>
          </cell>
        </row>
        <row r="61">
          <cell r="A61" t="str">
            <v>EF0084</v>
          </cell>
          <cell r="B61" t="str">
            <v xml:space="preserve">Salwa MOHAMMEDIN ABDALLA </v>
          </cell>
          <cell r="C61" t="str">
            <v>ADMIN</v>
          </cell>
          <cell r="D61" t="str">
            <v>Cook</v>
          </cell>
          <cell r="E61">
            <v>38069</v>
          </cell>
          <cell r="F61">
            <v>2958465</v>
          </cell>
          <cell r="G61">
            <v>80.205479452054789</v>
          </cell>
          <cell r="H61">
            <v>34</v>
          </cell>
          <cell r="I61">
            <v>0</v>
          </cell>
          <cell r="J61">
            <v>46.205479452054789</v>
          </cell>
          <cell r="K61">
            <v>0</v>
          </cell>
          <cell r="L61">
            <v>0</v>
          </cell>
          <cell r="M61">
            <v>0</v>
          </cell>
          <cell r="N61">
            <v>0</v>
          </cell>
          <cell r="O61">
            <v>0</v>
          </cell>
          <cell r="P61">
            <v>0</v>
          </cell>
          <cell r="Q61">
            <v>0</v>
          </cell>
        </row>
        <row r="62">
          <cell r="A62" t="str">
            <v>EF0054</v>
          </cell>
          <cell r="B62" t="str">
            <v xml:space="preserve">Ibrahim MOHAMED Adam </v>
          </cell>
          <cell r="C62" t="str">
            <v>NUT</v>
          </cell>
          <cell r="D62" t="str">
            <v>Medical Assistant</v>
          </cell>
          <cell r="E62">
            <v>38171</v>
          </cell>
          <cell r="F62">
            <v>2958465</v>
          </cell>
          <cell r="G62">
            <v>73.356164383561634</v>
          </cell>
          <cell r="H62">
            <v>57</v>
          </cell>
          <cell r="I62">
            <v>0</v>
          </cell>
          <cell r="J62">
            <v>16.356164383561634</v>
          </cell>
          <cell r="K62">
            <v>0</v>
          </cell>
          <cell r="L62">
            <v>0</v>
          </cell>
          <cell r="M62">
            <v>0</v>
          </cell>
          <cell r="N62">
            <v>0</v>
          </cell>
          <cell r="O62">
            <v>0</v>
          </cell>
          <cell r="P62">
            <v>0</v>
          </cell>
          <cell r="Q62">
            <v>0</v>
          </cell>
        </row>
        <row r="63">
          <cell r="A63" t="str">
            <v>EF0055</v>
          </cell>
          <cell r="B63" t="str">
            <v xml:space="preserve">Insaf IBRAHIM ADAM </v>
          </cell>
          <cell r="C63" t="str">
            <v>NUT</v>
          </cell>
          <cell r="D63" t="str">
            <v xml:space="preserve">Home Visitor </v>
          </cell>
          <cell r="E63">
            <v>38171</v>
          </cell>
          <cell r="F63">
            <v>2958465</v>
          </cell>
          <cell r="G63">
            <v>73.356164383561634</v>
          </cell>
          <cell r="H63">
            <v>50</v>
          </cell>
          <cell r="I63">
            <v>0</v>
          </cell>
          <cell r="J63">
            <v>23.356164383561634</v>
          </cell>
          <cell r="K63">
            <v>0</v>
          </cell>
          <cell r="L63">
            <v>0</v>
          </cell>
          <cell r="M63">
            <v>0</v>
          </cell>
          <cell r="N63">
            <v>0</v>
          </cell>
          <cell r="O63">
            <v>0</v>
          </cell>
          <cell r="P63">
            <v>0</v>
          </cell>
          <cell r="Q63">
            <v>0</v>
          </cell>
        </row>
        <row r="64">
          <cell r="A64">
            <v>0</v>
          </cell>
          <cell r="B64">
            <v>0</v>
          </cell>
          <cell r="C64">
            <v>0</v>
          </cell>
          <cell r="D64">
            <v>0</v>
          </cell>
          <cell r="E64">
            <v>0</v>
          </cell>
          <cell r="F64">
            <v>0</v>
          </cell>
          <cell r="G64">
            <v>0</v>
          </cell>
          <cell r="I64">
            <v>0</v>
          </cell>
          <cell r="J64">
            <v>0</v>
          </cell>
          <cell r="K64">
            <v>0</v>
          </cell>
          <cell r="L64">
            <v>0</v>
          </cell>
          <cell r="M64">
            <v>0</v>
          </cell>
          <cell r="N64">
            <v>0</v>
          </cell>
          <cell r="O64">
            <v>0</v>
          </cell>
          <cell r="P64">
            <v>0</v>
          </cell>
          <cell r="Q64">
            <v>0</v>
          </cell>
        </row>
        <row r="65">
          <cell r="A65">
            <v>0</v>
          </cell>
          <cell r="B65">
            <v>0</v>
          </cell>
          <cell r="C65">
            <v>0</v>
          </cell>
          <cell r="D65">
            <v>0</v>
          </cell>
          <cell r="E65">
            <v>0</v>
          </cell>
          <cell r="F65">
            <v>0</v>
          </cell>
          <cell r="G65">
            <v>0</v>
          </cell>
          <cell r="I65">
            <v>0</v>
          </cell>
          <cell r="J65">
            <v>0</v>
          </cell>
          <cell r="K65">
            <v>0</v>
          </cell>
          <cell r="L65">
            <v>0</v>
          </cell>
          <cell r="M65">
            <v>0</v>
          </cell>
          <cell r="N65">
            <v>0</v>
          </cell>
          <cell r="O65">
            <v>0</v>
          </cell>
          <cell r="P65">
            <v>0</v>
          </cell>
          <cell r="Q65">
            <v>0</v>
          </cell>
        </row>
        <row r="66">
          <cell r="A66">
            <v>0</v>
          </cell>
          <cell r="B66">
            <v>0</v>
          </cell>
          <cell r="C66">
            <v>0</v>
          </cell>
          <cell r="D66">
            <v>0</v>
          </cell>
          <cell r="E66">
            <v>0</v>
          </cell>
          <cell r="F66">
            <v>0</v>
          </cell>
          <cell r="G66">
            <v>0</v>
          </cell>
          <cell r="I66">
            <v>0</v>
          </cell>
          <cell r="J66">
            <v>0</v>
          </cell>
          <cell r="K66">
            <v>0</v>
          </cell>
          <cell r="L66">
            <v>0</v>
          </cell>
          <cell r="M66">
            <v>0</v>
          </cell>
          <cell r="N66">
            <v>0</v>
          </cell>
          <cell r="O66">
            <v>0</v>
          </cell>
          <cell r="P66">
            <v>0</v>
          </cell>
          <cell r="Q66">
            <v>0</v>
          </cell>
        </row>
        <row r="67">
          <cell r="A67">
            <v>0</v>
          </cell>
          <cell r="B67">
            <v>0</v>
          </cell>
          <cell r="C67">
            <v>0</v>
          </cell>
          <cell r="D67">
            <v>0</v>
          </cell>
          <cell r="E67">
            <v>0</v>
          </cell>
          <cell r="F67">
            <v>0</v>
          </cell>
          <cell r="G67">
            <v>0</v>
          </cell>
          <cell r="I67">
            <v>0</v>
          </cell>
          <cell r="J67">
            <v>0</v>
          </cell>
          <cell r="K67">
            <v>0</v>
          </cell>
          <cell r="L67">
            <v>0</v>
          </cell>
          <cell r="M67">
            <v>0</v>
          </cell>
          <cell r="N67">
            <v>0</v>
          </cell>
          <cell r="O67">
            <v>0</v>
          </cell>
          <cell r="P67">
            <v>0</v>
          </cell>
          <cell r="Q67">
            <v>0</v>
          </cell>
        </row>
        <row r="68">
          <cell r="A68">
            <v>0</v>
          </cell>
          <cell r="B68">
            <v>0</v>
          </cell>
          <cell r="C68">
            <v>0</v>
          </cell>
          <cell r="D68">
            <v>0</v>
          </cell>
          <cell r="E68">
            <v>0</v>
          </cell>
          <cell r="F68">
            <v>0</v>
          </cell>
          <cell r="G68">
            <v>0</v>
          </cell>
          <cell r="I68">
            <v>0</v>
          </cell>
          <cell r="J68">
            <v>0</v>
          </cell>
          <cell r="K68">
            <v>0</v>
          </cell>
          <cell r="L68">
            <v>0</v>
          </cell>
          <cell r="M68">
            <v>0</v>
          </cell>
          <cell r="N68">
            <v>0</v>
          </cell>
          <cell r="O68">
            <v>0</v>
          </cell>
          <cell r="P68">
            <v>0</v>
          </cell>
          <cell r="Q68">
            <v>0</v>
          </cell>
        </row>
        <row r="69">
          <cell r="A69" t="str">
            <v>EF0057</v>
          </cell>
          <cell r="B69" t="str">
            <v xml:space="preserve">Izeldeen ADAM YOUSSUF </v>
          </cell>
          <cell r="C69" t="str">
            <v>NUT</v>
          </cell>
          <cell r="D69" t="str">
            <v>Home Visitor Team Leader</v>
          </cell>
          <cell r="E69">
            <v>38171</v>
          </cell>
          <cell r="F69">
            <v>2958465</v>
          </cell>
          <cell r="G69">
            <v>73.356164383561634</v>
          </cell>
          <cell r="H69">
            <v>50</v>
          </cell>
          <cell r="I69">
            <v>0</v>
          </cell>
          <cell r="J69">
            <v>23.356164383561634</v>
          </cell>
          <cell r="K69">
            <v>0</v>
          </cell>
          <cell r="L69">
            <v>0</v>
          </cell>
          <cell r="M69">
            <v>0</v>
          </cell>
          <cell r="N69">
            <v>0</v>
          </cell>
          <cell r="O69">
            <v>0</v>
          </cell>
          <cell r="P69">
            <v>0</v>
          </cell>
          <cell r="Q69">
            <v>0</v>
          </cell>
        </row>
        <row r="70">
          <cell r="A70">
            <v>0</v>
          </cell>
          <cell r="B70">
            <v>0</v>
          </cell>
          <cell r="C70">
            <v>0</v>
          </cell>
          <cell r="D70">
            <v>0</v>
          </cell>
          <cell r="E70">
            <v>0</v>
          </cell>
          <cell r="F70">
            <v>0</v>
          </cell>
          <cell r="G70">
            <v>0</v>
          </cell>
          <cell r="I70">
            <v>0</v>
          </cell>
          <cell r="J70">
            <v>0</v>
          </cell>
          <cell r="K70">
            <v>0</v>
          </cell>
          <cell r="L70">
            <v>0</v>
          </cell>
          <cell r="M70">
            <v>0</v>
          </cell>
          <cell r="N70">
            <v>0</v>
          </cell>
          <cell r="O70">
            <v>0</v>
          </cell>
          <cell r="P70">
            <v>0</v>
          </cell>
          <cell r="Q70">
            <v>0</v>
          </cell>
        </row>
        <row r="71">
          <cell r="A71" t="str">
            <v>EF0058</v>
          </cell>
          <cell r="B71" t="str">
            <v xml:space="preserve">Ishag HASSAN IDRISS ABDELLA </v>
          </cell>
          <cell r="C71" t="str">
            <v>NUT</v>
          </cell>
          <cell r="D71" t="str">
            <v>Watchman</v>
          </cell>
          <cell r="E71">
            <v>38169</v>
          </cell>
          <cell r="F71">
            <v>2958465</v>
          </cell>
          <cell r="G71">
            <v>73.493150684931507</v>
          </cell>
          <cell r="H71">
            <v>55</v>
          </cell>
          <cell r="I71">
            <v>0</v>
          </cell>
          <cell r="J71">
            <v>18.493150684931507</v>
          </cell>
          <cell r="K71">
            <v>0</v>
          </cell>
          <cell r="L71">
            <v>0</v>
          </cell>
          <cell r="M71">
            <v>0</v>
          </cell>
          <cell r="N71">
            <v>0</v>
          </cell>
          <cell r="O71">
            <v>0</v>
          </cell>
          <cell r="P71">
            <v>0</v>
          </cell>
          <cell r="Q71">
            <v>0</v>
          </cell>
        </row>
        <row r="72">
          <cell r="A72" t="str">
            <v>EF0063</v>
          </cell>
          <cell r="B72" t="str">
            <v xml:space="preserve">Kubra ISHAG ABDULKARIM </v>
          </cell>
          <cell r="C72" t="str">
            <v>NUT</v>
          </cell>
          <cell r="D72" t="str">
            <v>Nurse</v>
          </cell>
          <cell r="E72">
            <v>38171</v>
          </cell>
          <cell r="F72">
            <v>2958465</v>
          </cell>
          <cell r="G72">
            <v>73.356164383561634</v>
          </cell>
          <cell r="H72">
            <v>54</v>
          </cell>
          <cell r="I72">
            <v>0</v>
          </cell>
          <cell r="J72">
            <v>19.356164383561634</v>
          </cell>
          <cell r="K72">
            <v>0</v>
          </cell>
          <cell r="L72">
            <v>0</v>
          </cell>
          <cell r="M72">
            <v>0</v>
          </cell>
          <cell r="N72">
            <v>0</v>
          </cell>
          <cell r="O72">
            <v>0</v>
          </cell>
          <cell r="P72">
            <v>0</v>
          </cell>
          <cell r="Q72">
            <v>0</v>
          </cell>
        </row>
        <row r="73">
          <cell r="A73" t="str">
            <v>EF0070</v>
          </cell>
          <cell r="B73" t="str">
            <v xml:space="preserve">Mohamed BEKHIT ABDURAHMAN </v>
          </cell>
          <cell r="C73" t="str">
            <v>NUT</v>
          </cell>
          <cell r="D73" t="str">
            <v xml:space="preserve">Phase Monitor </v>
          </cell>
          <cell r="E73">
            <v>38160</v>
          </cell>
          <cell r="F73">
            <v>2958465</v>
          </cell>
          <cell r="G73">
            <v>74.109589041095887</v>
          </cell>
          <cell r="H73">
            <v>65</v>
          </cell>
          <cell r="I73">
            <v>0</v>
          </cell>
          <cell r="J73">
            <v>9.1095890410958873</v>
          </cell>
          <cell r="K73">
            <v>0</v>
          </cell>
          <cell r="L73">
            <v>0</v>
          </cell>
          <cell r="M73">
            <v>0</v>
          </cell>
          <cell r="N73">
            <v>0</v>
          </cell>
          <cell r="O73">
            <v>0</v>
          </cell>
          <cell r="P73">
            <v>0</v>
          </cell>
          <cell r="Q73">
            <v>0</v>
          </cell>
        </row>
        <row r="74">
          <cell r="A74" t="str">
            <v>EF0078</v>
          </cell>
          <cell r="B74" t="str">
            <v xml:space="preserve">Mora ABAKER AHMED </v>
          </cell>
          <cell r="C74" t="str">
            <v>NUT</v>
          </cell>
          <cell r="D74" t="str">
            <v xml:space="preserve">Home Visitor </v>
          </cell>
          <cell r="E74">
            <v>38200</v>
          </cell>
          <cell r="F74">
            <v>2958465</v>
          </cell>
          <cell r="G74">
            <v>71.438356164383563</v>
          </cell>
          <cell r="H74">
            <v>50</v>
          </cell>
          <cell r="I74">
            <v>0</v>
          </cell>
          <cell r="J74">
            <v>21.438356164383563</v>
          </cell>
          <cell r="K74">
            <v>0</v>
          </cell>
          <cell r="L74">
            <v>0</v>
          </cell>
          <cell r="M74">
            <v>0</v>
          </cell>
          <cell r="N74">
            <v>0</v>
          </cell>
          <cell r="O74">
            <v>0</v>
          </cell>
          <cell r="P74">
            <v>0</v>
          </cell>
          <cell r="Q74">
            <v>0</v>
          </cell>
        </row>
        <row r="75">
          <cell r="A75">
            <v>0</v>
          </cell>
          <cell r="B75">
            <v>0</v>
          </cell>
          <cell r="C75">
            <v>0</v>
          </cell>
          <cell r="D75">
            <v>0</v>
          </cell>
          <cell r="E75">
            <v>0</v>
          </cell>
          <cell r="F75">
            <v>0</v>
          </cell>
          <cell r="G75">
            <v>0</v>
          </cell>
          <cell r="I75">
            <v>0</v>
          </cell>
          <cell r="J75">
            <v>0</v>
          </cell>
          <cell r="K75">
            <v>0</v>
          </cell>
          <cell r="L75">
            <v>0</v>
          </cell>
          <cell r="M75">
            <v>0</v>
          </cell>
          <cell r="N75">
            <v>0</v>
          </cell>
          <cell r="O75">
            <v>0</v>
          </cell>
          <cell r="P75">
            <v>0</v>
          </cell>
          <cell r="Q75">
            <v>0</v>
          </cell>
        </row>
        <row r="76">
          <cell r="A76">
            <v>0</v>
          </cell>
          <cell r="B76">
            <v>0</v>
          </cell>
          <cell r="C76">
            <v>0</v>
          </cell>
          <cell r="D76">
            <v>0</v>
          </cell>
          <cell r="E76">
            <v>0</v>
          </cell>
          <cell r="F76">
            <v>0</v>
          </cell>
          <cell r="G76">
            <v>0</v>
          </cell>
          <cell r="I76">
            <v>0</v>
          </cell>
          <cell r="J76">
            <v>0</v>
          </cell>
          <cell r="K76">
            <v>0</v>
          </cell>
          <cell r="L76">
            <v>0</v>
          </cell>
          <cell r="M76">
            <v>0</v>
          </cell>
          <cell r="N76">
            <v>0</v>
          </cell>
          <cell r="O76">
            <v>0</v>
          </cell>
          <cell r="P76">
            <v>0</v>
          </cell>
          <cell r="Q76">
            <v>0</v>
          </cell>
        </row>
        <row r="77">
          <cell r="A77">
            <v>0</v>
          </cell>
          <cell r="B77">
            <v>0</v>
          </cell>
          <cell r="C77">
            <v>0</v>
          </cell>
          <cell r="D77">
            <v>0</v>
          </cell>
          <cell r="E77">
            <v>0</v>
          </cell>
          <cell r="F77">
            <v>0</v>
          </cell>
          <cell r="G77">
            <v>0</v>
          </cell>
          <cell r="I77">
            <v>0</v>
          </cell>
          <cell r="J77">
            <v>0</v>
          </cell>
          <cell r="K77">
            <v>0</v>
          </cell>
          <cell r="L77">
            <v>0</v>
          </cell>
          <cell r="M77">
            <v>0</v>
          </cell>
          <cell r="N77">
            <v>0</v>
          </cell>
          <cell r="O77">
            <v>0</v>
          </cell>
          <cell r="P77">
            <v>0</v>
          </cell>
          <cell r="Q77">
            <v>0</v>
          </cell>
        </row>
        <row r="78">
          <cell r="A78">
            <v>0</v>
          </cell>
          <cell r="B78">
            <v>0</v>
          </cell>
          <cell r="C78">
            <v>0</v>
          </cell>
          <cell r="D78">
            <v>0</v>
          </cell>
          <cell r="E78">
            <v>0</v>
          </cell>
          <cell r="F78">
            <v>0</v>
          </cell>
          <cell r="G78">
            <v>0</v>
          </cell>
          <cell r="I78">
            <v>0</v>
          </cell>
          <cell r="J78">
            <v>0</v>
          </cell>
          <cell r="K78">
            <v>0</v>
          </cell>
          <cell r="L78">
            <v>0</v>
          </cell>
          <cell r="M78">
            <v>0</v>
          </cell>
          <cell r="N78">
            <v>0</v>
          </cell>
          <cell r="O78">
            <v>0</v>
          </cell>
          <cell r="P78">
            <v>0</v>
          </cell>
          <cell r="Q78">
            <v>0</v>
          </cell>
        </row>
        <row r="79">
          <cell r="A79">
            <v>0</v>
          </cell>
          <cell r="B79">
            <v>0</v>
          </cell>
          <cell r="C79">
            <v>0</v>
          </cell>
          <cell r="D79">
            <v>0</v>
          </cell>
          <cell r="E79">
            <v>0</v>
          </cell>
          <cell r="F79">
            <v>0</v>
          </cell>
          <cell r="G79">
            <v>0</v>
          </cell>
          <cell r="I79">
            <v>0</v>
          </cell>
          <cell r="J79">
            <v>0</v>
          </cell>
          <cell r="K79">
            <v>0</v>
          </cell>
          <cell r="L79">
            <v>0</v>
          </cell>
          <cell r="M79">
            <v>0</v>
          </cell>
          <cell r="N79">
            <v>0</v>
          </cell>
          <cell r="O79">
            <v>0</v>
          </cell>
          <cell r="P79">
            <v>0</v>
          </cell>
          <cell r="Q79">
            <v>0</v>
          </cell>
        </row>
        <row r="80">
          <cell r="A80">
            <v>0</v>
          </cell>
          <cell r="B80">
            <v>0</v>
          </cell>
          <cell r="C80">
            <v>0</v>
          </cell>
          <cell r="D80">
            <v>0</v>
          </cell>
          <cell r="E80">
            <v>0</v>
          </cell>
          <cell r="F80">
            <v>0</v>
          </cell>
          <cell r="G80">
            <v>0</v>
          </cell>
          <cell r="I80">
            <v>0</v>
          </cell>
          <cell r="J80">
            <v>0</v>
          </cell>
          <cell r="K80">
            <v>0</v>
          </cell>
          <cell r="L80">
            <v>0</v>
          </cell>
          <cell r="M80">
            <v>0</v>
          </cell>
          <cell r="N80">
            <v>0</v>
          </cell>
          <cell r="O80">
            <v>0</v>
          </cell>
          <cell r="P80">
            <v>0</v>
          </cell>
          <cell r="Q80">
            <v>0</v>
          </cell>
        </row>
        <row r="81">
          <cell r="A81">
            <v>0</v>
          </cell>
          <cell r="B81">
            <v>0</v>
          </cell>
          <cell r="C81">
            <v>0</v>
          </cell>
          <cell r="D81">
            <v>0</v>
          </cell>
          <cell r="E81">
            <v>0</v>
          </cell>
          <cell r="F81">
            <v>0</v>
          </cell>
          <cell r="G81">
            <v>0</v>
          </cell>
          <cell r="I81">
            <v>0</v>
          </cell>
          <cell r="J81">
            <v>0</v>
          </cell>
          <cell r="K81">
            <v>0</v>
          </cell>
          <cell r="L81">
            <v>0</v>
          </cell>
          <cell r="M81">
            <v>0</v>
          </cell>
          <cell r="N81">
            <v>0</v>
          </cell>
          <cell r="O81">
            <v>0</v>
          </cell>
          <cell r="P81">
            <v>0</v>
          </cell>
          <cell r="Q81">
            <v>0</v>
          </cell>
        </row>
        <row r="82">
          <cell r="A82">
            <v>0</v>
          </cell>
          <cell r="B82">
            <v>0</v>
          </cell>
          <cell r="C82">
            <v>0</v>
          </cell>
          <cell r="D82">
            <v>0</v>
          </cell>
          <cell r="E82">
            <v>0</v>
          </cell>
          <cell r="F82">
            <v>0</v>
          </cell>
          <cell r="G82">
            <v>0</v>
          </cell>
          <cell r="I82">
            <v>0</v>
          </cell>
          <cell r="J82">
            <v>0</v>
          </cell>
          <cell r="K82">
            <v>0</v>
          </cell>
          <cell r="L82">
            <v>0</v>
          </cell>
          <cell r="M82">
            <v>0</v>
          </cell>
          <cell r="N82">
            <v>0</v>
          </cell>
          <cell r="O82">
            <v>0</v>
          </cell>
          <cell r="P82">
            <v>0</v>
          </cell>
          <cell r="Q82">
            <v>0</v>
          </cell>
        </row>
        <row r="83">
          <cell r="A83">
            <v>0</v>
          </cell>
          <cell r="B83">
            <v>0</v>
          </cell>
          <cell r="C83">
            <v>0</v>
          </cell>
          <cell r="D83">
            <v>0</v>
          </cell>
          <cell r="E83">
            <v>0</v>
          </cell>
          <cell r="F83">
            <v>0</v>
          </cell>
          <cell r="G83">
            <v>0</v>
          </cell>
          <cell r="I83">
            <v>0</v>
          </cell>
          <cell r="J83">
            <v>0</v>
          </cell>
          <cell r="K83">
            <v>0</v>
          </cell>
          <cell r="L83">
            <v>0</v>
          </cell>
          <cell r="M83">
            <v>0</v>
          </cell>
          <cell r="N83">
            <v>0</v>
          </cell>
          <cell r="O83">
            <v>0</v>
          </cell>
          <cell r="P83">
            <v>0</v>
          </cell>
          <cell r="Q83">
            <v>0</v>
          </cell>
        </row>
        <row r="84">
          <cell r="A84">
            <v>0</v>
          </cell>
          <cell r="B84">
            <v>0</v>
          </cell>
          <cell r="C84">
            <v>0</v>
          </cell>
          <cell r="D84">
            <v>0</v>
          </cell>
          <cell r="E84">
            <v>0</v>
          </cell>
          <cell r="F84">
            <v>0</v>
          </cell>
          <cell r="G84">
            <v>0</v>
          </cell>
          <cell r="I84">
            <v>0</v>
          </cell>
          <cell r="J84">
            <v>0</v>
          </cell>
          <cell r="K84">
            <v>0</v>
          </cell>
          <cell r="L84">
            <v>0</v>
          </cell>
          <cell r="M84">
            <v>0</v>
          </cell>
          <cell r="N84">
            <v>0</v>
          </cell>
          <cell r="O84">
            <v>0</v>
          </cell>
          <cell r="P84">
            <v>0</v>
          </cell>
          <cell r="Q84">
            <v>0</v>
          </cell>
        </row>
        <row r="85">
          <cell r="A85" t="str">
            <v>EF0086</v>
          </cell>
          <cell r="B85" t="str">
            <v xml:space="preserve">Seedeg MUSSA MOHAMED </v>
          </cell>
          <cell r="C85" t="str">
            <v>NUT</v>
          </cell>
          <cell r="D85" t="str">
            <v>Home Visitor</v>
          </cell>
          <cell r="E85">
            <v>38171</v>
          </cell>
          <cell r="F85">
            <v>2958465</v>
          </cell>
          <cell r="G85">
            <v>73.356164383561634</v>
          </cell>
          <cell r="H85">
            <v>50</v>
          </cell>
          <cell r="I85">
            <v>0</v>
          </cell>
          <cell r="J85">
            <v>23.356164383561634</v>
          </cell>
          <cell r="K85">
            <v>0</v>
          </cell>
          <cell r="L85">
            <v>0</v>
          </cell>
          <cell r="M85">
            <v>0</v>
          </cell>
          <cell r="N85">
            <v>0</v>
          </cell>
          <cell r="O85">
            <v>0</v>
          </cell>
          <cell r="P85">
            <v>0</v>
          </cell>
          <cell r="Q85">
            <v>0</v>
          </cell>
        </row>
        <row r="86">
          <cell r="A86">
            <v>0</v>
          </cell>
          <cell r="B86">
            <v>0</v>
          </cell>
          <cell r="C86">
            <v>0</v>
          </cell>
          <cell r="D86">
            <v>0</v>
          </cell>
          <cell r="E86">
            <v>0</v>
          </cell>
          <cell r="F86">
            <v>0</v>
          </cell>
          <cell r="G86">
            <v>0</v>
          </cell>
          <cell r="I86">
            <v>0</v>
          </cell>
          <cell r="J86">
            <v>0</v>
          </cell>
          <cell r="K86">
            <v>0</v>
          </cell>
          <cell r="L86">
            <v>0</v>
          </cell>
          <cell r="M86">
            <v>0</v>
          </cell>
          <cell r="N86">
            <v>0</v>
          </cell>
          <cell r="O86">
            <v>0</v>
          </cell>
          <cell r="P86">
            <v>0</v>
          </cell>
          <cell r="Q86">
            <v>0</v>
          </cell>
        </row>
        <row r="87">
          <cell r="A87" t="str">
            <v>EF0087</v>
          </cell>
          <cell r="B87" t="str">
            <v xml:space="preserve">Semina ADAM Hussein </v>
          </cell>
          <cell r="C87" t="str">
            <v>NUT</v>
          </cell>
          <cell r="D87" t="str">
            <v>Nurse</v>
          </cell>
          <cell r="E87">
            <v>38160</v>
          </cell>
          <cell r="F87">
            <v>2958465</v>
          </cell>
          <cell r="G87">
            <v>74.109589041095887</v>
          </cell>
          <cell r="H87">
            <v>72</v>
          </cell>
          <cell r="I87">
            <v>0</v>
          </cell>
          <cell r="J87">
            <v>2.1095890410958873</v>
          </cell>
          <cell r="K87">
            <v>0</v>
          </cell>
          <cell r="L87">
            <v>0</v>
          </cell>
          <cell r="M87">
            <v>0</v>
          </cell>
          <cell r="N87">
            <v>0</v>
          </cell>
          <cell r="O87">
            <v>0</v>
          </cell>
          <cell r="P87">
            <v>0</v>
          </cell>
          <cell r="Q87">
            <v>0</v>
          </cell>
        </row>
        <row r="88">
          <cell r="A88" t="str">
            <v>EF0094</v>
          </cell>
          <cell r="B88" t="str">
            <v xml:space="preserve">Yahia ABDALLA MOHAMED ABAKER </v>
          </cell>
          <cell r="C88" t="str">
            <v>NUT</v>
          </cell>
          <cell r="D88" t="str">
            <v>Storekeeper</v>
          </cell>
          <cell r="E88">
            <v>38160</v>
          </cell>
          <cell r="F88">
            <v>2958465</v>
          </cell>
          <cell r="G88">
            <v>74.109589041095887</v>
          </cell>
          <cell r="H88">
            <v>25</v>
          </cell>
          <cell r="I88">
            <v>25</v>
          </cell>
          <cell r="J88">
            <v>24.109589041095887</v>
          </cell>
          <cell r="K88">
            <v>0</v>
          </cell>
          <cell r="L88">
            <v>0</v>
          </cell>
          <cell r="M88">
            <v>0</v>
          </cell>
          <cell r="N88">
            <v>0</v>
          </cell>
          <cell r="O88">
            <v>0</v>
          </cell>
          <cell r="P88">
            <v>0</v>
          </cell>
          <cell r="Q88">
            <v>25</v>
          </cell>
        </row>
        <row r="89">
          <cell r="A89" t="str">
            <v>EF0098</v>
          </cell>
          <cell r="B89" t="str">
            <v xml:space="preserve">Zainab ADAM HASSAN </v>
          </cell>
          <cell r="C89" t="str">
            <v>NUT</v>
          </cell>
          <cell r="D89" t="str">
            <v xml:space="preserve">Cook </v>
          </cell>
          <cell r="E89">
            <v>38171</v>
          </cell>
          <cell r="F89">
            <v>2958465</v>
          </cell>
          <cell r="G89">
            <v>73.356164383561634</v>
          </cell>
          <cell r="H89">
            <v>50</v>
          </cell>
          <cell r="I89">
            <v>0</v>
          </cell>
          <cell r="J89">
            <v>23.356164383561634</v>
          </cell>
          <cell r="K89">
            <v>0</v>
          </cell>
          <cell r="L89">
            <v>0</v>
          </cell>
          <cell r="M89">
            <v>0</v>
          </cell>
          <cell r="N89">
            <v>0</v>
          </cell>
          <cell r="O89">
            <v>0</v>
          </cell>
          <cell r="P89">
            <v>0</v>
          </cell>
          <cell r="Q89">
            <v>0</v>
          </cell>
        </row>
        <row r="90">
          <cell r="A90">
            <v>0</v>
          </cell>
          <cell r="B90">
            <v>0</v>
          </cell>
          <cell r="C90">
            <v>0</v>
          </cell>
          <cell r="D90">
            <v>0</v>
          </cell>
          <cell r="E90">
            <v>0</v>
          </cell>
          <cell r="F90">
            <v>0</v>
          </cell>
          <cell r="G90">
            <v>0</v>
          </cell>
          <cell r="I90">
            <v>0</v>
          </cell>
          <cell r="J90">
            <v>0</v>
          </cell>
          <cell r="K90">
            <v>0</v>
          </cell>
          <cell r="L90">
            <v>0</v>
          </cell>
          <cell r="M90">
            <v>0</v>
          </cell>
          <cell r="N90">
            <v>0</v>
          </cell>
          <cell r="O90">
            <v>0</v>
          </cell>
          <cell r="P90">
            <v>0</v>
          </cell>
          <cell r="Q90">
            <v>0</v>
          </cell>
        </row>
        <row r="91">
          <cell r="A91">
            <v>0</v>
          </cell>
          <cell r="B91">
            <v>0</v>
          </cell>
          <cell r="C91">
            <v>0</v>
          </cell>
          <cell r="D91">
            <v>0</v>
          </cell>
          <cell r="E91">
            <v>0</v>
          </cell>
          <cell r="F91">
            <v>0</v>
          </cell>
          <cell r="G91">
            <v>0</v>
          </cell>
          <cell r="I91">
            <v>0</v>
          </cell>
          <cell r="J91">
            <v>0</v>
          </cell>
          <cell r="K91">
            <v>0</v>
          </cell>
          <cell r="L91">
            <v>0</v>
          </cell>
          <cell r="M91">
            <v>0</v>
          </cell>
          <cell r="N91">
            <v>0</v>
          </cell>
          <cell r="O91">
            <v>0</v>
          </cell>
          <cell r="P91">
            <v>0</v>
          </cell>
          <cell r="Q91">
            <v>0</v>
          </cell>
        </row>
        <row r="92">
          <cell r="A92" t="str">
            <v>EF0099</v>
          </cell>
          <cell r="B92" t="str">
            <v xml:space="preserve">Zainab MUSTAFA ABDALLA </v>
          </cell>
          <cell r="C92" t="str">
            <v>NUT</v>
          </cell>
          <cell r="D92" t="str">
            <v xml:space="preserve">Psychosocial Worker </v>
          </cell>
          <cell r="E92">
            <v>38171</v>
          </cell>
          <cell r="F92">
            <v>2958465</v>
          </cell>
          <cell r="G92">
            <v>73.356164383561634</v>
          </cell>
          <cell r="H92">
            <v>25</v>
          </cell>
          <cell r="I92">
            <v>0</v>
          </cell>
          <cell r="J92">
            <v>48.356164383561634</v>
          </cell>
          <cell r="K92">
            <v>0</v>
          </cell>
          <cell r="L92">
            <v>0</v>
          </cell>
          <cell r="M92">
            <v>0</v>
          </cell>
          <cell r="N92">
            <v>0</v>
          </cell>
          <cell r="O92">
            <v>0</v>
          </cell>
          <cell r="P92">
            <v>0</v>
          </cell>
          <cell r="Q92">
            <v>0</v>
          </cell>
        </row>
        <row r="93">
          <cell r="A93">
            <v>0</v>
          </cell>
          <cell r="B93">
            <v>0</v>
          </cell>
          <cell r="C93">
            <v>0</v>
          </cell>
          <cell r="D93">
            <v>0</v>
          </cell>
          <cell r="E93">
            <v>0</v>
          </cell>
          <cell r="F93">
            <v>0</v>
          </cell>
          <cell r="G93">
            <v>0</v>
          </cell>
          <cell r="I93">
            <v>0</v>
          </cell>
          <cell r="J93">
            <v>0</v>
          </cell>
          <cell r="K93">
            <v>0</v>
          </cell>
          <cell r="L93">
            <v>0</v>
          </cell>
          <cell r="M93">
            <v>0</v>
          </cell>
          <cell r="N93">
            <v>0</v>
          </cell>
          <cell r="O93">
            <v>0</v>
          </cell>
          <cell r="P93">
            <v>0</v>
          </cell>
          <cell r="Q93">
            <v>0</v>
          </cell>
        </row>
        <row r="94">
          <cell r="A94" t="str">
            <v>EF0100</v>
          </cell>
          <cell r="B94" t="str">
            <v xml:space="preserve">Zakaria ADAM AHMID </v>
          </cell>
          <cell r="C94" t="str">
            <v>NUT</v>
          </cell>
          <cell r="D94" t="str">
            <v>Watchman</v>
          </cell>
          <cell r="E94">
            <v>38169</v>
          </cell>
          <cell r="F94">
            <v>2958465</v>
          </cell>
          <cell r="G94">
            <v>73.493150684931507</v>
          </cell>
          <cell r="H94">
            <v>45</v>
          </cell>
          <cell r="I94">
            <v>0</v>
          </cell>
          <cell r="J94">
            <v>28.493150684931507</v>
          </cell>
          <cell r="K94">
            <v>0</v>
          </cell>
          <cell r="L94">
            <v>0</v>
          </cell>
          <cell r="M94">
            <v>0</v>
          </cell>
          <cell r="N94">
            <v>0</v>
          </cell>
          <cell r="O94">
            <v>0</v>
          </cell>
          <cell r="P94">
            <v>0</v>
          </cell>
          <cell r="Q94">
            <v>0</v>
          </cell>
        </row>
        <row r="95">
          <cell r="A95" t="str">
            <v>EF0059</v>
          </cell>
          <cell r="B95" t="str">
            <v xml:space="preserve">Ismail MOHAMED GUMAA </v>
          </cell>
          <cell r="C95" t="str">
            <v>LOG</v>
          </cell>
          <cell r="D95" t="str">
            <v xml:space="preserve">Watchman </v>
          </cell>
          <cell r="E95">
            <v>38108</v>
          </cell>
          <cell r="F95">
            <v>2958465</v>
          </cell>
          <cell r="G95">
            <v>77.602739726027394</v>
          </cell>
          <cell r="H95">
            <v>50</v>
          </cell>
          <cell r="I95">
            <v>0</v>
          </cell>
          <cell r="J95">
            <v>27.602739726027394</v>
          </cell>
          <cell r="K95">
            <v>0</v>
          </cell>
          <cell r="L95">
            <v>0</v>
          </cell>
          <cell r="M95">
            <v>0</v>
          </cell>
          <cell r="N95">
            <v>0</v>
          </cell>
          <cell r="O95">
            <v>0</v>
          </cell>
          <cell r="P95">
            <v>0</v>
          </cell>
          <cell r="Q95">
            <v>0</v>
          </cell>
        </row>
        <row r="96">
          <cell r="A96" t="str">
            <v>EF0101</v>
          </cell>
          <cell r="B96" t="str">
            <v xml:space="preserve">Zakaria MOHAMED ADAM </v>
          </cell>
          <cell r="C96" t="str">
            <v>NUT</v>
          </cell>
          <cell r="D96" t="str">
            <v>Watchman</v>
          </cell>
          <cell r="E96">
            <v>38169</v>
          </cell>
          <cell r="F96">
            <v>2958465</v>
          </cell>
          <cell r="G96">
            <v>73.493150684931507</v>
          </cell>
          <cell r="H96">
            <v>45</v>
          </cell>
          <cell r="I96">
            <v>0</v>
          </cell>
          <cell r="J96">
            <v>28.493150684931507</v>
          </cell>
          <cell r="K96">
            <v>0</v>
          </cell>
          <cell r="L96">
            <v>0</v>
          </cell>
          <cell r="M96">
            <v>0</v>
          </cell>
          <cell r="N96">
            <v>0</v>
          </cell>
          <cell r="O96">
            <v>0</v>
          </cell>
          <cell r="P96">
            <v>0</v>
          </cell>
          <cell r="Q96">
            <v>0</v>
          </cell>
        </row>
        <row r="97">
          <cell r="A97">
            <v>0</v>
          </cell>
          <cell r="B97">
            <v>0</v>
          </cell>
          <cell r="C97">
            <v>0</v>
          </cell>
          <cell r="D97">
            <v>0</v>
          </cell>
          <cell r="E97">
            <v>0</v>
          </cell>
          <cell r="F97">
            <v>0</v>
          </cell>
          <cell r="G97">
            <v>0</v>
          </cell>
          <cell r="I97">
            <v>0</v>
          </cell>
          <cell r="J97">
            <v>0</v>
          </cell>
          <cell r="K97">
            <v>0</v>
          </cell>
          <cell r="L97">
            <v>0</v>
          </cell>
          <cell r="M97">
            <v>0</v>
          </cell>
          <cell r="N97">
            <v>0</v>
          </cell>
          <cell r="O97">
            <v>0</v>
          </cell>
          <cell r="P97">
            <v>0</v>
          </cell>
          <cell r="Q97">
            <v>0</v>
          </cell>
        </row>
        <row r="98">
          <cell r="A98">
            <v>0</v>
          </cell>
          <cell r="B98">
            <v>0</v>
          </cell>
          <cell r="C98">
            <v>0</v>
          </cell>
          <cell r="D98">
            <v>0</v>
          </cell>
          <cell r="E98">
            <v>0</v>
          </cell>
          <cell r="F98">
            <v>0</v>
          </cell>
          <cell r="G98">
            <v>0</v>
          </cell>
          <cell r="I98">
            <v>0</v>
          </cell>
          <cell r="J98">
            <v>0</v>
          </cell>
          <cell r="K98">
            <v>0</v>
          </cell>
          <cell r="L98">
            <v>0</v>
          </cell>
          <cell r="M98">
            <v>0</v>
          </cell>
          <cell r="N98">
            <v>0</v>
          </cell>
          <cell r="O98">
            <v>0</v>
          </cell>
          <cell r="P98">
            <v>0</v>
          </cell>
          <cell r="Q98">
            <v>0</v>
          </cell>
        </row>
        <row r="99">
          <cell r="A99">
            <v>0</v>
          </cell>
          <cell r="B99">
            <v>0</v>
          </cell>
          <cell r="C99">
            <v>0</v>
          </cell>
          <cell r="D99">
            <v>0</v>
          </cell>
          <cell r="E99">
            <v>0</v>
          </cell>
          <cell r="F99">
            <v>0</v>
          </cell>
          <cell r="G99">
            <v>0</v>
          </cell>
          <cell r="I99">
            <v>0</v>
          </cell>
          <cell r="J99">
            <v>0</v>
          </cell>
          <cell r="K99">
            <v>0</v>
          </cell>
          <cell r="L99">
            <v>0</v>
          </cell>
          <cell r="M99">
            <v>0</v>
          </cell>
          <cell r="N99">
            <v>0</v>
          </cell>
          <cell r="O99">
            <v>0</v>
          </cell>
          <cell r="P99">
            <v>0</v>
          </cell>
          <cell r="Q99">
            <v>0</v>
          </cell>
        </row>
        <row r="100">
          <cell r="A100">
            <v>0</v>
          </cell>
          <cell r="B100">
            <v>0</v>
          </cell>
          <cell r="C100">
            <v>0</v>
          </cell>
          <cell r="D100">
            <v>0</v>
          </cell>
          <cell r="E100">
            <v>0</v>
          </cell>
          <cell r="F100">
            <v>0</v>
          </cell>
          <cell r="G100">
            <v>0</v>
          </cell>
          <cell r="I100">
            <v>0</v>
          </cell>
          <cell r="J100">
            <v>0</v>
          </cell>
          <cell r="K100">
            <v>0</v>
          </cell>
          <cell r="L100">
            <v>0</v>
          </cell>
          <cell r="M100">
            <v>0</v>
          </cell>
          <cell r="N100">
            <v>0</v>
          </cell>
          <cell r="O100">
            <v>0</v>
          </cell>
          <cell r="P100">
            <v>0</v>
          </cell>
          <cell r="Q100">
            <v>0</v>
          </cell>
        </row>
        <row r="101">
          <cell r="A101" t="str">
            <v>EF0085</v>
          </cell>
          <cell r="B101" t="str">
            <v xml:space="preserve">Sara ELNOUR OSMAN </v>
          </cell>
          <cell r="C101" t="str">
            <v>FA</v>
          </cell>
          <cell r="D101" t="str">
            <v>Commodity Tracking Officer</v>
          </cell>
          <cell r="E101">
            <v>38160</v>
          </cell>
          <cell r="F101">
            <v>2958465</v>
          </cell>
          <cell r="G101">
            <v>74.109589041095887</v>
          </cell>
          <cell r="H101">
            <v>37</v>
          </cell>
          <cell r="I101">
            <v>0</v>
          </cell>
          <cell r="J101">
            <v>37.109589041095887</v>
          </cell>
          <cell r="K101">
            <v>0</v>
          </cell>
          <cell r="L101">
            <v>0</v>
          </cell>
          <cell r="M101">
            <v>0</v>
          </cell>
          <cell r="N101">
            <v>0</v>
          </cell>
          <cell r="O101">
            <v>0</v>
          </cell>
          <cell r="P101">
            <v>0</v>
          </cell>
          <cell r="Q101">
            <v>0</v>
          </cell>
        </row>
        <row r="102">
          <cell r="A102">
            <v>0</v>
          </cell>
          <cell r="B102">
            <v>0</v>
          </cell>
          <cell r="C102">
            <v>0</v>
          </cell>
          <cell r="D102">
            <v>0</v>
          </cell>
          <cell r="E102">
            <v>0</v>
          </cell>
          <cell r="F102">
            <v>0</v>
          </cell>
          <cell r="G102">
            <v>0</v>
          </cell>
          <cell r="I102">
            <v>0</v>
          </cell>
          <cell r="J102">
            <v>0</v>
          </cell>
          <cell r="K102">
            <v>0</v>
          </cell>
          <cell r="L102">
            <v>0</v>
          </cell>
          <cell r="M102">
            <v>0</v>
          </cell>
          <cell r="N102">
            <v>0</v>
          </cell>
          <cell r="O102">
            <v>0</v>
          </cell>
          <cell r="P102">
            <v>0</v>
          </cell>
          <cell r="Q102">
            <v>0</v>
          </cell>
        </row>
        <row r="103">
          <cell r="A103" t="str">
            <v>EF0095</v>
          </cell>
          <cell r="B103" t="str">
            <v xml:space="preserve">Younes ABUBAKER MANSUR </v>
          </cell>
          <cell r="C103" t="str">
            <v>LOG</v>
          </cell>
          <cell r="D103" t="str">
            <v>Watchman</v>
          </cell>
          <cell r="E103">
            <v>38083</v>
          </cell>
          <cell r="F103">
            <v>2958465</v>
          </cell>
          <cell r="G103">
            <v>79.315068493150676</v>
          </cell>
          <cell r="H103">
            <v>50</v>
          </cell>
          <cell r="I103">
            <v>0</v>
          </cell>
          <cell r="J103">
            <v>29.315068493150676</v>
          </cell>
          <cell r="K103">
            <v>0</v>
          </cell>
          <cell r="L103">
            <v>0</v>
          </cell>
          <cell r="M103">
            <v>0</v>
          </cell>
          <cell r="N103">
            <v>0</v>
          </cell>
          <cell r="O103">
            <v>0</v>
          </cell>
          <cell r="P103">
            <v>0</v>
          </cell>
          <cell r="Q103">
            <v>0</v>
          </cell>
        </row>
        <row r="104">
          <cell r="A104">
            <v>0</v>
          </cell>
          <cell r="B104">
            <v>0</v>
          </cell>
          <cell r="C104">
            <v>0</v>
          </cell>
          <cell r="D104">
            <v>0</v>
          </cell>
          <cell r="E104">
            <v>0</v>
          </cell>
          <cell r="F104">
            <v>0</v>
          </cell>
          <cell r="G104">
            <v>0</v>
          </cell>
          <cell r="I104">
            <v>0</v>
          </cell>
          <cell r="J104">
            <v>0</v>
          </cell>
          <cell r="K104">
            <v>0</v>
          </cell>
          <cell r="L104">
            <v>0</v>
          </cell>
          <cell r="M104">
            <v>0</v>
          </cell>
          <cell r="N104">
            <v>0</v>
          </cell>
          <cell r="O104">
            <v>0</v>
          </cell>
          <cell r="P104">
            <v>0</v>
          </cell>
          <cell r="Q104">
            <v>0</v>
          </cell>
        </row>
        <row r="105">
          <cell r="A105" t="str">
            <v>EF0102</v>
          </cell>
          <cell r="B105" t="str">
            <v xml:space="preserve">Adam MOHAMED ABDALLAH </v>
          </cell>
          <cell r="C105" t="str">
            <v>LOG</v>
          </cell>
          <cell r="D105" t="str">
            <v>Mechanic</v>
          </cell>
          <cell r="E105">
            <v>38245</v>
          </cell>
          <cell r="F105">
            <v>2958465</v>
          </cell>
          <cell r="G105">
            <v>68.424657534246577</v>
          </cell>
          <cell r="H105">
            <v>42</v>
          </cell>
          <cell r="I105">
            <v>0</v>
          </cell>
          <cell r="J105">
            <v>26.424657534246577</v>
          </cell>
          <cell r="K105">
            <v>0</v>
          </cell>
          <cell r="L105">
            <v>0</v>
          </cell>
          <cell r="M105">
            <v>0</v>
          </cell>
          <cell r="N105">
            <v>0</v>
          </cell>
          <cell r="O105">
            <v>0</v>
          </cell>
          <cell r="P105">
            <v>0</v>
          </cell>
          <cell r="Q105">
            <v>0</v>
          </cell>
        </row>
        <row r="106">
          <cell r="A106">
            <v>0</v>
          </cell>
          <cell r="B106">
            <v>0</v>
          </cell>
          <cell r="C106">
            <v>0</v>
          </cell>
          <cell r="D106">
            <v>0</v>
          </cell>
          <cell r="E106">
            <v>0</v>
          </cell>
          <cell r="F106">
            <v>0</v>
          </cell>
          <cell r="G106">
            <v>0</v>
          </cell>
          <cell r="I106">
            <v>0</v>
          </cell>
          <cell r="J106">
            <v>0</v>
          </cell>
          <cell r="K106">
            <v>0</v>
          </cell>
          <cell r="L106">
            <v>0</v>
          </cell>
          <cell r="M106">
            <v>0</v>
          </cell>
          <cell r="N106">
            <v>0</v>
          </cell>
          <cell r="O106">
            <v>0</v>
          </cell>
          <cell r="P106">
            <v>0</v>
          </cell>
          <cell r="Q106">
            <v>0</v>
          </cell>
        </row>
        <row r="107">
          <cell r="A107">
            <v>0</v>
          </cell>
          <cell r="B107">
            <v>0</v>
          </cell>
          <cell r="C107">
            <v>0</v>
          </cell>
          <cell r="D107">
            <v>0</v>
          </cell>
          <cell r="E107">
            <v>0</v>
          </cell>
          <cell r="F107">
            <v>0</v>
          </cell>
          <cell r="G107">
            <v>0</v>
          </cell>
          <cell r="I107">
            <v>0</v>
          </cell>
          <cell r="J107">
            <v>0</v>
          </cell>
          <cell r="K107">
            <v>0</v>
          </cell>
          <cell r="L107">
            <v>0</v>
          </cell>
          <cell r="M107">
            <v>0</v>
          </cell>
          <cell r="N107">
            <v>0</v>
          </cell>
          <cell r="O107">
            <v>0</v>
          </cell>
          <cell r="P107">
            <v>0</v>
          </cell>
          <cell r="Q107">
            <v>0</v>
          </cell>
        </row>
        <row r="108">
          <cell r="A108">
            <v>0</v>
          </cell>
          <cell r="B108">
            <v>0</v>
          </cell>
          <cell r="C108">
            <v>0</v>
          </cell>
          <cell r="D108">
            <v>0</v>
          </cell>
          <cell r="E108">
            <v>0</v>
          </cell>
          <cell r="F108">
            <v>0</v>
          </cell>
          <cell r="G108">
            <v>0</v>
          </cell>
          <cell r="I108">
            <v>0</v>
          </cell>
          <cell r="J108">
            <v>0</v>
          </cell>
          <cell r="K108">
            <v>0</v>
          </cell>
          <cell r="L108">
            <v>0</v>
          </cell>
          <cell r="M108">
            <v>0</v>
          </cell>
          <cell r="N108">
            <v>0</v>
          </cell>
          <cell r="O108">
            <v>0</v>
          </cell>
          <cell r="P108">
            <v>0</v>
          </cell>
          <cell r="Q108">
            <v>0</v>
          </cell>
        </row>
        <row r="109">
          <cell r="A109" t="str">
            <v>EF0106</v>
          </cell>
          <cell r="B109" t="str">
            <v xml:space="preserve">Essaid ABU ELBASHER </v>
          </cell>
          <cell r="C109" t="str">
            <v>LOG</v>
          </cell>
          <cell r="D109" t="str">
            <v>Driver</v>
          </cell>
          <cell r="E109">
            <v>38292</v>
          </cell>
          <cell r="F109">
            <v>2958465</v>
          </cell>
          <cell r="G109">
            <v>65.273972602739718</v>
          </cell>
          <cell r="H109">
            <v>27</v>
          </cell>
          <cell r="I109">
            <v>27</v>
          </cell>
          <cell r="J109">
            <v>11.273972602739718</v>
          </cell>
          <cell r="K109">
            <v>0</v>
          </cell>
          <cell r="L109">
            <v>0</v>
          </cell>
          <cell r="M109">
            <v>0</v>
          </cell>
          <cell r="N109">
            <v>0</v>
          </cell>
          <cell r="O109">
            <v>0</v>
          </cell>
          <cell r="P109">
            <v>0</v>
          </cell>
          <cell r="Q109">
            <v>27</v>
          </cell>
        </row>
        <row r="110">
          <cell r="A110">
            <v>27</v>
          </cell>
          <cell r="B110">
            <v>27</v>
          </cell>
          <cell r="C110">
            <v>27</v>
          </cell>
          <cell r="D110">
            <v>27</v>
          </cell>
          <cell r="E110">
            <v>27</v>
          </cell>
          <cell r="F110">
            <v>27</v>
          </cell>
          <cell r="G110">
            <v>27</v>
          </cell>
          <cell r="I110">
            <v>27</v>
          </cell>
          <cell r="J110">
            <v>27</v>
          </cell>
          <cell r="K110">
            <v>27</v>
          </cell>
          <cell r="L110">
            <v>27</v>
          </cell>
          <cell r="M110">
            <v>27</v>
          </cell>
          <cell r="N110">
            <v>27</v>
          </cell>
          <cell r="O110">
            <v>27</v>
          </cell>
          <cell r="P110">
            <v>27</v>
          </cell>
          <cell r="Q110">
            <v>27</v>
          </cell>
        </row>
        <row r="111">
          <cell r="A111" t="str">
            <v>EF0108</v>
          </cell>
          <cell r="B111" t="str">
            <v xml:space="preserve">Abubaker MUSSA ELBISHARI </v>
          </cell>
          <cell r="C111" t="str">
            <v>NUT</v>
          </cell>
          <cell r="D111" t="str">
            <v>Nurse</v>
          </cell>
          <cell r="E111">
            <v>38238</v>
          </cell>
          <cell r="F111">
            <v>2958465</v>
          </cell>
          <cell r="G111">
            <v>68.904109589041099</v>
          </cell>
          <cell r="H111">
            <v>49</v>
          </cell>
          <cell r="I111">
            <v>0</v>
          </cell>
          <cell r="J111">
            <v>19.904109589041099</v>
          </cell>
          <cell r="K111">
            <v>0</v>
          </cell>
          <cell r="L111">
            <v>0</v>
          </cell>
          <cell r="M111">
            <v>0</v>
          </cell>
          <cell r="N111">
            <v>0</v>
          </cell>
          <cell r="O111">
            <v>0</v>
          </cell>
          <cell r="P111">
            <v>0</v>
          </cell>
          <cell r="Q111">
            <v>0</v>
          </cell>
        </row>
        <row r="112">
          <cell r="A112">
            <v>0</v>
          </cell>
          <cell r="B112">
            <v>0</v>
          </cell>
          <cell r="C112">
            <v>0</v>
          </cell>
          <cell r="D112">
            <v>0</v>
          </cell>
          <cell r="E112">
            <v>0</v>
          </cell>
          <cell r="F112">
            <v>0</v>
          </cell>
          <cell r="G112">
            <v>0</v>
          </cell>
          <cell r="I112">
            <v>0</v>
          </cell>
          <cell r="J112">
            <v>0</v>
          </cell>
          <cell r="K112">
            <v>0</v>
          </cell>
          <cell r="L112">
            <v>0</v>
          </cell>
          <cell r="M112">
            <v>0</v>
          </cell>
          <cell r="N112">
            <v>0</v>
          </cell>
          <cell r="O112">
            <v>0</v>
          </cell>
          <cell r="P112">
            <v>0</v>
          </cell>
          <cell r="Q112">
            <v>0</v>
          </cell>
        </row>
        <row r="113">
          <cell r="A113" t="str">
            <v>EF0110</v>
          </cell>
          <cell r="B113" t="str">
            <v xml:space="preserve">Ibrahim MUSSA ADAM </v>
          </cell>
          <cell r="C113" t="str">
            <v>NUT</v>
          </cell>
          <cell r="D113" t="str">
            <v>Nurse</v>
          </cell>
          <cell r="E113">
            <v>38544</v>
          </cell>
          <cell r="F113">
            <v>2958465</v>
          </cell>
          <cell r="G113">
            <v>48.150684931506845</v>
          </cell>
          <cell r="H113">
            <v>25</v>
          </cell>
          <cell r="I113">
            <v>0</v>
          </cell>
          <cell r="J113">
            <v>23.150684931506845</v>
          </cell>
          <cell r="K113">
            <v>0</v>
          </cell>
          <cell r="L113">
            <v>0</v>
          </cell>
          <cell r="M113">
            <v>0</v>
          </cell>
          <cell r="N113">
            <v>0</v>
          </cell>
          <cell r="O113">
            <v>0</v>
          </cell>
          <cell r="P113">
            <v>0</v>
          </cell>
          <cell r="Q113">
            <v>0</v>
          </cell>
        </row>
        <row r="114">
          <cell r="A114" t="str">
            <v>EF0111</v>
          </cell>
          <cell r="B114" t="str">
            <v xml:space="preserve">Medina AHMED MOHAMED </v>
          </cell>
          <cell r="C114" t="str">
            <v>NUT</v>
          </cell>
          <cell r="D114" t="str">
            <v>Cleaner</v>
          </cell>
          <cell r="E114">
            <v>38287</v>
          </cell>
          <cell r="F114">
            <v>2958465</v>
          </cell>
          <cell r="G114">
            <v>65.547945205479451</v>
          </cell>
          <cell r="H114">
            <v>50</v>
          </cell>
          <cell r="I114">
            <v>0</v>
          </cell>
          <cell r="J114">
            <v>15.547945205479451</v>
          </cell>
          <cell r="K114">
            <v>0</v>
          </cell>
          <cell r="L114">
            <v>0</v>
          </cell>
          <cell r="M114">
            <v>0</v>
          </cell>
          <cell r="N114">
            <v>0</v>
          </cell>
          <cell r="O114">
            <v>0</v>
          </cell>
          <cell r="P114">
            <v>0</v>
          </cell>
          <cell r="Q114">
            <v>0</v>
          </cell>
        </row>
        <row r="115">
          <cell r="A115">
            <v>0</v>
          </cell>
          <cell r="B115">
            <v>0</v>
          </cell>
          <cell r="C115">
            <v>0</v>
          </cell>
          <cell r="D115">
            <v>0</v>
          </cell>
          <cell r="E115">
            <v>0</v>
          </cell>
          <cell r="F115">
            <v>0</v>
          </cell>
          <cell r="G115">
            <v>0</v>
          </cell>
          <cell r="I115">
            <v>0</v>
          </cell>
          <cell r="J115">
            <v>0</v>
          </cell>
          <cell r="K115">
            <v>0</v>
          </cell>
          <cell r="L115">
            <v>0</v>
          </cell>
          <cell r="M115">
            <v>0</v>
          </cell>
          <cell r="N115">
            <v>0</v>
          </cell>
          <cell r="O115">
            <v>0</v>
          </cell>
          <cell r="P115">
            <v>0</v>
          </cell>
          <cell r="Q115">
            <v>0</v>
          </cell>
        </row>
        <row r="116">
          <cell r="A116">
            <v>0</v>
          </cell>
          <cell r="B116">
            <v>0</v>
          </cell>
          <cell r="C116">
            <v>0</v>
          </cell>
          <cell r="D116">
            <v>0</v>
          </cell>
          <cell r="E116">
            <v>0</v>
          </cell>
          <cell r="F116">
            <v>0</v>
          </cell>
          <cell r="G116">
            <v>0</v>
          </cell>
          <cell r="I116">
            <v>0</v>
          </cell>
          <cell r="J116">
            <v>0</v>
          </cell>
          <cell r="K116">
            <v>0</v>
          </cell>
          <cell r="L116">
            <v>0</v>
          </cell>
          <cell r="M116">
            <v>0</v>
          </cell>
          <cell r="N116">
            <v>0</v>
          </cell>
          <cell r="O116">
            <v>0</v>
          </cell>
          <cell r="P116">
            <v>0</v>
          </cell>
          <cell r="Q116">
            <v>0</v>
          </cell>
        </row>
        <row r="117">
          <cell r="A117">
            <v>0</v>
          </cell>
          <cell r="B117">
            <v>0</v>
          </cell>
          <cell r="C117">
            <v>0</v>
          </cell>
          <cell r="D117">
            <v>0</v>
          </cell>
          <cell r="E117">
            <v>0</v>
          </cell>
          <cell r="F117">
            <v>0</v>
          </cell>
          <cell r="G117">
            <v>0</v>
          </cell>
          <cell r="I117">
            <v>0</v>
          </cell>
          <cell r="J117">
            <v>0</v>
          </cell>
          <cell r="K117">
            <v>0</v>
          </cell>
          <cell r="L117">
            <v>0</v>
          </cell>
          <cell r="M117">
            <v>0</v>
          </cell>
          <cell r="N117">
            <v>0</v>
          </cell>
          <cell r="O117">
            <v>0</v>
          </cell>
          <cell r="P117">
            <v>0</v>
          </cell>
          <cell r="Q117">
            <v>0</v>
          </cell>
        </row>
        <row r="118">
          <cell r="A118" t="str">
            <v>EF0115</v>
          </cell>
          <cell r="B118" t="str">
            <v xml:space="preserve">Khadija ADAM AHMED TAHIR </v>
          </cell>
          <cell r="C118" t="str">
            <v>NUT</v>
          </cell>
          <cell r="D118" t="str">
            <v>Nurse</v>
          </cell>
          <cell r="E118">
            <v>38355</v>
          </cell>
          <cell r="F118">
            <v>2958465</v>
          </cell>
          <cell r="G118">
            <v>61.027397260273972</v>
          </cell>
          <cell r="H118">
            <v>25</v>
          </cell>
          <cell r="I118">
            <v>25</v>
          </cell>
          <cell r="J118">
            <v>11.027397260273972</v>
          </cell>
          <cell r="K118">
            <v>0</v>
          </cell>
          <cell r="L118">
            <v>0</v>
          </cell>
          <cell r="M118">
            <v>0</v>
          </cell>
          <cell r="N118">
            <v>0</v>
          </cell>
          <cell r="O118">
            <v>0</v>
          </cell>
          <cell r="P118">
            <v>0</v>
          </cell>
          <cell r="Q118">
            <v>25</v>
          </cell>
        </row>
        <row r="119">
          <cell r="A119">
            <v>25</v>
          </cell>
          <cell r="B119">
            <v>25</v>
          </cell>
          <cell r="C119">
            <v>25</v>
          </cell>
          <cell r="D119">
            <v>25</v>
          </cell>
          <cell r="E119">
            <v>25</v>
          </cell>
          <cell r="F119">
            <v>25</v>
          </cell>
          <cell r="G119">
            <v>25</v>
          </cell>
          <cell r="I119">
            <v>25</v>
          </cell>
          <cell r="J119">
            <v>25</v>
          </cell>
          <cell r="K119">
            <v>25</v>
          </cell>
          <cell r="L119">
            <v>25</v>
          </cell>
          <cell r="M119">
            <v>25</v>
          </cell>
          <cell r="N119">
            <v>25</v>
          </cell>
          <cell r="O119">
            <v>25</v>
          </cell>
          <cell r="P119">
            <v>25</v>
          </cell>
          <cell r="Q119">
            <v>25</v>
          </cell>
        </row>
        <row r="120">
          <cell r="A120">
            <v>25</v>
          </cell>
          <cell r="B120">
            <v>25</v>
          </cell>
          <cell r="C120">
            <v>25</v>
          </cell>
          <cell r="D120">
            <v>25</v>
          </cell>
          <cell r="E120">
            <v>25</v>
          </cell>
          <cell r="F120">
            <v>25</v>
          </cell>
          <cell r="G120">
            <v>25</v>
          </cell>
          <cell r="I120">
            <v>25</v>
          </cell>
          <cell r="J120">
            <v>25</v>
          </cell>
          <cell r="K120">
            <v>25</v>
          </cell>
          <cell r="L120">
            <v>25</v>
          </cell>
          <cell r="M120">
            <v>25</v>
          </cell>
          <cell r="N120">
            <v>25</v>
          </cell>
          <cell r="O120">
            <v>25</v>
          </cell>
          <cell r="P120">
            <v>25</v>
          </cell>
          <cell r="Q120">
            <v>25</v>
          </cell>
        </row>
        <row r="121">
          <cell r="A121">
            <v>25</v>
          </cell>
          <cell r="B121">
            <v>25</v>
          </cell>
          <cell r="C121">
            <v>25</v>
          </cell>
          <cell r="D121">
            <v>25</v>
          </cell>
          <cell r="E121">
            <v>25</v>
          </cell>
          <cell r="F121">
            <v>25</v>
          </cell>
          <cell r="G121">
            <v>25</v>
          </cell>
          <cell r="I121">
            <v>25</v>
          </cell>
          <cell r="J121">
            <v>25</v>
          </cell>
          <cell r="K121">
            <v>25</v>
          </cell>
          <cell r="L121">
            <v>25</v>
          </cell>
          <cell r="M121">
            <v>25</v>
          </cell>
          <cell r="N121">
            <v>25</v>
          </cell>
          <cell r="O121">
            <v>25</v>
          </cell>
          <cell r="P121">
            <v>25</v>
          </cell>
          <cell r="Q121">
            <v>25</v>
          </cell>
        </row>
        <row r="122">
          <cell r="A122">
            <v>25</v>
          </cell>
          <cell r="B122">
            <v>25</v>
          </cell>
          <cell r="C122">
            <v>25</v>
          </cell>
          <cell r="D122">
            <v>25</v>
          </cell>
          <cell r="E122">
            <v>25</v>
          </cell>
          <cell r="F122">
            <v>25</v>
          </cell>
          <cell r="G122">
            <v>25</v>
          </cell>
          <cell r="I122">
            <v>25</v>
          </cell>
          <cell r="J122">
            <v>25</v>
          </cell>
          <cell r="K122">
            <v>25</v>
          </cell>
          <cell r="L122">
            <v>25</v>
          </cell>
          <cell r="M122">
            <v>25</v>
          </cell>
          <cell r="N122">
            <v>25</v>
          </cell>
          <cell r="O122">
            <v>25</v>
          </cell>
          <cell r="P122">
            <v>25</v>
          </cell>
          <cell r="Q122">
            <v>25</v>
          </cell>
        </row>
        <row r="123">
          <cell r="A123" t="str">
            <v>EF0120</v>
          </cell>
          <cell r="B123" t="str">
            <v xml:space="preserve">Nasser Eldeen HASSAN IDRISS </v>
          </cell>
          <cell r="C123" t="str">
            <v>NUT</v>
          </cell>
          <cell r="D123" t="str">
            <v xml:space="preserve">Home Visitor </v>
          </cell>
          <cell r="E123">
            <v>38468</v>
          </cell>
          <cell r="F123">
            <v>2958465</v>
          </cell>
          <cell r="G123">
            <v>53.287671232876711</v>
          </cell>
          <cell r="H123">
            <v>40</v>
          </cell>
          <cell r="I123">
            <v>0</v>
          </cell>
          <cell r="J123">
            <v>13.287671232876711</v>
          </cell>
          <cell r="K123">
            <v>0</v>
          </cell>
          <cell r="L123">
            <v>0</v>
          </cell>
          <cell r="M123">
            <v>0</v>
          </cell>
          <cell r="N123">
            <v>0</v>
          </cell>
          <cell r="O123">
            <v>0</v>
          </cell>
          <cell r="P123">
            <v>0</v>
          </cell>
          <cell r="Q123">
            <v>0</v>
          </cell>
        </row>
        <row r="124">
          <cell r="A124">
            <v>0</v>
          </cell>
          <cell r="B124">
            <v>0</v>
          </cell>
          <cell r="C124">
            <v>0</v>
          </cell>
          <cell r="D124">
            <v>0</v>
          </cell>
          <cell r="E124">
            <v>0</v>
          </cell>
          <cell r="F124">
            <v>0</v>
          </cell>
          <cell r="G124">
            <v>0</v>
          </cell>
          <cell r="I124">
            <v>0</v>
          </cell>
          <cell r="J124">
            <v>0</v>
          </cell>
          <cell r="K124">
            <v>0</v>
          </cell>
          <cell r="L124">
            <v>0</v>
          </cell>
          <cell r="M124">
            <v>0</v>
          </cell>
          <cell r="N124">
            <v>0</v>
          </cell>
          <cell r="O124">
            <v>0</v>
          </cell>
          <cell r="P124">
            <v>0</v>
          </cell>
          <cell r="Q124">
            <v>0</v>
          </cell>
        </row>
        <row r="125">
          <cell r="A125">
            <v>0</v>
          </cell>
          <cell r="B125">
            <v>0</v>
          </cell>
          <cell r="C125">
            <v>0</v>
          </cell>
          <cell r="D125">
            <v>0</v>
          </cell>
          <cell r="E125">
            <v>0</v>
          </cell>
          <cell r="F125">
            <v>0</v>
          </cell>
          <cell r="G125">
            <v>0</v>
          </cell>
          <cell r="I125">
            <v>0</v>
          </cell>
          <cell r="J125">
            <v>0</v>
          </cell>
          <cell r="K125">
            <v>0</v>
          </cell>
          <cell r="L125">
            <v>0</v>
          </cell>
          <cell r="M125">
            <v>0</v>
          </cell>
          <cell r="N125">
            <v>0</v>
          </cell>
          <cell r="O125">
            <v>0</v>
          </cell>
          <cell r="P125">
            <v>0</v>
          </cell>
          <cell r="Q125">
            <v>0</v>
          </cell>
        </row>
        <row r="126">
          <cell r="A126">
            <v>0</v>
          </cell>
          <cell r="B126">
            <v>0</v>
          </cell>
          <cell r="C126">
            <v>0</v>
          </cell>
          <cell r="D126">
            <v>0</v>
          </cell>
          <cell r="E126">
            <v>0</v>
          </cell>
          <cell r="F126">
            <v>0</v>
          </cell>
          <cell r="G126">
            <v>0</v>
          </cell>
          <cell r="I126">
            <v>0</v>
          </cell>
          <cell r="J126">
            <v>0</v>
          </cell>
          <cell r="K126">
            <v>0</v>
          </cell>
          <cell r="L126">
            <v>0</v>
          </cell>
          <cell r="M126">
            <v>0</v>
          </cell>
          <cell r="N126">
            <v>0</v>
          </cell>
          <cell r="O126">
            <v>0</v>
          </cell>
          <cell r="P126">
            <v>0</v>
          </cell>
          <cell r="Q126">
            <v>0</v>
          </cell>
        </row>
        <row r="127">
          <cell r="A127" t="str">
            <v>EF0124</v>
          </cell>
          <cell r="B127" t="str">
            <v xml:space="preserve">Namat IBRAHIM HAROUN </v>
          </cell>
          <cell r="C127" t="str">
            <v>ADMIN</v>
          </cell>
          <cell r="D127" t="str">
            <v>Cleaner</v>
          </cell>
          <cell r="E127">
            <v>38468</v>
          </cell>
          <cell r="F127">
            <v>2958465</v>
          </cell>
          <cell r="G127">
            <v>53.287671232876711</v>
          </cell>
          <cell r="H127">
            <v>25</v>
          </cell>
          <cell r="I127">
            <v>0</v>
          </cell>
          <cell r="J127">
            <v>28.287671232876711</v>
          </cell>
          <cell r="K127">
            <v>0</v>
          </cell>
          <cell r="L127">
            <v>0</v>
          </cell>
          <cell r="M127">
            <v>0</v>
          </cell>
          <cell r="N127">
            <v>0</v>
          </cell>
          <cell r="O127">
            <v>0</v>
          </cell>
          <cell r="P127">
            <v>0</v>
          </cell>
          <cell r="Q127">
            <v>0</v>
          </cell>
        </row>
        <row r="128">
          <cell r="A128" t="str">
            <v>EF0125</v>
          </cell>
          <cell r="B128" t="str">
            <v xml:space="preserve">Abdalla SULEIMAN ABDELRAHMAN </v>
          </cell>
          <cell r="C128" t="str">
            <v>FS</v>
          </cell>
          <cell r="D128" t="str">
            <v>Food security Surveillance officer</v>
          </cell>
          <cell r="E128">
            <v>38468</v>
          </cell>
          <cell r="F128">
            <v>2958465</v>
          </cell>
          <cell r="G128">
            <v>53.287671232876711</v>
          </cell>
          <cell r="H128">
            <v>34</v>
          </cell>
          <cell r="I128">
            <v>0</v>
          </cell>
          <cell r="J128">
            <v>19.287671232876711</v>
          </cell>
          <cell r="K128">
            <v>0</v>
          </cell>
          <cell r="L128">
            <v>0</v>
          </cell>
          <cell r="M128">
            <v>0</v>
          </cell>
          <cell r="N128">
            <v>0</v>
          </cell>
          <cell r="O128">
            <v>0</v>
          </cell>
          <cell r="P128">
            <v>0</v>
          </cell>
          <cell r="Q128">
            <v>0</v>
          </cell>
        </row>
        <row r="129">
          <cell r="A129">
            <v>0</v>
          </cell>
          <cell r="B129">
            <v>0</v>
          </cell>
          <cell r="C129">
            <v>0</v>
          </cell>
          <cell r="D129">
            <v>0</v>
          </cell>
          <cell r="E129">
            <v>0</v>
          </cell>
          <cell r="F129">
            <v>0</v>
          </cell>
          <cell r="G129">
            <v>0</v>
          </cell>
          <cell r="I129">
            <v>0</v>
          </cell>
          <cell r="J129">
            <v>0</v>
          </cell>
          <cell r="K129">
            <v>0</v>
          </cell>
          <cell r="L129">
            <v>0</v>
          </cell>
          <cell r="M129">
            <v>0</v>
          </cell>
          <cell r="N129">
            <v>0</v>
          </cell>
          <cell r="O129">
            <v>0</v>
          </cell>
          <cell r="P129">
            <v>0</v>
          </cell>
          <cell r="Q129">
            <v>0</v>
          </cell>
        </row>
        <row r="130">
          <cell r="A130">
            <v>0</v>
          </cell>
          <cell r="B130">
            <v>0</v>
          </cell>
          <cell r="C130">
            <v>0</v>
          </cell>
          <cell r="D130">
            <v>0</v>
          </cell>
          <cell r="E130">
            <v>0</v>
          </cell>
          <cell r="F130">
            <v>0</v>
          </cell>
          <cell r="G130">
            <v>0</v>
          </cell>
          <cell r="I130">
            <v>0</v>
          </cell>
          <cell r="J130">
            <v>0</v>
          </cell>
          <cell r="K130">
            <v>0</v>
          </cell>
          <cell r="L130">
            <v>0</v>
          </cell>
          <cell r="M130">
            <v>0</v>
          </cell>
          <cell r="N130">
            <v>0</v>
          </cell>
          <cell r="O130">
            <v>0</v>
          </cell>
          <cell r="P130">
            <v>0</v>
          </cell>
          <cell r="Q130">
            <v>0</v>
          </cell>
        </row>
        <row r="131">
          <cell r="A131" t="str">
            <v>EF0128</v>
          </cell>
          <cell r="B131" t="str">
            <v xml:space="preserve">Ahmed IDRISS ADAM </v>
          </cell>
          <cell r="C131" t="str">
            <v>NUT</v>
          </cell>
          <cell r="D131" t="str">
            <v xml:space="preserve">Phase Monitor </v>
          </cell>
          <cell r="E131">
            <v>38144</v>
          </cell>
          <cell r="F131">
            <v>2958465</v>
          </cell>
          <cell r="G131">
            <v>75.205479452054789</v>
          </cell>
          <cell r="H131">
            <v>50</v>
          </cell>
          <cell r="I131">
            <v>0</v>
          </cell>
          <cell r="J131">
            <v>25.205479452054789</v>
          </cell>
          <cell r="K131">
            <v>0</v>
          </cell>
          <cell r="L131">
            <v>0</v>
          </cell>
          <cell r="M131">
            <v>0</v>
          </cell>
          <cell r="N131">
            <v>0</v>
          </cell>
          <cell r="O131">
            <v>0</v>
          </cell>
          <cell r="P131">
            <v>0</v>
          </cell>
          <cell r="Q131">
            <v>0</v>
          </cell>
        </row>
        <row r="132">
          <cell r="A132">
            <v>0</v>
          </cell>
          <cell r="B132">
            <v>0</v>
          </cell>
          <cell r="C132">
            <v>0</v>
          </cell>
          <cell r="D132">
            <v>0</v>
          </cell>
          <cell r="E132">
            <v>0</v>
          </cell>
          <cell r="F132">
            <v>0</v>
          </cell>
          <cell r="G132">
            <v>0</v>
          </cell>
          <cell r="I132">
            <v>0</v>
          </cell>
          <cell r="J132">
            <v>0</v>
          </cell>
          <cell r="K132">
            <v>0</v>
          </cell>
          <cell r="L132">
            <v>0</v>
          </cell>
          <cell r="M132">
            <v>0</v>
          </cell>
          <cell r="N132">
            <v>0</v>
          </cell>
          <cell r="O132">
            <v>0</v>
          </cell>
          <cell r="P132">
            <v>0</v>
          </cell>
          <cell r="Q132">
            <v>0</v>
          </cell>
        </row>
        <row r="133">
          <cell r="A133">
            <v>0</v>
          </cell>
          <cell r="B133">
            <v>0</v>
          </cell>
          <cell r="C133">
            <v>0</v>
          </cell>
          <cell r="D133">
            <v>0</v>
          </cell>
          <cell r="E133">
            <v>0</v>
          </cell>
          <cell r="F133">
            <v>0</v>
          </cell>
          <cell r="G133">
            <v>0</v>
          </cell>
          <cell r="I133">
            <v>0</v>
          </cell>
          <cell r="J133">
            <v>0</v>
          </cell>
          <cell r="K133">
            <v>0</v>
          </cell>
          <cell r="L133">
            <v>0</v>
          </cell>
          <cell r="M133">
            <v>0</v>
          </cell>
          <cell r="N133">
            <v>0</v>
          </cell>
          <cell r="O133">
            <v>0</v>
          </cell>
          <cell r="P133">
            <v>0</v>
          </cell>
          <cell r="Q133">
            <v>0</v>
          </cell>
        </row>
        <row r="134">
          <cell r="A134">
            <v>0</v>
          </cell>
          <cell r="B134">
            <v>0</v>
          </cell>
          <cell r="C134">
            <v>0</v>
          </cell>
          <cell r="D134">
            <v>0</v>
          </cell>
          <cell r="E134">
            <v>0</v>
          </cell>
          <cell r="F134">
            <v>0</v>
          </cell>
          <cell r="G134">
            <v>0</v>
          </cell>
          <cell r="I134">
            <v>0</v>
          </cell>
          <cell r="J134">
            <v>0</v>
          </cell>
          <cell r="K134">
            <v>0</v>
          </cell>
          <cell r="L134">
            <v>0</v>
          </cell>
          <cell r="M134">
            <v>0</v>
          </cell>
          <cell r="N134">
            <v>0</v>
          </cell>
          <cell r="O134">
            <v>0</v>
          </cell>
          <cell r="P134">
            <v>0</v>
          </cell>
          <cell r="Q134">
            <v>0</v>
          </cell>
        </row>
        <row r="135">
          <cell r="A135">
            <v>0</v>
          </cell>
          <cell r="B135">
            <v>0</v>
          </cell>
          <cell r="C135">
            <v>0</v>
          </cell>
          <cell r="D135">
            <v>0</v>
          </cell>
          <cell r="E135">
            <v>0</v>
          </cell>
          <cell r="F135">
            <v>0</v>
          </cell>
          <cell r="G135">
            <v>0</v>
          </cell>
          <cell r="I135">
            <v>0</v>
          </cell>
          <cell r="J135">
            <v>0</v>
          </cell>
          <cell r="K135">
            <v>0</v>
          </cell>
          <cell r="L135">
            <v>0</v>
          </cell>
          <cell r="M135">
            <v>0</v>
          </cell>
          <cell r="N135">
            <v>0</v>
          </cell>
          <cell r="O135">
            <v>0</v>
          </cell>
          <cell r="P135">
            <v>0</v>
          </cell>
          <cell r="Q135">
            <v>0</v>
          </cell>
        </row>
        <row r="136">
          <cell r="A136">
            <v>0</v>
          </cell>
          <cell r="B136">
            <v>0</v>
          </cell>
          <cell r="C136">
            <v>0</v>
          </cell>
          <cell r="D136">
            <v>0</v>
          </cell>
          <cell r="E136">
            <v>0</v>
          </cell>
          <cell r="F136">
            <v>0</v>
          </cell>
          <cell r="G136">
            <v>0</v>
          </cell>
          <cell r="I136">
            <v>0</v>
          </cell>
          <cell r="J136">
            <v>0</v>
          </cell>
          <cell r="K136">
            <v>0</v>
          </cell>
          <cell r="L136">
            <v>0</v>
          </cell>
          <cell r="M136">
            <v>0</v>
          </cell>
          <cell r="N136">
            <v>0</v>
          </cell>
          <cell r="O136">
            <v>0</v>
          </cell>
          <cell r="P136">
            <v>0</v>
          </cell>
          <cell r="Q136">
            <v>0</v>
          </cell>
        </row>
        <row r="137">
          <cell r="A137">
            <v>0</v>
          </cell>
          <cell r="B137">
            <v>0</v>
          </cell>
          <cell r="C137">
            <v>0</v>
          </cell>
          <cell r="D137">
            <v>0</v>
          </cell>
          <cell r="E137">
            <v>0</v>
          </cell>
          <cell r="F137">
            <v>0</v>
          </cell>
          <cell r="G137">
            <v>0</v>
          </cell>
          <cell r="I137">
            <v>0</v>
          </cell>
          <cell r="J137">
            <v>0</v>
          </cell>
          <cell r="K137">
            <v>0</v>
          </cell>
          <cell r="L137">
            <v>0</v>
          </cell>
          <cell r="M137">
            <v>0</v>
          </cell>
          <cell r="N137">
            <v>0</v>
          </cell>
          <cell r="O137">
            <v>0</v>
          </cell>
          <cell r="P137">
            <v>0</v>
          </cell>
          <cell r="Q137">
            <v>0</v>
          </cell>
        </row>
        <row r="138">
          <cell r="A138" t="str">
            <v>EF0135</v>
          </cell>
          <cell r="B138" t="str">
            <v xml:space="preserve">Abdalla AHMED MOHAMED  </v>
          </cell>
          <cell r="C138" t="str">
            <v>NUTSURVEY</v>
          </cell>
          <cell r="D138" t="str">
            <v xml:space="preserve"> Team Leader</v>
          </cell>
          <cell r="E138">
            <v>38468</v>
          </cell>
          <cell r="F138">
            <v>2958465</v>
          </cell>
          <cell r="G138">
            <v>53.287671232876711</v>
          </cell>
          <cell r="H138">
            <v>30</v>
          </cell>
          <cell r="I138">
            <v>0</v>
          </cell>
          <cell r="J138">
            <v>23.287671232876711</v>
          </cell>
          <cell r="K138">
            <v>0</v>
          </cell>
          <cell r="L138">
            <v>0</v>
          </cell>
          <cell r="M138">
            <v>0</v>
          </cell>
          <cell r="N138">
            <v>0</v>
          </cell>
          <cell r="O138">
            <v>0</v>
          </cell>
          <cell r="P138">
            <v>0</v>
          </cell>
          <cell r="Q138">
            <v>0</v>
          </cell>
        </row>
        <row r="139">
          <cell r="A139" t="str">
            <v>EF0136</v>
          </cell>
          <cell r="B139" t="str">
            <v xml:space="preserve">Thuraya ADAM ABDALLA </v>
          </cell>
          <cell r="C139" t="str">
            <v>NUT</v>
          </cell>
          <cell r="D139" t="str">
            <v>Home Visitor</v>
          </cell>
          <cell r="E139">
            <v>38468</v>
          </cell>
          <cell r="F139">
            <v>2958465</v>
          </cell>
          <cell r="G139">
            <v>53.287671232876711</v>
          </cell>
          <cell r="H139">
            <v>25</v>
          </cell>
          <cell r="I139">
            <v>0</v>
          </cell>
          <cell r="J139">
            <v>28.287671232876711</v>
          </cell>
          <cell r="K139">
            <v>0</v>
          </cell>
          <cell r="L139">
            <v>0</v>
          </cell>
          <cell r="M139">
            <v>0</v>
          </cell>
          <cell r="N139">
            <v>0</v>
          </cell>
          <cell r="O139">
            <v>0</v>
          </cell>
          <cell r="P139">
            <v>0</v>
          </cell>
          <cell r="Q139">
            <v>0</v>
          </cell>
        </row>
        <row r="140">
          <cell r="A140" t="str">
            <v>EF0137</v>
          </cell>
          <cell r="B140" t="str">
            <v xml:space="preserve">Nafissa MOHAMED ISMAIL </v>
          </cell>
          <cell r="C140" t="str">
            <v>NUTSURVEY</v>
          </cell>
          <cell r="D140" t="str">
            <v xml:space="preserve"> Team Leader</v>
          </cell>
          <cell r="E140">
            <v>38468</v>
          </cell>
          <cell r="F140">
            <v>2958465</v>
          </cell>
          <cell r="G140">
            <v>53.287671232876711</v>
          </cell>
          <cell r="H140">
            <v>26</v>
          </cell>
          <cell r="I140">
            <v>0</v>
          </cell>
          <cell r="J140">
            <v>27.287671232876711</v>
          </cell>
          <cell r="K140">
            <v>0</v>
          </cell>
          <cell r="L140">
            <v>0</v>
          </cell>
          <cell r="M140">
            <v>0</v>
          </cell>
          <cell r="N140">
            <v>0</v>
          </cell>
          <cell r="O140">
            <v>0</v>
          </cell>
          <cell r="P140">
            <v>0</v>
          </cell>
          <cell r="Q140">
            <v>0</v>
          </cell>
        </row>
        <row r="141">
          <cell r="A141" t="str">
            <v>EF0138</v>
          </cell>
          <cell r="B141" t="str">
            <v xml:space="preserve">Fawzi AHMED MAHMOUD </v>
          </cell>
          <cell r="C141" t="str">
            <v>NUT</v>
          </cell>
          <cell r="D141" t="str">
            <v xml:space="preserve">Home Visitor </v>
          </cell>
          <cell r="E141">
            <v>38468</v>
          </cell>
          <cell r="F141">
            <v>2958465</v>
          </cell>
          <cell r="G141">
            <v>53.287671232876711</v>
          </cell>
          <cell r="H141">
            <v>47</v>
          </cell>
          <cell r="I141">
            <v>7</v>
          </cell>
          <cell r="J141">
            <v>-0.71232876712328874</v>
          </cell>
          <cell r="K141">
            <v>0</v>
          </cell>
          <cell r="L141">
            <v>0</v>
          </cell>
          <cell r="M141">
            <v>0</v>
          </cell>
          <cell r="N141">
            <v>0</v>
          </cell>
          <cell r="O141">
            <v>0</v>
          </cell>
          <cell r="P141">
            <v>0</v>
          </cell>
          <cell r="Q141">
            <v>7</v>
          </cell>
        </row>
        <row r="142">
          <cell r="A142">
            <v>7</v>
          </cell>
          <cell r="B142">
            <v>7</v>
          </cell>
          <cell r="C142">
            <v>7</v>
          </cell>
          <cell r="D142">
            <v>7</v>
          </cell>
          <cell r="E142">
            <v>7</v>
          </cell>
          <cell r="F142">
            <v>7</v>
          </cell>
          <cell r="G142">
            <v>7</v>
          </cell>
          <cell r="I142">
            <v>7</v>
          </cell>
          <cell r="J142">
            <v>7</v>
          </cell>
          <cell r="K142">
            <v>7</v>
          </cell>
          <cell r="L142">
            <v>7</v>
          </cell>
          <cell r="M142">
            <v>7</v>
          </cell>
          <cell r="N142">
            <v>7</v>
          </cell>
          <cell r="O142">
            <v>7</v>
          </cell>
          <cell r="P142">
            <v>7</v>
          </cell>
          <cell r="Q142">
            <v>7</v>
          </cell>
        </row>
        <row r="143">
          <cell r="A143" t="str">
            <v>EF0140</v>
          </cell>
          <cell r="B143" t="str">
            <v xml:space="preserve">Mariam ABDULGADIR YAGOUB </v>
          </cell>
          <cell r="C143" t="str">
            <v>NUT</v>
          </cell>
          <cell r="D143" t="str">
            <v xml:space="preserve">Home Visitor </v>
          </cell>
          <cell r="E143">
            <v>38468</v>
          </cell>
          <cell r="F143">
            <v>2958465</v>
          </cell>
          <cell r="G143">
            <v>53.287671232876711</v>
          </cell>
          <cell r="H143">
            <v>49</v>
          </cell>
          <cell r="I143">
            <v>0</v>
          </cell>
          <cell r="J143">
            <v>4.2876712328767113</v>
          </cell>
          <cell r="K143">
            <v>0</v>
          </cell>
          <cell r="L143">
            <v>0</v>
          </cell>
          <cell r="M143">
            <v>0</v>
          </cell>
          <cell r="N143">
            <v>0</v>
          </cell>
          <cell r="O143">
            <v>0</v>
          </cell>
          <cell r="P143">
            <v>0</v>
          </cell>
          <cell r="Q143">
            <v>0</v>
          </cell>
        </row>
        <row r="144">
          <cell r="A144">
            <v>0</v>
          </cell>
          <cell r="B144">
            <v>0</v>
          </cell>
          <cell r="C144">
            <v>0</v>
          </cell>
          <cell r="D144">
            <v>0</v>
          </cell>
          <cell r="E144">
            <v>0</v>
          </cell>
          <cell r="F144">
            <v>0</v>
          </cell>
          <cell r="G144">
            <v>0</v>
          </cell>
          <cell r="I144">
            <v>0</v>
          </cell>
          <cell r="J144">
            <v>0</v>
          </cell>
          <cell r="K144">
            <v>0</v>
          </cell>
          <cell r="L144">
            <v>0</v>
          </cell>
          <cell r="M144">
            <v>0</v>
          </cell>
          <cell r="N144">
            <v>0</v>
          </cell>
          <cell r="O144">
            <v>0</v>
          </cell>
          <cell r="P144">
            <v>0</v>
          </cell>
          <cell r="Q144">
            <v>0</v>
          </cell>
        </row>
        <row r="145">
          <cell r="A145">
            <v>0</v>
          </cell>
          <cell r="B145">
            <v>0</v>
          </cell>
          <cell r="C145">
            <v>0</v>
          </cell>
          <cell r="D145">
            <v>0</v>
          </cell>
          <cell r="E145">
            <v>0</v>
          </cell>
          <cell r="F145">
            <v>0</v>
          </cell>
          <cell r="G145">
            <v>0</v>
          </cell>
          <cell r="I145">
            <v>0</v>
          </cell>
          <cell r="J145">
            <v>0</v>
          </cell>
          <cell r="K145">
            <v>0</v>
          </cell>
          <cell r="L145">
            <v>0</v>
          </cell>
          <cell r="M145">
            <v>0</v>
          </cell>
          <cell r="N145">
            <v>0</v>
          </cell>
          <cell r="O145">
            <v>0</v>
          </cell>
          <cell r="P145">
            <v>0</v>
          </cell>
          <cell r="Q145">
            <v>0</v>
          </cell>
        </row>
        <row r="146">
          <cell r="A146">
            <v>0</v>
          </cell>
          <cell r="B146">
            <v>0</v>
          </cell>
          <cell r="C146">
            <v>0</v>
          </cell>
          <cell r="D146">
            <v>0</v>
          </cell>
          <cell r="E146">
            <v>0</v>
          </cell>
          <cell r="F146">
            <v>0</v>
          </cell>
          <cell r="G146">
            <v>0</v>
          </cell>
          <cell r="I146">
            <v>0</v>
          </cell>
          <cell r="J146">
            <v>0</v>
          </cell>
          <cell r="K146">
            <v>0</v>
          </cell>
          <cell r="L146">
            <v>0</v>
          </cell>
          <cell r="M146">
            <v>0</v>
          </cell>
          <cell r="N146">
            <v>0</v>
          </cell>
          <cell r="O146">
            <v>0</v>
          </cell>
          <cell r="P146">
            <v>0</v>
          </cell>
          <cell r="Q146">
            <v>0</v>
          </cell>
        </row>
        <row r="147">
          <cell r="A147">
            <v>0</v>
          </cell>
          <cell r="B147">
            <v>0</v>
          </cell>
          <cell r="C147">
            <v>0</v>
          </cell>
          <cell r="D147">
            <v>0</v>
          </cell>
          <cell r="E147">
            <v>0</v>
          </cell>
          <cell r="F147">
            <v>0</v>
          </cell>
          <cell r="G147">
            <v>0</v>
          </cell>
          <cell r="I147">
            <v>0</v>
          </cell>
          <cell r="J147">
            <v>0</v>
          </cell>
          <cell r="K147">
            <v>0</v>
          </cell>
          <cell r="L147">
            <v>0</v>
          </cell>
          <cell r="M147">
            <v>0</v>
          </cell>
          <cell r="N147">
            <v>0</v>
          </cell>
          <cell r="O147">
            <v>0</v>
          </cell>
          <cell r="P147">
            <v>0</v>
          </cell>
          <cell r="Q147">
            <v>0</v>
          </cell>
        </row>
        <row r="148">
          <cell r="A148">
            <v>0</v>
          </cell>
          <cell r="B148">
            <v>0</v>
          </cell>
          <cell r="C148">
            <v>0</v>
          </cell>
          <cell r="D148">
            <v>0</v>
          </cell>
          <cell r="E148">
            <v>0</v>
          </cell>
          <cell r="F148">
            <v>0</v>
          </cell>
          <cell r="G148">
            <v>0</v>
          </cell>
          <cell r="I148">
            <v>0</v>
          </cell>
          <cell r="J148">
            <v>0</v>
          </cell>
          <cell r="K148">
            <v>0</v>
          </cell>
          <cell r="L148">
            <v>0</v>
          </cell>
          <cell r="M148">
            <v>0</v>
          </cell>
          <cell r="N148">
            <v>0</v>
          </cell>
          <cell r="O148">
            <v>0</v>
          </cell>
          <cell r="P148">
            <v>0</v>
          </cell>
          <cell r="Q148">
            <v>0</v>
          </cell>
        </row>
        <row r="149">
          <cell r="A149">
            <v>0</v>
          </cell>
          <cell r="B149">
            <v>0</v>
          </cell>
          <cell r="C149">
            <v>0</v>
          </cell>
          <cell r="D149">
            <v>0</v>
          </cell>
          <cell r="E149">
            <v>0</v>
          </cell>
          <cell r="F149">
            <v>0</v>
          </cell>
          <cell r="G149">
            <v>0</v>
          </cell>
          <cell r="I149">
            <v>0</v>
          </cell>
          <cell r="J149">
            <v>0</v>
          </cell>
          <cell r="K149">
            <v>0</v>
          </cell>
          <cell r="L149">
            <v>0</v>
          </cell>
          <cell r="M149">
            <v>0</v>
          </cell>
          <cell r="N149">
            <v>0</v>
          </cell>
          <cell r="O149">
            <v>0</v>
          </cell>
          <cell r="P149">
            <v>0</v>
          </cell>
          <cell r="Q149">
            <v>0</v>
          </cell>
        </row>
        <row r="150">
          <cell r="A150">
            <v>0</v>
          </cell>
          <cell r="B150">
            <v>0</v>
          </cell>
          <cell r="C150">
            <v>0</v>
          </cell>
          <cell r="D150">
            <v>0</v>
          </cell>
          <cell r="E150">
            <v>0</v>
          </cell>
          <cell r="F150">
            <v>0</v>
          </cell>
          <cell r="G150">
            <v>0</v>
          </cell>
          <cell r="I150">
            <v>0</v>
          </cell>
          <cell r="J150">
            <v>0</v>
          </cell>
          <cell r="K150">
            <v>0</v>
          </cell>
          <cell r="L150">
            <v>0</v>
          </cell>
          <cell r="M150">
            <v>0</v>
          </cell>
          <cell r="N150">
            <v>0</v>
          </cell>
          <cell r="O150">
            <v>0</v>
          </cell>
          <cell r="P150">
            <v>0</v>
          </cell>
          <cell r="Q150">
            <v>0</v>
          </cell>
        </row>
        <row r="151">
          <cell r="A151">
            <v>0</v>
          </cell>
          <cell r="B151">
            <v>0</v>
          </cell>
          <cell r="C151">
            <v>0</v>
          </cell>
          <cell r="D151">
            <v>0</v>
          </cell>
          <cell r="E151">
            <v>0</v>
          </cell>
          <cell r="F151">
            <v>0</v>
          </cell>
          <cell r="G151">
            <v>0</v>
          </cell>
          <cell r="I151">
            <v>0</v>
          </cell>
          <cell r="J151">
            <v>0</v>
          </cell>
          <cell r="K151">
            <v>0</v>
          </cell>
          <cell r="L151">
            <v>0</v>
          </cell>
          <cell r="M151">
            <v>0</v>
          </cell>
          <cell r="N151">
            <v>0</v>
          </cell>
          <cell r="O151">
            <v>0</v>
          </cell>
          <cell r="P151">
            <v>0</v>
          </cell>
          <cell r="Q151">
            <v>0</v>
          </cell>
        </row>
        <row r="152">
          <cell r="A152" t="str">
            <v>EF0149</v>
          </cell>
          <cell r="B152" t="str">
            <v xml:space="preserve">Hamdi ADAM MOHAMED </v>
          </cell>
          <cell r="C152" t="str">
            <v>LOG</v>
          </cell>
          <cell r="D152" t="str">
            <v xml:space="preserve">Radio operator </v>
          </cell>
          <cell r="E152">
            <v>38468</v>
          </cell>
          <cell r="F152">
            <v>2958465</v>
          </cell>
          <cell r="G152">
            <v>53.287671232876711</v>
          </cell>
          <cell r="H152">
            <v>25</v>
          </cell>
          <cell r="I152">
            <v>0</v>
          </cell>
          <cell r="J152">
            <v>28.287671232876711</v>
          </cell>
          <cell r="K152">
            <v>0</v>
          </cell>
          <cell r="L152">
            <v>0</v>
          </cell>
          <cell r="M152">
            <v>0</v>
          </cell>
          <cell r="N152">
            <v>0</v>
          </cell>
          <cell r="O152">
            <v>0</v>
          </cell>
          <cell r="P152">
            <v>0</v>
          </cell>
          <cell r="Q152">
            <v>0</v>
          </cell>
        </row>
        <row r="153">
          <cell r="A153" t="str">
            <v>EF0150</v>
          </cell>
          <cell r="B153" t="str">
            <v xml:space="preserve">Latifa ADAM RIZIG </v>
          </cell>
          <cell r="C153" t="str">
            <v>NUT</v>
          </cell>
          <cell r="D153" t="str">
            <v>Home Visitor</v>
          </cell>
          <cell r="E153">
            <v>38468</v>
          </cell>
          <cell r="F153">
            <v>2958465</v>
          </cell>
          <cell r="G153">
            <v>53.287671232876711</v>
          </cell>
          <cell r="H153">
            <v>45</v>
          </cell>
          <cell r="I153">
            <v>0</v>
          </cell>
          <cell r="J153">
            <v>8.2876712328767113</v>
          </cell>
          <cell r="K153">
            <v>0</v>
          </cell>
          <cell r="L153">
            <v>0</v>
          </cell>
          <cell r="M153">
            <v>0</v>
          </cell>
          <cell r="N153">
            <v>0</v>
          </cell>
          <cell r="O153">
            <v>0</v>
          </cell>
          <cell r="P153">
            <v>0</v>
          </cell>
          <cell r="Q153">
            <v>0</v>
          </cell>
        </row>
        <row r="154">
          <cell r="A154" t="str">
            <v>EF0151</v>
          </cell>
          <cell r="B154" t="str">
            <v xml:space="preserve">Khalid ABDULMOTI ALI </v>
          </cell>
          <cell r="C154" t="str">
            <v>NUT</v>
          </cell>
          <cell r="D154" t="str">
            <v>Home Visitor</v>
          </cell>
          <cell r="E154">
            <v>38468</v>
          </cell>
          <cell r="F154">
            <v>2958465</v>
          </cell>
          <cell r="G154">
            <v>53.287671232876711</v>
          </cell>
          <cell r="H154">
            <v>53</v>
          </cell>
          <cell r="I154">
            <v>0</v>
          </cell>
          <cell r="J154">
            <v>0.28767123287671126</v>
          </cell>
          <cell r="K154">
            <v>0</v>
          </cell>
          <cell r="L154">
            <v>0</v>
          </cell>
          <cell r="M154">
            <v>0</v>
          </cell>
          <cell r="N154">
            <v>0</v>
          </cell>
          <cell r="O154">
            <v>0</v>
          </cell>
          <cell r="P154">
            <v>0</v>
          </cell>
          <cell r="Q154">
            <v>0</v>
          </cell>
        </row>
        <row r="155">
          <cell r="A155" t="str">
            <v>EF0152</v>
          </cell>
          <cell r="B155" t="str">
            <v xml:space="preserve">Aziza MOHAMED ADAM </v>
          </cell>
          <cell r="C155" t="str">
            <v>NUT</v>
          </cell>
          <cell r="D155" t="str">
            <v>Home Visitor</v>
          </cell>
          <cell r="E155">
            <v>38468</v>
          </cell>
          <cell r="F155">
            <v>2958465</v>
          </cell>
          <cell r="G155">
            <v>53.287671232876711</v>
          </cell>
          <cell r="H155">
            <v>48</v>
          </cell>
          <cell r="I155">
            <v>4</v>
          </cell>
          <cell r="J155">
            <v>1.2876712328767113</v>
          </cell>
          <cell r="K155">
            <v>0</v>
          </cell>
          <cell r="L155">
            <v>0</v>
          </cell>
          <cell r="M155">
            <v>0</v>
          </cell>
          <cell r="N155">
            <v>0</v>
          </cell>
          <cell r="O155">
            <v>0</v>
          </cell>
          <cell r="P155">
            <v>0</v>
          </cell>
          <cell r="Q155">
            <v>4</v>
          </cell>
        </row>
        <row r="156">
          <cell r="A156">
            <v>4</v>
          </cell>
          <cell r="B156">
            <v>4</v>
          </cell>
          <cell r="C156">
            <v>4</v>
          </cell>
          <cell r="D156">
            <v>4</v>
          </cell>
          <cell r="E156">
            <v>4</v>
          </cell>
          <cell r="F156">
            <v>4</v>
          </cell>
          <cell r="G156">
            <v>4</v>
          </cell>
          <cell r="I156">
            <v>4</v>
          </cell>
          <cell r="J156">
            <v>4</v>
          </cell>
          <cell r="K156">
            <v>4</v>
          </cell>
          <cell r="L156">
            <v>4</v>
          </cell>
          <cell r="M156">
            <v>4</v>
          </cell>
          <cell r="N156">
            <v>4</v>
          </cell>
          <cell r="O156">
            <v>4</v>
          </cell>
          <cell r="P156">
            <v>4</v>
          </cell>
          <cell r="Q156">
            <v>4</v>
          </cell>
        </row>
        <row r="157">
          <cell r="A157" t="str">
            <v>EF0154</v>
          </cell>
          <cell r="B157" t="str">
            <v xml:space="preserve">Nafisa ABDUJABAR ABDUHAMEED </v>
          </cell>
          <cell r="C157" t="str">
            <v>NUT</v>
          </cell>
          <cell r="D157" t="str">
            <v>Home Visitor</v>
          </cell>
          <cell r="E157">
            <v>38468</v>
          </cell>
          <cell r="F157">
            <v>2958465</v>
          </cell>
          <cell r="G157">
            <v>53.287671232876711</v>
          </cell>
          <cell r="H157">
            <v>44</v>
          </cell>
          <cell r="I157">
            <v>0</v>
          </cell>
          <cell r="J157">
            <v>9.2876712328767113</v>
          </cell>
          <cell r="K157">
            <v>0</v>
          </cell>
          <cell r="L157">
            <v>0</v>
          </cell>
          <cell r="M157">
            <v>0</v>
          </cell>
          <cell r="N157">
            <v>0</v>
          </cell>
          <cell r="O157">
            <v>0</v>
          </cell>
          <cell r="P157">
            <v>0</v>
          </cell>
          <cell r="Q157">
            <v>0</v>
          </cell>
        </row>
        <row r="158">
          <cell r="A158">
            <v>0</v>
          </cell>
          <cell r="B158">
            <v>0</v>
          </cell>
          <cell r="C158">
            <v>0</v>
          </cell>
          <cell r="D158">
            <v>0</v>
          </cell>
          <cell r="E158">
            <v>0</v>
          </cell>
          <cell r="F158">
            <v>0</v>
          </cell>
          <cell r="G158">
            <v>0</v>
          </cell>
          <cell r="I158">
            <v>0</v>
          </cell>
          <cell r="J158">
            <v>0</v>
          </cell>
          <cell r="K158">
            <v>0</v>
          </cell>
          <cell r="L158">
            <v>0</v>
          </cell>
          <cell r="M158">
            <v>0</v>
          </cell>
          <cell r="N158">
            <v>0</v>
          </cell>
          <cell r="O158">
            <v>0</v>
          </cell>
          <cell r="P158">
            <v>0</v>
          </cell>
          <cell r="Q158">
            <v>0</v>
          </cell>
        </row>
        <row r="159">
          <cell r="A159" t="str">
            <v>EF0156</v>
          </cell>
          <cell r="B159" t="str">
            <v xml:space="preserve">Nafisa MOHAMED ADAM </v>
          </cell>
          <cell r="C159" t="str">
            <v>NUT</v>
          </cell>
          <cell r="D159" t="str">
            <v>Home Visitor</v>
          </cell>
          <cell r="E159">
            <v>38468</v>
          </cell>
          <cell r="F159">
            <v>2958465</v>
          </cell>
          <cell r="G159">
            <v>53.287671232876711</v>
          </cell>
          <cell r="H159">
            <v>25</v>
          </cell>
          <cell r="I159">
            <v>0</v>
          </cell>
          <cell r="J159">
            <v>28.287671232876711</v>
          </cell>
          <cell r="K159">
            <v>0</v>
          </cell>
          <cell r="L159">
            <v>0</v>
          </cell>
          <cell r="M159">
            <v>0</v>
          </cell>
          <cell r="N159">
            <v>0</v>
          </cell>
          <cell r="O159">
            <v>0</v>
          </cell>
          <cell r="P159">
            <v>0</v>
          </cell>
          <cell r="Q159">
            <v>0</v>
          </cell>
        </row>
        <row r="160">
          <cell r="A160">
            <v>0</v>
          </cell>
          <cell r="B160">
            <v>0</v>
          </cell>
          <cell r="C160">
            <v>0</v>
          </cell>
          <cell r="D160">
            <v>0</v>
          </cell>
          <cell r="E160">
            <v>0</v>
          </cell>
          <cell r="F160">
            <v>0</v>
          </cell>
          <cell r="G160">
            <v>0</v>
          </cell>
          <cell r="I160">
            <v>0</v>
          </cell>
          <cell r="J160">
            <v>0</v>
          </cell>
          <cell r="K160">
            <v>0</v>
          </cell>
          <cell r="L160">
            <v>0</v>
          </cell>
          <cell r="M160">
            <v>0</v>
          </cell>
          <cell r="N160">
            <v>0</v>
          </cell>
          <cell r="O160">
            <v>0</v>
          </cell>
          <cell r="P160">
            <v>0</v>
          </cell>
          <cell r="Q160">
            <v>0</v>
          </cell>
        </row>
        <row r="161">
          <cell r="A161" t="str">
            <v>EF0158</v>
          </cell>
          <cell r="B161" t="str">
            <v xml:space="preserve">Mohamed ELHAFEZ IBRAHIM </v>
          </cell>
          <cell r="C161" t="str">
            <v>LOG</v>
          </cell>
          <cell r="D161" t="str">
            <v>Watchman</v>
          </cell>
          <cell r="E161">
            <v>38468</v>
          </cell>
          <cell r="F161">
            <v>2958465</v>
          </cell>
          <cell r="G161">
            <v>53.287671232876711</v>
          </cell>
          <cell r="H161">
            <v>35</v>
          </cell>
          <cell r="I161">
            <v>0</v>
          </cell>
          <cell r="J161">
            <v>18.287671232876711</v>
          </cell>
          <cell r="K161">
            <v>0</v>
          </cell>
          <cell r="L161">
            <v>0</v>
          </cell>
          <cell r="M161">
            <v>0</v>
          </cell>
          <cell r="N161">
            <v>0</v>
          </cell>
          <cell r="O161">
            <v>0</v>
          </cell>
          <cell r="P161">
            <v>0</v>
          </cell>
          <cell r="Q161">
            <v>0</v>
          </cell>
        </row>
        <row r="162">
          <cell r="A162">
            <v>0</v>
          </cell>
          <cell r="B162">
            <v>0</v>
          </cell>
          <cell r="C162">
            <v>0</v>
          </cell>
          <cell r="D162">
            <v>0</v>
          </cell>
          <cell r="E162">
            <v>0</v>
          </cell>
          <cell r="F162">
            <v>0</v>
          </cell>
          <cell r="G162">
            <v>0</v>
          </cell>
          <cell r="I162">
            <v>0</v>
          </cell>
          <cell r="J162">
            <v>0</v>
          </cell>
          <cell r="K162">
            <v>0</v>
          </cell>
          <cell r="L162">
            <v>0</v>
          </cell>
          <cell r="M162">
            <v>0</v>
          </cell>
          <cell r="N162">
            <v>0</v>
          </cell>
          <cell r="O162">
            <v>0</v>
          </cell>
          <cell r="P162">
            <v>0</v>
          </cell>
          <cell r="Q162">
            <v>0</v>
          </cell>
        </row>
        <row r="163">
          <cell r="A163" t="str">
            <v>EF0160</v>
          </cell>
          <cell r="B163" t="str">
            <v xml:space="preserve">Ali IBRAHIM ELHAJ </v>
          </cell>
          <cell r="C163" t="str">
            <v>LOG</v>
          </cell>
          <cell r="D163" t="str">
            <v>Watchman</v>
          </cell>
          <cell r="E163">
            <v>38468</v>
          </cell>
          <cell r="F163">
            <v>2958465</v>
          </cell>
          <cell r="G163">
            <v>53.287671232876711</v>
          </cell>
          <cell r="H163">
            <v>25</v>
          </cell>
          <cell r="I163">
            <v>0</v>
          </cell>
          <cell r="J163">
            <v>28.287671232876711</v>
          </cell>
          <cell r="K163">
            <v>0</v>
          </cell>
          <cell r="L163">
            <v>0</v>
          </cell>
          <cell r="M163">
            <v>0</v>
          </cell>
          <cell r="N163">
            <v>0</v>
          </cell>
          <cell r="O163">
            <v>0</v>
          </cell>
          <cell r="P163">
            <v>0</v>
          </cell>
          <cell r="Q163">
            <v>0</v>
          </cell>
        </row>
        <row r="164">
          <cell r="A164">
            <v>0</v>
          </cell>
          <cell r="B164">
            <v>0</v>
          </cell>
          <cell r="C164">
            <v>0</v>
          </cell>
          <cell r="D164">
            <v>0</v>
          </cell>
          <cell r="E164">
            <v>0</v>
          </cell>
          <cell r="F164">
            <v>0</v>
          </cell>
          <cell r="G164">
            <v>0</v>
          </cell>
          <cell r="I164">
            <v>0</v>
          </cell>
          <cell r="J164">
            <v>0</v>
          </cell>
          <cell r="K164">
            <v>0</v>
          </cell>
          <cell r="L164">
            <v>0</v>
          </cell>
          <cell r="M164">
            <v>0</v>
          </cell>
          <cell r="N164">
            <v>0</v>
          </cell>
          <cell r="O164">
            <v>0</v>
          </cell>
          <cell r="P164">
            <v>0</v>
          </cell>
          <cell r="Q164">
            <v>0</v>
          </cell>
        </row>
        <row r="165">
          <cell r="A165" t="str">
            <v>EF0162</v>
          </cell>
          <cell r="B165" t="str">
            <v xml:space="preserve">Abdulrahman MOHAMED ADAM </v>
          </cell>
          <cell r="C165" t="str">
            <v>LOG</v>
          </cell>
          <cell r="D165" t="str">
            <v>Watchman</v>
          </cell>
          <cell r="E165">
            <v>38468</v>
          </cell>
          <cell r="F165">
            <v>2958465</v>
          </cell>
          <cell r="G165">
            <v>53.287671232876711</v>
          </cell>
          <cell r="H165">
            <v>40</v>
          </cell>
          <cell r="I165">
            <v>0</v>
          </cell>
          <cell r="J165">
            <v>13.287671232876711</v>
          </cell>
          <cell r="K165">
            <v>0</v>
          </cell>
          <cell r="L165">
            <v>0</v>
          </cell>
          <cell r="M165">
            <v>0</v>
          </cell>
          <cell r="N165">
            <v>0</v>
          </cell>
          <cell r="O165">
            <v>0</v>
          </cell>
          <cell r="P165">
            <v>0</v>
          </cell>
          <cell r="Q165">
            <v>0</v>
          </cell>
        </row>
        <row r="166">
          <cell r="A166" t="str">
            <v>EF0163</v>
          </cell>
          <cell r="B166" t="str">
            <v xml:space="preserve">Mohamed ABOH MOHAMED </v>
          </cell>
          <cell r="C166" t="str">
            <v>FA</v>
          </cell>
          <cell r="D166" t="str">
            <v>Local Food Aid Monitor</v>
          </cell>
          <cell r="E166">
            <v>38468</v>
          </cell>
          <cell r="F166">
            <v>2958465</v>
          </cell>
          <cell r="G166">
            <v>53.287671232876711</v>
          </cell>
          <cell r="H166">
            <v>7</v>
          </cell>
          <cell r="I166">
            <v>0</v>
          </cell>
          <cell r="J166">
            <v>46.287671232876711</v>
          </cell>
          <cell r="K166">
            <v>0</v>
          </cell>
          <cell r="L166">
            <v>0</v>
          </cell>
          <cell r="M166">
            <v>0</v>
          </cell>
          <cell r="N166">
            <v>0</v>
          </cell>
          <cell r="O166">
            <v>0</v>
          </cell>
          <cell r="P166">
            <v>0</v>
          </cell>
          <cell r="Q166">
            <v>0</v>
          </cell>
        </row>
        <row r="167">
          <cell r="A167">
            <v>0</v>
          </cell>
          <cell r="B167">
            <v>0</v>
          </cell>
          <cell r="C167">
            <v>0</v>
          </cell>
          <cell r="D167">
            <v>0</v>
          </cell>
          <cell r="E167">
            <v>0</v>
          </cell>
          <cell r="F167">
            <v>0</v>
          </cell>
          <cell r="G167">
            <v>0</v>
          </cell>
          <cell r="I167">
            <v>0</v>
          </cell>
          <cell r="J167">
            <v>0</v>
          </cell>
          <cell r="K167">
            <v>0</v>
          </cell>
          <cell r="L167">
            <v>0</v>
          </cell>
          <cell r="M167">
            <v>0</v>
          </cell>
          <cell r="N167">
            <v>0</v>
          </cell>
          <cell r="O167">
            <v>0</v>
          </cell>
          <cell r="P167">
            <v>0</v>
          </cell>
          <cell r="Q167">
            <v>0</v>
          </cell>
        </row>
        <row r="168">
          <cell r="A168" t="str">
            <v>EF0165</v>
          </cell>
          <cell r="B168" t="str">
            <v xml:space="preserve">Abdulaziz ABAKAR MEDANI </v>
          </cell>
          <cell r="C168" t="str">
            <v>FA</v>
          </cell>
          <cell r="D168" t="str">
            <v>Local Food Aid Team Leader</v>
          </cell>
          <cell r="E168">
            <v>38468</v>
          </cell>
          <cell r="F168">
            <v>2958465</v>
          </cell>
          <cell r="G168">
            <v>53.287671232876711</v>
          </cell>
          <cell r="H168">
            <v>0</v>
          </cell>
          <cell r="I168">
            <v>0</v>
          </cell>
          <cell r="J168">
            <v>53.287671232876711</v>
          </cell>
          <cell r="K168">
            <v>0</v>
          </cell>
          <cell r="L168">
            <v>0</v>
          </cell>
          <cell r="M168">
            <v>0</v>
          </cell>
          <cell r="N168">
            <v>0</v>
          </cell>
          <cell r="O168">
            <v>0</v>
          </cell>
          <cell r="P168">
            <v>0</v>
          </cell>
          <cell r="Q168">
            <v>0</v>
          </cell>
        </row>
        <row r="169">
          <cell r="A169" t="str">
            <v>EF0166</v>
          </cell>
          <cell r="B169" t="str">
            <v xml:space="preserve">Haviz MUSA ABAKER </v>
          </cell>
          <cell r="C169" t="str">
            <v>LOG</v>
          </cell>
          <cell r="D169" t="str">
            <v>Rehabilitation Assitant</v>
          </cell>
          <cell r="E169">
            <v>38468</v>
          </cell>
          <cell r="F169">
            <v>2958465</v>
          </cell>
          <cell r="G169">
            <v>53.287671232876711</v>
          </cell>
          <cell r="H169">
            <v>12</v>
          </cell>
          <cell r="I169">
            <v>0</v>
          </cell>
          <cell r="J169">
            <v>41.287671232876711</v>
          </cell>
          <cell r="K169">
            <v>0</v>
          </cell>
          <cell r="L169">
            <v>0</v>
          </cell>
          <cell r="M169">
            <v>0</v>
          </cell>
          <cell r="N169">
            <v>0</v>
          </cell>
          <cell r="O169">
            <v>0</v>
          </cell>
          <cell r="P169">
            <v>0</v>
          </cell>
          <cell r="Q169">
            <v>0</v>
          </cell>
        </row>
        <row r="170">
          <cell r="A170">
            <v>0</v>
          </cell>
          <cell r="B170">
            <v>0</v>
          </cell>
          <cell r="C170">
            <v>0</v>
          </cell>
          <cell r="D170">
            <v>0</v>
          </cell>
          <cell r="E170">
            <v>0</v>
          </cell>
          <cell r="F170">
            <v>0</v>
          </cell>
          <cell r="G170">
            <v>0</v>
          </cell>
          <cell r="I170">
            <v>0</v>
          </cell>
          <cell r="J170">
            <v>0</v>
          </cell>
          <cell r="K170">
            <v>0</v>
          </cell>
          <cell r="L170">
            <v>0</v>
          </cell>
          <cell r="M170">
            <v>0</v>
          </cell>
          <cell r="N170">
            <v>0</v>
          </cell>
          <cell r="O170">
            <v>0</v>
          </cell>
          <cell r="P170">
            <v>0</v>
          </cell>
          <cell r="Q170">
            <v>0</v>
          </cell>
        </row>
        <row r="171">
          <cell r="A171">
            <v>0</v>
          </cell>
          <cell r="B171">
            <v>0</v>
          </cell>
          <cell r="C171">
            <v>0</v>
          </cell>
          <cell r="D171">
            <v>0</v>
          </cell>
          <cell r="E171">
            <v>0</v>
          </cell>
          <cell r="F171">
            <v>0</v>
          </cell>
          <cell r="G171">
            <v>0</v>
          </cell>
          <cell r="I171">
            <v>0</v>
          </cell>
          <cell r="J171">
            <v>0</v>
          </cell>
          <cell r="K171">
            <v>0</v>
          </cell>
          <cell r="L171">
            <v>0</v>
          </cell>
          <cell r="M171">
            <v>0</v>
          </cell>
          <cell r="N171">
            <v>0</v>
          </cell>
          <cell r="O171">
            <v>0</v>
          </cell>
          <cell r="P171">
            <v>0</v>
          </cell>
          <cell r="Q171">
            <v>0</v>
          </cell>
        </row>
        <row r="172">
          <cell r="A172">
            <v>0</v>
          </cell>
          <cell r="B172">
            <v>0</v>
          </cell>
          <cell r="C172">
            <v>0</v>
          </cell>
          <cell r="D172">
            <v>0</v>
          </cell>
          <cell r="E172">
            <v>0</v>
          </cell>
          <cell r="F172">
            <v>0</v>
          </cell>
          <cell r="G172">
            <v>0</v>
          </cell>
          <cell r="I172">
            <v>0</v>
          </cell>
          <cell r="J172">
            <v>0</v>
          </cell>
          <cell r="K172">
            <v>0</v>
          </cell>
          <cell r="L172">
            <v>0</v>
          </cell>
          <cell r="M172">
            <v>0</v>
          </cell>
          <cell r="N172">
            <v>0</v>
          </cell>
          <cell r="O172">
            <v>0</v>
          </cell>
          <cell r="P172">
            <v>0</v>
          </cell>
          <cell r="Q172">
            <v>0</v>
          </cell>
        </row>
        <row r="173">
          <cell r="A173" t="str">
            <v>EF0170</v>
          </cell>
          <cell r="B173" t="str">
            <v xml:space="preserve">Omer AHMED MOHAMED </v>
          </cell>
          <cell r="C173" t="str">
            <v>LOG</v>
          </cell>
          <cell r="D173" t="str">
            <v>Watchman</v>
          </cell>
          <cell r="E173">
            <v>38468</v>
          </cell>
          <cell r="F173">
            <v>2958465</v>
          </cell>
          <cell r="G173">
            <v>53.287671232876711</v>
          </cell>
          <cell r="H173">
            <v>25</v>
          </cell>
          <cell r="I173">
            <v>0</v>
          </cell>
          <cell r="J173">
            <v>28.287671232876711</v>
          </cell>
          <cell r="K173">
            <v>0</v>
          </cell>
          <cell r="L173">
            <v>0</v>
          </cell>
          <cell r="M173">
            <v>0</v>
          </cell>
          <cell r="N173">
            <v>0</v>
          </cell>
          <cell r="O173">
            <v>0</v>
          </cell>
          <cell r="P173">
            <v>0</v>
          </cell>
          <cell r="Q173">
            <v>0</v>
          </cell>
        </row>
        <row r="174">
          <cell r="A174">
            <v>0</v>
          </cell>
          <cell r="B174">
            <v>0</v>
          </cell>
          <cell r="C174">
            <v>0</v>
          </cell>
          <cell r="D174">
            <v>0</v>
          </cell>
          <cell r="E174">
            <v>0</v>
          </cell>
          <cell r="F174">
            <v>0</v>
          </cell>
          <cell r="G174">
            <v>0</v>
          </cell>
          <cell r="I174">
            <v>0</v>
          </cell>
          <cell r="J174">
            <v>0</v>
          </cell>
          <cell r="K174">
            <v>0</v>
          </cell>
          <cell r="L174">
            <v>0</v>
          </cell>
          <cell r="M174">
            <v>0</v>
          </cell>
          <cell r="N174">
            <v>0</v>
          </cell>
          <cell r="O174">
            <v>0</v>
          </cell>
          <cell r="P174">
            <v>0</v>
          </cell>
          <cell r="Q174">
            <v>0</v>
          </cell>
        </row>
        <row r="175">
          <cell r="A175" t="str">
            <v>EF0172</v>
          </cell>
          <cell r="B175" t="str">
            <v xml:space="preserve">Seedeg ISHAG ZAKARIA </v>
          </cell>
          <cell r="C175" t="str">
            <v>NUTSURVEY</v>
          </cell>
          <cell r="D175" t="str">
            <v xml:space="preserve"> Team Leader</v>
          </cell>
          <cell r="E175">
            <v>38500</v>
          </cell>
          <cell r="F175">
            <v>2958465</v>
          </cell>
          <cell r="G175">
            <v>51.095890410958901</v>
          </cell>
          <cell r="H175">
            <v>22</v>
          </cell>
          <cell r="I175">
            <v>0</v>
          </cell>
          <cell r="J175">
            <v>29.095890410958901</v>
          </cell>
          <cell r="K175">
            <v>0</v>
          </cell>
          <cell r="L175">
            <v>0</v>
          </cell>
          <cell r="M175">
            <v>0</v>
          </cell>
          <cell r="N175">
            <v>0</v>
          </cell>
          <cell r="O175">
            <v>0</v>
          </cell>
          <cell r="P175">
            <v>0</v>
          </cell>
          <cell r="Q175">
            <v>0</v>
          </cell>
        </row>
        <row r="176">
          <cell r="A176">
            <v>0</v>
          </cell>
          <cell r="B176">
            <v>0</v>
          </cell>
          <cell r="C176">
            <v>0</v>
          </cell>
          <cell r="D176">
            <v>0</v>
          </cell>
          <cell r="E176">
            <v>0</v>
          </cell>
          <cell r="F176">
            <v>0</v>
          </cell>
          <cell r="G176">
            <v>0</v>
          </cell>
          <cell r="I176">
            <v>0</v>
          </cell>
          <cell r="J176">
            <v>0</v>
          </cell>
          <cell r="K176">
            <v>0</v>
          </cell>
          <cell r="L176">
            <v>0</v>
          </cell>
          <cell r="M176">
            <v>0</v>
          </cell>
          <cell r="N176">
            <v>0</v>
          </cell>
          <cell r="O176">
            <v>0</v>
          </cell>
          <cell r="P176">
            <v>0</v>
          </cell>
          <cell r="Q176">
            <v>0</v>
          </cell>
        </row>
        <row r="177">
          <cell r="A177">
            <v>0</v>
          </cell>
          <cell r="B177">
            <v>0</v>
          </cell>
          <cell r="C177">
            <v>0</v>
          </cell>
          <cell r="D177">
            <v>0</v>
          </cell>
          <cell r="E177">
            <v>0</v>
          </cell>
          <cell r="F177">
            <v>0</v>
          </cell>
          <cell r="G177">
            <v>0</v>
          </cell>
          <cell r="I177">
            <v>0</v>
          </cell>
          <cell r="J177">
            <v>0</v>
          </cell>
          <cell r="K177">
            <v>0</v>
          </cell>
          <cell r="L177">
            <v>0</v>
          </cell>
          <cell r="M177">
            <v>0</v>
          </cell>
          <cell r="N177">
            <v>0</v>
          </cell>
          <cell r="O177">
            <v>0</v>
          </cell>
          <cell r="P177">
            <v>0</v>
          </cell>
          <cell r="Q177">
            <v>0</v>
          </cell>
        </row>
        <row r="178">
          <cell r="A178">
            <v>0</v>
          </cell>
          <cell r="B178">
            <v>0</v>
          </cell>
          <cell r="C178">
            <v>0</v>
          </cell>
          <cell r="D178">
            <v>0</v>
          </cell>
          <cell r="E178">
            <v>0</v>
          </cell>
          <cell r="F178">
            <v>0</v>
          </cell>
          <cell r="G178">
            <v>0</v>
          </cell>
          <cell r="I178">
            <v>0</v>
          </cell>
          <cell r="J178">
            <v>0</v>
          </cell>
          <cell r="K178">
            <v>0</v>
          </cell>
          <cell r="L178">
            <v>0</v>
          </cell>
          <cell r="M178">
            <v>0</v>
          </cell>
          <cell r="N178">
            <v>0</v>
          </cell>
          <cell r="O178">
            <v>0</v>
          </cell>
          <cell r="P178">
            <v>0</v>
          </cell>
          <cell r="Q178">
            <v>0</v>
          </cell>
        </row>
        <row r="179">
          <cell r="A179" t="str">
            <v>EF0176</v>
          </cell>
          <cell r="B179" t="str">
            <v xml:space="preserve">Raja AHMED IBRAHIM </v>
          </cell>
          <cell r="C179" t="str">
            <v>ADMIN</v>
          </cell>
          <cell r="D179" t="str">
            <v>Accountant</v>
          </cell>
          <cell r="E179">
            <v>38529</v>
          </cell>
          <cell r="F179">
            <v>39258</v>
          </cell>
          <cell r="G179">
            <v>49.178082191780817</v>
          </cell>
          <cell r="H179">
            <v>14</v>
          </cell>
          <cell r="I179">
            <v>0</v>
          </cell>
          <cell r="J179">
            <v>35.178082191780817</v>
          </cell>
          <cell r="K179">
            <v>0</v>
          </cell>
          <cell r="L179">
            <v>0</v>
          </cell>
          <cell r="M179">
            <v>0</v>
          </cell>
          <cell r="N179">
            <v>0</v>
          </cell>
          <cell r="O179">
            <v>0</v>
          </cell>
          <cell r="P179">
            <v>0</v>
          </cell>
          <cell r="Q179">
            <v>0</v>
          </cell>
        </row>
        <row r="180">
          <cell r="A180">
            <v>0</v>
          </cell>
          <cell r="B180">
            <v>0</v>
          </cell>
          <cell r="C180">
            <v>0</v>
          </cell>
          <cell r="D180">
            <v>0</v>
          </cell>
          <cell r="E180">
            <v>0</v>
          </cell>
          <cell r="F180">
            <v>0</v>
          </cell>
          <cell r="G180">
            <v>0</v>
          </cell>
          <cell r="I180">
            <v>0</v>
          </cell>
          <cell r="J180">
            <v>0</v>
          </cell>
          <cell r="K180">
            <v>0</v>
          </cell>
          <cell r="L180">
            <v>0</v>
          </cell>
          <cell r="M180">
            <v>0</v>
          </cell>
          <cell r="N180">
            <v>0</v>
          </cell>
          <cell r="O180">
            <v>0</v>
          </cell>
          <cell r="P180">
            <v>0</v>
          </cell>
          <cell r="Q180">
            <v>0</v>
          </cell>
        </row>
        <row r="181">
          <cell r="A181" t="str">
            <v>EF0178</v>
          </cell>
          <cell r="B181" t="str">
            <v xml:space="preserve">Faisal ZAKARIA HUSSEIN </v>
          </cell>
          <cell r="C181" t="str">
            <v>ADMIN</v>
          </cell>
          <cell r="D181" t="str">
            <v>Deputy Administrator</v>
          </cell>
          <cell r="E181">
            <v>38529</v>
          </cell>
          <cell r="F181">
            <v>2958465</v>
          </cell>
          <cell r="G181">
            <v>49.178082191780817</v>
          </cell>
          <cell r="H181">
            <v>25</v>
          </cell>
          <cell r="I181">
            <v>0</v>
          </cell>
          <cell r="J181">
            <v>24.178082191780817</v>
          </cell>
          <cell r="K181">
            <v>0</v>
          </cell>
          <cell r="L181">
            <v>0</v>
          </cell>
          <cell r="M181">
            <v>0</v>
          </cell>
          <cell r="N181">
            <v>0</v>
          </cell>
          <cell r="O181">
            <v>0</v>
          </cell>
          <cell r="P181">
            <v>0</v>
          </cell>
          <cell r="Q181">
            <v>0</v>
          </cell>
        </row>
        <row r="182">
          <cell r="A182">
            <v>0</v>
          </cell>
          <cell r="B182">
            <v>0</v>
          </cell>
          <cell r="C182">
            <v>0</v>
          </cell>
          <cell r="D182">
            <v>0</v>
          </cell>
          <cell r="E182">
            <v>0</v>
          </cell>
          <cell r="F182">
            <v>0</v>
          </cell>
          <cell r="G182">
            <v>0</v>
          </cell>
          <cell r="I182">
            <v>0</v>
          </cell>
          <cell r="J182">
            <v>0</v>
          </cell>
          <cell r="K182">
            <v>0</v>
          </cell>
          <cell r="L182">
            <v>0</v>
          </cell>
          <cell r="M182">
            <v>0</v>
          </cell>
          <cell r="N182">
            <v>0</v>
          </cell>
          <cell r="O182">
            <v>0</v>
          </cell>
          <cell r="P182">
            <v>0</v>
          </cell>
          <cell r="Q182">
            <v>0</v>
          </cell>
        </row>
        <row r="183">
          <cell r="A183">
            <v>0</v>
          </cell>
          <cell r="B183">
            <v>0</v>
          </cell>
          <cell r="C183">
            <v>0</v>
          </cell>
          <cell r="D183">
            <v>0</v>
          </cell>
          <cell r="E183">
            <v>0</v>
          </cell>
          <cell r="F183">
            <v>0</v>
          </cell>
          <cell r="G183">
            <v>0</v>
          </cell>
          <cell r="I183">
            <v>0</v>
          </cell>
          <cell r="J183">
            <v>0</v>
          </cell>
          <cell r="K183">
            <v>0</v>
          </cell>
          <cell r="L183">
            <v>0</v>
          </cell>
          <cell r="M183">
            <v>0</v>
          </cell>
          <cell r="N183">
            <v>0</v>
          </cell>
          <cell r="O183">
            <v>0</v>
          </cell>
          <cell r="P183">
            <v>0</v>
          </cell>
          <cell r="Q183">
            <v>0</v>
          </cell>
        </row>
        <row r="184">
          <cell r="A184">
            <v>0</v>
          </cell>
          <cell r="B184">
            <v>0</v>
          </cell>
          <cell r="C184">
            <v>0</v>
          </cell>
          <cell r="D184">
            <v>0</v>
          </cell>
          <cell r="E184">
            <v>0</v>
          </cell>
          <cell r="F184">
            <v>0</v>
          </cell>
          <cell r="G184">
            <v>0</v>
          </cell>
          <cell r="I184">
            <v>0</v>
          </cell>
          <cell r="J184">
            <v>0</v>
          </cell>
          <cell r="K184">
            <v>0</v>
          </cell>
          <cell r="L184">
            <v>0</v>
          </cell>
          <cell r="M184">
            <v>0</v>
          </cell>
          <cell r="N184">
            <v>0</v>
          </cell>
          <cell r="O184">
            <v>0</v>
          </cell>
          <cell r="P184">
            <v>0</v>
          </cell>
          <cell r="Q184">
            <v>0</v>
          </cell>
        </row>
        <row r="185">
          <cell r="A185">
            <v>0</v>
          </cell>
          <cell r="B185">
            <v>0</v>
          </cell>
          <cell r="C185">
            <v>0</v>
          </cell>
          <cell r="D185">
            <v>0</v>
          </cell>
          <cell r="E185">
            <v>0</v>
          </cell>
          <cell r="F185">
            <v>0</v>
          </cell>
          <cell r="G185">
            <v>0</v>
          </cell>
          <cell r="I185">
            <v>0</v>
          </cell>
          <cell r="J185">
            <v>0</v>
          </cell>
          <cell r="K185">
            <v>0</v>
          </cell>
          <cell r="L185">
            <v>0</v>
          </cell>
          <cell r="M185">
            <v>0</v>
          </cell>
          <cell r="N185">
            <v>0</v>
          </cell>
          <cell r="O185">
            <v>0</v>
          </cell>
          <cell r="P185">
            <v>0</v>
          </cell>
          <cell r="Q185">
            <v>0</v>
          </cell>
        </row>
        <row r="186">
          <cell r="A186" t="str">
            <v>EF0183</v>
          </cell>
          <cell r="B186" t="str">
            <v xml:space="preserve">Zainab YOUSSIF ABAKER </v>
          </cell>
          <cell r="C186" t="str">
            <v>NUT</v>
          </cell>
          <cell r="D186" t="str">
            <v xml:space="preserve">Phase Monitor </v>
          </cell>
          <cell r="E186">
            <v>38143</v>
          </cell>
          <cell r="F186">
            <v>2958465</v>
          </cell>
          <cell r="G186">
            <v>75.273972602739718</v>
          </cell>
          <cell r="H186">
            <v>50</v>
          </cell>
          <cell r="I186">
            <v>15</v>
          </cell>
          <cell r="J186">
            <v>10.273972602739718</v>
          </cell>
          <cell r="K186">
            <v>0</v>
          </cell>
          <cell r="L186">
            <v>0</v>
          </cell>
          <cell r="M186">
            <v>0</v>
          </cell>
          <cell r="N186">
            <v>0</v>
          </cell>
          <cell r="O186">
            <v>0</v>
          </cell>
          <cell r="P186">
            <v>0</v>
          </cell>
          <cell r="Q186">
            <v>15</v>
          </cell>
        </row>
        <row r="187">
          <cell r="A187" t="str">
            <v>EF0184</v>
          </cell>
          <cell r="B187" t="str">
            <v xml:space="preserve">Khaled OSMAN ELTAHIR </v>
          </cell>
          <cell r="C187" t="str">
            <v>LOG</v>
          </cell>
          <cell r="D187" t="str">
            <v>Chiefwatchman</v>
          </cell>
          <cell r="E187">
            <v>38590</v>
          </cell>
          <cell r="F187">
            <v>2958465</v>
          </cell>
          <cell r="G187">
            <v>45.06849315068493</v>
          </cell>
          <cell r="H187">
            <v>34</v>
          </cell>
          <cell r="I187">
            <v>0</v>
          </cell>
          <cell r="J187">
            <v>11.06849315068493</v>
          </cell>
          <cell r="K187">
            <v>0</v>
          </cell>
          <cell r="L187">
            <v>0</v>
          </cell>
          <cell r="M187">
            <v>0</v>
          </cell>
          <cell r="N187">
            <v>0</v>
          </cell>
          <cell r="O187">
            <v>0</v>
          </cell>
          <cell r="P187">
            <v>0</v>
          </cell>
          <cell r="Q187">
            <v>0</v>
          </cell>
        </row>
        <row r="188">
          <cell r="A188">
            <v>0</v>
          </cell>
          <cell r="B188">
            <v>0</v>
          </cell>
          <cell r="C188">
            <v>0</v>
          </cell>
          <cell r="D188">
            <v>0</v>
          </cell>
          <cell r="E188">
            <v>0</v>
          </cell>
          <cell r="F188">
            <v>0</v>
          </cell>
          <cell r="G188">
            <v>0</v>
          </cell>
          <cell r="I188">
            <v>0</v>
          </cell>
          <cell r="J188">
            <v>0</v>
          </cell>
          <cell r="K188">
            <v>0</v>
          </cell>
          <cell r="L188">
            <v>0</v>
          </cell>
          <cell r="M188">
            <v>0</v>
          </cell>
          <cell r="N188">
            <v>0</v>
          </cell>
          <cell r="O188">
            <v>0</v>
          </cell>
          <cell r="P188">
            <v>0</v>
          </cell>
          <cell r="Q188">
            <v>0</v>
          </cell>
        </row>
        <row r="189">
          <cell r="A189" t="str">
            <v>EF0186</v>
          </cell>
          <cell r="B189" t="str">
            <v xml:space="preserve">Haroun ABDALLA ADAM </v>
          </cell>
          <cell r="C189" t="str">
            <v>LOG</v>
          </cell>
          <cell r="D189" t="str">
            <v>Watchman</v>
          </cell>
          <cell r="E189">
            <v>38529</v>
          </cell>
          <cell r="F189">
            <v>2958465</v>
          </cell>
          <cell r="G189">
            <v>49.178082191780817</v>
          </cell>
          <cell r="H189">
            <v>0</v>
          </cell>
          <cell r="I189">
            <v>25</v>
          </cell>
          <cell r="J189">
            <v>24.178082191780817</v>
          </cell>
          <cell r="K189">
            <v>0</v>
          </cell>
          <cell r="L189">
            <v>0</v>
          </cell>
          <cell r="M189">
            <v>0</v>
          </cell>
          <cell r="N189">
            <v>0</v>
          </cell>
          <cell r="O189">
            <v>0</v>
          </cell>
          <cell r="P189">
            <v>0</v>
          </cell>
          <cell r="Q189">
            <v>25</v>
          </cell>
        </row>
        <row r="190">
          <cell r="A190" t="str">
            <v>EF0187</v>
          </cell>
          <cell r="B190" t="str">
            <v xml:space="preserve">Mokhtar MOHAMED MOKHTAR </v>
          </cell>
          <cell r="C190" t="str">
            <v>LOG</v>
          </cell>
          <cell r="D190" t="str">
            <v>Watchman</v>
          </cell>
          <cell r="E190">
            <v>38559</v>
          </cell>
          <cell r="F190">
            <v>2958465</v>
          </cell>
          <cell r="G190">
            <v>47.123287671232873</v>
          </cell>
          <cell r="H190">
            <v>0</v>
          </cell>
          <cell r="I190">
            <v>0</v>
          </cell>
          <cell r="J190">
            <v>47.123287671232873</v>
          </cell>
          <cell r="K190">
            <v>0</v>
          </cell>
          <cell r="L190">
            <v>0</v>
          </cell>
          <cell r="M190">
            <v>0</v>
          </cell>
          <cell r="N190">
            <v>0</v>
          </cell>
          <cell r="O190">
            <v>0</v>
          </cell>
          <cell r="P190">
            <v>0</v>
          </cell>
          <cell r="Q190">
            <v>0</v>
          </cell>
        </row>
        <row r="191">
          <cell r="A191" t="str">
            <v>EF0188</v>
          </cell>
          <cell r="B191" t="str">
            <v xml:space="preserve">Souleiman SALEH ALI </v>
          </cell>
          <cell r="C191" t="str">
            <v>LOG</v>
          </cell>
          <cell r="D191" t="str">
            <v>Watchman</v>
          </cell>
          <cell r="E191">
            <v>38529</v>
          </cell>
          <cell r="F191">
            <v>2958465</v>
          </cell>
          <cell r="G191">
            <v>49.178082191780817</v>
          </cell>
          <cell r="H191">
            <v>25</v>
          </cell>
          <cell r="I191">
            <v>0</v>
          </cell>
          <cell r="J191">
            <v>24.178082191780817</v>
          </cell>
          <cell r="K191">
            <v>0</v>
          </cell>
          <cell r="L191">
            <v>0</v>
          </cell>
          <cell r="M191">
            <v>0</v>
          </cell>
          <cell r="N191">
            <v>0</v>
          </cell>
          <cell r="O191">
            <v>0</v>
          </cell>
          <cell r="P191">
            <v>0</v>
          </cell>
          <cell r="Q191">
            <v>0</v>
          </cell>
        </row>
        <row r="192">
          <cell r="A192" t="str">
            <v>EF0189</v>
          </cell>
          <cell r="B192" t="str">
            <v xml:space="preserve">Hatim EL NAIM AHMED </v>
          </cell>
          <cell r="C192" t="str">
            <v>LOG</v>
          </cell>
          <cell r="D192" t="str">
            <v>Watchman</v>
          </cell>
          <cell r="E192">
            <v>38529</v>
          </cell>
          <cell r="F192">
            <v>2958465</v>
          </cell>
          <cell r="G192">
            <v>49.178082191780817</v>
          </cell>
          <cell r="H192">
            <v>29</v>
          </cell>
          <cell r="I192">
            <v>0</v>
          </cell>
          <cell r="J192">
            <v>20.178082191780817</v>
          </cell>
          <cell r="K192">
            <v>0</v>
          </cell>
          <cell r="L192">
            <v>0</v>
          </cell>
          <cell r="M192">
            <v>0</v>
          </cell>
          <cell r="N192">
            <v>0</v>
          </cell>
          <cell r="O192">
            <v>0</v>
          </cell>
          <cell r="P192">
            <v>0</v>
          </cell>
          <cell r="Q192">
            <v>0</v>
          </cell>
        </row>
        <row r="193">
          <cell r="A193" t="str">
            <v>EF0190</v>
          </cell>
          <cell r="B193" t="str">
            <v xml:space="preserve">Ibrahim ABUBAKER HAHMED </v>
          </cell>
          <cell r="C193" t="str">
            <v>LOG</v>
          </cell>
          <cell r="D193" t="str">
            <v>Watchman</v>
          </cell>
          <cell r="E193">
            <v>38529</v>
          </cell>
          <cell r="F193">
            <v>2958465</v>
          </cell>
          <cell r="G193">
            <v>49.178082191780817</v>
          </cell>
          <cell r="H193">
            <v>0</v>
          </cell>
          <cell r="I193">
            <v>25</v>
          </cell>
          <cell r="J193">
            <v>24.178082191780817</v>
          </cell>
          <cell r="K193">
            <v>0</v>
          </cell>
          <cell r="L193">
            <v>0</v>
          </cell>
          <cell r="M193">
            <v>0</v>
          </cell>
          <cell r="N193">
            <v>0</v>
          </cell>
          <cell r="O193">
            <v>0</v>
          </cell>
          <cell r="P193">
            <v>0</v>
          </cell>
          <cell r="Q193">
            <v>25</v>
          </cell>
        </row>
        <row r="194">
          <cell r="A194" t="str">
            <v>EF0191</v>
          </cell>
          <cell r="B194" t="str">
            <v xml:space="preserve">Abo obeida ABUBEKER HAMID IBRAHIM </v>
          </cell>
          <cell r="C194" t="str">
            <v>LOG</v>
          </cell>
          <cell r="D194" t="str">
            <v>Watchman</v>
          </cell>
          <cell r="E194">
            <v>38529</v>
          </cell>
          <cell r="F194">
            <v>2958465</v>
          </cell>
          <cell r="G194">
            <v>49.178082191780817</v>
          </cell>
          <cell r="H194">
            <v>0</v>
          </cell>
          <cell r="I194">
            <v>0</v>
          </cell>
          <cell r="J194">
            <v>49.178082191780817</v>
          </cell>
          <cell r="K194">
            <v>0</v>
          </cell>
          <cell r="L194">
            <v>0</v>
          </cell>
          <cell r="M194">
            <v>0</v>
          </cell>
          <cell r="N194">
            <v>0</v>
          </cell>
          <cell r="O194">
            <v>0</v>
          </cell>
          <cell r="P194">
            <v>0</v>
          </cell>
          <cell r="Q194">
            <v>0</v>
          </cell>
        </row>
        <row r="195">
          <cell r="A195" t="str">
            <v>EF0192</v>
          </cell>
          <cell r="B195" t="str">
            <v xml:space="preserve">Elhadi ABDALLA MOHAMED </v>
          </cell>
          <cell r="C195" t="str">
            <v>NUT</v>
          </cell>
          <cell r="D195" t="str">
            <v>home Visitor</v>
          </cell>
          <cell r="E195">
            <v>38534</v>
          </cell>
          <cell r="F195">
            <v>2958465</v>
          </cell>
          <cell r="G195">
            <v>48.835616438356162</v>
          </cell>
          <cell r="H195">
            <v>25</v>
          </cell>
          <cell r="I195">
            <v>0</v>
          </cell>
          <cell r="J195">
            <v>23.835616438356162</v>
          </cell>
          <cell r="K195">
            <v>0</v>
          </cell>
          <cell r="L195">
            <v>0</v>
          </cell>
          <cell r="M195">
            <v>0</v>
          </cell>
          <cell r="N195">
            <v>0</v>
          </cell>
          <cell r="O195">
            <v>0</v>
          </cell>
          <cell r="P195">
            <v>0</v>
          </cell>
          <cell r="Q195">
            <v>0</v>
          </cell>
        </row>
        <row r="196">
          <cell r="A196">
            <v>0</v>
          </cell>
          <cell r="B196">
            <v>0</v>
          </cell>
          <cell r="C196">
            <v>0</v>
          </cell>
          <cell r="D196">
            <v>0</v>
          </cell>
          <cell r="E196">
            <v>0</v>
          </cell>
          <cell r="F196">
            <v>0</v>
          </cell>
          <cell r="G196">
            <v>0</v>
          </cell>
          <cell r="I196">
            <v>0</v>
          </cell>
          <cell r="J196">
            <v>0</v>
          </cell>
          <cell r="K196">
            <v>0</v>
          </cell>
          <cell r="L196">
            <v>0</v>
          </cell>
          <cell r="M196">
            <v>0</v>
          </cell>
          <cell r="N196">
            <v>0</v>
          </cell>
          <cell r="O196">
            <v>0</v>
          </cell>
          <cell r="P196">
            <v>0</v>
          </cell>
          <cell r="Q196">
            <v>0</v>
          </cell>
        </row>
        <row r="197">
          <cell r="A197" t="str">
            <v>EF0194</v>
          </cell>
          <cell r="B197" t="str">
            <v xml:space="preserve">Abbas MOHAMED AHMED </v>
          </cell>
          <cell r="C197" t="str">
            <v>LOG</v>
          </cell>
          <cell r="D197" t="str">
            <v>Stock Manager</v>
          </cell>
          <cell r="E197">
            <v>38565</v>
          </cell>
          <cell r="F197">
            <v>2958465</v>
          </cell>
          <cell r="G197">
            <v>46.780821917808218</v>
          </cell>
          <cell r="H197">
            <v>25</v>
          </cell>
          <cell r="I197">
            <v>0</v>
          </cell>
          <cell r="J197">
            <v>21.780821917808218</v>
          </cell>
          <cell r="K197">
            <v>0</v>
          </cell>
          <cell r="L197">
            <v>0</v>
          </cell>
          <cell r="M197">
            <v>0</v>
          </cell>
          <cell r="N197">
            <v>0</v>
          </cell>
          <cell r="O197">
            <v>0</v>
          </cell>
          <cell r="P197">
            <v>0</v>
          </cell>
          <cell r="Q197">
            <v>0</v>
          </cell>
        </row>
        <row r="198">
          <cell r="A198" t="str">
            <v>EF0195</v>
          </cell>
          <cell r="B198" t="str">
            <v xml:space="preserve">Abdallah YAGOUB ADAM </v>
          </cell>
          <cell r="C198" t="str">
            <v>FS</v>
          </cell>
          <cell r="D198" t="str">
            <v>Food security Surveillance officer</v>
          </cell>
          <cell r="E198">
            <v>38565</v>
          </cell>
          <cell r="F198">
            <v>2958465</v>
          </cell>
          <cell r="G198">
            <v>46.780821917808218</v>
          </cell>
          <cell r="H198">
            <v>9</v>
          </cell>
          <cell r="I198">
            <v>0</v>
          </cell>
          <cell r="J198">
            <v>37.780821917808218</v>
          </cell>
          <cell r="K198">
            <v>0</v>
          </cell>
          <cell r="L198">
            <v>0</v>
          </cell>
          <cell r="M198">
            <v>0</v>
          </cell>
          <cell r="N198">
            <v>0</v>
          </cell>
          <cell r="O198">
            <v>0</v>
          </cell>
          <cell r="P198">
            <v>0</v>
          </cell>
          <cell r="Q198">
            <v>0</v>
          </cell>
        </row>
        <row r="199">
          <cell r="A199">
            <v>0</v>
          </cell>
          <cell r="B199">
            <v>0</v>
          </cell>
          <cell r="C199">
            <v>0</v>
          </cell>
          <cell r="D199">
            <v>0</v>
          </cell>
          <cell r="E199">
            <v>0</v>
          </cell>
          <cell r="F199">
            <v>0</v>
          </cell>
          <cell r="G199">
            <v>0</v>
          </cell>
          <cell r="I199">
            <v>0</v>
          </cell>
          <cell r="J199">
            <v>0</v>
          </cell>
          <cell r="K199">
            <v>0</v>
          </cell>
          <cell r="L199">
            <v>0</v>
          </cell>
          <cell r="M199">
            <v>0</v>
          </cell>
          <cell r="N199">
            <v>0</v>
          </cell>
          <cell r="O199">
            <v>0</v>
          </cell>
          <cell r="P199">
            <v>0</v>
          </cell>
          <cell r="Q199">
            <v>0</v>
          </cell>
        </row>
        <row r="200">
          <cell r="A200">
            <v>0</v>
          </cell>
          <cell r="B200">
            <v>0</v>
          </cell>
          <cell r="C200">
            <v>0</v>
          </cell>
          <cell r="D200">
            <v>0</v>
          </cell>
          <cell r="E200">
            <v>0</v>
          </cell>
          <cell r="F200">
            <v>0</v>
          </cell>
          <cell r="G200">
            <v>0</v>
          </cell>
          <cell r="I200">
            <v>0</v>
          </cell>
          <cell r="J200">
            <v>0</v>
          </cell>
          <cell r="K200">
            <v>0</v>
          </cell>
          <cell r="L200">
            <v>0</v>
          </cell>
          <cell r="M200">
            <v>0</v>
          </cell>
          <cell r="N200">
            <v>0</v>
          </cell>
          <cell r="O200">
            <v>0</v>
          </cell>
          <cell r="P200">
            <v>0</v>
          </cell>
          <cell r="Q200">
            <v>0</v>
          </cell>
        </row>
        <row r="201">
          <cell r="A201">
            <v>0</v>
          </cell>
          <cell r="B201">
            <v>0</v>
          </cell>
          <cell r="C201">
            <v>0</v>
          </cell>
          <cell r="D201">
            <v>0</v>
          </cell>
          <cell r="E201">
            <v>0</v>
          </cell>
          <cell r="F201">
            <v>0</v>
          </cell>
          <cell r="G201">
            <v>0</v>
          </cell>
          <cell r="I201">
            <v>0</v>
          </cell>
          <cell r="J201">
            <v>0</v>
          </cell>
          <cell r="K201">
            <v>0</v>
          </cell>
          <cell r="L201">
            <v>0</v>
          </cell>
          <cell r="M201">
            <v>0</v>
          </cell>
          <cell r="N201">
            <v>0</v>
          </cell>
          <cell r="O201">
            <v>0</v>
          </cell>
          <cell r="P201">
            <v>0</v>
          </cell>
          <cell r="Q201">
            <v>0</v>
          </cell>
        </row>
        <row r="202">
          <cell r="A202">
            <v>0</v>
          </cell>
          <cell r="B202">
            <v>0</v>
          </cell>
          <cell r="C202">
            <v>0</v>
          </cell>
          <cell r="D202">
            <v>0</v>
          </cell>
          <cell r="E202">
            <v>0</v>
          </cell>
          <cell r="F202">
            <v>0</v>
          </cell>
          <cell r="G202">
            <v>0</v>
          </cell>
          <cell r="I202">
            <v>0</v>
          </cell>
          <cell r="J202">
            <v>0</v>
          </cell>
          <cell r="K202">
            <v>0</v>
          </cell>
          <cell r="L202">
            <v>0</v>
          </cell>
          <cell r="M202">
            <v>0</v>
          </cell>
          <cell r="N202">
            <v>0</v>
          </cell>
          <cell r="O202">
            <v>0</v>
          </cell>
          <cell r="P202">
            <v>0</v>
          </cell>
          <cell r="Q202">
            <v>0</v>
          </cell>
        </row>
        <row r="203">
          <cell r="A203">
            <v>0</v>
          </cell>
          <cell r="B203">
            <v>0</v>
          </cell>
          <cell r="C203">
            <v>0</v>
          </cell>
          <cell r="D203">
            <v>0</v>
          </cell>
          <cell r="E203">
            <v>0</v>
          </cell>
          <cell r="F203">
            <v>0</v>
          </cell>
          <cell r="G203">
            <v>0</v>
          </cell>
          <cell r="I203">
            <v>0</v>
          </cell>
          <cell r="J203">
            <v>0</v>
          </cell>
          <cell r="K203">
            <v>0</v>
          </cell>
          <cell r="L203">
            <v>0</v>
          </cell>
          <cell r="M203">
            <v>0</v>
          </cell>
          <cell r="N203">
            <v>0</v>
          </cell>
          <cell r="O203">
            <v>0</v>
          </cell>
          <cell r="P203">
            <v>0</v>
          </cell>
          <cell r="Q203">
            <v>0</v>
          </cell>
        </row>
        <row r="204">
          <cell r="A204">
            <v>0</v>
          </cell>
          <cell r="B204">
            <v>0</v>
          </cell>
          <cell r="C204">
            <v>0</v>
          </cell>
          <cell r="D204">
            <v>0</v>
          </cell>
          <cell r="E204">
            <v>0</v>
          </cell>
          <cell r="F204">
            <v>0</v>
          </cell>
          <cell r="G204">
            <v>0</v>
          </cell>
          <cell r="I204">
            <v>0</v>
          </cell>
          <cell r="J204">
            <v>0</v>
          </cell>
          <cell r="K204">
            <v>0</v>
          </cell>
          <cell r="L204">
            <v>0</v>
          </cell>
          <cell r="M204">
            <v>0</v>
          </cell>
          <cell r="N204">
            <v>0</v>
          </cell>
          <cell r="O204">
            <v>0</v>
          </cell>
          <cell r="P204">
            <v>0</v>
          </cell>
          <cell r="Q204">
            <v>0</v>
          </cell>
        </row>
        <row r="205">
          <cell r="A205">
            <v>0</v>
          </cell>
          <cell r="B205">
            <v>0</v>
          </cell>
          <cell r="C205">
            <v>0</v>
          </cell>
          <cell r="D205">
            <v>0</v>
          </cell>
          <cell r="E205">
            <v>0</v>
          </cell>
          <cell r="F205">
            <v>0</v>
          </cell>
          <cell r="G205">
            <v>0</v>
          </cell>
          <cell r="I205">
            <v>0</v>
          </cell>
          <cell r="J205">
            <v>0</v>
          </cell>
          <cell r="K205">
            <v>0</v>
          </cell>
          <cell r="L205">
            <v>0</v>
          </cell>
          <cell r="M205">
            <v>0</v>
          </cell>
          <cell r="N205">
            <v>0</v>
          </cell>
          <cell r="O205">
            <v>0</v>
          </cell>
          <cell r="P205">
            <v>0</v>
          </cell>
          <cell r="Q205">
            <v>0</v>
          </cell>
        </row>
        <row r="206">
          <cell r="A206">
            <v>0</v>
          </cell>
          <cell r="B206">
            <v>0</v>
          </cell>
          <cell r="C206">
            <v>0</v>
          </cell>
          <cell r="D206">
            <v>0</v>
          </cell>
          <cell r="E206">
            <v>0</v>
          </cell>
          <cell r="F206">
            <v>0</v>
          </cell>
          <cell r="G206">
            <v>0</v>
          </cell>
          <cell r="I206">
            <v>0</v>
          </cell>
          <cell r="J206">
            <v>0</v>
          </cell>
          <cell r="K206">
            <v>0</v>
          </cell>
          <cell r="L206">
            <v>0</v>
          </cell>
          <cell r="M206">
            <v>0</v>
          </cell>
          <cell r="N206">
            <v>0</v>
          </cell>
          <cell r="O206">
            <v>0</v>
          </cell>
          <cell r="P206">
            <v>0</v>
          </cell>
          <cell r="Q206">
            <v>0</v>
          </cell>
        </row>
        <row r="207">
          <cell r="A207">
            <v>0</v>
          </cell>
          <cell r="B207">
            <v>0</v>
          </cell>
          <cell r="C207">
            <v>0</v>
          </cell>
          <cell r="D207">
            <v>0</v>
          </cell>
          <cell r="E207">
            <v>0</v>
          </cell>
          <cell r="F207">
            <v>0</v>
          </cell>
          <cell r="G207">
            <v>0</v>
          </cell>
          <cell r="I207">
            <v>0</v>
          </cell>
          <cell r="J207">
            <v>0</v>
          </cell>
          <cell r="K207">
            <v>0</v>
          </cell>
          <cell r="L207">
            <v>0</v>
          </cell>
          <cell r="M207">
            <v>0</v>
          </cell>
          <cell r="N207">
            <v>0</v>
          </cell>
          <cell r="O207">
            <v>0</v>
          </cell>
          <cell r="P207">
            <v>0</v>
          </cell>
          <cell r="Q207">
            <v>0</v>
          </cell>
        </row>
        <row r="208">
          <cell r="A208" t="str">
            <v>EF0205</v>
          </cell>
          <cell r="B208" t="str">
            <v xml:space="preserve">Motasim ARABI MOHAMEDO </v>
          </cell>
          <cell r="C208" t="str">
            <v>LOG</v>
          </cell>
          <cell r="D208" t="str">
            <v>Storekeeper Assistant</v>
          </cell>
          <cell r="E208">
            <v>38579</v>
          </cell>
          <cell r="F208">
            <v>2958465</v>
          </cell>
          <cell r="G208">
            <v>45.821917808219176</v>
          </cell>
          <cell r="H208">
            <v>18</v>
          </cell>
          <cell r="I208">
            <v>0</v>
          </cell>
          <cell r="J208">
            <v>27.821917808219176</v>
          </cell>
          <cell r="K208">
            <v>0</v>
          </cell>
          <cell r="L208">
            <v>0</v>
          </cell>
          <cell r="M208">
            <v>0</v>
          </cell>
          <cell r="N208">
            <v>0</v>
          </cell>
          <cell r="O208">
            <v>0</v>
          </cell>
          <cell r="P208">
            <v>0</v>
          </cell>
          <cell r="Q208">
            <v>0</v>
          </cell>
        </row>
        <row r="209">
          <cell r="A209" t="str">
            <v>EF0206</v>
          </cell>
          <cell r="B209" t="str">
            <v xml:space="preserve">Mohamed ADAM MOHAMED </v>
          </cell>
          <cell r="C209" t="str">
            <v>FA</v>
          </cell>
          <cell r="D209" t="str">
            <v>Food Aid Monitor</v>
          </cell>
          <cell r="E209">
            <v>38579</v>
          </cell>
          <cell r="F209">
            <v>2958465</v>
          </cell>
          <cell r="G209">
            <v>45.821917808219176</v>
          </cell>
          <cell r="H209">
            <v>19</v>
          </cell>
          <cell r="I209">
            <v>0</v>
          </cell>
          <cell r="J209">
            <v>26.821917808219176</v>
          </cell>
          <cell r="K209">
            <v>0</v>
          </cell>
          <cell r="L209">
            <v>0</v>
          </cell>
          <cell r="M209">
            <v>0</v>
          </cell>
          <cell r="N209">
            <v>0</v>
          </cell>
          <cell r="O209">
            <v>0</v>
          </cell>
          <cell r="P209">
            <v>0</v>
          </cell>
          <cell r="Q209">
            <v>0</v>
          </cell>
        </row>
        <row r="210">
          <cell r="A210">
            <v>0</v>
          </cell>
          <cell r="B210">
            <v>0</v>
          </cell>
          <cell r="C210">
            <v>0</v>
          </cell>
          <cell r="D210">
            <v>0</v>
          </cell>
          <cell r="E210">
            <v>0</v>
          </cell>
          <cell r="F210">
            <v>0</v>
          </cell>
          <cell r="G210">
            <v>0</v>
          </cell>
          <cell r="I210">
            <v>0</v>
          </cell>
          <cell r="J210">
            <v>0</v>
          </cell>
          <cell r="K210">
            <v>0</v>
          </cell>
          <cell r="L210">
            <v>0</v>
          </cell>
          <cell r="M210">
            <v>0</v>
          </cell>
          <cell r="N210">
            <v>0</v>
          </cell>
          <cell r="O210">
            <v>0</v>
          </cell>
          <cell r="P210">
            <v>0</v>
          </cell>
          <cell r="Q210">
            <v>0</v>
          </cell>
        </row>
        <row r="211">
          <cell r="A211">
            <v>0</v>
          </cell>
          <cell r="B211">
            <v>0</v>
          </cell>
          <cell r="C211">
            <v>0</v>
          </cell>
          <cell r="D211">
            <v>0</v>
          </cell>
          <cell r="E211">
            <v>0</v>
          </cell>
          <cell r="F211">
            <v>0</v>
          </cell>
          <cell r="G211">
            <v>0</v>
          </cell>
          <cell r="I211">
            <v>0</v>
          </cell>
          <cell r="J211">
            <v>0</v>
          </cell>
          <cell r="K211">
            <v>0</v>
          </cell>
          <cell r="L211">
            <v>0</v>
          </cell>
          <cell r="M211">
            <v>0</v>
          </cell>
          <cell r="N211">
            <v>0</v>
          </cell>
          <cell r="O211">
            <v>0</v>
          </cell>
          <cell r="P211">
            <v>0</v>
          </cell>
          <cell r="Q211">
            <v>0</v>
          </cell>
        </row>
        <row r="212">
          <cell r="A212">
            <v>0</v>
          </cell>
          <cell r="B212">
            <v>0</v>
          </cell>
          <cell r="C212">
            <v>0</v>
          </cell>
          <cell r="D212">
            <v>0</v>
          </cell>
          <cell r="E212">
            <v>0</v>
          </cell>
          <cell r="F212">
            <v>0</v>
          </cell>
          <cell r="G212">
            <v>0</v>
          </cell>
          <cell r="I212">
            <v>0</v>
          </cell>
          <cell r="J212">
            <v>0</v>
          </cell>
          <cell r="K212">
            <v>0</v>
          </cell>
          <cell r="L212">
            <v>0</v>
          </cell>
          <cell r="M212">
            <v>0</v>
          </cell>
          <cell r="N212">
            <v>0</v>
          </cell>
          <cell r="O212">
            <v>0</v>
          </cell>
          <cell r="P212">
            <v>0</v>
          </cell>
          <cell r="Q212">
            <v>0</v>
          </cell>
        </row>
        <row r="213">
          <cell r="A213" t="str">
            <v>EF0210</v>
          </cell>
          <cell r="B213" t="str">
            <v xml:space="preserve">Mohamed ELTAIB MOHAMED ADAM </v>
          </cell>
          <cell r="C213" t="str">
            <v>FA</v>
          </cell>
          <cell r="D213" t="str">
            <v>Food Aid team Leader</v>
          </cell>
          <cell r="E213">
            <v>38584</v>
          </cell>
          <cell r="F213">
            <v>2958465</v>
          </cell>
          <cell r="G213">
            <v>45.479452054794521</v>
          </cell>
          <cell r="H213">
            <v>13</v>
          </cell>
          <cell r="I213">
            <v>0</v>
          </cell>
          <cell r="J213">
            <v>32.479452054794521</v>
          </cell>
          <cell r="K213">
            <v>0</v>
          </cell>
          <cell r="L213">
            <v>0</v>
          </cell>
          <cell r="M213">
            <v>0</v>
          </cell>
          <cell r="N213">
            <v>0</v>
          </cell>
          <cell r="O213">
            <v>0</v>
          </cell>
          <cell r="P213">
            <v>0</v>
          </cell>
          <cell r="Q213">
            <v>0</v>
          </cell>
        </row>
        <row r="214">
          <cell r="A214">
            <v>0</v>
          </cell>
          <cell r="B214">
            <v>0</v>
          </cell>
          <cell r="C214">
            <v>0</v>
          </cell>
          <cell r="D214">
            <v>0</v>
          </cell>
          <cell r="E214">
            <v>0</v>
          </cell>
          <cell r="F214">
            <v>0</v>
          </cell>
          <cell r="G214">
            <v>0</v>
          </cell>
          <cell r="I214">
            <v>0</v>
          </cell>
          <cell r="J214">
            <v>0</v>
          </cell>
          <cell r="K214">
            <v>0</v>
          </cell>
          <cell r="L214">
            <v>0</v>
          </cell>
          <cell r="M214">
            <v>0</v>
          </cell>
          <cell r="N214">
            <v>0</v>
          </cell>
          <cell r="O214">
            <v>0</v>
          </cell>
          <cell r="P214">
            <v>0</v>
          </cell>
          <cell r="Q214">
            <v>0</v>
          </cell>
        </row>
        <row r="215">
          <cell r="A215" t="str">
            <v>EF0212</v>
          </cell>
          <cell r="B215" t="str">
            <v xml:space="preserve">Ibrahim ADAM ABAKER </v>
          </cell>
          <cell r="C215" t="str">
            <v>FS</v>
          </cell>
          <cell r="D215" t="str">
            <v>Agricultural Technician</v>
          </cell>
          <cell r="E215">
            <v>38584</v>
          </cell>
          <cell r="F215">
            <v>2958465</v>
          </cell>
          <cell r="G215">
            <v>45.479452054794521</v>
          </cell>
          <cell r="H215">
            <v>4</v>
          </cell>
          <cell r="I215">
            <v>5</v>
          </cell>
          <cell r="J215">
            <v>36.479452054794521</v>
          </cell>
          <cell r="K215">
            <v>0</v>
          </cell>
          <cell r="L215">
            <v>0</v>
          </cell>
          <cell r="M215">
            <v>0</v>
          </cell>
          <cell r="N215">
            <v>0</v>
          </cell>
          <cell r="O215">
            <v>0</v>
          </cell>
          <cell r="P215">
            <v>0</v>
          </cell>
          <cell r="Q215">
            <v>5</v>
          </cell>
        </row>
        <row r="216">
          <cell r="A216">
            <v>5</v>
          </cell>
          <cell r="B216">
            <v>5</v>
          </cell>
          <cell r="C216">
            <v>5</v>
          </cell>
          <cell r="D216">
            <v>5</v>
          </cell>
          <cell r="E216">
            <v>5</v>
          </cell>
          <cell r="F216">
            <v>5</v>
          </cell>
          <cell r="G216">
            <v>5</v>
          </cell>
          <cell r="I216">
            <v>5</v>
          </cell>
          <cell r="J216">
            <v>5</v>
          </cell>
          <cell r="K216">
            <v>5</v>
          </cell>
          <cell r="L216">
            <v>5</v>
          </cell>
          <cell r="M216">
            <v>5</v>
          </cell>
          <cell r="N216">
            <v>5</v>
          </cell>
          <cell r="O216">
            <v>5</v>
          </cell>
          <cell r="P216">
            <v>5</v>
          </cell>
          <cell r="Q216">
            <v>5</v>
          </cell>
        </row>
        <row r="217">
          <cell r="A217" t="str">
            <v>EF0214</v>
          </cell>
          <cell r="B217" t="str">
            <v xml:space="preserve">Abdelbasher OMER ALI </v>
          </cell>
          <cell r="C217" t="str">
            <v>NUT</v>
          </cell>
          <cell r="D217" t="str">
            <v>Watchman</v>
          </cell>
          <cell r="E217">
            <v>38164</v>
          </cell>
          <cell r="F217">
            <v>2958465</v>
          </cell>
          <cell r="G217">
            <v>73.835616438356155</v>
          </cell>
          <cell r="H217">
            <v>30</v>
          </cell>
          <cell r="I217">
            <v>0</v>
          </cell>
          <cell r="J217">
            <v>43.835616438356155</v>
          </cell>
          <cell r="K217">
            <v>0</v>
          </cell>
          <cell r="L217">
            <v>0</v>
          </cell>
          <cell r="M217">
            <v>0</v>
          </cell>
          <cell r="N217">
            <v>0</v>
          </cell>
          <cell r="O217">
            <v>0</v>
          </cell>
          <cell r="P217">
            <v>0</v>
          </cell>
          <cell r="Q217">
            <v>0</v>
          </cell>
        </row>
        <row r="218">
          <cell r="A218" t="str">
            <v>EF0215</v>
          </cell>
          <cell r="B218" t="str">
            <v xml:space="preserve">Fawzia KHALIL ISHAG </v>
          </cell>
          <cell r="C218" t="str">
            <v>NUT</v>
          </cell>
          <cell r="D218" t="str">
            <v>Home Visitor</v>
          </cell>
          <cell r="E218">
            <v>38113</v>
          </cell>
          <cell r="F218">
            <v>2958465</v>
          </cell>
          <cell r="G218">
            <v>77.260273972602732</v>
          </cell>
          <cell r="H218">
            <v>66</v>
          </cell>
          <cell r="I218">
            <v>0</v>
          </cell>
          <cell r="J218">
            <v>11.260273972602732</v>
          </cell>
          <cell r="K218">
            <v>0</v>
          </cell>
          <cell r="L218">
            <v>0</v>
          </cell>
          <cell r="M218">
            <v>0</v>
          </cell>
          <cell r="N218">
            <v>0</v>
          </cell>
          <cell r="O218">
            <v>0</v>
          </cell>
          <cell r="P218">
            <v>0</v>
          </cell>
          <cell r="Q218">
            <v>0</v>
          </cell>
        </row>
        <row r="219">
          <cell r="A219" t="str">
            <v>EF0216</v>
          </cell>
          <cell r="B219" t="str">
            <v xml:space="preserve">Sulieman NOGARA ABDALLA  </v>
          </cell>
          <cell r="C219" t="str">
            <v>LOG</v>
          </cell>
          <cell r="D219" t="str">
            <v>Storekeeper Assistant</v>
          </cell>
          <cell r="E219">
            <v>38613</v>
          </cell>
          <cell r="F219">
            <v>2958465</v>
          </cell>
          <cell r="G219">
            <v>43.561643835616437</v>
          </cell>
          <cell r="H219">
            <v>34</v>
          </cell>
          <cell r="I219">
            <v>10</v>
          </cell>
          <cell r="J219">
            <v>-0.4383561643835634</v>
          </cell>
          <cell r="K219">
            <v>0</v>
          </cell>
          <cell r="L219">
            <v>0</v>
          </cell>
          <cell r="M219">
            <v>0</v>
          </cell>
          <cell r="N219">
            <v>0</v>
          </cell>
          <cell r="O219">
            <v>0</v>
          </cell>
          <cell r="P219">
            <v>0</v>
          </cell>
          <cell r="Q219">
            <v>10</v>
          </cell>
        </row>
        <row r="220">
          <cell r="A220">
            <v>10</v>
          </cell>
          <cell r="B220">
            <v>10</v>
          </cell>
          <cell r="C220">
            <v>10</v>
          </cell>
          <cell r="D220">
            <v>10</v>
          </cell>
          <cell r="E220">
            <v>10</v>
          </cell>
          <cell r="F220">
            <v>10</v>
          </cell>
          <cell r="G220">
            <v>10</v>
          </cell>
          <cell r="I220">
            <v>10</v>
          </cell>
          <cell r="J220">
            <v>10</v>
          </cell>
          <cell r="K220">
            <v>10</v>
          </cell>
          <cell r="L220">
            <v>10</v>
          </cell>
          <cell r="M220">
            <v>10</v>
          </cell>
          <cell r="N220">
            <v>10</v>
          </cell>
          <cell r="O220">
            <v>10</v>
          </cell>
          <cell r="P220">
            <v>10</v>
          </cell>
          <cell r="Q220">
            <v>10</v>
          </cell>
        </row>
        <row r="221">
          <cell r="A221">
            <v>10</v>
          </cell>
          <cell r="B221">
            <v>10</v>
          </cell>
          <cell r="C221">
            <v>10</v>
          </cell>
          <cell r="D221">
            <v>10</v>
          </cell>
          <cell r="E221">
            <v>10</v>
          </cell>
          <cell r="F221">
            <v>10</v>
          </cell>
          <cell r="G221">
            <v>10</v>
          </cell>
          <cell r="I221">
            <v>10</v>
          </cell>
          <cell r="J221">
            <v>10</v>
          </cell>
          <cell r="K221">
            <v>10</v>
          </cell>
          <cell r="L221">
            <v>10</v>
          </cell>
          <cell r="M221">
            <v>10</v>
          </cell>
          <cell r="N221">
            <v>10</v>
          </cell>
          <cell r="O221">
            <v>10</v>
          </cell>
          <cell r="P221">
            <v>10</v>
          </cell>
          <cell r="Q221">
            <v>10</v>
          </cell>
        </row>
        <row r="222">
          <cell r="A222">
            <v>10</v>
          </cell>
          <cell r="B222">
            <v>10</v>
          </cell>
          <cell r="C222">
            <v>10</v>
          </cell>
          <cell r="D222">
            <v>10</v>
          </cell>
          <cell r="E222">
            <v>10</v>
          </cell>
          <cell r="F222">
            <v>10</v>
          </cell>
          <cell r="G222">
            <v>10</v>
          </cell>
          <cell r="I222">
            <v>10</v>
          </cell>
          <cell r="J222">
            <v>10</v>
          </cell>
          <cell r="K222">
            <v>10</v>
          </cell>
          <cell r="L222">
            <v>10</v>
          </cell>
          <cell r="M222">
            <v>10</v>
          </cell>
          <cell r="N222">
            <v>10</v>
          </cell>
          <cell r="O222">
            <v>10</v>
          </cell>
          <cell r="P222">
            <v>10</v>
          </cell>
          <cell r="Q222">
            <v>10</v>
          </cell>
        </row>
        <row r="223">
          <cell r="A223">
            <v>10</v>
          </cell>
          <cell r="B223">
            <v>10</v>
          </cell>
          <cell r="C223">
            <v>10</v>
          </cell>
          <cell r="D223">
            <v>10</v>
          </cell>
          <cell r="E223">
            <v>10</v>
          </cell>
          <cell r="F223">
            <v>10</v>
          </cell>
          <cell r="G223">
            <v>10</v>
          </cell>
          <cell r="I223">
            <v>10</v>
          </cell>
          <cell r="J223">
            <v>10</v>
          </cell>
          <cell r="K223">
            <v>10</v>
          </cell>
          <cell r="L223">
            <v>10</v>
          </cell>
          <cell r="M223">
            <v>10</v>
          </cell>
          <cell r="N223">
            <v>10</v>
          </cell>
          <cell r="O223">
            <v>10</v>
          </cell>
          <cell r="P223">
            <v>10</v>
          </cell>
          <cell r="Q223">
            <v>10</v>
          </cell>
        </row>
        <row r="224">
          <cell r="A224">
            <v>10</v>
          </cell>
          <cell r="B224">
            <v>10</v>
          </cell>
          <cell r="C224">
            <v>10</v>
          </cell>
          <cell r="D224">
            <v>10</v>
          </cell>
          <cell r="E224">
            <v>10</v>
          </cell>
          <cell r="F224">
            <v>10</v>
          </cell>
          <cell r="G224">
            <v>10</v>
          </cell>
          <cell r="I224">
            <v>10</v>
          </cell>
          <cell r="J224">
            <v>10</v>
          </cell>
          <cell r="K224">
            <v>10</v>
          </cell>
          <cell r="L224">
            <v>10</v>
          </cell>
          <cell r="M224">
            <v>10</v>
          </cell>
          <cell r="N224">
            <v>10</v>
          </cell>
          <cell r="O224">
            <v>10</v>
          </cell>
          <cell r="P224">
            <v>10</v>
          </cell>
          <cell r="Q224">
            <v>10</v>
          </cell>
        </row>
        <row r="225">
          <cell r="A225">
            <v>10</v>
          </cell>
          <cell r="B225">
            <v>10</v>
          </cell>
          <cell r="C225">
            <v>10</v>
          </cell>
          <cell r="D225">
            <v>10</v>
          </cell>
          <cell r="E225">
            <v>10</v>
          </cell>
          <cell r="F225">
            <v>10</v>
          </cell>
          <cell r="G225">
            <v>10</v>
          </cell>
          <cell r="I225">
            <v>10</v>
          </cell>
          <cell r="J225">
            <v>10</v>
          </cell>
          <cell r="K225">
            <v>10</v>
          </cell>
          <cell r="L225">
            <v>10</v>
          </cell>
          <cell r="M225">
            <v>10</v>
          </cell>
          <cell r="N225">
            <v>10</v>
          </cell>
          <cell r="O225">
            <v>10</v>
          </cell>
          <cell r="P225">
            <v>10</v>
          </cell>
          <cell r="Q225">
            <v>10</v>
          </cell>
        </row>
        <row r="226">
          <cell r="A226">
            <v>10</v>
          </cell>
          <cell r="B226">
            <v>10</v>
          </cell>
          <cell r="C226">
            <v>10</v>
          </cell>
          <cell r="D226">
            <v>10</v>
          </cell>
          <cell r="E226">
            <v>10</v>
          </cell>
          <cell r="F226">
            <v>10</v>
          </cell>
          <cell r="G226">
            <v>10</v>
          </cell>
          <cell r="I226">
            <v>10</v>
          </cell>
          <cell r="J226">
            <v>10</v>
          </cell>
          <cell r="K226">
            <v>10</v>
          </cell>
          <cell r="L226">
            <v>10</v>
          </cell>
          <cell r="M226">
            <v>10</v>
          </cell>
          <cell r="N226">
            <v>10</v>
          </cell>
          <cell r="O226">
            <v>10</v>
          </cell>
          <cell r="P226">
            <v>10</v>
          </cell>
          <cell r="Q226">
            <v>10</v>
          </cell>
        </row>
        <row r="227">
          <cell r="A227" t="str">
            <v>EF0226</v>
          </cell>
          <cell r="B227" t="str">
            <v xml:space="preserve">Ibrahim SULIEMAN  </v>
          </cell>
          <cell r="C227" t="str">
            <v>LOG</v>
          </cell>
          <cell r="D227" t="str">
            <v>Watchman</v>
          </cell>
          <cell r="E227">
            <v>38750</v>
          </cell>
          <cell r="F227">
            <v>39479</v>
          </cell>
          <cell r="G227">
            <v>34.383561643835613</v>
          </cell>
          <cell r="H227">
            <v>25</v>
          </cell>
          <cell r="I227">
            <v>0</v>
          </cell>
          <cell r="J227">
            <v>9.3835616438356126</v>
          </cell>
          <cell r="K227">
            <v>0</v>
          </cell>
          <cell r="L227">
            <v>0</v>
          </cell>
          <cell r="M227">
            <v>0</v>
          </cell>
          <cell r="N227">
            <v>0</v>
          </cell>
          <cell r="O227">
            <v>0</v>
          </cell>
          <cell r="P227">
            <v>0</v>
          </cell>
          <cell r="Q227">
            <v>0</v>
          </cell>
        </row>
        <row r="228">
          <cell r="A228" t="str">
            <v>EF0227</v>
          </cell>
          <cell r="B228" t="str">
            <v xml:space="preserve">Hassan ABDUHADI ALI  </v>
          </cell>
          <cell r="C228" t="str">
            <v>LOG</v>
          </cell>
          <cell r="D228" t="str">
            <v>Watchman</v>
          </cell>
          <cell r="E228">
            <v>38750</v>
          </cell>
          <cell r="F228">
            <v>39479</v>
          </cell>
          <cell r="G228">
            <v>34.383561643835613</v>
          </cell>
          <cell r="H228">
            <v>25</v>
          </cell>
          <cell r="I228">
            <v>0</v>
          </cell>
          <cell r="J228">
            <v>9.3835616438356126</v>
          </cell>
          <cell r="K228">
            <v>0</v>
          </cell>
          <cell r="L228">
            <v>0</v>
          </cell>
          <cell r="M228">
            <v>0</v>
          </cell>
          <cell r="N228">
            <v>0</v>
          </cell>
          <cell r="O228">
            <v>0</v>
          </cell>
          <cell r="P228">
            <v>0</v>
          </cell>
          <cell r="Q228">
            <v>0</v>
          </cell>
        </row>
        <row r="229">
          <cell r="A229" t="str">
            <v>EF0228</v>
          </cell>
          <cell r="B229" t="str">
            <v xml:space="preserve">Hassan ABDALLAH Arja </v>
          </cell>
          <cell r="C229" t="str">
            <v>LOG</v>
          </cell>
          <cell r="D229" t="str">
            <v>Watchman</v>
          </cell>
          <cell r="E229">
            <v>38750</v>
          </cell>
          <cell r="F229">
            <v>39479</v>
          </cell>
          <cell r="G229">
            <v>34.383561643835613</v>
          </cell>
          <cell r="H229">
            <v>0</v>
          </cell>
          <cell r="I229">
            <v>21</v>
          </cell>
          <cell r="J229">
            <v>13.383561643835613</v>
          </cell>
          <cell r="K229">
            <v>0</v>
          </cell>
          <cell r="L229">
            <v>0</v>
          </cell>
          <cell r="M229">
            <v>0</v>
          </cell>
          <cell r="N229">
            <v>0</v>
          </cell>
          <cell r="O229">
            <v>0</v>
          </cell>
          <cell r="P229">
            <v>0</v>
          </cell>
          <cell r="Q229">
            <v>21</v>
          </cell>
        </row>
        <row r="230">
          <cell r="A230" t="str">
            <v>EF0229</v>
          </cell>
          <cell r="B230" t="str">
            <v xml:space="preserve">Sameer Hamed SHOGAR </v>
          </cell>
          <cell r="C230" t="str">
            <v>LOG</v>
          </cell>
          <cell r="D230" t="str">
            <v>Watchman</v>
          </cell>
          <cell r="E230">
            <v>38750</v>
          </cell>
          <cell r="F230">
            <v>39479</v>
          </cell>
          <cell r="G230">
            <v>34.383561643835613</v>
          </cell>
          <cell r="H230">
            <v>20</v>
          </cell>
          <cell r="I230">
            <v>0</v>
          </cell>
          <cell r="J230">
            <v>14.383561643835613</v>
          </cell>
          <cell r="K230">
            <v>0</v>
          </cell>
          <cell r="L230">
            <v>0</v>
          </cell>
          <cell r="M230">
            <v>0</v>
          </cell>
          <cell r="N230">
            <v>0</v>
          </cell>
          <cell r="O230">
            <v>0</v>
          </cell>
          <cell r="P230">
            <v>0</v>
          </cell>
          <cell r="Q230">
            <v>0</v>
          </cell>
        </row>
        <row r="231">
          <cell r="A231" t="str">
            <v>EF0230</v>
          </cell>
          <cell r="B231" t="str">
            <v xml:space="preserve">Elnizeer SAAD ELNOUR  </v>
          </cell>
          <cell r="C231" t="str">
            <v>LOG</v>
          </cell>
          <cell r="D231" t="str">
            <v>Watchman</v>
          </cell>
          <cell r="E231">
            <v>38750</v>
          </cell>
          <cell r="F231">
            <v>39479</v>
          </cell>
          <cell r="G231">
            <v>34.383561643835613</v>
          </cell>
          <cell r="H231">
            <v>20</v>
          </cell>
          <cell r="I231">
            <v>0</v>
          </cell>
          <cell r="J231">
            <v>14.383561643835613</v>
          </cell>
          <cell r="K231">
            <v>0</v>
          </cell>
          <cell r="L231">
            <v>0</v>
          </cell>
          <cell r="M231">
            <v>0</v>
          </cell>
          <cell r="N231">
            <v>0</v>
          </cell>
          <cell r="O231">
            <v>0</v>
          </cell>
          <cell r="P231">
            <v>0</v>
          </cell>
          <cell r="Q231">
            <v>0</v>
          </cell>
        </row>
        <row r="232">
          <cell r="A232" t="str">
            <v>EF0231</v>
          </cell>
          <cell r="B232" t="str">
            <v xml:space="preserve">Ibrahim Yousif Mohamed </v>
          </cell>
          <cell r="C232" t="str">
            <v>LOG</v>
          </cell>
          <cell r="D232" t="str">
            <v>Watchman</v>
          </cell>
          <cell r="E232">
            <v>38750</v>
          </cell>
          <cell r="F232">
            <v>39479</v>
          </cell>
          <cell r="G232">
            <v>34.383561643835613</v>
          </cell>
          <cell r="H232">
            <v>0</v>
          </cell>
          <cell r="I232">
            <v>20</v>
          </cell>
          <cell r="J232">
            <v>14.383561643835613</v>
          </cell>
          <cell r="K232">
            <v>0</v>
          </cell>
          <cell r="L232">
            <v>0</v>
          </cell>
          <cell r="M232">
            <v>0</v>
          </cell>
          <cell r="N232">
            <v>0</v>
          </cell>
          <cell r="O232">
            <v>0</v>
          </cell>
          <cell r="P232">
            <v>0</v>
          </cell>
          <cell r="Q232">
            <v>20</v>
          </cell>
        </row>
        <row r="233">
          <cell r="A233" t="str">
            <v>EF0232</v>
          </cell>
          <cell r="B233" t="str">
            <v xml:space="preserve">Abdalla SALEH ABAKER  </v>
          </cell>
          <cell r="C233" t="str">
            <v>LOG</v>
          </cell>
          <cell r="D233" t="str">
            <v>Watchman</v>
          </cell>
          <cell r="E233">
            <v>38750</v>
          </cell>
          <cell r="F233">
            <v>39479</v>
          </cell>
          <cell r="G233">
            <v>34.383561643835613</v>
          </cell>
          <cell r="H233">
            <v>21</v>
          </cell>
          <cell r="I233">
            <v>0</v>
          </cell>
          <cell r="J233">
            <v>13.383561643835613</v>
          </cell>
          <cell r="K233">
            <v>0</v>
          </cell>
          <cell r="L233">
            <v>0</v>
          </cell>
          <cell r="M233">
            <v>0</v>
          </cell>
          <cell r="N233">
            <v>0</v>
          </cell>
          <cell r="O233">
            <v>0</v>
          </cell>
          <cell r="P233">
            <v>0</v>
          </cell>
          <cell r="Q233">
            <v>0</v>
          </cell>
        </row>
        <row r="234">
          <cell r="A234">
            <v>0</v>
          </cell>
          <cell r="B234">
            <v>0</v>
          </cell>
          <cell r="C234">
            <v>0</v>
          </cell>
          <cell r="D234">
            <v>0</v>
          </cell>
          <cell r="E234">
            <v>0</v>
          </cell>
          <cell r="F234">
            <v>0</v>
          </cell>
          <cell r="G234">
            <v>0</v>
          </cell>
          <cell r="I234">
            <v>0</v>
          </cell>
          <cell r="J234">
            <v>0</v>
          </cell>
          <cell r="K234">
            <v>0</v>
          </cell>
          <cell r="L234">
            <v>0</v>
          </cell>
          <cell r="M234">
            <v>0</v>
          </cell>
          <cell r="N234">
            <v>0</v>
          </cell>
          <cell r="O234">
            <v>0</v>
          </cell>
          <cell r="P234">
            <v>0</v>
          </cell>
          <cell r="Q234">
            <v>0</v>
          </cell>
        </row>
        <row r="235">
          <cell r="A235" t="str">
            <v>EF0234</v>
          </cell>
          <cell r="B235" t="str">
            <v xml:space="preserve">Yousif ABDULLMULA  AHMED  </v>
          </cell>
          <cell r="C235" t="str">
            <v>WS</v>
          </cell>
          <cell r="D235" t="str">
            <v>Watsan Assitant Manager</v>
          </cell>
          <cell r="E235">
            <v>38708</v>
          </cell>
          <cell r="F235">
            <v>2958465</v>
          </cell>
          <cell r="G235">
            <v>37.123287671232873</v>
          </cell>
          <cell r="H235">
            <v>18</v>
          </cell>
          <cell r="I235">
            <v>0</v>
          </cell>
          <cell r="J235">
            <v>19.123287671232873</v>
          </cell>
          <cell r="K235">
            <v>0</v>
          </cell>
          <cell r="L235">
            <v>0</v>
          </cell>
          <cell r="M235">
            <v>0</v>
          </cell>
          <cell r="N235">
            <v>0</v>
          </cell>
          <cell r="O235">
            <v>0</v>
          </cell>
          <cell r="P235">
            <v>0</v>
          </cell>
          <cell r="Q235">
            <v>0</v>
          </cell>
        </row>
        <row r="236">
          <cell r="A236">
            <v>0</v>
          </cell>
          <cell r="B236">
            <v>0</v>
          </cell>
          <cell r="C236">
            <v>0</v>
          </cell>
          <cell r="D236">
            <v>0</v>
          </cell>
          <cell r="E236">
            <v>0</v>
          </cell>
          <cell r="F236">
            <v>0</v>
          </cell>
          <cell r="G236">
            <v>0</v>
          </cell>
          <cell r="I236">
            <v>0</v>
          </cell>
          <cell r="J236">
            <v>0</v>
          </cell>
          <cell r="K236">
            <v>0</v>
          </cell>
          <cell r="L236">
            <v>0</v>
          </cell>
          <cell r="M236">
            <v>0</v>
          </cell>
          <cell r="N236">
            <v>0</v>
          </cell>
          <cell r="O236">
            <v>0</v>
          </cell>
          <cell r="P236">
            <v>0</v>
          </cell>
          <cell r="Q236">
            <v>0</v>
          </cell>
        </row>
        <row r="237">
          <cell r="A237">
            <v>0</v>
          </cell>
          <cell r="B237">
            <v>0</v>
          </cell>
          <cell r="C237">
            <v>0</v>
          </cell>
          <cell r="D237">
            <v>0</v>
          </cell>
          <cell r="E237">
            <v>0</v>
          </cell>
          <cell r="F237">
            <v>0</v>
          </cell>
          <cell r="G237">
            <v>0</v>
          </cell>
          <cell r="I237">
            <v>0</v>
          </cell>
          <cell r="J237">
            <v>0</v>
          </cell>
          <cell r="K237">
            <v>0</v>
          </cell>
          <cell r="L237">
            <v>0</v>
          </cell>
          <cell r="M237">
            <v>0</v>
          </cell>
          <cell r="N237">
            <v>0</v>
          </cell>
          <cell r="O237">
            <v>0</v>
          </cell>
          <cell r="P237">
            <v>0</v>
          </cell>
          <cell r="Q237">
            <v>0</v>
          </cell>
        </row>
        <row r="238">
          <cell r="A238">
            <v>0</v>
          </cell>
          <cell r="B238">
            <v>0</v>
          </cell>
          <cell r="C238">
            <v>0</v>
          </cell>
          <cell r="D238">
            <v>0</v>
          </cell>
          <cell r="E238">
            <v>0</v>
          </cell>
          <cell r="F238">
            <v>0</v>
          </cell>
          <cell r="G238">
            <v>0</v>
          </cell>
          <cell r="I238">
            <v>0</v>
          </cell>
          <cell r="J238">
            <v>0</v>
          </cell>
          <cell r="K238">
            <v>0</v>
          </cell>
          <cell r="L238">
            <v>0</v>
          </cell>
          <cell r="M238">
            <v>0</v>
          </cell>
          <cell r="N238">
            <v>0</v>
          </cell>
          <cell r="O238">
            <v>0</v>
          </cell>
          <cell r="P238">
            <v>0</v>
          </cell>
          <cell r="Q238">
            <v>0</v>
          </cell>
        </row>
        <row r="239">
          <cell r="A239">
            <v>0</v>
          </cell>
          <cell r="B239">
            <v>0</v>
          </cell>
          <cell r="C239">
            <v>0</v>
          </cell>
          <cell r="D239">
            <v>0</v>
          </cell>
          <cell r="E239">
            <v>0</v>
          </cell>
          <cell r="F239">
            <v>0</v>
          </cell>
          <cell r="G239">
            <v>0</v>
          </cell>
          <cell r="I239">
            <v>0</v>
          </cell>
          <cell r="J239">
            <v>0</v>
          </cell>
          <cell r="K239">
            <v>0</v>
          </cell>
          <cell r="L239">
            <v>0</v>
          </cell>
          <cell r="M239">
            <v>0</v>
          </cell>
          <cell r="N239">
            <v>0</v>
          </cell>
          <cell r="O239">
            <v>0</v>
          </cell>
          <cell r="P239">
            <v>0</v>
          </cell>
          <cell r="Q239">
            <v>0</v>
          </cell>
        </row>
        <row r="240">
          <cell r="A240" t="str">
            <v>EF0239</v>
          </cell>
          <cell r="B240" t="str">
            <v xml:space="preserve">Elys ADAM AHMED  </v>
          </cell>
          <cell r="C240" t="str">
            <v>LOG</v>
          </cell>
          <cell r="D240" t="str">
            <v>Watchman</v>
          </cell>
          <cell r="E240">
            <v>38718</v>
          </cell>
          <cell r="F240">
            <v>2958465</v>
          </cell>
          <cell r="G240">
            <v>36.506849315068493</v>
          </cell>
          <cell r="H240">
            <v>0</v>
          </cell>
          <cell r="I240">
            <v>0</v>
          </cell>
          <cell r="J240">
            <v>36.506849315068493</v>
          </cell>
          <cell r="K240">
            <v>0</v>
          </cell>
          <cell r="L240">
            <v>0</v>
          </cell>
          <cell r="M240">
            <v>0</v>
          </cell>
          <cell r="N240">
            <v>0</v>
          </cell>
          <cell r="O240">
            <v>0</v>
          </cell>
          <cell r="P240">
            <v>0</v>
          </cell>
          <cell r="Q240">
            <v>0</v>
          </cell>
        </row>
        <row r="241">
          <cell r="A241" t="str">
            <v>EF0240</v>
          </cell>
          <cell r="B241" t="str">
            <v xml:space="preserve">Mohamed ABAKER Ahmed </v>
          </cell>
          <cell r="C241" t="str">
            <v>LOG</v>
          </cell>
          <cell r="D241" t="str">
            <v>Watchman</v>
          </cell>
          <cell r="E241">
            <v>38718</v>
          </cell>
          <cell r="F241">
            <v>2958465</v>
          </cell>
          <cell r="G241">
            <v>36.506849315068493</v>
          </cell>
          <cell r="H241">
            <v>0</v>
          </cell>
          <cell r="I241">
            <v>0</v>
          </cell>
          <cell r="J241">
            <v>36.506849315068493</v>
          </cell>
          <cell r="K241">
            <v>0</v>
          </cell>
          <cell r="L241">
            <v>0</v>
          </cell>
          <cell r="M241">
            <v>0</v>
          </cell>
          <cell r="N241">
            <v>0</v>
          </cell>
          <cell r="O241">
            <v>0</v>
          </cell>
          <cell r="P241">
            <v>0</v>
          </cell>
          <cell r="Q241">
            <v>0</v>
          </cell>
        </row>
        <row r="242">
          <cell r="A242" t="str">
            <v>EF0241</v>
          </cell>
          <cell r="B242" t="str">
            <v xml:space="preserve">Eldouma EISSA Abdelmountaleb </v>
          </cell>
          <cell r="C242" t="str">
            <v>LOG</v>
          </cell>
          <cell r="D242" t="str">
            <v>Watchman</v>
          </cell>
          <cell r="E242">
            <v>38718</v>
          </cell>
          <cell r="F242">
            <v>2958465</v>
          </cell>
          <cell r="G242">
            <v>36.506849315068493</v>
          </cell>
          <cell r="H242">
            <v>23</v>
          </cell>
          <cell r="I242">
            <v>0</v>
          </cell>
          <cell r="J242">
            <v>13.506849315068493</v>
          </cell>
          <cell r="K242">
            <v>0</v>
          </cell>
          <cell r="L242">
            <v>0</v>
          </cell>
          <cell r="M242">
            <v>0</v>
          </cell>
          <cell r="N242">
            <v>0</v>
          </cell>
          <cell r="O242">
            <v>0</v>
          </cell>
          <cell r="P242">
            <v>0</v>
          </cell>
          <cell r="Q242">
            <v>0</v>
          </cell>
        </row>
        <row r="243">
          <cell r="A243">
            <v>0</v>
          </cell>
          <cell r="B243">
            <v>0</v>
          </cell>
          <cell r="C243">
            <v>0</v>
          </cell>
          <cell r="D243">
            <v>0</v>
          </cell>
          <cell r="E243">
            <v>0</v>
          </cell>
          <cell r="F243">
            <v>0</v>
          </cell>
          <cell r="G243">
            <v>0</v>
          </cell>
          <cell r="I243">
            <v>0</v>
          </cell>
          <cell r="J243">
            <v>0</v>
          </cell>
          <cell r="K243">
            <v>0</v>
          </cell>
          <cell r="L243">
            <v>0</v>
          </cell>
          <cell r="M243">
            <v>0</v>
          </cell>
          <cell r="N243">
            <v>0</v>
          </cell>
          <cell r="O243">
            <v>0</v>
          </cell>
          <cell r="P243">
            <v>0</v>
          </cell>
          <cell r="Q243">
            <v>0</v>
          </cell>
        </row>
        <row r="244">
          <cell r="A244">
            <v>0</v>
          </cell>
          <cell r="B244">
            <v>0</v>
          </cell>
          <cell r="C244">
            <v>0</v>
          </cell>
          <cell r="D244">
            <v>0</v>
          </cell>
          <cell r="E244">
            <v>0</v>
          </cell>
          <cell r="F244">
            <v>0</v>
          </cell>
          <cell r="G244">
            <v>0</v>
          </cell>
          <cell r="I244">
            <v>0</v>
          </cell>
          <cell r="J244">
            <v>0</v>
          </cell>
          <cell r="K244">
            <v>0</v>
          </cell>
          <cell r="L244">
            <v>0</v>
          </cell>
          <cell r="M244">
            <v>0</v>
          </cell>
          <cell r="N244">
            <v>0</v>
          </cell>
          <cell r="O244">
            <v>0</v>
          </cell>
          <cell r="P244">
            <v>0</v>
          </cell>
          <cell r="Q244">
            <v>0</v>
          </cell>
        </row>
        <row r="245">
          <cell r="A245">
            <v>0</v>
          </cell>
          <cell r="B245">
            <v>0</v>
          </cell>
          <cell r="C245">
            <v>0</v>
          </cell>
          <cell r="D245">
            <v>0</v>
          </cell>
          <cell r="E245">
            <v>0</v>
          </cell>
          <cell r="F245">
            <v>0</v>
          </cell>
          <cell r="G245">
            <v>0</v>
          </cell>
          <cell r="I245">
            <v>0</v>
          </cell>
          <cell r="J245">
            <v>0</v>
          </cell>
          <cell r="K245">
            <v>0</v>
          </cell>
          <cell r="L245">
            <v>0</v>
          </cell>
          <cell r="M245">
            <v>0</v>
          </cell>
          <cell r="N245">
            <v>0</v>
          </cell>
          <cell r="O245">
            <v>0</v>
          </cell>
          <cell r="P245">
            <v>0</v>
          </cell>
          <cell r="Q245">
            <v>0</v>
          </cell>
        </row>
        <row r="246">
          <cell r="A246">
            <v>0</v>
          </cell>
          <cell r="B246">
            <v>0</v>
          </cell>
          <cell r="C246">
            <v>0</v>
          </cell>
          <cell r="D246">
            <v>0</v>
          </cell>
          <cell r="E246">
            <v>0</v>
          </cell>
          <cell r="F246">
            <v>0</v>
          </cell>
          <cell r="G246">
            <v>0</v>
          </cell>
          <cell r="I246">
            <v>0</v>
          </cell>
          <cell r="J246">
            <v>0</v>
          </cell>
          <cell r="K246">
            <v>0</v>
          </cell>
          <cell r="L246">
            <v>0</v>
          </cell>
          <cell r="M246">
            <v>0</v>
          </cell>
          <cell r="N246">
            <v>0</v>
          </cell>
          <cell r="O246">
            <v>0</v>
          </cell>
          <cell r="P246">
            <v>0</v>
          </cell>
          <cell r="Q246">
            <v>0</v>
          </cell>
        </row>
        <row r="247">
          <cell r="A247">
            <v>0</v>
          </cell>
          <cell r="B247">
            <v>0</v>
          </cell>
          <cell r="C247">
            <v>0</v>
          </cell>
          <cell r="D247">
            <v>0</v>
          </cell>
          <cell r="E247">
            <v>0</v>
          </cell>
          <cell r="F247">
            <v>0</v>
          </cell>
          <cell r="G247">
            <v>0</v>
          </cell>
          <cell r="I247">
            <v>0</v>
          </cell>
          <cell r="J247">
            <v>0</v>
          </cell>
          <cell r="K247">
            <v>0</v>
          </cell>
          <cell r="L247">
            <v>0</v>
          </cell>
          <cell r="M247">
            <v>0</v>
          </cell>
          <cell r="N247">
            <v>0</v>
          </cell>
          <cell r="O247">
            <v>0</v>
          </cell>
          <cell r="P247">
            <v>0</v>
          </cell>
          <cell r="Q247">
            <v>0</v>
          </cell>
        </row>
        <row r="248">
          <cell r="A248">
            <v>0</v>
          </cell>
          <cell r="B248">
            <v>0</v>
          </cell>
          <cell r="C248">
            <v>0</v>
          </cell>
          <cell r="D248">
            <v>0</v>
          </cell>
          <cell r="E248">
            <v>0</v>
          </cell>
          <cell r="F248">
            <v>0</v>
          </cell>
          <cell r="G248">
            <v>0</v>
          </cell>
          <cell r="I248">
            <v>0</v>
          </cell>
          <cell r="J248">
            <v>0</v>
          </cell>
          <cell r="K248">
            <v>0</v>
          </cell>
          <cell r="L248">
            <v>0</v>
          </cell>
          <cell r="M248">
            <v>0</v>
          </cell>
          <cell r="N248">
            <v>0</v>
          </cell>
          <cell r="O248">
            <v>0</v>
          </cell>
          <cell r="P248">
            <v>0</v>
          </cell>
          <cell r="Q248">
            <v>0</v>
          </cell>
        </row>
        <row r="249">
          <cell r="A249">
            <v>0</v>
          </cell>
          <cell r="B249">
            <v>0</v>
          </cell>
          <cell r="C249">
            <v>0</v>
          </cell>
          <cell r="D249">
            <v>0</v>
          </cell>
          <cell r="E249">
            <v>0</v>
          </cell>
          <cell r="F249">
            <v>0</v>
          </cell>
          <cell r="G249">
            <v>0</v>
          </cell>
          <cell r="I249">
            <v>0</v>
          </cell>
          <cell r="J249">
            <v>0</v>
          </cell>
          <cell r="K249">
            <v>0</v>
          </cell>
          <cell r="L249">
            <v>0</v>
          </cell>
          <cell r="M249">
            <v>0</v>
          </cell>
          <cell r="N249">
            <v>0</v>
          </cell>
          <cell r="O249">
            <v>0</v>
          </cell>
          <cell r="P249">
            <v>0</v>
          </cell>
          <cell r="Q249">
            <v>0</v>
          </cell>
        </row>
        <row r="250">
          <cell r="A250">
            <v>0</v>
          </cell>
          <cell r="B250">
            <v>0</v>
          </cell>
          <cell r="C250">
            <v>0</v>
          </cell>
          <cell r="D250">
            <v>0</v>
          </cell>
          <cell r="E250">
            <v>0</v>
          </cell>
          <cell r="F250">
            <v>0</v>
          </cell>
          <cell r="G250">
            <v>0</v>
          </cell>
          <cell r="I250">
            <v>0</v>
          </cell>
          <cell r="J250">
            <v>0</v>
          </cell>
          <cell r="K250">
            <v>0</v>
          </cell>
          <cell r="L250">
            <v>0</v>
          </cell>
          <cell r="M250">
            <v>0</v>
          </cell>
          <cell r="N250">
            <v>0</v>
          </cell>
          <cell r="O250">
            <v>0</v>
          </cell>
          <cell r="P250">
            <v>0</v>
          </cell>
          <cell r="Q250">
            <v>0</v>
          </cell>
        </row>
        <row r="251">
          <cell r="A251">
            <v>0</v>
          </cell>
          <cell r="B251">
            <v>0</v>
          </cell>
          <cell r="C251">
            <v>0</v>
          </cell>
          <cell r="D251">
            <v>0</v>
          </cell>
          <cell r="E251">
            <v>0</v>
          </cell>
          <cell r="F251">
            <v>0</v>
          </cell>
          <cell r="G251">
            <v>0</v>
          </cell>
          <cell r="I251">
            <v>0</v>
          </cell>
          <cell r="J251">
            <v>0</v>
          </cell>
          <cell r="K251">
            <v>0</v>
          </cell>
          <cell r="L251">
            <v>0</v>
          </cell>
          <cell r="M251">
            <v>0</v>
          </cell>
          <cell r="N251">
            <v>0</v>
          </cell>
          <cell r="O251">
            <v>0</v>
          </cell>
          <cell r="P251">
            <v>0</v>
          </cell>
          <cell r="Q251">
            <v>0</v>
          </cell>
        </row>
        <row r="252">
          <cell r="A252">
            <v>0</v>
          </cell>
          <cell r="B252">
            <v>0</v>
          </cell>
          <cell r="C252">
            <v>0</v>
          </cell>
          <cell r="D252">
            <v>0</v>
          </cell>
          <cell r="E252">
            <v>0</v>
          </cell>
          <cell r="F252">
            <v>0</v>
          </cell>
          <cell r="G252">
            <v>0</v>
          </cell>
          <cell r="I252">
            <v>0</v>
          </cell>
          <cell r="J252">
            <v>0</v>
          </cell>
          <cell r="K252">
            <v>0</v>
          </cell>
          <cell r="L252">
            <v>0</v>
          </cell>
          <cell r="M252">
            <v>0</v>
          </cell>
          <cell r="N252">
            <v>0</v>
          </cell>
          <cell r="O252">
            <v>0</v>
          </cell>
          <cell r="P252">
            <v>0</v>
          </cell>
          <cell r="Q252">
            <v>0</v>
          </cell>
        </row>
        <row r="253">
          <cell r="A253">
            <v>0</v>
          </cell>
          <cell r="B253">
            <v>0</v>
          </cell>
          <cell r="C253">
            <v>0</v>
          </cell>
          <cell r="D253">
            <v>0</v>
          </cell>
          <cell r="E253">
            <v>0</v>
          </cell>
          <cell r="F253">
            <v>0</v>
          </cell>
          <cell r="G253">
            <v>0</v>
          </cell>
          <cell r="I253">
            <v>0</v>
          </cell>
          <cell r="J253">
            <v>0</v>
          </cell>
          <cell r="K253">
            <v>0</v>
          </cell>
          <cell r="L253">
            <v>0</v>
          </cell>
          <cell r="M253">
            <v>0</v>
          </cell>
          <cell r="N253">
            <v>0</v>
          </cell>
          <cell r="O253">
            <v>0</v>
          </cell>
          <cell r="P253">
            <v>0</v>
          </cell>
          <cell r="Q253">
            <v>0</v>
          </cell>
        </row>
        <row r="254">
          <cell r="A254">
            <v>0</v>
          </cell>
          <cell r="B254">
            <v>0</v>
          </cell>
          <cell r="C254">
            <v>0</v>
          </cell>
          <cell r="D254">
            <v>0</v>
          </cell>
          <cell r="E254">
            <v>0</v>
          </cell>
          <cell r="F254">
            <v>0</v>
          </cell>
          <cell r="G254">
            <v>0</v>
          </cell>
          <cell r="I254">
            <v>0</v>
          </cell>
          <cell r="J254">
            <v>0</v>
          </cell>
          <cell r="K254">
            <v>0</v>
          </cell>
          <cell r="L254">
            <v>0</v>
          </cell>
          <cell r="M254">
            <v>0</v>
          </cell>
          <cell r="N254">
            <v>0</v>
          </cell>
          <cell r="O254">
            <v>0</v>
          </cell>
          <cell r="P254">
            <v>0</v>
          </cell>
          <cell r="Q254">
            <v>0</v>
          </cell>
        </row>
        <row r="255">
          <cell r="A255">
            <v>0</v>
          </cell>
          <cell r="B255">
            <v>0</v>
          </cell>
          <cell r="C255">
            <v>0</v>
          </cell>
          <cell r="D255">
            <v>0</v>
          </cell>
          <cell r="E255">
            <v>0</v>
          </cell>
          <cell r="F255">
            <v>0</v>
          </cell>
          <cell r="G255">
            <v>0</v>
          </cell>
          <cell r="I255">
            <v>0</v>
          </cell>
          <cell r="J255">
            <v>0</v>
          </cell>
          <cell r="K255">
            <v>0</v>
          </cell>
          <cell r="L255">
            <v>0</v>
          </cell>
          <cell r="M255">
            <v>0</v>
          </cell>
          <cell r="N255">
            <v>0</v>
          </cell>
          <cell r="O255">
            <v>0</v>
          </cell>
          <cell r="P255">
            <v>0</v>
          </cell>
          <cell r="Q255">
            <v>0</v>
          </cell>
        </row>
        <row r="256">
          <cell r="A256">
            <v>0</v>
          </cell>
          <cell r="B256">
            <v>0</v>
          </cell>
          <cell r="C256">
            <v>0</v>
          </cell>
          <cell r="D256">
            <v>0</v>
          </cell>
          <cell r="E256">
            <v>0</v>
          </cell>
          <cell r="F256">
            <v>0</v>
          </cell>
          <cell r="G256">
            <v>0</v>
          </cell>
          <cell r="I256">
            <v>0</v>
          </cell>
          <cell r="J256">
            <v>0</v>
          </cell>
          <cell r="K256">
            <v>0</v>
          </cell>
          <cell r="L256">
            <v>0</v>
          </cell>
          <cell r="M256">
            <v>0</v>
          </cell>
          <cell r="N256">
            <v>0</v>
          </cell>
          <cell r="O256">
            <v>0</v>
          </cell>
          <cell r="P256">
            <v>0</v>
          </cell>
          <cell r="Q256">
            <v>0</v>
          </cell>
        </row>
        <row r="257">
          <cell r="A257" t="str">
            <v>EF0256</v>
          </cell>
          <cell r="B257" t="str">
            <v xml:space="preserve">Bahja ABDALLA BASHEIR  </v>
          </cell>
          <cell r="C257" t="str">
            <v>ADMIN</v>
          </cell>
          <cell r="D257" t="str">
            <v xml:space="preserve">Cleaner </v>
          </cell>
          <cell r="E257">
            <v>38899</v>
          </cell>
          <cell r="F257">
            <v>2958465</v>
          </cell>
          <cell r="G257">
            <v>24.17808219178082</v>
          </cell>
          <cell r="H257">
            <v>20</v>
          </cell>
          <cell r="I257">
            <v>0</v>
          </cell>
          <cell r="J257">
            <v>4.1780821917808204</v>
          </cell>
          <cell r="K257">
            <v>0</v>
          </cell>
          <cell r="L257">
            <v>0</v>
          </cell>
          <cell r="M257">
            <v>0</v>
          </cell>
          <cell r="N257">
            <v>0</v>
          </cell>
          <cell r="O257">
            <v>0</v>
          </cell>
          <cell r="P257">
            <v>0</v>
          </cell>
          <cell r="Q257">
            <v>0</v>
          </cell>
        </row>
        <row r="258">
          <cell r="A258">
            <v>0</v>
          </cell>
          <cell r="B258">
            <v>0</v>
          </cell>
          <cell r="C258">
            <v>0</v>
          </cell>
          <cell r="D258">
            <v>0</v>
          </cell>
          <cell r="E258">
            <v>0</v>
          </cell>
          <cell r="F258">
            <v>0</v>
          </cell>
          <cell r="G258">
            <v>0</v>
          </cell>
          <cell r="I258">
            <v>0</v>
          </cell>
          <cell r="J258">
            <v>0</v>
          </cell>
          <cell r="K258">
            <v>0</v>
          </cell>
          <cell r="L258">
            <v>0</v>
          </cell>
          <cell r="M258">
            <v>0</v>
          </cell>
          <cell r="N258">
            <v>0</v>
          </cell>
          <cell r="O258">
            <v>0</v>
          </cell>
          <cell r="P258">
            <v>0</v>
          </cell>
          <cell r="Q258">
            <v>0</v>
          </cell>
        </row>
        <row r="259">
          <cell r="A259">
            <v>0</v>
          </cell>
          <cell r="B259">
            <v>0</v>
          </cell>
          <cell r="C259">
            <v>0</v>
          </cell>
          <cell r="D259">
            <v>0</v>
          </cell>
          <cell r="E259">
            <v>0</v>
          </cell>
          <cell r="F259">
            <v>0</v>
          </cell>
          <cell r="G259">
            <v>0</v>
          </cell>
          <cell r="I259">
            <v>0</v>
          </cell>
          <cell r="J259">
            <v>0</v>
          </cell>
          <cell r="K259">
            <v>0</v>
          </cell>
          <cell r="L259">
            <v>0</v>
          </cell>
          <cell r="M259">
            <v>0</v>
          </cell>
          <cell r="N259">
            <v>0</v>
          </cell>
          <cell r="O259">
            <v>0</v>
          </cell>
          <cell r="P259">
            <v>0</v>
          </cell>
          <cell r="Q259">
            <v>0</v>
          </cell>
        </row>
        <row r="260">
          <cell r="A260">
            <v>0</v>
          </cell>
          <cell r="B260">
            <v>0</v>
          </cell>
          <cell r="C260">
            <v>0</v>
          </cell>
          <cell r="D260">
            <v>0</v>
          </cell>
          <cell r="E260">
            <v>0</v>
          </cell>
          <cell r="F260">
            <v>0</v>
          </cell>
          <cell r="G260">
            <v>0</v>
          </cell>
          <cell r="I260">
            <v>0</v>
          </cell>
          <cell r="J260">
            <v>0</v>
          </cell>
          <cell r="K260">
            <v>0</v>
          </cell>
          <cell r="L260">
            <v>0</v>
          </cell>
          <cell r="M260">
            <v>0</v>
          </cell>
          <cell r="N260">
            <v>0</v>
          </cell>
          <cell r="O260">
            <v>0</v>
          </cell>
          <cell r="P260">
            <v>0</v>
          </cell>
          <cell r="Q260">
            <v>0</v>
          </cell>
        </row>
        <row r="261">
          <cell r="A261">
            <v>0</v>
          </cell>
          <cell r="B261">
            <v>0</v>
          </cell>
          <cell r="C261">
            <v>0</v>
          </cell>
          <cell r="D261">
            <v>0</v>
          </cell>
          <cell r="E261">
            <v>0</v>
          </cell>
          <cell r="F261">
            <v>0</v>
          </cell>
          <cell r="G261">
            <v>0</v>
          </cell>
          <cell r="I261">
            <v>0</v>
          </cell>
          <cell r="J261">
            <v>0</v>
          </cell>
          <cell r="K261">
            <v>0</v>
          </cell>
          <cell r="L261">
            <v>0</v>
          </cell>
          <cell r="M261">
            <v>0</v>
          </cell>
          <cell r="N261">
            <v>0</v>
          </cell>
          <cell r="O261">
            <v>0</v>
          </cell>
          <cell r="P261">
            <v>0</v>
          </cell>
          <cell r="Q261">
            <v>0</v>
          </cell>
        </row>
        <row r="262">
          <cell r="A262" t="str">
            <v>EF0261</v>
          </cell>
          <cell r="B262" t="str">
            <v xml:space="preserve">Abdelkader YagouP </v>
          </cell>
          <cell r="C262" t="str">
            <v>FA</v>
          </cell>
          <cell r="D262" t="str">
            <v>Local Food Aid Monitor</v>
          </cell>
          <cell r="E262">
            <v>38777</v>
          </cell>
          <cell r="F262">
            <v>2958465</v>
          </cell>
          <cell r="G262">
            <v>32.397260273972599</v>
          </cell>
          <cell r="H262">
            <v>7</v>
          </cell>
          <cell r="I262">
            <v>0</v>
          </cell>
          <cell r="J262">
            <v>25.397260273972599</v>
          </cell>
          <cell r="K262">
            <v>0</v>
          </cell>
          <cell r="L262">
            <v>0</v>
          </cell>
          <cell r="M262">
            <v>0</v>
          </cell>
          <cell r="N262">
            <v>0</v>
          </cell>
          <cell r="O262">
            <v>0</v>
          </cell>
          <cell r="P262">
            <v>0</v>
          </cell>
          <cell r="Q262">
            <v>0</v>
          </cell>
        </row>
        <row r="263">
          <cell r="A263">
            <v>0</v>
          </cell>
          <cell r="B263">
            <v>0</v>
          </cell>
          <cell r="C263">
            <v>0</v>
          </cell>
          <cell r="D263">
            <v>0</v>
          </cell>
          <cell r="E263">
            <v>0</v>
          </cell>
          <cell r="F263">
            <v>0</v>
          </cell>
          <cell r="G263">
            <v>0</v>
          </cell>
          <cell r="I263">
            <v>0</v>
          </cell>
          <cell r="J263">
            <v>0</v>
          </cell>
          <cell r="K263">
            <v>0</v>
          </cell>
          <cell r="L263">
            <v>0</v>
          </cell>
          <cell r="M263">
            <v>0</v>
          </cell>
          <cell r="N263">
            <v>0</v>
          </cell>
          <cell r="O263">
            <v>0</v>
          </cell>
          <cell r="P263">
            <v>0</v>
          </cell>
          <cell r="Q263">
            <v>0</v>
          </cell>
        </row>
        <row r="264">
          <cell r="A264" t="str">
            <v>EF0263</v>
          </cell>
          <cell r="B264" t="str">
            <v xml:space="preserve">Faisal MOHAMED EISSA </v>
          </cell>
          <cell r="C264" t="str">
            <v>FS</v>
          </cell>
          <cell r="D264" t="str">
            <v>Food security survey</v>
          </cell>
          <cell r="E264">
            <v>38777</v>
          </cell>
          <cell r="F264">
            <v>39325</v>
          </cell>
          <cell r="G264">
            <v>32.397260273972599</v>
          </cell>
          <cell r="H264">
            <v>11</v>
          </cell>
          <cell r="I264">
            <v>0</v>
          </cell>
          <cell r="J264">
            <v>21.397260273972599</v>
          </cell>
          <cell r="K264">
            <v>0</v>
          </cell>
          <cell r="L264">
            <v>0</v>
          </cell>
          <cell r="M264">
            <v>0</v>
          </cell>
          <cell r="N264">
            <v>0</v>
          </cell>
          <cell r="O264">
            <v>0</v>
          </cell>
          <cell r="P264">
            <v>0</v>
          </cell>
          <cell r="Q264">
            <v>0</v>
          </cell>
        </row>
        <row r="265">
          <cell r="A265">
            <v>0</v>
          </cell>
          <cell r="B265">
            <v>0</v>
          </cell>
          <cell r="C265">
            <v>0</v>
          </cell>
          <cell r="D265">
            <v>0</v>
          </cell>
          <cell r="E265">
            <v>0</v>
          </cell>
          <cell r="F265">
            <v>0</v>
          </cell>
          <cell r="G265">
            <v>0</v>
          </cell>
          <cell r="I265">
            <v>0</v>
          </cell>
          <cell r="J265">
            <v>0</v>
          </cell>
          <cell r="K265">
            <v>0</v>
          </cell>
          <cell r="L265">
            <v>0</v>
          </cell>
          <cell r="M265">
            <v>0</v>
          </cell>
          <cell r="N265">
            <v>0</v>
          </cell>
          <cell r="O265">
            <v>0</v>
          </cell>
          <cell r="P265">
            <v>0</v>
          </cell>
          <cell r="Q265">
            <v>0</v>
          </cell>
        </row>
        <row r="266">
          <cell r="A266">
            <v>0</v>
          </cell>
          <cell r="B266">
            <v>0</v>
          </cell>
          <cell r="C266">
            <v>0</v>
          </cell>
          <cell r="D266">
            <v>0</v>
          </cell>
          <cell r="E266">
            <v>0</v>
          </cell>
          <cell r="F266">
            <v>0</v>
          </cell>
          <cell r="G266">
            <v>0</v>
          </cell>
          <cell r="I266">
            <v>0</v>
          </cell>
          <cell r="J266">
            <v>0</v>
          </cell>
          <cell r="K266">
            <v>0</v>
          </cell>
          <cell r="L266">
            <v>0</v>
          </cell>
          <cell r="M266">
            <v>0</v>
          </cell>
          <cell r="N266">
            <v>0</v>
          </cell>
          <cell r="O266">
            <v>0</v>
          </cell>
          <cell r="P266">
            <v>0</v>
          </cell>
          <cell r="Q266">
            <v>0</v>
          </cell>
        </row>
        <row r="267">
          <cell r="A267">
            <v>0</v>
          </cell>
          <cell r="B267">
            <v>0</v>
          </cell>
          <cell r="C267">
            <v>0</v>
          </cell>
          <cell r="D267">
            <v>0</v>
          </cell>
          <cell r="E267">
            <v>0</v>
          </cell>
          <cell r="F267">
            <v>0</v>
          </cell>
          <cell r="G267">
            <v>0</v>
          </cell>
          <cell r="I267">
            <v>0</v>
          </cell>
          <cell r="J267">
            <v>0</v>
          </cell>
          <cell r="K267">
            <v>0</v>
          </cell>
          <cell r="L267">
            <v>0</v>
          </cell>
          <cell r="M267">
            <v>0</v>
          </cell>
          <cell r="N267">
            <v>0</v>
          </cell>
          <cell r="O267">
            <v>0</v>
          </cell>
          <cell r="P267">
            <v>0</v>
          </cell>
          <cell r="Q267">
            <v>0</v>
          </cell>
        </row>
        <row r="268">
          <cell r="A268" t="str">
            <v>EF0267</v>
          </cell>
          <cell r="B268" t="str">
            <v xml:space="preserve">Modather Mohamed Abdalla </v>
          </cell>
          <cell r="C268" t="str">
            <v>LOG</v>
          </cell>
          <cell r="D268" t="str">
            <v>Mechanic Assistan</v>
          </cell>
          <cell r="E268">
            <v>38838</v>
          </cell>
          <cell r="F268">
            <v>39537</v>
          </cell>
          <cell r="G268">
            <v>28.287671232876711</v>
          </cell>
          <cell r="H268">
            <v>23</v>
          </cell>
          <cell r="I268">
            <v>0</v>
          </cell>
          <cell r="J268">
            <v>5.2876712328767113</v>
          </cell>
          <cell r="K268">
            <v>0</v>
          </cell>
          <cell r="L268">
            <v>0</v>
          </cell>
          <cell r="M268">
            <v>0</v>
          </cell>
          <cell r="N268">
            <v>0</v>
          </cell>
          <cell r="O268">
            <v>0</v>
          </cell>
          <cell r="P268">
            <v>0</v>
          </cell>
          <cell r="Q268">
            <v>0</v>
          </cell>
        </row>
        <row r="269">
          <cell r="A269">
            <v>0</v>
          </cell>
          <cell r="B269">
            <v>0</v>
          </cell>
          <cell r="C269">
            <v>0</v>
          </cell>
          <cell r="D269">
            <v>0</v>
          </cell>
          <cell r="E269">
            <v>0</v>
          </cell>
          <cell r="F269">
            <v>0</v>
          </cell>
          <cell r="G269">
            <v>0</v>
          </cell>
          <cell r="I269">
            <v>0</v>
          </cell>
          <cell r="J269">
            <v>0</v>
          </cell>
          <cell r="K269">
            <v>0</v>
          </cell>
          <cell r="L269">
            <v>0</v>
          </cell>
          <cell r="M269">
            <v>0</v>
          </cell>
          <cell r="N269">
            <v>0</v>
          </cell>
          <cell r="O269">
            <v>0</v>
          </cell>
          <cell r="P269">
            <v>0</v>
          </cell>
          <cell r="Q269">
            <v>0</v>
          </cell>
        </row>
        <row r="270">
          <cell r="A270">
            <v>0</v>
          </cell>
          <cell r="B270">
            <v>0</v>
          </cell>
          <cell r="C270">
            <v>0</v>
          </cell>
          <cell r="D270">
            <v>0</v>
          </cell>
          <cell r="E270">
            <v>0</v>
          </cell>
          <cell r="F270">
            <v>0</v>
          </cell>
          <cell r="G270">
            <v>0</v>
          </cell>
          <cell r="I270">
            <v>0</v>
          </cell>
          <cell r="J270">
            <v>0</v>
          </cell>
          <cell r="K270">
            <v>0</v>
          </cell>
          <cell r="L270">
            <v>0</v>
          </cell>
          <cell r="M270">
            <v>0</v>
          </cell>
          <cell r="N270">
            <v>0</v>
          </cell>
          <cell r="O270">
            <v>0</v>
          </cell>
          <cell r="P270">
            <v>0</v>
          </cell>
          <cell r="Q270">
            <v>0</v>
          </cell>
        </row>
        <row r="271">
          <cell r="A271" t="str">
            <v>EF0270</v>
          </cell>
          <cell r="B271" t="str">
            <v xml:space="preserve">Ahmed Suleiman Ahmed </v>
          </cell>
          <cell r="C271" t="str">
            <v>LOG</v>
          </cell>
          <cell r="D271" t="str">
            <v>Watchman</v>
          </cell>
          <cell r="E271">
            <v>38812</v>
          </cell>
          <cell r="F271">
            <v>2958465</v>
          </cell>
          <cell r="G271">
            <v>30.06849315068493</v>
          </cell>
          <cell r="H271">
            <v>16</v>
          </cell>
          <cell r="I271">
            <v>0</v>
          </cell>
          <cell r="J271">
            <v>14.06849315068493</v>
          </cell>
          <cell r="K271">
            <v>0</v>
          </cell>
          <cell r="L271">
            <v>0</v>
          </cell>
          <cell r="M271">
            <v>0</v>
          </cell>
          <cell r="N271">
            <v>0</v>
          </cell>
          <cell r="O271">
            <v>0</v>
          </cell>
          <cell r="P271">
            <v>0</v>
          </cell>
          <cell r="Q271">
            <v>0</v>
          </cell>
        </row>
        <row r="272">
          <cell r="A272" t="str">
            <v>EF0271</v>
          </cell>
          <cell r="B272" t="str">
            <v xml:space="preserve">Babiker Ibrahim Mohamed </v>
          </cell>
          <cell r="C272" t="str">
            <v>LOG</v>
          </cell>
          <cell r="D272" t="str">
            <v>Watchman</v>
          </cell>
          <cell r="E272">
            <v>38808</v>
          </cell>
          <cell r="F272">
            <v>2958465</v>
          </cell>
          <cell r="G272">
            <v>30.342465753424655</v>
          </cell>
          <cell r="H272">
            <v>0</v>
          </cell>
          <cell r="I272">
            <v>0</v>
          </cell>
          <cell r="J272">
            <v>30.342465753424655</v>
          </cell>
          <cell r="K272">
            <v>0</v>
          </cell>
          <cell r="L272">
            <v>0</v>
          </cell>
          <cell r="M272">
            <v>0</v>
          </cell>
          <cell r="N272">
            <v>0</v>
          </cell>
          <cell r="O272">
            <v>0</v>
          </cell>
          <cell r="P272">
            <v>0</v>
          </cell>
          <cell r="Q272">
            <v>0</v>
          </cell>
        </row>
        <row r="273">
          <cell r="A273" t="str">
            <v>EF0272</v>
          </cell>
          <cell r="B273" t="str">
            <v xml:space="preserve">Mohamed Ahmed Dawalbeit </v>
          </cell>
          <cell r="C273" t="str">
            <v>LOG</v>
          </cell>
          <cell r="D273" t="str">
            <v>Watchman</v>
          </cell>
          <cell r="E273">
            <v>38808</v>
          </cell>
          <cell r="F273">
            <v>2958465</v>
          </cell>
          <cell r="G273">
            <v>30.342465753424655</v>
          </cell>
          <cell r="H273">
            <v>0</v>
          </cell>
          <cell r="I273">
            <v>0</v>
          </cell>
          <cell r="J273">
            <v>30.342465753424655</v>
          </cell>
          <cell r="K273">
            <v>0</v>
          </cell>
          <cell r="L273">
            <v>0</v>
          </cell>
          <cell r="M273">
            <v>0</v>
          </cell>
          <cell r="N273">
            <v>0</v>
          </cell>
          <cell r="O273">
            <v>0</v>
          </cell>
          <cell r="P273">
            <v>0</v>
          </cell>
          <cell r="Q273">
            <v>0</v>
          </cell>
        </row>
        <row r="274">
          <cell r="A274">
            <v>0</v>
          </cell>
          <cell r="B274">
            <v>0</v>
          </cell>
          <cell r="C274">
            <v>0</v>
          </cell>
          <cell r="D274">
            <v>0</v>
          </cell>
          <cell r="E274">
            <v>0</v>
          </cell>
          <cell r="F274">
            <v>0</v>
          </cell>
          <cell r="G274">
            <v>0</v>
          </cell>
          <cell r="I274">
            <v>0</v>
          </cell>
          <cell r="J274">
            <v>0</v>
          </cell>
          <cell r="K274">
            <v>0</v>
          </cell>
          <cell r="L274">
            <v>0</v>
          </cell>
          <cell r="M274">
            <v>0</v>
          </cell>
          <cell r="N274">
            <v>0</v>
          </cell>
          <cell r="O274">
            <v>0</v>
          </cell>
          <cell r="P274">
            <v>0</v>
          </cell>
          <cell r="Q274">
            <v>0</v>
          </cell>
        </row>
        <row r="275">
          <cell r="A275">
            <v>0</v>
          </cell>
          <cell r="B275">
            <v>0</v>
          </cell>
          <cell r="C275">
            <v>0</v>
          </cell>
          <cell r="D275">
            <v>0</v>
          </cell>
          <cell r="E275">
            <v>0</v>
          </cell>
          <cell r="F275">
            <v>0</v>
          </cell>
          <cell r="G275">
            <v>0</v>
          </cell>
          <cell r="I275">
            <v>0</v>
          </cell>
          <cell r="J275">
            <v>0</v>
          </cell>
          <cell r="K275">
            <v>0</v>
          </cell>
          <cell r="L275">
            <v>0</v>
          </cell>
          <cell r="M275">
            <v>0</v>
          </cell>
          <cell r="N275">
            <v>0</v>
          </cell>
          <cell r="O275">
            <v>0</v>
          </cell>
          <cell r="P275">
            <v>0</v>
          </cell>
          <cell r="Q275">
            <v>0</v>
          </cell>
        </row>
        <row r="276">
          <cell r="A276">
            <v>0</v>
          </cell>
          <cell r="B276">
            <v>0</v>
          </cell>
          <cell r="C276">
            <v>0</v>
          </cell>
          <cell r="D276">
            <v>0</v>
          </cell>
          <cell r="E276">
            <v>0</v>
          </cell>
          <cell r="F276">
            <v>0</v>
          </cell>
          <cell r="G276">
            <v>0</v>
          </cell>
          <cell r="I276">
            <v>0</v>
          </cell>
          <cell r="J276">
            <v>0</v>
          </cell>
          <cell r="K276">
            <v>0</v>
          </cell>
          <cell r="L276">
            <v>0</v>
          </cell>
          <cell r="M276">
            <v>0</v>
          </cell>
          <cell r="N276">
            <v>0</v>
          </cell>
          <cell r="O276">
            <v>0</v>
          </cell>
          <cell r="P276">
            <v>0</v>
          </cell>
          <cell r="Q276">
            <v>0</v>
          </cell>
        </row>
        <row r="277">
          <cell r="A277">
            <v>0</v>
          </cell>
          <cell r="B277">
            <v>0</v>
          </cell>
          <cell r="C277">
            <v>0</v>
          </cell>
          <cell r="D277">
            <v>0</v>
          </cell>
          <cell r="E277">
            <v>0</v>
          </cell>
          <cell r="F277">
            <v>0</v>
          </cell>
          <cell r="G277">
            <v>0</v>
          </cell>
          <cell r="I277">
            <v>0</v>
          </cell>
          <cell r="J277">
            <v>0</v>
          </cell>
          <cell r="K277">
            <v>0</v>
          </cell>
          <cell r="L277">
            <v>0</v>
          </cell>
          <cell r="M277">
            <v>0</v>
          </cell>
          <cell r="N277">
            <v>0</v>
          </cell>
          <cell r="O277">
            <v>0</v>
          </cell>
          <cell r="P277">
            <v>0</v>
          </cell>
          <cell r="Q277">
            <v>0</v>
          </cell>
        </row>
        <row r="278">
          <cell r="A278">
            <v>0</v>
          </cell>
          <cell r="B278">
            <v>0</v>
          </cell>
          <cell r="C278">
            <v>0</v>
          </cell>
          <cell r="D278">
            <v>0</v>
          </cell>
          <cell r="E278">
            <v>0</v>
          </cell>
          <cell r="F278">
            <v>0</v>
          </cell>
          <cell r="G278">
            <v>0</v>
          </cell>
          <cell r="I278">
            <v>0</v>
          </cell>
          <cell r="J278">
            <v>0</v>
          </cell>
          <cell r="K278">
            <v>0</v>
          </cell>
          <cell r="L278">
            <v>0</v>
          </cell>
          <cell r="M278">
            <v>0</v>
          </cell>
          <cell r="N278">
            <v>0</v>
          </cell>
          <cell r="O278">
            <v>0</v>
          </cell>
          <cell r="P278">
            <v>0</v>
          </cell>
          <cell r="Q278">
            <v>0</v>
          </cell>
        </row>
        <row r="279">
          <cell r="A279">
            <v>0</v>
          </cell>
          <cell r="B279">
            <v>0</v>
          </cell>
          <cell r="C279">
            <v>0</v>
          </cell>
          <cell r="D279">
            <v>0</v>
          </cell>
          <cell r="E279">
            <v>0</v>
          </cell>
          <cell r="F279">
            <v>0</v>
          </cell>
          <cell r="G279">
            <v>0</v>
          </cell>
          <cell r="I279">
            <v>0</v>
          </cell>
          <cell r="J279">
            <v>0</v>
          </cell>
          <cell r="K279">
            <v>0</v>
          </cell>
          <cell r="L279">
            <v>0</v>
          </cell>
          <cell r="M279">
            <v>0</v>
          </cell>
          <cell r="N279">
            <v>0</v>
          </cell>
          <cell r="O279">
            <v>0</v>
          </cell>
          <cell r="P279">
            <v>0</v>
          </cell>
          <cell r="Q279">
            <v>0</v>
          </cell>
        </row>
        <row r="280">
          <cell r="A280">
            <v>0</v>
          </cell>
          <cell r="B280">
            <v>0</v>
          </cell>
          <cell r="C280">
            <v>0</v>
          </cell>
          <cell r="D280">
            <v>0</v>
          </cell>
          <cell r="E280">
            <v>0</v>
          </cell>
          <cell r="F280">
            <v>0</v>
          </cell>
          <cell r="G280">
            <v>0</v>
          </cell>
          <cell r="I280">
            <v>0</v>
          </cell>
          <cell r="J280">
            <v>0</v>
          </cell>
          <cell r="K280">
            <v>0</v>
          </cell>
          <cell r="L280">
            <v>0</v>
          </cell>
          <cell r="M280">
            <v>0</v>
          </cell>
          <cell r="N280">
            <v>0</v>
          </cell>
          <cell r="O280">
            <v>0</v>
          </cell>
          <cell r="P280">
            <v>0</v>
          </cell>
          <cell r="Q280">
            <v>0</v>
          </cell>
        </row>
        <row r="281">
          <cell r="A281" t="str">
            <v>EF0280</v>
          </cell>
          <cell r="B281" t="str">
            <v xml:space="preserve">Aisha Adam Ahmed Mohamed </v>
          </cell>
          <cell r="C281" t="str">
            <v>LOG</v>
          </cell>
          <cell r="D281" t="str">
            <v>Cook/Cleaner</v>
          </cell>
          <cell r="E281">
            <v>38899</v>
          </cell>
          <cell r="F281">
            <v>39447</v>
          </cell>
          <cell r="G281">
            <v>24.17808219178082</v>
          </cell>
          <cell r="H281">
            <v>6</v>
          </cell>
          <cell r="I281">
            <v>0</v>
          </cell>
          <cell r="J281">
            <v>18.17808219178082</v>
          </cell>
          <cell r="K281">
            <v>0</v>
          </cell>
          <cell r="L281">
            <v>0</v>
          </cell>
          <cell r="M281">
            <v>0</v>
          </cell>
          <cell r="N281">
            <v>0</v>
          </cell>
          <cell r="O281">
            <v>0</v>
          </cell>
          <cell r="P281">
            <v>0</v>
          </cell>
          <cell r="Q281">
            <v>0</v>
          </cell>
        </row>
        <row r="282">
          <cell r="A282" t="str">
            <v>EF0281</v>
          </cell>
          <cell r="B282" t="str">
            <v xml:space="preserve">Hamed Mohamed Hamed </v>
          </cell>
          <cell r="C282" t="str">
            <v>LOG</v>
          </cell>
          <cell r="D282" t="str">
            <v>LOG/Assistant -Daraslaam</v>
          </cell>
          <cell r="E282">
            <v>38961</v>
          </cell>
          <cell r="F282">
            <v>39447</v>
          </cell>
          <cell r="G282">
            <v>20.06849315068493</v>
          </cell>
          <cell r="H282">
            <v>0</v>
          </cell>
          <cell r="I282">
            <v>0</v>
          </cell>
          <cell r="J282">
            <v>20.06849315068493</v>
          </cell>
          <cell r="K282">
            <v>0</v>
          </cell>
          <cell r="L282">
            <v>0</v>
          </cell>
          <cell r="M282">
            <v>0</v>
          </cell>
          <cell r="N282">
            <v>0</v>
          </cell>
          <cell r="O282">
            <v>0</v>
          </cell>
          <cell r="P282">
            <v>0</v>
          </cell>
          <cell r="Q282">
            <v>0</v>
          </cell>
        </row>
        <row r="283">
          <cell r="A283">
            <v>0</v>
          </cell>
          <cell r="B283">
            <v>0</v>
          </cell>
          <cell r="C283">
            <v>0</v>
          </cell>
          <cell r="D283">
            <v>0</v>
          </cell>
          <cell r="E283">
            <v>0</v>
          </cell>
          <cell r="F283">
            <v>0</v>
          </cell>
          <cell r="G283">
            <v>0</v>
          </cell>
          <cell r="I283">
            <v>0</v>
          </cell>
          <cell r="J283">
            <v>0</v>
          </cell>
          <cell r="K283">
            <v>0</v>
          </cell>
          <cell r="L283">
            <v>0</v>
          </cell>
          <cell r="M283">
            <v>0</v>
          </cell>
          <cell r="N283">
            <v>0</v>
          </cell>
          <cell r="O283">
            <v>0</v>
          </cell>
          <cell r="P283">
            <v>0</v>
          </cell>
          <cell r="Q283">
            <v>0</v>
          </cell>
        </row>
        <row r="284">
          <cell r="A284">
            <v>0</v>
          </cell>
          <cell r="B284">
            <v>0</v>
          </cell>
          <cell r="C284">
            <v>0</v>
          </cell>
          <cell r="D284">
            <v>0</v>
          </cell>
          <cell r="E284">
            <v>0</v>
          </cell>
          <cell r="F284">
            <v>0</v>
          </cell>
          <cell r="G284">
            <v>0</v>
          </cell>
          <cell r="I284">
            <v>0</v>
          </cell>
          <cell r="J284">
            <v>0</v>
          </cell>
          <cell r="K284">
            <v>0</v>
          </cell>
          <cell r="L284">
            <v>0</v>
          </cell>
          <cell r="M284">
            <v>0</v>
          </cell>
          <cell r="N284">
            <v>0</v>
          </cell>
          <cell r="O284">
            <v>0</v>
          </cell>
          <cell r="P284">
            <v>0</v>
          </cell>
          <cell r="Q284">
            <v>0</v>
          </cell>
        </row>
        <row r="285">
          <cell r="A285">
            <v>0</v>
          </cell>
          <cell r="B285">
            <v>0</v>
          </cell>
          <cell r="C285">
            <v>0</v>
          </cell>
          <cell r="D285">
            <v>0</v>
          </cell>
          <cell r="E285">
            <v>0</v>
          </cell>
          <cell r="F285">
            <v>0</v>
          </cell>
          <cell r="G285">
            <v>0</v>
          </cell>
          <cell r="I285">
            <v>0</v>
          </cell>
          <cell r="J285">
            <v>0</v>
          </cell>
          <cell r="K285">
            <v>0</v>
          </cell>
          <cell r="L285">
            <v>0</v>
          </cell>
          <cell r="M285">
            <v>0</v>
          </cell>
          <cell r="N285">
            <v>0</v>
          </cell>
          <cell r="O285">
            <v>0</v>
          </cell>
          <cell r="P285">
            <v>0</v>
          </cell>
          <cell r="Q285">
            <v>0</v>
          </cell>
        </row>
        <row r="286">
          <cell r="A286">
            <v>0</v>
          </cell>
          <cell r="B286">
            <v>0</v>
          </cell>
          <cell r="C286">
            <v>0</v>
          </cell>
          <cell r="D286">
            <v>0</v>
          </cell>
          <cell r="E286">
            <v>0</v>
          </cell>
          <cell r="F286">
            <v>0</v>
          </cell>
          <cell r="G286">
            <v>0</v>
          </cell>
          <cell r="I286">
            <v>0</v>
          </cell>
          <cell r="J286">
            <v>0</v>
          </cell>
          <cell r="K286">
            <v>0</v>
          </cell>
          <cell r="L286">
            <v>0</v>
          </cell>
          <cell r="M286">
            <v>0</v>
          </cell>
          <cell r="N286">
            <v>0</v>
          </cell>
          <cell r="O286">
            <v>0</v>
          </cell>
          <cell r="P286">
            <v>0</v>
          </cell>
          <cell r="Q286">
            <v>0</v>
          </cell>
        </row>
        <row r="287">
          <cell r="A287" t="str">
            <v>EF0286</v>
          </cell>
          <cell r="B287" t="str">
            <v xml:space="preserve">Mahadia Adam Ibrahim </v>
          </cell>
          <cell r="C287" t="str">
            <v>NUT</v>
          </cell>
          <cell r="D287" t="str">
            <v>OTP Team Leader</v>
          </cell>
          <cell r="E287">
            <v>38961</v>
          </cell>
          <cell r="F287">
            <v>39263</v>
          </cell>
          <cell r="G287">
            <v>20.06849315068493</v>
          </cell>
          <cell r="H287">
            <v>7</v>
          </cell>
          <cell r="I287">
            <v>0</v>
          </cell>
          <cell r="J287">
            <v>13.06849315068493</v>
          </cell>
          <cell r="K287">
            <v>0</v>
          </cell>
          <cell r="L287">
            <v>0</v>
          </cell>
          <cell r="M287">
            <v>0</v>
          </cell>
          <cell r="N287">
            <v>0</v>
          </cell>
          <cell r="O287">
            <v>0</v>
          </cell>
          <cell r="P287">
            <v>0</v>
          </cell>
          <cell r="Q287">
            <v>0</v>
          </cell>
        </row>
        <row r="288">
          <cell r="A288" t="str">
            <v>EF0287</v>
          </cell>
          <cell r="B288" t="str">
            <v xml:space="preserve">Eltigani Fadul Mustafa </v>
          </cell>
          <cell r="C288" t="str">
            <v>ADMIN</v>
          </cell>
          <cell r="D288" t="str">
            <v>Accountant</v>
          </cell>
          <cell r="E288">
            <v>38961</v>
          </cell>
          <cell r="F288">
            <v>39325</v>
          </cell>
          <cell r="G288">
            <v>20.06849315068493</v>
          </cell>
          <cell r="H288">
            <v>4</v>
          </cell>
          <cell r="I288">
            <v>0</v>
          </cell>
          <cell r="J288">
            <v>16.06849315068493</v>
          </cell>
          <cell r="K288">
            <v>0</v>
          </cell>
          <cell r="L288">
            <v>0</v>
          </cell>
          <cell r="M288">
            <v>0</v>
          </cell>
          <cell r="N288">
            <v>0</v>
          </cell>
          <cell r="O288">
            <v>0</v>
          </cell>
          <cell r="P288">
            <v>0</v>
          </cell>
          <cell r="Q288">
            <v>0</v>
          </cell>
        </row>
        <row r="289">
          <cell r="A289" t="str">
            <v>EF0288</v>
          </cell>
          <cell r="B289" t="str">
            <v xml:space="preserve">Abdelhameed Eltigani Suliman </v>
          </cell>
          <cell r="C289" t="str">
            <v>NUT</v>
          </cell>
          <cell r="D289" t="str">
            <v xml:space="preserve">Medical Supervisor </v>
          </cell>
          <cell r="E289">
            <v>38961</v>
          </cell>
          <cell r="F289">
            <v>39325</v>
          </cell>
          <cell r="G289">
            <v>20.06849315068493</v>
          </cell>
          <cell r="H289">
            <v>0</v>
          </cell>
          <cell r="I289">
            <v>0</v>
          </cell>
          <cell r="J289">
            <v>20.06849315068493</v>
          </cell>
          <cell r="K289">
            <v>0</v>
          </cell>
          <cell r="L289">
            <v>0</v>
          </cell>
          <cell r="M289">
            <v>0</v>
          </cell>
          <cell r="N289">
            <v>0</v>
          </cell>
          <cell r="O289">
            <v>0</v>
          </cell>
          <cell r="P289">
            <v>0</v>
          </cell>
          <cell r="Q289">
            <v>0</v>
          </cell>
        </row>
        <row r="290">
          <cell r="A290">
            <v>0</v>
          </cell>
          <cell r="B290">
            <v>0</v>
          </cell>
          <cell r="C290">
            <v>0</v>
          </cell>
          <cell r="D290">
            <v>0</v>
          </cell>
          <cell r="E290">
            <v>0</v>
          </cell>
          <cell r="F290">
            <v>0</v>
          </cell>
          <cell r="G290">
            <v>0</v>
          </cell>
          <cell r="I290">
            <v>0</v>
          </cell>
          <cell r="J290">
            <v>0</v>
          </cell>
          <cell r="K290">
            <v>0</v>
          </cell>
          <cell r="L290">
            <v>0</v>
          </cell>
          <cell r="M290">
            <v>0</v>
          </cell>
          <cell r="N290">
            <v>0</v>
          </cell>
          <cell r="O290">
            <v>0</v>
          </cell>
          <cell r="P290">
            <v>0</v>
          </cell>
          <cell r="Q290">
            <v>0</v>
          </cell>
        </row>
        <row r="291">
          <cell r="A291" t="str">
            <v>EF0290</v>
          </cell>
          <cell r="B291" t="str">
            <v xml:space="preserve">Mariam Abaker Yahya </v>
          </cell>
          <cell r="C291" t="str">
            <v>NUT</v>
          </cell>
          <cell r="D291" t="str">
            <v>Cleaner</v>
          </cell>
          <cell r="E291">
            <v>38961</v>
          </cell>
          <cell r="F291">
            <v>39325</v>
          </cell>
          <cell r="G291">
            <v>20.06849315068493</v>
          </cell>
          <cell r="H291">
            <v>0</v>
          </cell>
          <cell r="I291">
            <v>8</v>
          </cell>
          <cell r="J291">
            <v>12.06849315068493</v>
          </cell>
          <cell r="K291">
            <v>0</v>
          </cell>
          <cell r="L291">
            <v>0</v>
          </cell>
          <cell r="M291">
            <v>0</v>
          </cell>
          <cell r="N291">
            <v>0</v>
          </cell>
          <cell r="O291">
            <v>0</v>
          </cell>
          <cell r="P291">
            <v>0</v>
          </cell>
          <cell r="Q291">
            <v>8</v>
          </cell>
        </row>
        <row r="292">
          <cell r="A292" t="str">
            <v>EF0291</v>
          </cell>
          <cell r="B292" t="str">
            <v xml:space="preserve">Anwar Elamin Ahmed </v>
          </cell>
          <cell r="C292" t="str">
            <v>LOG</v>
          </cell>
          <cell r="D292" t="str">
            <v xml:space="preserve">Radio operator </v>
          </cell>
          <cell r="E292">
            <v>38963</v>
          </cell>
          <cell r="F292">
            <v>39480</v>
          </cell>
          <cell r="G292">
            <v>19.931506849315067</v>
          </cell>
          <cell r="H292">
            <v>0</v>
          </cell>
          <cell r="I292">
            <v>0</v>
          </cell>
          <cell r="J292">
            <v>19.931506849315067</v>
          </cell>
          <cell r="K292">
            <v>0</v>
          </cell>
          <cell r="L292">
            <v>0</v>
          </cell>
          <cell r="M292">
            <v>0</v>
          </cell>
          <cell r="N292">
            <v>0</v>
          </cell>
          <cell r="O292">
            <v>0</v>
          </cell>
          <cell r="P292">
            <v>0</v>
          </cell>
          <cell r="Q292">
            <v>0</v>
          </cell>
        </row>
        <row r="293">
          <cell r="A293">
            <v>0</v>
          </cell>
          <cell r="B293">
            <v>0</v>
          </cell>
          <cell r="C293">
            <v>0</v>
          </cell>
          <cell r="D293">
            <v>0</v>
          </cell>
          <cell r="E293">
            <v>0</v>
          </cell>
          <cell r="F293">
            <v>0</v>
          </cell>
          <cell r="G293">
            <v>0</v>
          </cell>
          <cell r="H293">
            <v>8</v>
          </cell>
          <cell r="I293">
            <v>8</v>
          </cell>
          <cell r="J293">
            <v>8</v>
          </cell>
          <cell r="K293">
            <v>8</v>
          </cell>
          <cell r="L293">
            <v>8</v>
          </cell>
          <cell r="M293">
            <v>8</v>
          </cell>
          <cell r="N293">
            <v>8</v>
          </cell>
          <cell r="O293">
            <v>8</v>
          </cell>
          <cell r="P293">
            <v>8</v>
          </cell>
          <cell r="Q293">
            <v>8</v>
          </cell>
        </row>
        <row r="294">
          <cell r="A294" t="str">
            <v>EF0293</v>
          </cell>
          <cell r="B294" t="str">
            <v xml:space="preserve">Adam Younis Ishag </v>
          </cell>
          <cell r="C294" t="str">
            <v>NUT</v>
          </cell>
          <cell r="D294" t="str">
            <v xml:space="preserve">Measurer </v>
          </cell>
          <cell r="E294">
            <v>38961</v>
          </cell>
          <cell r="F294">
            <v>39294</v>
          </cell>
          <cell r="G294">
            <v>20.06849315068493</v>
          </cell>
          <cell r="H294">
            <v>0</v>
          </cell>
          <cell r="I294">
            <v>0</v>
          </cell>
          <cell r="J294">
            <v>20.06849315068493</v>
          </cell>
          <cell r="K294">
            <v>0</v>
          </cell>
          <cell r="L294">
            <v>0</v>
          </cell>
          <cell r="M294">
            <v>0</v>
          </cell>
          <cell r="N294">
            <v>0</v>
          </cell>
          <cell r="O294">
            <v>0</v>
          </cell>
          <cell r="P294">
            <v>0</v>
          </cell>
          <cell r="Q294">
            <v>0</v>
          </cell>
        </row>
        <row r="295">
          <cell r="A295">
            <v>0</v>
          </cell>
          <cell r="B295">
            <v>0</v>
          </cell>
          <cell r="C295">
            <v>0</v>
          </cell>
          <cell r="D295">
            <v>0</v>
          </cell>
          <cell r="E295">
            <v>0</v>
          </cell>
          <cell r="F295">
            <v>0</v>
          </cell>
          <cell r="G295">
            <v>0</v>
          </cell>
          <cell r="I295">
            <v>0</v>
          </cell>
          <cell r="J295">
            <v>0</v>
          </cell>
          <cell r="K295">
            <v>0</v>
          </cell>
          <cell r="L295">
            <v>0</v>
          </cell>
          <cell r="M295">
            <v>0</v>
          </cell>
          <cell r="N295">
            <v>0</v>
          </cell>
          <cell r="O295">
            <v>0</v>
          </cell>
          <cell r="P295">
            <v>0</v>
          </cell>
          <cell r="Q295">
            <v>0</v>
          </cell>
        </row>
        <row r="296">
          <cell r="A296" t="str">
            <v>EF0295</v>
          </cell>
          <cell r="B296" t="str">
            <v xml:space="preserve">Abdalla Mohamed Gumma </v>
          </cell>
          <cell r="C296" t="str">
            <v>LOG</v>
          </cell>
          <cell r="D296" t="str">
            <v>Watchman</v>
          </cell>
          <cell r="E296">
            <v>38991</v>
          </cell>
          <cell r="F296">
            <v>2958465</v>
          </cell>
          <cell r="G296">
            <v>18.013698630136986</v>
          </cell>
          <cell r="H296">
            <v>0</v>
          </cell>
          <cell r="I296">
            <v>0</v>
          </cell>
          <cell r="J296">
            <v>18.013698630136986</v>
          </cell>
          <cell r="K296">
            <v>0</v>
          </cell>
          <cell r="L296">
            <v>0</v>
          </cell>
          <cell r="M296">
            <v>0</v>
          </cell>
          <cell r="N296">
            <v>0</v>
          </cell>
          <cell r="O296">
            <v>0</v>
          </cell>
          <cell r="P296">
            <v>0</v>
          </cell>
          <cell r="Q296">
            <v>0</v>
          </cell>
        </row>
        <row r="297">
          <cell r="A297" t="str">
            <v>EF0296</v>
          </cell>
          <cell r="B297" t="str">
            <v xml:space="preserve">Abubaker Adam Ahmed </v>
          </cell>
          <cell r="C297" t="str">
            <v>LOG</v>
          </cell>
          <cell r="D297" t="str">
            <v>Watchman</v>
          </cell>
          <cell r="E297">
            <v>38991</v>
          </cell>
          <cell r="F297">
            <v>2958465</v>
          </cell>
          <cell r="G297">
            <v>18.013698630136986</v>
          </cell>
          <cell r="H297">
            <v>4</v>
          </cell>
          <cell r="I297">
            <v>0</v>
          </cell>
          <cell r="J297">
            <v>14.013698630136986</v>
          </cell>
          <cell r="K297">
            <v>0</v>
          </cell>
          <cell r="L297">
            <v>0</v>
          </cell>
          <cell r="M297">
            <v>0</v>
          </cell>
          <cell r="N297">
            <v>0</v>
          </cell>
          <cell r="O297">
            <v>0</v>
          </cell>
          <cell r="P297">
            <v>0</v>
          </cell>
          <cell r="Q297">
            <v>0</v>
          </cell>
        </row>
        <row r="298">
          <cell r="A298">
            <v>0</v>
          </cell>
          <cell r="B298">
            <v>0</v>
          </cell>
          <cell r="C298">
            <v>0</v>
          </cell>
          <cell r="D298">
            <v>0</v>
          </cell>
          <cell r="E298">
            <v>0</v>
          </cell>
          <cell r="F298">
            <v>0</v>
          </cell>
          <cell r="G298">
            <v>0</v>
          </cell>
          <cell r="I298">
            <v>0</v>
          </cell>
          <cell r="J298">
            <v>0</v>
          </cell>
          <cell r="K298">
            <v>0</v>
          </cell>
          <cell r="L298">
            <v>0</v>
          </cell>
          <cell r="M298">
            <v>0</v>
          </cell>
          <cell r="N298">
            <v>0</v>
          </cell>
          <cell r="O298">
            <v>0</v>
          </cell>
          <cell r="P298">
            <v>0</v>
          </cell>
          <cell r="Q298">
            <v>0</v>
          </cell>
        </row>
        <row r="299">
          <cell r="A299">
            <v>0</v>
          </cell>
          <cell r="B299">
            <v>0</v>
          </cell>
          <cell r="C299">
            <v>0</v>
          </cell>
          <cell r="D299">
            <v>0</v>
          </cell>
          <cell r="E299">
            <v>0</v>
          </cell>
          <cell r="F299">
            <v>0</v>
          </cell>
          <cell r="G299">
            <v>0</v>
          </cell>
          <cell r="I299">
            <v>0</v>
          </cell>
          <cell r="J299">
            <v>0</v>
          </cell>
          <cell r="K299">
            <v>0</v>
          </cell>
          <cell r="L299">
            <v>0</v>
          </cell>
          <cell r="M299">
            <v>0</v>
          </cell>
          <cell r="N299">
            <v>0</v>
          </cell>
          <cell r="O299">
            <v>0</v>
          </cell>
          <cell r="P299">
            <v>0</v>
          </cell>
          <cell r="Q299">
            <v>0</v>
          </cell>
        </row>
        <row r="300">
          <cell r="A300" t="str">
            <v>EF0299</v>
          </cell>
          <cell r="B300" t="str">
            <v xml:space="preserve">Yassir Eissa Elsamani </v>
          </cell>
          <cell r="C300" t="str">
            <v>LOG</v>
          </cell>
          <cell r="D300" t="str">
            <v>Watchman</v>
          </cell>
          <cell r="E300">
            <v>38991</v>
          </cell>
          <cell r="F300">
            <v>2958465</v>
          </cell>
          <cell r="G300">
            <v>18.013698630136986</v>
          </cell>
          <cell r="H300">
            <v>0</v>
          </cell>
          <cell r="I300">
            <v>0</v>
          </cell>
          <cell r="J300">
            <v>18.013698630136986</v>
          </cell>
          <cell r="K300">
            <v>0</v>
          </cell>
          <cell r="L300">
            <v>0</v>
          </cell>
          <cell r="M300">
            <v>0</v>
          </cell>
          <cell r="N300">
            <v>0</v>
          </cell>
          <cell r="O300">
            <v>0</v>
          </cell>
          <cell r="P300">
            <v>0</v>
          </cell>
          <cell r="Q300">
            <v>0</v>
          </cell>
        </row>
        <row r="301">
          <cell r="A301" t="str">
            <v>EF0300</v>
          </cell>
          <cell r="B301" t="str">
            <v xml:space="preserve">Abdulgadir Yagoub Kheir Alla </v>
          </cell>
          <cell r="C301" t="str">
            <v>NUT</v>
          </cell>
          <cell r="D301" t="str">
            <v>Watchman</v>
          </cell>
          <cell r="E301">
            <v>38991</v>
          </cell>
          <cell r="F301">
            <v>2958465</v>
          </cell>
          <cell r="G301">
            <v>18.013698630136986</v>
          </cell>
          <cell r="H301">
            <v>0</v>
          </cell>
          <cell r="I301">
            <v>0</v>
          </cell>
          <cell r="J301">
            <v>18.013698630136986</v>
          </cell>
          <cell r="K301">
            <v>0</v>
          </cell>
          <cell r="L301">
            <v>0</v>
          </cell>
          <cell r="M301">
            <v>0</v>
          </cell>
          <cell r="N301">
            <v>0</v>
          </cell>
          <cell r="O301">
            <v>0</v>
          </cell>
          <cell r="P301">
            <v>0</v>
          </cell>
          <cell r="Q301">
            <v>0</v>
          </cell>
        </row>
        <row r="302">
          <cell r="A302">
            <v>0</v>
          </cell>
          <cell r="B302">
            <v>0</v>
          </cell>
          <cell r="C302">
            <v>0</v>
          </cell>
          <cell r="D302">
            <v>0</v>
          </cell>
          <cell r="E302">
            <v>0</v>
          </cell>
          <cell r="F302">
            <v>0</v>
          </cell>
          <cell r="G302">
            <v>0</v>
          </cell>
          <cell r="I302">
            <v>0</v>
          </cell>
          <cell r="J302">
            <v>0</v>
          </cell>
          <cell r="K302">
            <v>0</v>
          </cell>
          <cell r="L302">
            <v>0</v>
          </cell>
          <cell r="M302">
            <v>0</v>
          </cell>
          <cell r="N302">
            <v>0</v>
          </cell>
          <cell r="O302">
            <v>0</v>
          </cell>
          <cell r="P302">
            <v>0</v>
          </cell>
          <cell r="Q302">
            <v>0</v>
          </cell>
        </row>
        <row r="303">
          <cell r="A303">
            <v>0</v>
          </cell>
          <cell r="B303">
            <v>0</v>
          </cell>
          <cell r="C303">
            <v>0</v>
          </cell>
          <cell r="D303">
            <v>0</v>
          </cell>
          <cell r="E303">
            <v>0</v>
          </cell>
          <cell r="F303">
            <v>0</v>
          </cell>
          <cell r="G303">
            <v>0</v>
          </cell>
          <cell r="I303">
            <v>0</v>
          </cell>
          <cell r="J303">
            <v>0</v>
          </cell>
          <cell r="K303">
            <v>0</v>
          </cell>
          <cell r="L303">
            <v>0</v>
          </cell>
          <cell r="M303">
            <v>0</v>
          </cell>
          <cell r="N303">
            <v>0</v>
          </cell>
          <cell r="O303">
            <v>0</v>
          </cell>
          <cell r="P303">
            <v>0</v>
          </cell>
          <cell r="Q303">
            <v>0</v>
          </cell>
        </row>
        <row r="304">
          <cell r="A304">
            <v>0</v>
          </cell>
          <cell r="B304">
            <v>0</v>
          </cell>
          <cell r="C304">
            <v>0</v>
          </cell>
          <cell r="D304">
            <v>0</v>
          </cell>
          <cell r="E304">
            <v>0</v>
          </cell>
          <cell r="F304">
            <v>0</v>
          </cell>
          <cell r="G304">
            <v>0</v>
          </cell>
          <cell r="I304">
            <v>0</v>
          </cell>
          <cell r="J304">
            <v>0</v>
          </cell>
          <cell r="K304">
            <v>0</v>
          </cell>
          <cell r="L304">
            <v>0</v>
          </cell>
          <cell r="M304">
            <v>0</v>
          </cell>
          <cell r="N304">
            <v>0</v>
          </cell>
          <cell r="O304">
            <v>0</v>
          </cell>
          <cell r="P304">
            <v>0</v>
          </cell>
          <cell r="Q304">
            <v>0</v>
          </cell>
        </row>
        <row r="305">
          <cell r="A305" t="str">
            <v>EF0304</v>
          </cell>
          <cell r="B305" t="str">
            <v xml:space="preserve">Hassan Adam Ibrahim </v>
          </cell>
          <cell r="C305" t="str">
            <v>LOG</v>
          </cell>
          <cell r="D305" t="str">
            <v>Watchman</v>
          </cell>
          <cell r="E305">
            <v>38991</v>
          </cell>
          <cell r="F305">
            <v>2958465</v>
          </cell>
          <cell r="G305">
            <v>18.013698630136986</v>
          </cell>
          <cell r="H305">
            <v>0</v>
          </cell>
          <cell r="I305">
            <v>0</v>
          </cell>
          <cell r="J305">
            <v>18.013698630136986</v>
          </cell>
          <cell r="K305">
            <v>0</v>
          </cell>
          <cell r="L305">
            <v>0</v>
          </cell>
          <cell r="M305">
            <v>0</v>
          </cell>
          <cell r="N305">
            <v>0</v>
          </cell>
          <cell r="O305">
            <v>0</v>
          </cell>
          <cell r="P305">
            <v>0</v>
          </cell>
          <cell r="Q305">
            <v>0</v>
          </cell>
        </row>
        <row r="306">
          <cell r="A306" t="str">
            <v>EF0305</v>
          </cell>
          <cell r="B306" t="str">
            <v xml:space="preserve">Abdalla Mohamed Ahmed Elsafi </v>
          </cell>
          <cell r="C306" t="str">
            <v>LOG</v>
          </cell>
          <cell r="D306" t="str">
            <v>Watchman</v>
          </cell>
          <cell r="E306">
            <v>38991</v>
          </cell>
          <cell r="F306">
            <v>2958465</v>
          </cell>
          <cell r="G306">
            <v>18.013698630136986</v>
          </cell>
          <cell r="H306">
            <v>0</v>
          </cell>
          <cell r="I306">
            <v>0</v>
          </cell>
          <cell r="J306">
            <v>18.013698630136986</v>
          </cell>
          <cell r="K306">
            <v>0</v>
          </cell>
          <cell r="L306">
            <v>0</v>
          </cell>
          <cell r="M306">
            <v>0</v>
          </cell>
          <cell r="N306">
            <v>0</v>
          </cell>
          <cell r="O306">
            <v>0</v>
          </cell>
          <cell r="P306">
            <v>0</v>
          </cell>
          <cell r="Q306">
            <v>0</v>
          </cell>
        </row>
        <row r="307">
          <cell r="A307">
            <v>0</v>
          </cell>
          <cell r="B307">
            <v>0</v>
          </cell>
          <cell r="C307">
            <v>0</v>
          </cell>
          <cell r="D307">
            <v>0</v>
          </cell>
          <cell r="E307">
            <v>0</v>
          </cell>
          <cell r="F307">
            <v>0</v>
          </cell>
          <cell r="G307">
            <v>0</v>
          </cell>
          <cell r="I307">
            <v>0</v>
          </cell>
          <cell r="J307">
            <v>0</v>
          </cell>
          <cell r="K307">
            <v>0</v>
          </cell>
          <cell r="L307">
            <v>0</v>
          </cell>
          <cell r="M307">
            <v>0</v>
          </cell>
          <cell r="N307">
            <v>0</v>
          </cell>
          <cell r="O307">
            <v>0</v>
          </cell>
          <cell r="P307">
            <v>0</v>
          </cell>
          <cell r="Q307">
            <v>0</v>
          </cell>
        </row>
        <row r="308">
          <cell r="A308" t="str">
            <v>EF0307</v>
          </cell>
          <cell r="B308" t="str">
            <v xml:space="preserve">Ahmed Mohamed Abaker </v>
          </cell>
          <cell r="C308" t="str">
            <v>NUT</v>
          </cell>
          <cell r="D308" t="str">
            <v>Nurse</v>
          </cell>
          <cell r="E308">
            <v>38991</v>
          </cell>
          <cell r="F308">
            <v>39506</v>
          </cell>
          <cell r="G308">
            <v>18.013698630136986</v>
          </cell>
          <cell r="H308">
            <v>0</v>
          </cell>
          <cell r="I308">
            <v>0</v>
          </cell>
          <cell r="J308">
            <v>18.013698630136986</v>
          </cell>
          <cell r="K308">
            <v>0</v>
          </cell>
          <cell r="L308">
            <v>0</v>
          </cell>
          <cell r="M308">
            <v>0</v>
          </cell>
          <cell r="N308">
            <v>0</v>
          </cell>
          <cell r="O308">
            <v>0</v>
          </cell>
          <cell r="P308">
            <v>0</v>
          </cell>
          <cell r="Q308">
            <v>0</v>
          </cell>
        </row>
        <row r="309">
          <cell r="A309" t="str">
            <v>EF0308</v>
          </cell>
          <cell r="B309" t="str">
            <v xml:space="preserve">Ahmed Abdulkarim Hassan </v>
          </cell>
          <cell r="C309" t="str">
            <v>LOG</v>
          </cell>
          <cell r="D309" t="str">
            <v>Driver</v>
          </cell>
          <cell r="E309">
            <v>39022</v>
          </cell>
          <cell r="F309">
            <v>39568</v>
          </cell>
          <cell r="G309">
            <v>15.95890410958904</v>
          </cell>
          <cell r="H309">
            <v>0</v>
          </cell>
          <cell r="I309">
            <v>0</v>
          </cell>
          <cell r="J309">
            <v>15.95890410958904</v>
          </cell>
          <cell r="K309">
            <v>0</v>
          </cell>
          <cell r="L309">
            <v>0</v>
          </cell>
          <cell r="M309">
            <v>0</v>
          </cell>
          <cell r="N309">
            <v>0</v>
          </cell>
          <cell r="O309">
            <v>0</v>
          </cell>
          <cell r="P309">
            <v>0</v>
          </cell>
          <cell r="Q309">
            <v>0</v>
          </cell>
        </row>
        <row r="310">
          <cell r="A310" t="str">
            <v>EF0309</v>
          </cell>
          <cell r="B310" t="str">
            <v xml:space="preserve">Elnour Mussa Abdalla </v>
          </cell>
          <cell r="C310" t="str">
            <v>LOG</v>
          </cell>
          <cell r="D310" t="str">
            <v>Driver</v>
          </cell>
          <cell r="E310">
            <v>39022</v>
          </cell>
          <cell r="F310">
            <v>39568</v>
          </cell>
          <cell r="G310">
            <v>15.95890410958904</v>
          </cell>
          <cell r="H310">
            <v>12</v>
          </cell>
          <cell r="I310">
            <v>0</v>
          </cell>
          <cell r="J310">
            <v>3.9589041095890405</v>
          </cell>
          <cell r="K310">
            <v>0</v>
          </cell>
          <cell r="L310">
            <v>0</v>
          </cell>
          <cell r="M310">
            <v>0</v>
          </cell>
          <cell r="N310">
            <v>0</v>
          </cell>
          <cell r="O310">
            <v>0</v>
          </cell>
          <cell r="P310">
            <v>0</v>
          </cell>
          <cell r="Q310">
            <v>0</v>
          </cell>
        </row>
        <row r="311">
          <cell r="A311" t="str">
            <v>EF0310</v>
          </cell>
          <cell r="B311" t="str">
            <v xml:space="preserve">Mohamed Idris Adam </v>
          </cell>
          <cell r="C311" t="str">
            <v>NUT</v>
          </cell>
          <cell r="D311" t="str">
            <v>Registrar</v>
          </cell>
          <cell r="E311">
            <v>39022</v>
          </cell>
          <cell r="F311">
            <v>39568</v>
          </cell>
          <cell r="G311">
            <v>15.95890410958904</v>
          </cell>
          <cell r="H311">
            <v>0</v>
          </cell>
          <cell r="I311">
            <v>0</v>
          </cell>
          <cell r="J311">
            <v>15.95890410958904</v>
          </cell>
          <cell r="K311">
            <v>0</v>
          </cell>
          <cell r="L311">
            <v>0</v>
          </cell>
          <cell r="M311">
            <v>0</v>
          </cell>
          <cell r="N311">
            <v>0</v>
          </cell>
          <cell r="O311">
            <v>0</v>
          </cell>
          <cell r="P311">
            <v>0</v>
          </cell>
          <cell r="Q311">
            <v>0</v>
          </cell>
        </row>
        <row r="312">
          <cell r="A312">
            <v>0</v>
          </cell>
          <cell r="B312">
            <v>0</v>
          </cell>
          <cell r="C312">
            <v>0</v>
          </cell>
          <cell r="D312">
            <v>0</v>
          </cell>
          <cell r="E312">
            <v>0</v>
          </cell>
          <cell r="F312">
            <v>0</v>
          </cell>
          <cell r="G312">
            <v>0</v>
          </cell>
          <cell r="I312">
            <v>0</v>
          </cell>
          <cell r="J312">
            <v>0</v>
          </cell>
          <cell r="K312">
            <v>0</v>
          </cell>
          <cell r="L312">
            <v>0</v>
          </cell>
          <cell r="M312">
            <v>0</v>
          </cell>
          <cell r="N312">
            <v>0</v>
          </cell>
          <cell r="O312">
            <v>0</v>
          </cell>
          <cell r="P312">
            <v>0</v>
          </cell>
          <cell r="Q312">
            <v>0</v>
          </cell>
        </row>
        <row r="313">
          <cell r="A313" t="str">
            <v>EF0312</v>
          </cell>
          <cell r="B313" t="str">
            <v xml:space="preserve">Zakaria Mohamed Khamees </v>
          </cell>
          <cell r="C313" t="str">
            <v>LOG</v>
          </cell>
          <cell r="D313" t="str">
            <v>Driver</v>
          </cell>
          <cell r="E313">
            <v>39052</v>
          </cell>
          <cell r="F313">
            <v>39599</v>
          </cell>
          <cell r="G313">
            <v>13.904109589041095</v>
          </cell>
          <cell r="H313">
            <v>0</v>
          </cell>
          <cell r="I313">
            <v>0</v>
          </cell>
          <cell r="J313">
            <v>13.904109589041095</v>
          </cell>
          <cell r="K313">
            <v>0</v>
          </cell>
          <cell r="L313">
            <v>0</v>
          </cell>
          <cell r="M313">
            <v>0</v>
          </cell>
          <cell r="N313">
            <v>0</v>
          </cell>
          <cell r="O313">
            <v>0</v>
          </cell>
          <cell r="P313">
            <v>0</v>
          </cell>
          <cell r="Q313">
            <v>0</v>
          </cell>
        </row>
        <row r="314">
          <cell r="A314" t="str">
            <v>EF0313</v>
          </cell>
          <cell r="B314" t="str">
            <v xml:space="preserve">Adam Osman Mukhtar </v>
          </cell>
          <cell r="C314" t="str">
            <v>LOG</v>
          </cell>
          <cell r="D314" t="str">
            <v>Driver</v>
          </cell>
          <cell r="E314">
            <v>39052</v>
          </cell>
          <cell r="F314">
            <v>39599</v>
          </cell>
          <cell r="G314">
            <v>13.904109589041095</v>
          </cell>
          <cell r="H314">
            <v>0</v>
          </cell>
          <cell r="I314">
            <v>0</v>
          </cell>
          <cell r="J314">
            <v>13.904109589041095</v>
          </cell>
          <cell r="K314">
            <v>0</v>
          </cell>
          <cell r="L314">
            <v>0</v>
          </cell>
          <cell r="M314">
            <v>0</v>
          </cell>
          <cell r="N314">
            <v>0</v>
          </cell>
          <cell r="O314">
            <v>0</v>
          </cell>
          <cell r="P314">
            <v>0</v>
          </cell>
          <cell r="Q314">
            <v>0</v>
          </cell>
        </row>
        <row r="315">
          <cell r="A315" t="str">
            <v>EF0314</v>
          </cell>
          <cell r="B315" t="str">
            <v xml:space="preserve">Mohamed Adam Mohamed Abdalla </v>
          </cell>
          <cell r="C315" t="str">
            <v>LOG</v>
          </cell>
          <cell r="D315" t="str">
            <v>Driver</v>
          </cell>
          <cell r="E315">
            <v>39052</v>
          </cell>
          <cell r="F315">
            <v>39599</v>
          </cell>
          <cell r="G315">
            <v>13.904109589041095</v>
          </cell>
          <cell r="H315">
            <v>0</v>
          </cell>
          <cell r="I315">
            <v>0</v>
          </cell>
          <cell r="J315">
            <v>13.904109589041095</v>
          </cell>
          <cell r="K315">
            <v>0</v>
          </cell>
          <cell r="L315">
            <v>0</v>
          </cell>
          <cell r="M315">
            <v>0</v>
          </cell>
          <cell r="N315">
            <v>0</v>
          </cell>
          <cell r="O315">
            <v>0</v>
          </cell>
          <cell r="P315">
            <v>0</v>
          </cell>
          <cell r="Q315">
            <v>0</v>
          </cell>
        </row>
        <row r="316">
          <cell r="A316">
            <v>0</v>
          </cell>
          <cell r="B316">
            <v>0</v>
          </cell>
          <cell r="C316">
            <v>0</v>
          </cell>
          <cell r="D316">
            <v>0</v>
          </cell>
          <cell r="E316">
            <v>0</v>
          </cell>
          <cell r="F316">
            <v>0</v>
          </cell>
          <cell r="G316">
            <v>0</v>
          </cell>
          <cell r="I316">
            <v>0</v>
          </cell>
          <cell r="J316">
            <v>0</v>
          </cell>
          <cell r="K316">
            <v>0</v>
          </cell>
          <cell r="L316">
            <v>0</v>
          </cell>
          <cell r="M316">
            <v>0</v>
          </cell>
          <cell r="N316">
            <v>0</v>
          </cell>
          <cell r="O316">
            <v>0</v>
          </cell>
          <cell r="P316">
            <v>0</v>
          </cell>
          <cell r="Q316">
            <v>0</v>
          </cell>
        </row>
        <row r="317">
          <cell r="A317">
            <v>0</v>
          </cell>
          <cell r="B317">
            <v>0</v>
          </cell>
          <cell r="C317">
            <v>0</v>
          </cell>
          <cell r="D317">
            <v>0</v>
          </cell>
          <cell r="E317">
            <v>0</v>
          </cell>
          <cell r="F317">
            <v>0</v>
          </cell>
          <cell r="G317">
            <v>0</v>
          </cell>
          <cell r="I317">
            <v>0</v>
          </cell>
          <cell r="J317">
            <v>0</v>
          </cell>
          <cell r="K317">
            <v>0</v>
          </cell>
          <cell r="L317">
            <v>0</v>
          </cell>
          <cell r="M317">
            <v>0</v>
          </cell>
          <cell r="N317">
            <v>0</v>
          </cell>
          <cell r="O317">
            <v>0</v>
          </cell>
          <cell r="P317">
            <v>0</v>
          </cell>
          <cell r="Q317">
            <v>0</v>
          </cell>
        </row>
        <row r="318">
          <cell r="A318">
            <v>0</v>
          </cell>
          <cell r="B318">
            <v>0</v>
          </cell>
          <cell r="C318">
            <v>0</v>
          </cell>
          <cell r="D318">
            <v>0</v>
          </cell>
          <cell r="E318">
            <v>0</v>
          </cell>
          <cell r="F318">
            <v>0</v>
          </cell>
          <cell r="G318">
            <v>0</v>
          </cell>
          <cell r="I318">
            <v>0</v>
          </cell>
          <cell r="J318">
            <v>0</v>
          </cell>
          <cell r="K318">
            <v>0</v>
          </cell>
          <cell r="L318">
            <v>0</v>
          </cell>
          <cell r="M318">
            <v>0</v>
          </cell>
          <cell r="N318">
            <v>0</v>
          </cell>
          <cell r="O318">
            <v>0</v>
          </cell>
          <cell r="P318">
            <v>0</v>
          </cell>
          <cell r="Q318">
            <v>0</v>
          </cell>
        </row>
        <row r="319">
          <cell r="A319">
            <v>0</v>
          </cell>
          <cell r="B319">
            <v>0</v>
          </cell>
          <cell r="C319">
            <v>0</v>
          </cell>
          <cell r="D319">
            <v>0</v>
          </cell>
          <cell r="E319">
            <v>0</v>
          </cell>
          <cell r="F319">
            <v>0</v>
          </cell>
          <cell r="G319">
            <v>0</v>
          </cell>
          <cell r="I319">
            <v>0</v>
          </cell>
          <cell r="J319">
            <v>0</v>
          </cell>
          <cell r="K319">
            <v>0</v>
          </cell>
          <cell r="L319">
            <v>0</v>
          </cell>
          <cell r="M319">
            <v>0</v>
          </cell>
          <cell r="N319">
            <v>0</v>
          </cell>
          <cell r="O319">
            <v>0</v>
          </cell>
          <cell r="P319">
            <v>0</v>
          </cell>
          <cell r="Q319">
            <v>0</v>
          </cell>
        </row>
        <row r="320">
          <cell r="A320">
            <v>0</v>
          </cell>
          <cell r="B320">
            <v>0</v>
          </cell>
          <cell r="C320">
            <v>0</v>
          </cell>
          <cell r="D320">
            <v>0</v>
          </cell>
          <cell r="E320">
            <v>0</v>
          </cell>
          <cell r="F320">
            <v>0</v>
          </cell>
          <cell r="G320">
            <v>0</v>
          </cell>
          <cell r="I320">
            <v>0</v>
          </cell>
          <cell r="J320">
            <v>0</v>
          </cell>
          <cell r="K320">
            <v>0</v>
          </cell>
          <cell r="L320">
            <v>0</v>
          </cell>
          <cell r="M320">
            <v>0</v>
          </cell>
          <cell r="N320">
            <v>0</v>
          </cell>
          <cell r="O320">
            <v>0</v>
          </cell>
          <cell r="P320">
            <v>0</v>
          </cell>
          <cell r="Q320">
            <v>0</v>
          </cell>
        </row>
        <row r="321">
          <cell r="A321">
            <v>0</v>
          </cell>
          <cell r="B321">
            <v>0</v>
          </cell>
          <cell r="C321">
            <v>0</v>
          </cell>
          <cell r="D321">
            <v>0</v>
          </cell>
          <cell r="E321">
            <v>0</v>
          </cell>
          <cell r="F321">
            <v>0</v>
          </cell>
          <cell r="G321">
            <v>0</v>
          </cell>
          <cell r="I321">
            <v>0</v>
          </cell>
          <cell r="J321">
            <v>0</v>
          </cell>
          <cell r="K321">
            <v>0</v>
          </cell>
          <cell r="L321">
            <v>0</v>
          </cell>
          <cell r="M321">
            <v>0</v>
          </cell>
          <cell r="N321">
            <v>0</v>
          </cell>
          <cell r="O321">
            <v>0</v>
          </cell>
          <cell r="P321">
            <v>0</v>
          </cell>
          <cell r="Q321">
            <v>0</v>
          </cell>
        </row>
        <row r="322">
          <cell r="A322" t="str">
            <v>EF0321</v>
          </cell>
          <cell r="B322" t="str">
            <v xml:space="preserve">Haider  Hamid Sharif </v>
          </cell>
          <cell r="C322" t="str">
            <v>LOG</v>
          </cell>
          <cell r="D322" t="str">
            <v>Stock manager assistant</v>
          </cell>
          <cell r="E322">
            <v>39052</v>
          </cell>
          <cell r="F322">
            <v>2958465</v>
          </cell>
          <cell r="G322">
            <v>21.904109589041095</v>
          </cell>
          <cell r="H322">
            <v>12</v>
          </cell>
          <cell r="I322">
            <v>0</v>
          </cell>
          <cell r="J322">
            <v>9.9041095890410951</v>
          </cell>
          <cell r="K322">
            <v>0</v>
          </cell>
          <cell r="L322">
            <v>0</v>
          </cell>
          <cell r="M322">
            <v>0</v>
          </cell>
          <cell r="N322">
            <v>0</v>
          </cell>
          <cell r="O322">
            <v>0</v>
          </cell>
          <cell r="P322">
            <v>0</v>
          </cell>
          <cell r="Q322">
            <v>0</v>
          </cell>
        </row>
        <row r="323">
          <cell r="A323" t="str">
            <v>EF0322</v>
          </cell>
          <cell r="B323" t="str">
            <v xml:space="preserve">Khalid Hassan El Ahnef Ahmed </v>
          </cell>
          <cell r="C323" t="str">
            <v>LOG</v>
          </cell>
          <cell r="D323" t="str">
            <v>Driver</v>
          </cell>
          <cell r="E323">
            <v>39052</v>
          </cell>
          <cell r="F323">
            <v>39599</v>
          </cell>
          <cell r="G323">
            <v>13.904109589041095</v>
          </cell>
          <cell r="H323">
            <v>0</v>
          </cell>
          <cell r="I323">
            <v>0</v>
          </cell>
          <cell r="J323">
            <v>13.904109589041095</v>
          </cell>
          <cell r="K323">
            <v>0</v>
          </cell>
          <cell r="L323">
            <v>0</v>
          </cell>
          <cell r="M323">
            <v>0</v>
          </cell>
          <cell r="N323">
            <v>0</v>
          </cell>
          <cell r="O323">
            <v>0</v>
          </cell>
          <cell r="P323">
            <v>0</v>
          </cell>
          <cell r="Q323">
            <v>0</v>
          </cell>
        </row>
        <row r="324">
          <cell r="A324" t="str">
            <v>EF0323</v>
          </cell>
          <cell r="B324" t="str">
            <v xml:space="preserve">Hamid Gamer El Deen Abaker </v>
          </cell>
          <cell r="C324" t="str">
            <v>NUT</v>
          </cell>
          <cell r="D324" t="str">
            <v>Medical Assistant</v>
          </cell>
          <cell r="E324">
            <v>39083</v>
          </cell>
          <cell r="F324">
            <v>39263</v>
          </cell>
          <cell r="G324">
            <v>11.84931506849315</v>
          </cell>
          <cell r="H324">
            <v>0</v>
          </cell>
          <cell r="I324">
            <v>0</v>
          </cell>
          <cell r="J324">
            <v>11.84931506849315</v>
          </cell>
          <cell r="K324">
            <v>0</v>
          </cell>
          <cell r="L324">
            <v>0</v>
          </cell>
          <cell r="M324">
            <v>0</v>
          </cell>
          <cell r="N324">
            <v>0</v>
          </cell>
          <cell r="O324">
            <v>0</v>
          </cell>
          <cell r="P324">
            <v>0</v>
          </cell>
          <cell r="Q324">
            <v>0</v>
          </cell>
        </row>
        <row r="325">
          <cell r="A325" t="str">
            <v>EF0324</v>
          </cell>
          <cell r="B325" t="str">
            <v xml:space="preserve">Abdelrahim ABDALLAH ADAM </v>
          </cell>
          <cell r="C325" t="str">
            <v>FS</v>
          </cell>
          <cell r="D325" t="str">
            <v>Veterinary Officer</v>
          </cell>
          <cell r="E325">
            <v>39114</v>
          </cell>
          <cell r="F325">
            <v>39355</v>
          </cell>
          <cell r="G325">
            <v>9.7945205479452042</v>
          </cell>
          <cell r="H325">
            <v>0</v>
          </cell>
          <cell r="I325">
            <v>0</v>
          </cell>
          <cell r="J325">
            <v>9.7945205479452042</v>
          </cell>
          <cell r="K325">
            <v>0</v>
          </cell>
          <cell r="L325">
            <v>0</v>
          </cell>
          <cell r="M325">
            <v>0</v>
          </cell>
          <cell r="N325">
            <v>0</v>
          </cell>
          <cell r="O325">
            <v>0</v>
          </cell>
          <cell r="P325">
            <v>0</v>
          </cell>
          <cell r="Q325">
            <v>0</v>
          </cell>
        </row>
        <row r="326">
          <cell r="A326" t="str">
            <v>EF0325</v>
          </cell>
          <cell r="B326" t="str">
            <v xml:space="preserve">Yahya Abdalla Yagoub </v>
          </cell>
          <cell r="C326" t="str">
            <v>NUT</v>
          </cell>
          <cell r="D326" t="str">
            <v>watchman</v>
          </cell>
          <cell r="E326">
            <v>39173</v>
          </cell>
          <cell r="F326">
            <v>39355</v>
          </cell>
          <cell r="G326">
            <v>5.6849315068493151</v>
          </cell>
          <cell r="H326">
            <v>0</v>
          </cell>
          <cell r="I326">
            <v>0</v>
          </cell>
          <cell r="J326">
            <v>5.6849315068493151</v>
          </cell>
          <cell r="K326">
            <v>0</v>
          </cell>
          <cell r="L326">
            <v>0</v>
          </cell>
          <cell r="M326">
            <v>0</v>
          </cell>
          <cell r="N326">
            <v>0</v>
          </cell>
          <cell r="O326">
            <v>0</v>
          </cell>
          <cell r="P326">
            <v>0</v>
          </cell>
          <cell r="Q326">
            <v>0</v>
          </cell>
        </row>
        <row r="327">
          <cell r="A327" t="str">
            <v>EF0326</v>
          </cell>
          <cell r="B327" t="str">
            <v xml:space="preserve">Haviz Ahmed Elbalowla  </v>
          </cell>
          <cell r="C327" t="str">
            <v>NUT</v>
          </cell>
          <cell r="D327" t="str">
            <v>watchman</v>
          </cell>
          <cell r="E327">
            <v>39173</v>
          </cell>
          <cell r="F327">
            <v>39355</v>
          </cell>
          <cell r="G327">
            <v>5.6849315068493151</v>
          </cell>
          <cell r="H327">
            <v>0</v>
          </cell>
          <cell r="I327">
            <v>0</v>
          </cell>
          <cell r="J327">
            <v>5.6849315068493151</v>
          </cell>
          <cell r="K327">
            <v>0</v>
          </cell>
          <cell r="L327">
            <v>0</v>
          </cell>
          <cell r="M327">
            <v>0</v>
          </cell>
          <cell r="N327">
            <v>0</v>
          </cell>
          <cell r="O327">
            <v>0</v>
          </cell>
          <cell r="P327">
            <v>0</v>
          </cell>
          <cell r="Q327">
            <v>0</v>
          </cell>
        </row>
        <row r="328">
          <cell r="A328" t="str">
            <v>EF0327</v>
          </cell>
          <cell r="B328" t="str">
            <v xml:space="preserve">Ismael Ahmed Osman </v>
          </cell>
          <cell r="C328" t="str">
            <v>NUT</v>
          </cell>
          <cell r="D328" t="str">
            <v>watchman</v>
          </cell>
          <cell r="E328">
            <v>39173</v>
          </cell>
          <cell r="F328">
            <v>39355</v>
          </cell>
          <cell r="G328">
            <v>5.6849315068493151</v>
          </cell>
          <cell r="H328">
            <v>0</v>
          </cell>
          <cell r="I328">
            <v>0</v>
          </cell>
          <cell r="J328">
            <v>5.6849315068493151</v>
          </cell>
          <cell r="K328">
            <v>0</v>
          </cell>
          <cell r="L328">
            <v>0</v>
          </cell>
          <cell r="M328">
            <v>0</v>
          </cell>
          <cell r="N328">
            <v>0</v>
          </cell>
          <cell r="O328">
            <v>0</v>
          </cell>
          <cell r="P328">
            <v>0</v>
          </cell>
          <cell r="Q328">
            <v>0</v>
          </cell>
        </row>
        <row r="329">
          <cell r="A329" t="str">
            <v>EF0328</v>
          </cell>
          <cell r="B329" t="str">
            <v xml:space="preserve">Ahmed Ibrahim Ahmed </v>
          </cell>
          <cell r="C329" t="str">
            <v>NUT</v>
          </cell>
          <cell r="D329" t="str">
            <v>watchman</v>
          </cell>
          <cell r="E329">
            <v>39173</v>
          </cell>
          <cell r="F329">
            <v>39355</v>
          </cell>
          <cell r="G329">
            <v>5.6849315068493151</v>
          </cell>
          <cell r="H329">
            <v>0</v>
          </cell>
          <cell r="I329">
            <v>0</v>
          </cell>
          <cell r="J329">
            <v>5.6849315068493151</v>
          </cell>
          <cell r="K329">
            <v>0</v>
          </cell>
          <cell r="L329">
            <v>0</v>
          </cell>
          <cell r="M329">
            <v>0</v>
          </cell>
          <cell r="N329">
            <v>0</v>
          </cell>
          <cell r="O329">
            <v>0</v>
          </cell>
          <cell r="P329">
            <v>0</v>
          </cell>
          <cell r="Q329">
            <v>0</v>
          </cell>
        </row>
        <row r="330">
          <cell r="A330" t="str">
            <v>EF0329</v>
          </cell>
          <cell r="B330" t="str">
            <v xml:space="preserve">Ishag Gamar Eldeen Abdalla </v>
          </cell>
          <cell r="C330" t="str">
            <v>NUT</v>
          </cell>
          <cell r="D330" t="str">
            <v>watchman</v>
          </cell>
          <cell r="E330">
            <v>39173</v>
          </cell>
          <cell r="F330">
            <v>39355</v>
          </cell>
          <cell r="G330">
            <v>5.6849315068493151</v>
          </cell>
          <cell r="H330">
            <v>0</v>
          </cell>
          <cell r="I330">
            <v>0</v>
          </cell>
          <cell r="J330">
            <v>5.6849315068493151</v>
          </cell>
          <cell r="K330">
            <v>0</v>
          </cell>
          <cell r="L330">
            <v>0</v>
          </cell>
          <cell r="M330">
            <v>0</v>
          </cell>
          <cell r="N330">
            <v>0</v>
          </cell>
          <cell r="O330">
            <v>0</v>
          </cell>
          <cell r="P330">
            <v>0</v>
          </cell>
          <cell r="Q330">
            <v>0</v>
          </cell>
        </row>
        <row r="331">
          <cell r="A331" t="str">
            <v>EF0330</v>
          </cell>
          <cell r="B331" t="str">
            <v xml:space="preserve">Mubarak Abdulatif Al Sanosy </v>
          </cell>
          <cell r="C331" t="str">
            <v>WS</v>
          </cell>
          <cell r="D331" t="str">
            <v>Building Team Leader</v>
          </cell>
          <cell r="E331">
            <v>39203</v>
          </cell>
          <cell r="F331">
            <v>39568</v>
          </cell>
          <cell r="G331">
            <v>3.6301369863013697</v>
          </cell>
          <cell r="H331">
            <v>0</v>
          </cell>
          <cell r="I331">
            <v>0</v>
          </cell>
          <cell r="J331">
            <v>3.6301369863013697</v>
          </cell>
          <cell r="K331">
            <v>0</v>
          </cell>
          <cell r="L331">
            <v>0</v>
          </cell>
          <cell r="M331">
            <v>0</v>
          </cell>
          <cell r="N331">
            <v>0</v>
          </cell>
          <cell r="O331">
            <v>0</v>
          </cell>
          <cell r="P331">
            <v>0</v>
          </cell>
          <cell r="Q331">
            <v>0</v>
          </cell>
        </row>
        <row r="332">
          <cell r="A332" t="str">
            <v>EF0331</v>
          </cell>
          <cell r="B332" t="str">
            <v xml:space="preserve">Haroun Musa Ibrahim  </v>
          </cell>
          <cell r="C332" t="str">
            <v>NUT</v>
          </cell>
          <cell r="D332" t="str">
            <v>Home visitor</v>
          </cell>
          <cell r="E332">
            <v>39234</v>
          </cell>
          <cell r="F332">
            <v>39416</v>
          </cell>
          <cell r="G332">
            <v>1.5753424657534245</v>
          </cell>
          <cell r="H332">
            <v>0</v>
          </cell>
          <cell r="I332">
            <v>0</v>
          </cell>
          <cell r="J332">
            <v>1.5753424657534245</v>
          </cell>
          <cell r="K332">
            <v>0</v>
          </cell>
          <cell r="L332">
            <v>0</v>
          </cell>
          <cell r="M332">
            <v>0</v>
          </cell>
          <cell r="N332">
            <v>0</v>
          </cell>
          <cell r="O332">
            <v>0</v>
          </cell>
          <cell r="P332">
            <v>0</v>
          </cell>
          <cell r="Q332">
            <v>0</v>
          </cell>
        </row>
        <row r="333">
          <cell r="A333">
            <v>0</v>
          </cell>
          <cell r="B333">
            <v>0</v>
          </cell>
          <cell r="C333">
            <v>0</v>
          </cell>
          <cell r="D333">
            <v>0</v>
          </cell>
          <cell r="E333">
            <v>0</v>
          </cell>
          <cell r="F333">
            <v>0</v>
          </cell>
          <cell r="G333">
            <v>0</v>
          </cell>
          <cell r="I333">
            <v>0</v>
          </cell>
          <cell r="J333">
            <v>0</v>
          </cell>
          <cell r="K333">
            <v>0</v>
          </cell>
          <cell r="L333">
            <v>0</v>
          </cell>
          <cell r="M333">
            <v>0</v>
          </cell>
          <cell r="N333">
            <v>0</v>
          </cell>
          <cell r="O333">
            <v>0</v>
          </cell>
          <cell r="P333">
            <v>0</v>
          </cell>
          <cell r="Q333">
            <v>0</v>
          </cell>
        </row>
        <row r="334">
          <cell r="A334">
            <v>0</v>
          </cell>
          <cell r="B334">
            <v>0</v>
          </cell>
          <cell r="C334">
            <v>0</v>
          </cell>
          <cell r="D334">
            <v>0</v>
          </cell>
          <cell r="E334">
            <v>0</v>
          </cell>
          <cell r="F334">
            <v>0</v>
          </cell>
          <cell r="G334">
            <v>0</v>
          </cell>
          <cell r="I334">
            <v>0</v>
          </cell>
          <cell r="J334">
            <v>0</v>
          </cell>
          <cell r="K334">
            <v>0</v>
          </cell>
          <cell r="L334">
            <v>0</v>
          </cell>
          <cell r="M334">
            <v>0</v>
          </cell>
          <cell r="N334">
            <v>0</v>
          </cell>
          <cell r="O334">
            <v>0</v>
          </cell>
          <cell r="P334">
            <v>0</v>
          </cell>
          <cell r="Q334">
            <v>0</v>
          </cell>
        </row>
        <row r="335">
          <cell r="A335">
            <v>0</v>
          </cell>
          <cell r="B335">
            <v>0</v>
          </cell>
          <cell r="C335">
            <v>0</v>
          </cell>
          <cell r="D335">
            <v>0</v>
          </cell>
          <cell r="E335">
            <v>0</v>
          </cell>
          <cell r="F335">
            <v>0</v>
          </cell>
          <cell r="G335">
            <v>0</v>
          </cell>
          <cell r="I335">
            <v>0</v>
          </cell>
          <cell r="J335">
            <v>0</v>
          </cell>
          <cell r="K335">
            <v>0</v>
          </cell>
          <cell r="L335">
            <v>0</v>
          </cell>
          <cell r="M335">
            <v>0</v>
          </cell>
          <cell r="N335">
            <v>0</v>
          </cell>
          <cell r="O335">
            <v>0</v>
          </cell>
          <cell r="P335">
            <v>0</v>
          </cell>
          <cell r="Q335">
            <v>0</v>
          </cell>
        </row>
        <row r="336">
          <cell r="A336">
            <v>0</v>
          </cell>
          <cell r="B336">
            <v>0</v>
          </cell>
          <cell r="C336">
            <v>0</v>
          </cell>
          <cell r="D336">
            <v>0</v>
          </cell>
          <cell r="E336">
            <v>0</v>
          </cell>
          <cell r="F336">
            <v>0</v>
          </cell>
          <cell r="G336">
            <v>0</v>
          </cell>
          <cell r="I336">
            <v>0</v>
          </cell>
          <cell r="J336">
            <v>0</v>
          </cell>
          <cell r="K336">
            <v>0</v>
          </cell>
          <cell r="L336">
            <v>0</v>
          </cell>
          <cell r="M336">
            <v>0</v>
          </cell>
          <cell r="N336">
            <v>0</v>
          </cell>
          <cell r="O336">
            <v>0</v>
          </cell>
          <cell r="P336">
            <v>0</v>
          </cell>
          <cell r="Q336">
            <v>0</v>
          </cell>
        </row>
        <row r="337">
          <cell r="A337">
            <v>0</v>
          </cell>
          <cell r="B337">
            <v>0</v>
          </cell>
          <cell r="C337">
            <v>0</v>
          </cell>
          <cell r="D337">
            <v>0</v>
          </cell>
          <cell r="E337">
            <v>0</v>
          </cell>
          <cell r="F337">
            <v>0</v>
          </cell>
          <cell r="G337">
            <v>0</v>
          </cell>
          <cell r="I337">
            <v>0</v>
          </cell>
          <cell r="J337">
            <v>0</v>
          </cell>
          <cell r="K337">
            <v>0</v>
          </cell>
          <cell r="L337">
            <v>0</v>
          </cell>
          <cell r="M337">
            <v>0</v>
          </cell>
          <cell r="N337">
            <v>0</v>
          </cell>
          <cell r="O337">
            <v>0</v>
          </cell>
          <cell r="P337">
            <v>0</v>
          </cell>
          <cell r="Q337">
            <v>0</v>
          </cell>
        </row>
        <row r="338">
          <cell r="A338">
            <v>0</v>
          </cell>
          <cell r="B338">
            <v>0</v>
          </cell>
          <cell r="C338">
            <v>0</v>
          </cell>
          <cell r="D338">
            <v>0</v>
          </cell>
          <cell r="E338">
            <v>0</v>
          </cell>
          <cell r="F338">
            <v>0</v>
          </cell>
          <cell r="G338">
            <v>0</v>
          </cell>
          <cell r="I338">
            <v>0</v>
          </cell>
          <cell r="J338">
            <v>0</v>
          </cell>
          <cell r="K338">
            <v>0</v>
          </cell>
          <cell r="L338">
            <v>0</v>
          </cell>
          <cell r="M338">
            <v>0</v>
          </cell>
          <cell r="N338">
            <v>0</v>
          </cell>
          <cell r="O338">
            <v>0</v>
          </cell>
          <cell r="P338">
            <v>0</v>
          </cell>
          <cell r="Q338">
            <v>0</v>
          </cell>
        </row>
        <row r="339">
          <cell r="A339">
            <v>0</v>
          </cell>
          <cell r="B339">
            <v>0</v>
          </cell>
          <cell r="C339">
            <v>0</v>
          </cell>
          <cell r="D339">
            <v>0</v>
          </cell>
          <cell r="E339">
            <v>0</v>
          </cell>
          <cell r="F339">
            <v>0</v>
          </cell>
          <cell r="G339">
            <v>0</v>
          </cell>
          <cell r="I339">
            <v>0</v>
          </cell>
          <cell r="J339">
            <v>0</v>
          </cell>
          <cell r="K339">
            <v>0</v>
          </cell>
          <cell r="L339">
            <v>0</v>
          </cell>
          <cell r="M339">
            <v>0</v>
          </cell>
          <cell r="N339">
            <v>0</v>
          </cell>
          <cell r="O339">
            <v>0</v>
          </cell>
          <cell r="P339">
            <v>0</v>
          </cell>
          <cell r="Q339">
            <v>0</v>
          </cell>
        </row>
        <row r="340">
          <cell r="A340">
            <v>0</v>
          </cell>
          <cell r="B340">
            <v>0</v>
          </cell>
          <cell r="C340">
            <v>0</v>
          </cell>
          <cell r="D340">
            <v>0</v>
          </cell>
          <cell r="E340">
            <v>0</v>
          </cell>
          <cell r="F340">
            <v>0</v>
          </cell>
          <cell r="G340">
            <v>0</v>
          </cell>
          <cell r="I340">
            <v>0</v>
          </cell>
          <cell r="J340">
            <v>0</v>
          </cell>
          <cell r="K340">
            <v>0</v>
          </cell>
          <cell r="L340">
            <v>0</v>
          </cell>
          <cell r="M340">
            <v>0</v>
          </cell>
          <cell r="N340">
            <v>0</v>
          </cell>
          <cell r="O340">
            <v>0</v>
          </cell>
          <cell r="P340">
            <v>0</v>
          </cell>
          <cell r="Q340">
            <v>0</v>
          </cell>
        </row>
        <row r="341">
          <cell r="A341">
            <v>0</v>
          </cell>
          <cell r="B341">
            <v>0</v>
          </cell>
          <cell r="C341">
            <v>0</v>
          </cell>
          <cell r="D341">
            <v>0</v>
          </cell>
          <cell r="E341">
            <v>0</v>
          </cell>
          <cell r="F341">
            <v>0</v>
          </cell>
          <cell r="G341">
            <v>0</v>
          </cell>
          <cell r="I341">
            <v>0</v>
          </cell>
          <cell r="J341">
            <v>0</v>
          </cell>
          <cell r="K341">
            <v>0</v>
          </cell>
          <cell r="L341">
            <v>0</v>
          </cell>
          <cell r="M341">
            <v>0</v>
          </cell>
          <cell r="N341">
            <v>0</v>
          </cell>
          <cell r="O341">
            <v>0</v>
          </cell>
          <cell r="P341">
            <v>0</v>
          </cell>
          <cell r="Q341">
            <v>0</v>
          </cell>
        </row>
        <row r="342">
          <cell r="A342">
            <v>0</v>
          </cell>
          <cell r="B342">
            <v>0</v>
          </cell>
          <cell r="C342">
            <v>0</v>
          </cell>
          <cell r="D342">
            <v>0</v>
          </cell>
          <cell r="E342">
            <v>0</v>
          </cell>
          <cell r="F342">
            <v>0</v>
          </cell>
          <cell r="G342">
            <v>0</v>
          </cell>
          <cell r="I342">
            <v>0</v>
          </cell>
          <cell r="J342">
            <v>0</v>
          </cell>
          <cell r="K342">
            <v>0</v>
          </cell>
          <cell r="L342">
            <v>0</v>
          </cell>
          <cell r="M342">
            <v>0</v>
          </cell>
          <cell r="N342">
            <v>0</v>
          </cell>
          <cell r="O342">
            <v>0</v>
          </cell>
          <cell r="P342">
            <v>0</v>
          </cell>
          <cell r="Q342">
            <v>0</v>
          </cell>
        </row>
        <row r="343">
          <cell r="A343">
            <v>0</v>
          </cell>
          <cell r="B343">
            <v>0</v>
          </cell>
          <cell r="C343">
            <v>0</v>
          </cell>
          <cell r="D343">
            <v>0</v>
          </cell>
          <cell r="E343">
            <v>0</v>
          </cell>
          <cell r="F343">
            <v>0</v>
          </cell>
          <cell r="G343">
            <v>0</v>
          </cell>
          <cell r="I343">
            <v>0</v>
          </cell>
          <cell r="J343">
            <v>0</v>
          </cell>
          <cell r="K343">
            <v>0</v>
          </cell>
          <cell r="L343">
            <v>0</v>
          </cell>
          <cell r="M343">
            <v>0</v>
          </cell>
          <cell r="N343">
            <v>0</v>
          </cell>
          <cell r="O343">
            <v>0</v>
          </cell>
          <cell r="P343">
            <v>0</v>
          </cell>
          <cell r="Q343">
            <v>0</v>
          </cell>
        </row>
        <row r="344">
          <cell r="A344">
            <v>0</v>
          </cell>
          <cell r="B344">
            <v>0</v>
          </cell>
          <cell r="C344">
            <v>0</v>
          </cell>
          <cell r="D344">
            <v>0</v>
          </cell>
          <cell r="E344">
            <v>0</v>
          </cell>
          <cell r="F344">
            <v>0</v>
          </cell>
          <cell r="G344">
            <v>0</v>
          </cell>
          <cell r="I344">
            <v>0</v>
          </cell>
          <cell r="J344">
            <v>0</v>
          </cell>
          <cell r="K344">
            <v>0</v>
          </cell>
          <cell r="L344">
            <v>0</v>
          </cell>
          <cell r="M344">
            <v>0</v>
          </cell>
          <cell r="N344">
            <v>0</v>
          </cell>
          <cell r="O344">
            <v>0</v>
          </cell>
          <cell r="P344">
            <v>0</v>
          </cell>
          <cell r="Q344">
            <v>0</v>
          </cell>
        </row>
        <row r="345">
          <cell r="A345">
            <v>0</v>
          </cell>
          <cell r="B345">
            <v>0</v>
          </cell>
          <cell r="C345">
            <v>0</v>
          </cell>
          <cell r="D345">
            <v>0</v>
          </cell>
          <cell r="E345">
            <v>0</v>
          </cell>
          <cell r="F345">
            <v>0</v>
          </cell>
          <cell r="G345">
            <v>0</v>
          </cell>
          <cell r="I345">
            <v>0</v>
          </cell>
          <cell r="J345">
            <v>0</v>
          </cell>
          <cell r="K345">
            <v>0</v>
          </cell>
          <cell r="L345">
            <v>0</v>
          </cell>
          <cell r="M345">
            <v>0</v>
          </cell>
          <cell r="N345">
            <v>0</v>
          </cell>
          <cell r="O345">
            <v>0</v>
          </cell>
          <cell r="P345">
            <v>0</v>
          </cell>
          <cell r="Q345">
            <v>0</v>
          </cell>
        </row>
        <row r="346">
          <cell r="A346">
            <v>0</v>
          </cell>
          <cell r="B346">
            <v>0</v>
          </cell>
          <cell r="C346">
            <v>0</v>
          </cell>
          <cell r="D346">
            <v>0</v>
          </cell>
          <cell r="E346">
            <v>0</v>
          </cell>
          <cell r="F346">
            <v>0</v>
          </cell>
          <cell r="G346">
            <v>0</v>
          </cell>
          <cell r="I346">
            <v>0</v>
          </cell>
          <cell r="J346">
            <v>0</v>
          </cell>
          <cell r="K346">
            <v>0</v>
          </cell>
          <cell r="L346">
            <v>0</v>
          </cell>
          <cell r="M346">
            <v>0</v>
          </cell>
          <cell r="N346">
            <v>0</v>
          </cell>
          <cell r="O346">
            <v>0</v>
          </cell>
          <cell r="P346">
            <v>0</v>
          </cell>
          <cell r="Q346">
            <v>0</v>
          </cell>
        </row>
        <row r="347">
          <cell r="A347">
            <v>0</v>
          </cell>
          <cell r="B347">
            <v>0</v>
          </cell>
          <cell r="C347">
            <v>0</v>
          </cell>
          <cell r="D347">
            <v>0</v>
          </cell>
          <cell r="E347">
            <v>0</v>
          </cell>
          <cell r="F347">
            <v>0</v>
          </cell>
          <cell r="G347">
            <v>0</v>
          </cell>
          <cell r="I347">
            <v>0</v>
          </cell>
          <cell r="J347">
            <v>0</v>
          </cell>
          <cell r="K347">
            <v>0</v>
          </cell>
          <cell r="L347">
            <v>0</v>
          </cell>
          <cell r="M347">
            <v>0</v>
          </cell>
          <cell r="N347">
            <v>0</v>
          </cell>
          <cell r="O347">
            <v>0</v>
          </cell>
          <cell r="P347">
            <v>0</v>
          </cell>
          <cell r="Q347">
            <v>0</v>
          </cell>
        </row>
        <row r="348">
          <cell r="A348">
            <v>0</v>
          </cell>
          <cell r="B348">
            <v>0</v>
          </cell>
          <cell r="C348">
            <v>0</v>
          </cell>
          <cell r="D348">
            <v>0</v>
          </cell>
          <cell r="E348">
            <v>0</v>
          </cell>
          <cell r="F348">
            <v>0</v>
          </cell>
          <cell r="G348">
            <v>0</v>
          </cell>
          <cell r="I348">
            <v>0</v>
          </cell>
          <cell r="J348">
            <v>0</v>
          </cell>
          <cell r="K348">
            <v>0</v>
          </cell>
          <cell r="L348">
            <v>0</v>
          </cell>
          <cell r="M348">
            <v>0</v>
          </cell>
          <cell r="N348">
            <v>0</v>
          </cell>
          <cell r="O348">
            <v>0</v>
          </cell>
          <cell r="P348">
            <v>0</v>
          </cell>
          <cell r="Q348">
            <v>0</v>
          </cell>
        </row>
        <row r="349">
          <cell r="A349">
            <v>0</v>
          </cell>
          <cell r="B349">
            <v>0</v>
          </cell>
          <cell r="C349">
            <v>0</v>
          </cell>
          <cell r="D349">
            <v>0</v>
          </cell>
          <cell r="E349">
            <v>0</v>
          </cell>
          <cell r="F349">
            <v>0</v>
          </cell>
          <cell r="G349">
            <v>0</v>
          </cell>
          <cell r="I349">
            <v>0</v>
          </cell>
          <cell r="J349">
            <v>0</v>
          </cell>
          <cell r="K349">
            <v>0</v>
          </cell>
          <cell r="L349">
            <v>0</v>
          </cell>
          <cell r="M349">
            <v>0</v>
          </cell>
          <cell r="N349">
            <v>0</v>
          </cell>
          <cell r="O349">
            <v>0</v>
          </cell>
          <cell r="P349">
            <v>0</v>
          </cell>
          <cell r="Q349">
            <v>0</v>
          </cell>
        </row>
        <row r="350">
          <cell r="A350">
            <v>0</v>
          </cell>
          <cell r="B350">
            <v>0</v>
          </cell>
          <cell r="C350">
            <v>0</v>
          </cell>
          <cell r="D350">
            <v>0</v>
          </cell>
          <cell r="E350">
            <v>0</v>
          </cell>
          <cell r="F350">
            <v>0</v>
          </cell>
          <cell r="G350">
            <v>0</v>
          </cell>
          <cell r="I350">
            <v>0</v>
          </cell>
          <cell r="J350">
            <v>0</v>
          </cell>
          <cell r="K350">
            <v>0</v>
          </cell>
          <cell r="L350">
            <v>0</v>
          </cell>
          <cell r="M350">
            <v>0</v>
          </cell>
          <cell r="N350">
            <v>0</v>
          </cell>
          <cell r="O350">
            <v>0</v>
          </cell>
          <cell r="P350">
            <v>0</v>
          </cell>
          <cell r="Q350">
            <v>0</v>
          </cell>
        </row>
        <row r="351">
          <cell r="A351">
            <v>0</v>
          </cell>
          <cell r="B351">
            <v>0</v>
          </cell>
          <cell r="C351">
            <v>0</v>
          </cell>
          <cell r="D351">
            <v>0</v>
          </cell>
          <cell r="E351">
            <v>0</v>
          </cell>
          <cell r="F351">
            <v>0</v>
          </cell>
          <cell r="G351">
            <v>0</v>
          </cell>
          <cell r="I351">
            <v>0</v>
          </cell>
          <cell r="J351">
            <v>0</v>
          </cell>
          <cell r="K351">
            <v>0</v>
          </cell>
          <cell r="L351">
            <v>0</v>
          </cell>
          <cell r="M351">
            <v>0</v>
          </cell>
          <cell r="N351">
            <v>0</v>
          </cell>
          <cell r="O351">
            <v>0</v>
          </cell>
          <cell r="P351">
            <v>0</v>
          </cell>
          <cell r="Q351">
            <v>0</v>
          </cell>
        </row>
        <row r="352">
          <cell r="A352">
            <v>0</v>
          </cell>
          <cell r="B352">
            <v>0</v>
          </cell>
          <cell r="C352">
            <v>0</v>
          </cell>
          <cell r="D352">
            <v>0</v>
          </cell>
          <cell r="E352">
            <v>0</v>
          </cell>
          <cell r="F352">
            <v>0</v>
          </cell>
          <cell r="G352">
            <v>0</v>
          </cell>
          <cell r="I352">
            <v>0</v>
          </cell>
          <cell r="J352">
            <v>0</v>
          </cell>
          <cell r="K352">
            <v>0</v>
          </cell>
          <cell r="L352">
            <v>0</v>
          </cell>
          <cell r="M352">
            <v>0</v>
          </cell>
          <cell r="N352">
            <v>0</v>
          </cell>
          <cell r="O352">
            <v>0</v>
          </cell>
          <cell r="P352">
            <v>0</v>
          </cell>
          <cell r="Q352">
            <v>0</v>
          </cell>
        </row>
        <row r="353">
          <cell r="A353">
            <v>0</v>
          </cell>
          <cell r="B353">
            <v>0</v>
          </cell>
          <cell r="C353">
            <v>0</v>
          </cell>
          <cell r="D353">
            <v>0</v>
          </cell>
          <cell r="E353">
            <v>0</v>
          </cell>
          <cell r="F353">
            <v>0</v>
          </cell>
          <cell r="G353">
            <v>0</v>
          </cell>
          <cell r="I353">
            <v>0</v>
          </cell>
          <cell r="J353">
            <v>0</v>
          </cell>
          <cell r="K353">
            <v>0</v>
          </cell>
          <cell r="L353">
            <v>0</v>
          </cell>
          <cell r="M353">
            <v>0</v>
          </cell>
          <cell r="N353">
            <v>0</v>
          </cell>
          <cell r="O353">
            <v>0</v>
          </cell>
          <cell r="P353">
            <v>0</v>
          </cell>
          <cell r="Q353">
            <v>0</v>
          </cell>
        </row>
        <row r="354">
          <cell r="A354">
            <v>0</v>
          </cell>
          <cell r="B354">
            <v>0</v>
          </cell>
          <cell r="C354">
            <v>0</v>
          </cell>
          <cell r="D354">
            <v>0</v>
          </cell>
          <cell r="E354">
            <v>0</v>
          </cell>
          <cell r="F354">
            <v>0</v>
          </cell>
          <cell r="G354">
            <v>0</v>
          </cell>
          <cell r="I354">
            <v>0</v>
          </cell>
          <cell r="J354">
            <v>0</v>
          </cell>
          <cell r="K354">
            <v>0</v>
          </cell>
          <cell r="L354">
            <v>0</v>
          </cell>
          <cell r="M354">
            <v>0</v>
          </cell>
          <cell r="N354">
            <v>0</v>
          </cell>
          <cell r="O354">
            <v>0</v>
          </cell>
          <cell r="P354">
            <v>0</v>
          </cell>
          <cell r="Q354">
            <v>0</v>
          </cell>
        </row>
        <row r="355">
          <cell r="A355">
            <v>0</v>
          </cell>
          <cell r="B355">
            <v>0</v>
          </cell>
          <cell r="C355">
            <v>0</v>
          </cell>
          <cell r="D355">
            <v>0</v>
          </cell>
          <cell r="E355">
            <v>0</v>
          </cell>
          <cell r="F355">
            <v>0</v>
          </cell>
          <cell r="G355">
            <v>0</v>
          </cell>
          <cell r="I355">
            <v>0</v>
          </cell>
          <cell r="J355">
            <v>0</v>
          </cell>
          <cell r="K355">
            <v>0</v>
          </cell>
          <cell r="L355">
            <v>0</v>
          </cell>
          <cell r="M355">
            <v>0</v>
          </cell>
          <cell r="N355">
            <v>0</v>
          </cell>
          <cell r="O355">
            <v>0</v>
          </cell>
          <cell r="P355">
            <v>0</v>
          </cell>
          <cell r="Q355">
            <v>0</v>
          </cell>
        </row>
        <row r="356">
          <cell r="A356">
            <v>0</v>
          </cell>
          <cell r="B356">
            <v>0</v>
          </cell>
          <cell r="C356">
            <v>0</v>
          </cell>
          <cell r="D356">
            <v>0</v>
          </cell>
          <cell r="E356">
            <v>0</v>
          </cell>
          <cell r="F356">
            <v>0</v>
          </cell>
          <cell r="G356">
            <v>0</v>
          </cell>
          <cell r="I356">
            <v>0</v>
          </cell>
          <cell r="J356">
            <v>0</v>
          </cell>
          <cell r="K356">
            <v>0</v>
          </cell>
          <cell r="L356">
            <v>0</v>
          </cell>
          <cell r="M356">
            <v>0</v>
          </cell>
          <cell r="N356">
            <v>0</v>
          </cell>
          <cell r="O356">
            <v>0</v>
          </cell>
          <cell r="P356">
            <v>0</v>
          </cell>
          <cell r="Q356">
            <v>0</v>
          </cell>
        </row>
        <row r="357">
          <cell r="A357">
            <v>0</v>
          </cell>
          <cell r="B357">
            <v>0</v>
          </cell>
          <cell r="C357">
            <v>0</v>
          </cell>
          <cell r="D357">
            <v>0</v>
          </cell>
          <cell r="E357">
            <v>0</v>
          </cell>
          <cell r="F357">
            <v>0</v>
          </cell>
          <cell r="G357">
            <v>0</v>
          </cell>
          <cell r="I357">
            <v>0</v>
          </cell>
          <cell r="J357">
            <v>0</v>
          </cell>
          <cell r="K357">
            <v>0</v>
          </cell>
          <cell r="L357">
            <v>0</v>
          </cell>
          <cell r="M357">
            <v>0</v>
          </cell>
          <cell r="N357">
            <v>0</v>
          </cell>
          <cell r="O357">
            <v>0</v>
          </cell>
          <cell r="P357">
            <v>0</v>
          </cell>
          <cell r="Q357">
            <v>0</v>
          </cell>
        </row>
        <row r="358">
          <cell r="A358">
            <v>0</v>
          </cell>
          <cell r="B358">
            <v>0</v>
          </cell>
          <cell r="C358">
            <v>0</v>
          </cell>
          <cell r="D358">
            <v>0</v>
          </cell>
          <cell r="E358">
            <v>0</v>
          </cell>
          <cell r="F358">
            <v>0</v>
          </cell>
          <cell r="G358">
            <v>0</v>
          </cell>
          <cell r="I358">
            <v>0</v>
          </cell>
          <cell r="J358">
            <v>0</v>
          </cell>
          <cell r="K358">
            <v>0</v>
          </cell>
          <cell r="L358">
            <v>0</v>
          </cell>
          <cell r="M358">
            <v>0</v>
          </cell>
          <cell r="N358">
            <v>0</v>
          </cell>
          <cell r="O358">
            <v>0</v>
          </cell>
          <cell r="P358">
            <v>0</v>
          </cell>
          <cell r="Q358">
            <v>0</v>
          </cell>
        </row>
        <row r="359">
          <cell r="A359">
            <v>0</v>
          </cell>
          <cell r="B359">
            <v>0</v>
          </cell>
          <cell r="C359">
            <v>0</v>
          </cell>
          <cell r="D359">
            <v>0</v>
          </cell>
          <cell r="E359">
            <v>0</v>
          </cell>
          <cell r="F359">
            <v>0</v>
          </cell>
          <cell r="G359">
            <v>0</v>
          </cell>
          <cell r="I359">
            <v>0</v>
          </cell>
          <cell r="J359">
            <v>0</v>
          </cell>
          <cell r="K359">
            <v>0</v>
          </cell>
          <cell r="L359">
            <v>0</v>
          </cell>
          <cell r="M359">
            <v>0</v>
          </cell>
          <cell r="N359">
            <v>0</v>
          </cell>
          <cell r="O359">
            <v>0</v>
          </cell>
          <cell r="P359">
            <v>0</v>
          </cell>
          <cell r="Q359">
            <v>0</v>
          </cell>
        </row>
        <row r="360">
          <cell r="A360">
            <v>0</v>
          </cell>
          <cell r="B360">
            <v>0</v>
          </cell>
          <cell r="C360">
            <v>0</v>
          </cell>
          <cell r="D360">
            <v>0</v>
          </cell>
          <cell r="E360">
            <v>0</v>
          </cell>
          <cell r="F360">
            <v>0</v>
          </cell>
          <cell r="G360">
            <v>0</v>
          </cell>
          <cell r="I360">
            <v>0</v>
          </cell>
          <cell r="J360">
            <v>0</v>
          </cell>
          <cell r="K360">
            <v>0</v>
          </cell>
          <cell r="L360">
            <v>0</v>
          </cell>
          <cell r="M360">
            <v>0</v>
          </cell>
          <cell r="N360">
            <v>0</v>
          </cell>
          <cell r="O360">
            <v>0</v>
          </cell>
          <cell r="P360">
            <v>0</v>
          </cell>
          <cell r="Q360">
            <v>0</v>
          </cell>
        </row>
        <row r="361">
          <cell r="A361">
            <v>0</v>
          </cell>
          <cell r="B361">
            <v>0</v>
          </cell>
          <cell r="C361">
            <v>0</v>
          </cell>
          <cell r="D361">
            <v>0</v>
          </cell>
          <cell r="E361">
            <v>0</v>
          </cell>
          <cell r="F361">
            <v>0</v>
          </cell>
          <cell r="G361">
            <v>0</v>
          </cell>
          <cell r="I361">
            <v>0</v>
          </cell>
          <cell r="J361">
            <v>0</v>
          </cell>
          <cell r="K361">
            <v>0</v>
          </cell>
          <cell r="L361">
            <v>0</v>
          </cell>
          <cell r="M361">
            <v>0</v>
          </cell>
          <cell r="N361">
            <v>0</v>
          </cell>
          <cell r="O361">
            <v>0</v>
          </cell>
          <cell r="P361">
            <v>0</v>
          </cell>
          <cell r="Q361">
            <v>0</v>
          </cell>
        </row>
        <row r="362">
          <cell r="A362">
            <v>0</v>
          </cell>
          <cell r="B362">
            <v>0</v>
          </cell>
          <cell r="C362">
            <v>0</v>
          </cell>
          <cell r="D362">
            <v>0</v>
          </cell>
          <cell r="E362">
            <v>0</v>
          </cell>
          <cell r="F362">
            <v>0</v>
          </cell>
          <cell r="G362">
            <v>0</v>
          </cell>
          <cell r="I362">
            <v>0</v>
          </cell>
          <cell r="J362">
            <v>0</v>
          </cell>
          <cell r="K362">
            <v>0</v>
          </cell>
          <cell r="L362">
            <v>0</v>
          </cell>
          <cell r="M362">
            <v>0</v>
          </cell>
          <cell r="N362">
            <v>0</v>
          </cell>
          <cell r="O362">
            <v>0</v>
          </cell>
          <cell r="P362">
            <v>0</v>
          </cell>
          <cell r="Q362">
            <v>0</v>
          </cell>
        </row>
        <row r="363">
          <cell r="A363">
            <v>0</v>
          </cell>
          <cell r="B363">
            <v>0</v>
          </cell>
          <cell r="C363">
            <v>0</v>
          </cell>
          <cell r="D363">
            <v>0</v>
          </cell>
          <cell r="E363">
            <v>0</v>
          </cell>
          <cell r="F363">
            <v>0</v>
          </cell>
          <cell r="G363">
            <v>0</v>
          </cell>
          <cell r="I363">
            <v>0</v>
          </cell>
          <cell r="J363">
            <v>0</v>
          </cell>
          <cell r="K363">
            <v>0</v>
          </cell>
          <cell r="L363">
            <v>0</v>
          </cell>
          <cell r="M363">
            <v>0</v>
          </cell>
          <cell r="N363">
            <v>0</v>
          </cell>
          <cell r="O363">
            <v>0</v>
          </cell>
          <cell r="P363">
            <v>0</v>
          </cell>
          <cell r="Q363">
            <v>0</v>
          </cell>
        </row>
        <row r="364">
          <cell r="A364">
            <v>0</v>
          </cell>
          <cell r="B364">
            <v>0</v>
          </cell>
          <cell r="C364">
            <v>0</v>
          </cell>
          <cell r="D364">
            <v>0</v>
          </cell>
          <cell r="E364">
            <v>0</v>
          </cell>
          <cell r="F364">
            <v>0</v>
          </cell>
          <cell r="G364">
            <v>0</v>
          </cell>
          <cell r="I364">
            <v>0</v>
          </cell>
          <cell r="J364">
            <v>0</v>
          </cell>
          <cell r="K364">
            <v>0</v>
          </cell>
          <cell r="L364">
            <v>0</v>
          </cell>
          <cell r="M364">
            <v>0</v>
          </cell>
          <cell r="N364">
            <v>0</v>
          </cell>
          <cell r="O364">
            <v>0</v>
          </cell>
          <cell r="P364">
            <v>0</v>
          </cell>
          <cell r="Q364">
            <v>0</v>
          </cell>
        </row>
        <row r="365">
          <cell r="A365">
            <v>0</v>
          </cell>
          <cell r="B365">
            <v>0</v>
          </cell>
          <cell r="C365">
            <v>0</v>
          </cell>
          <cell r="D365">
            <v>0</v>
          </cell>
          <cell r="E365">
            <v>0</v>
          </cell>
          <cell r="F365">
            <v>0</v>
          </cell>
          <cell r="G365">
            <v>0</v>
          </cell>
          <cell r="I365">
            <v>0</v>
          </cell>
          <cell r="J365">
            <v>0</v>
          </cell>
          <cell r="K365">
            <v>0</v>
          </cell>
          <cell r="L365">
            <v>0</v>
          </cell>
          <cell r="M365">
            <v>0</v>
          </cell>
          <cell r="N365">
            <v>0</v>
          </cell>
          <cell r="O365">
            <v>0</v>
          </cell>
          <cell r="P365">
            <v>0</v>
          </cell>
          <cell r="Q365">
            <v>0</v>
          </cell>
        </row>
        <row r="366">
          <cell r="A366">
            <v>0</v>
          </cell>
          <cell r="B366">
            <v>0</v>
          </cell>
          <cell r="C366">
            <v>0</v>
          </cell>
          <cell r="D366">
            <v>0</v>
          </cell>
          <cell r="E366">
            <v>0</v>
          </cell>
          <cell r="F366">
            <v>0</v>
          </cell>
          <cell r="G366">
            <v>0</v>
          </cell>
          <cell r="I366">
            <v>0</v>
          </cell>
          <cell r="J366">
            <v>0</v>
          </cell>
          <cell r="K366">
            <v>0</v>
          </cell>
          <cell r="L366">
            <v>0</v>
          </cell>
          <cell r="M366">
            <v>0</v>
          </cell>
          <cell r="N366">
            <v>0</v>
          </cell>
          <cell r="O366">
            <v>0</v>
          </cell>
          <cell r="P366">
            <v>0</v>
          </cell>
          <cell r="Q366">
            <v>0</v>
          </cell>
        </row>
        <row r="367">
          <cell r="A367">
            <v>0</v>
          </cell>
          <cell r="B367">
            <v>0</v>
          </cell>
          <cell r="C367">
            <v>0</v>
          </cell>
          <cell r="D367">
            <v>0</v>
          </cell>
          <cell r="E367">
            <v>0</v>
          </cell>
          <cell r="F367">
            <v>0</v>
          </cell>
          <cell r="G367">
            <v>0</v>
          </cell>
          <cell r="I367">
            <v>0</v>
          </cell>
          <cell r="J367">
            <v>0</v>
          </cell>
          <cell r="K367">
            <v>0</v>
          </cell>
          <cell r="L367">
            <v>0</v>
          </cell>
          <cell r="M367">
            <v>0</v>
          </cell>
          <cell r="N367">
            <v>0</v>
          </cell>
          <cell r="O367">
            <v>0</v>
          </cell>
          <cell r="P367">
            <v>0</v>
          </cell>
          <cell r="Q367">
            <v>0</v>
          </cell>
        </row>
        <row r="368">
          <cell r="A368">
            <v>0</v>
          </cell>
          <cell r="B368">
            <v>0</v>
          </cell>
          <cell r="C368">
            <v>0</v>
          </cell>
          <cell r="D368">
            <v>0</v>
          </cell>
          <cell r="E368">
            <v>0</v>
          </cell>
          <cell r="F368">
            <v>0</v>
          </cell>
          <cell r="G368">
            <v>0</v>
          </cell>
          <cell r="I368">
            <v>0</v>
          </cell>
          <cell r="J368">
            <v>0</v>
          </cell>
          <cell r="K368">
            <v>0</v>
          </cell>
          <cell r="L368">
            <v>0</v>
          </cell>
          <cell r="M368">
            <v>0</v>
          </cell>
          <cell r="N368">
            <v>0</v>
          </cell>
          <cell r="O368">
            <v>0</v>
          </cell>
          <cell r="P368">
            <v>0</v>
          </cell>
          <cell r="Q368">
            <v>0</v>
          </cell>
        </row>
        <row r="369">
          <cell r="A369">
            <v>0</v>
          </cell>
          <cell r="B369">
            <v>0</v>
          </cell>
          <cell r="C369">
            <v>0</v>
          </cell>
          <cell r="D369">
            <v>0</v>
          </cell>
          <cell r="E369">
            <v>0</v>
          </cell>
          <cell r="F369">
            <v>0</v>
          </cell>
          <cell r="G369">
            <v>0</v>
          </cell>
          <cell r="I369">
            <v>0</v>
          </cell>
          <cell r="J369">
            <v>0</v>
          </cell>
          <cell r="K369">
            <v>0</v>
          </cell>
          <cell r="L369">
            <v>0</v>
          </cell>
          <cell r="M369">
            <v>0</v>
          </cell>
          <cell r="N369">
            <v>0</v>
          </cell>
          <cell r="O369">
            <v>0</v>
          </cell>
          <cell r="P369">
            <v>0</v>
          </cell>
          <cell r="Q369">
            <v>0</v>
          </cell>
        </row>
        <row r="370">
          <cell r="A370">
            <v>0</v>
          </cell>
          <cell r="B370">
            <v>0</v>
          </cell>
          <cell r="C370">
            <v>0</v>
          </cell>
          <cell r="D370">
            <v>0</v>
          </cell>
          <cell r="E370">
            <v>0</v>
          </cell>
          <cell r="F370">
            <v>0</v>
          </cell>
          <cell r="G370">
            <v>0</v>
          </cell>
          <cell r="I370">
            <v>0</v>
          </cell>
          <cell r="J370">
            <v>0</v>
          </cell>
          <cell r="K370">
            <v>0</v>
          </cell>
          <cell r="L370">
            <v>0</v>
          </cell>
          <cell r="M370">
            <v>0</v>
          </cell>
          <cell r="N370">
            <v>0</v>
          </cell>
          <cell r="O370">
            <v>0</v>
          </cell>
          <cell r="P370">
            <v>0</v>
          </cell>
          <cell r="Q370">
            <v>0</v>
          </cell>
        </row>
        <row r="371">
          <cell r="A371">
            <v>0</v>
          </cell>
          <cell r="B371">
            <v>0</v>
          </cell>
          <cell r="C371">
            <v>0</v>
          </cell>
          <cell r="D371">
            <v>0</v>
          </cell>
          <cell r="E371">
            <v>0</v>
          </cell>
          <cell r="F371">
            <v>0</v>
          </cell>
          <cell r="G371">
            <v>0</v>
          </cell>
          <cell r="I371">
            <v>0</v>
          </cell>
          <cell r="J371">
            <v>0</v>
          </cell>
          <cell r="K371">
            <v>0</v>
          </cell>
          <cell r="L371">
            <v>0</v>
          </cell>
          <cell r="M371">
            <v>0</v>
          </cell>
          <cell r="N371">
            <v>0</v>
          </cell>
          <cell r="O371">
            <v>0</v>
          </cell>
          <cell r="P371">
            <v>0</v>
          </cell>
          <cell r="Q371">
            <v>0</v>
          </cell>
        </row>
        <row r="372">
          <cell r="A372">
            <v>0</v>
          </cell>
          <cell r="B372">
            <v>0</v>
          </cell>
          <cell r="C372">
            <v>0</v>
          </cell>
          <cell r="D372">
            <v>0</v>
          </cell>
          <cell r="E372">
            <v>0</v>
          </cell>
          <cell r="F372">
            <v>0</v>
          </cell>
          <cell r="G372">
            <v>0</v>
          </cell>
          <cell r="I372">
            <v>0</v>
          </cell>
          <cell r="J372">
            <v>0</v>
          </cell>
          <cell r="K372">
            <v>0</v>
          </cell>
          <cell r="L372">
            <v>0</v>
          </cell>
          <cell r="M372">
            <v>0</v>
          </cell>
          <cell r="N372">
            <v>0</v>
          </cell>
          <cell r="O372">
            <v>0</v>
          </cell>
          <cell r="P372">
            <v>0</v>
          </cell>
          <cell r="Q372">
            <v>0</v>
          </cell>
        </row>
        <row r="373">
          <cell r="A373">
            <v>0</v>
          </cell>
          <cell r="B373">
            <v>0</v>
          </cell>
          <cell r="C373">
            <v>0</v>
          </cell>
          <cell r="D373">
            <v>0</v>
          </cell>
          <cell r="E373">
            <v>0</v>
          </cell>
          <cell r="F373">
            <v>0</v>
          </cell>
          <cell r="G373">
            <v>0</v>
          </cell>
          <cell r="I373">
            <v>0</v>
          </cell>
          <cell r="J373">
            <v>0</v>
          </cell>
          <cell r="K373">
            <v>0</v>
          </cell>
          <cell r="L373">
            <v>0</v>
          </cell>
          <cell r="M373">
            <v>0</v>
          </cell>
          <cell r="N373">
            <v>0</v>
          </cell>
          <cell r="O373">
            <v>0</v>
          </cell>
          <cell r="P373">
            <v>0</v>
          </cell>
          <cell r="Q373">
            <v>0</v>
          </cell>
        </row>
        <row r="374">
          <cell r="A374">
            <v>0</v>
          </cell>
          <cell r="B374">
            <v>0</v>
          </cell>
          <cell r="C374">
            <v>0</v>
          </cell>
          <cell r="D374">
            <v>0</v>
          </cell>
          <cell r="E374">
            <v>0</v>
          </cell>
          <cell r="F374">
            <v>0</v>
          </cell>
          <cell r="G374">
            <v>0</v>
          </cell>
          <cell r="I374">
            <v>0</v>
          </cell>
          <cell r="J374">
            <v>0</v>
          </cell>
          <cell r="K374">
            <v>0</v>
          </cell>
          <cell r="L374">
            <v>0</v>
          </cell>
          <cell r="M374">
            <v>0</v>
          </cell>
          <cell r="N374">
            <v>0</v>
          </cell>
          <cell r="O374">
            <v>0</v>
          </cell>
          <cell r="P374">
            <v>0</v>
          </cell>
          <cell r="Q374">
            <v>0</v>
          </cell>
        </row>
        <row r="375">
          <cell r="A375">
            <v>0</v>
          </cell>
          <cell r="B375">
            <v>0</v>
          </cell>
          <cell r="C375">
            <v>0</v>
          </cell>
          <cell r="D375">
            <v>0</v>
          </cell>
          <cell r="E375">
            <v>0</v>
          </cell>
          <cell r="F375">
            <v>0</v>
          </cell>
          <cell r="G375">
            <v>0</v>
          </cell>
          <cell r="I375">
            <v>0</v>
          </cell>
          <cell r="J375">
            <v>0</v>
          </cell>
          <cell r="K375">
            <v>0</v>
          </cell>
          <cell r="L375">
            <v>0</v>
          </cell>
          <cell r="M375">
            <v>0</v>
          </cell>
          <cell r="N375">
            <v>0</v>
          </cell>
          <cell r="O375">
            <v>0</v>
          </cell>
          <cell r="P375">
            <v>0</v>
          </cell>
          <cell r="Q375">
            <v>0</v>
          </cell>
        </row>
        <row r="376">
          <cell r="A376">
            <v>0</v>
          </cell>
          <cell r="B376">
            <v>0</v>
          </cell>
          <cell r="C376">
            <v>0</v>
          </cell>
          <cell r="D376">
            <v>0</v>
          </cell>
          <cell r="E376">
            <v>0</v>
          </cell>
          <cell r="F376">
            <v>0</v>
          </cell>
          <cell r="G376">
            <v>0</v>
          </cell>
          <cell r="I376">
            <v>0</v>
          </cell>
          <cell r="J376">
            <v>0</v>
          </cell>
          <cell r="K376">
            <v>0</v>
          </cell>
          <cell r="L376">
            <v>0</v>
          </cell>
          <cell r="M376">
            <v>0</v>
          </cell>
          <cell r="N376">
            <v>0</v>
          </cell>
          <cell r="O376">
            <v>0</v>
          </cell>
          <cell r="P376">
            <v>0</v>
          </cell>
          <cell r="Q376">
            <v>0</v>
          </cell>
        </row>
        <row r="377">
          <cell r="A377">
            <v>0</v>
          </cell>
          <cell r="B377">
            <v>0</v>
          </cell>
          <cell r="C377">
            <v>0</v>
          </cell>
          <cell r="D377">
            <v>0</v>
          </cell>
          <cell r="E377">
            <v>0</v>
          </cell>
          <cell r="F377">
            <v>0</v>
          </cell>
          <cell r="G377">
            <v>0</v>
          </cell>
          <cell r="I377">
            <v>0</v>
          </cell>
          <cell r="J377">
            <v>0</v>
          </cell>
          <cell r="K377">
            <v>0</v>
          </cell>
          <cell r="L377">
            <v>0</v>
          </cell>
          <cell r="M377">
            <v>0</v>
          </cell>
          <cell r="N377">
            <v>0</v>
          </cell>
          <cell r="O377">
            <v>0</v>
          </cell>
          <cell r="P377">
            <v>0</v>
          </cell>
          <cell r="Q377">
            <v>0</v>
          </cell>
        </row>
        <row r="378">
          <cell r="A378">
            <v>0</v>
          </cell>
          <cell r="B378">
            <v>0</v>
          </cell>
          <cell r="C378">
            <v>0</v>
          </cell>
          <cell r="D378">
            <v>0</v>
          </cell>
          <cell r="E378">
            <v>0</v>
          </cell>
          <cell r="F378">
            <v>0</v>
          </cell>
          <cell r="G378">
            <v>0</v>
          </cell>
          <cell r="I378">
            <v>0</v>
          </cell>
          <cell r="J378">
            <v>0</v>
          </cell>
          <cell r="K378">
            <v>0</v>
          </cell>
          <cell r="L378">
            <v>0</v>
          </cell>
          <cell r="M378">
            <v>0</v>
          </cell>
          <cell r="N378">
            <v>0</v>
          </cell>
          <cell r="O378">
            <v>0</v>
          </cell>
          <cell r="P378">
            <v>0</v>
          </cell>
          <cell r="Q378">
            <v>0</v>
          </cell>
        </row>
        <row r="379">
          <cell r="A379">
            <v>0</v>
          </cell>
          <cell r="B379">
            <v>0</v>
          </cell>
          <cell r="C379">
            <v>0</v>
          </cell>
          <cell r="D379">
            <v>0</v>
          </cell>
          <cell r="E379">
            <v>0</v>
          </cell>
          <cell r="F379">
            <v>0</v>
          </cell>
          <cell r="G379">
            <v>0</v>
          </cell>
          <cell r="I379">
            <v>0</v>
          </cell>
          <cell r="J379">
            <v>0</v>
          </cell>
          <cell r="K379">
            <v>0</v>
          </cell>
          <cell r="L379">
            <v>0</v>
          </cell>
          <cell r="M379">
            <v>0</v>
          </cell>
          <cell r="N379">
            <v>0</v>
          </cell>
          <cell r="O379">
            <v>0</v>
          </cell>
          <cell r="P379">
            <v>0</v>
          </cell>
          <cell r="Q379">
            <v>0</v>
          </cell>
        </row>
        <row r="380">
          <cell r="A380">
            <v>0</v>
          </cell>
          <cell r="B380">
            <v>0</v>
          </cell>
          <cell r="C380">
            <v>0</v>
          </cell>
          <cell r="D380">
            <v>0</v>
          </cell>
          <cell r="E380">
            <v>0</v>
          </cell>
          <cell r="F380">
            <v>0</v>
          </cell>
          <cell r="G380">
            <v>0</v>
          </cell>
          <cell r="I380">
            <v>0</v>
          </cell>
          <cell r="J380">
            <v>0</v>
          </cell>
          <cell r="K380">
            <v>0</v>
          </cell>
          <cell r="L380">
            <v>0</v>
          </cell>
          <cell r="M380">
            <v>0</v>
          </cell>
          <cell r="N380">
            <v>0</v>
          </cell>
          <cell r="O380">
            <v>0</v>
          </cell>
          <cell r="P380">
            <v>0</v>
          </cell>
          <cell r="Q380">
            <v>0</v>
          </cell>
        </row>
        <row r="381">
          <cell r="A381">
            <v>0</v>
          </cell>
          <cell r="B381">
            <v>0</v>
          </cell>
          <cell r="C381">
            <v>0</v>
          </cell>
          <cell r="D381">
            <v>0</v>
          </cell>
          <cell r="E381">
            <v>0</v>
          </cell>
          <cell r="F381">
            <v>0</v>
          </cell>
          <cell r="G381">
            <v>0</v>
          </cell>
          <cell r="I381">
            <v>0</v>
          </cell>
          <cell r="J381">
            <v>0</v>
          </cell>
          <cell r="K381">
            <v>0</v>
          </cell>
          <cell r="L381">
            <v>0</v>
          </cell>
          <cell r="M381">
            <v>0</v>
          </cell>
          <cell r="N381">
            <v>0</v>
          </cell>
          <cell r="O381">
            <v>0</v>
          </cell>
          <cell r="P381">
            <v>0</v>
          </cell>
          <cell r="Q381">
            <v>0</v>
          </cell>
        </row>
        <row r="382">
          <cell r="A382">
            <v>0</v>
          </cell>
          <cell r="B382">
            <v>0</v>
          </cell>
          <cell r="C382">
            <v>0</v>
          </cell>
          <cell r="D382">
            <v>0</v>
          </cell>
          <cell r="E382">
            <v>0</v>
          </cell>
          <cell r="F382">
            <v>0</v>
          </cell>
          <cell r="G382">
            <v>0</v>
          </cell>
          <cell r="I382">
            <v>0</v>
          </cell>
          <cell r="J382">
            <v>0</v>
          </cell>
          <cell r="K382">
            <v>0</v>
          </cell>
          <cell r="L382">
            <v>0</v>
          </cell>
          <cell r="M382">
            <v>0</v>
          </cell>
          <cell r="N382">
            <v>0</v>
          </cell>
          <cell r="O382">
            <v>0</v>
          </cell>
          <cell r="P382">
            <v>0</v>
          </cell>
          <cell r="Q382">
            <v>0</v>
          </cell>
        </row>
        <row r="383">
          <cell r="A383">
            <v>0</v>
          </cell>
          <cell r="B383">
            <v>0</v>
          </cell>
          <cell r="C383">
            <v>0</v>
          </cell>
          <cell r="D383">
            <v>0</v>
          </cell>
          <cell r="E383">
            <v>0</v>
          </cell>
          <cell r="F383">
            <v>0</v>
          </cell>
          <cell r="G383">
            <v>0</v>
          </cell>
          <cell r="I383">
            <v>0</v>
          </cell>
          <cell r="J383">
            <v>0</v>
          </cell>
          <cell r="K383">
            <v>0</v>
          </cell>
          <cell r="L383">
            <v>0</v>
          </cell>
          <cell r="M383">
            <v>0</v>
          </cell>
          <cell r="N383">
            <v>0</v>
          </cell>
          <cell r="O383">
            <v>0</v>
          </cell>
          <cell r="P383">
            <v>0</v>
          </cell>
          <cell r="Q383">
            <v>0</v>
          </cell>
        </row>
        <row r="384">
          <cell r="A384">
            <v>0</v>
          </cell>
          <cell r="B384">
            <v>0</v>
          </cell>
          <cell r="C384">
            <v>0</v>
          </cell>
          <cell r="D384">
            <v>0</v>
          </cell>
          <cell r="E384">
            <v>0</v>
          </cell>
          <cell r="F384">
            <v>0</v>
          </cell>
          <cell r="G384">
            <v>0</v>
          </cell>
          <cell r="I384">
            <v>0</v>
          </cell>
          <cell r="J384">
            <v>0</v>
          </cell>
          <cell r="K384">
            <v>0</v>
          </cell>
          <cell r="L384">
            <v>0</v>
          </cell>
          <cell r="M384">
            <v>0</v>
          </cell>
          <cell r="N384">
            <v>0</v>
          </cell>
          <cell r="O384">
            <v>0</v>
          </cell>
          <cell r="P384">
            <v>0</v>
          </cell>
          <cell r="Q384">
            <v>0</v>
          </cell>
        </row>
        <row r="385">
          <cell r="A385">
            <v>0</v>
          </cell>
          <cell r="B385">
            <v>0</v>
          </cell>
          <cell r="C385">
            <v>0</v>
          </cell>
          <cell r="D385">
            <v>0</v>
          </cell>
          <cell r="E385">
            <v>0</v>
          </cell>
          <cell r="F385">
            <v>0</v>
          </cell>
          <cell r="G385">
            <v>0</v>
          </cell>
          <cell r="I385">
            <v>0</v>
          </cell>
          <cell r="J385">
            <v>0</v>
          </cell>
          <cell r="K385">
            <v>0</v>
          </cell>
          <cell r="L385">
            <v>0</v>
          </cell>
          <cell r="M385">
            <v>0</v>
          </cell>
          <cell r="N385">
            <v>0</v>
          </cell>
          <cell r="O385">
            <v>0</v>
          </cell>
          <cell r="P385">
            <v>0</v>
          </cell>
          <cell r="Q385">
            <v>0</v>
          </cell>
        </row>
        <row r="386">
          <cell r="A386">
            <v>0</v>
          </cell>
          <cell r="B386">
            <v>0</v>
          </cell>
          <cell r="C386">
            <v>0</v>
          </cell>
          <cell r="D386">
            <v>0</v>
          </cell>
          <cell r="E386">
            <v>0</v>
          </cell>
          <cell r="F386">
            <v>0</v>
          </cell>
          <cell r="G386">
            <v>0</v>
          </cell>
          <cell r="I386">
            <v>0</v>
          </cell>
          <cell r="J386">
            <v>0</v>
          </cell>
          <cell r="K386">
            <v>0</v>
          </cell>
          <cell r="L386">
            <v>0</v>
          </cell>
          <cell r="M386">
            <v>0</v>
          </cell>
          <cell r="N386">
            <v>0</v>
          </cell>
          <cell r="O386">
            <v>0</v>
          </cell>
          <cell r="P386">
            <v>0</v>
          </cell>
          <cell r="Q386">
            <v>0</v>
          </cell>
        </row>
        <row r="387">
          <cell r="A387">
            <v>0</v>
          </cell>
          <cell r="B387">
            <v>0</v>
          </cell>
          <cell r="C387">
            <v>0</v>
          </cell>
          <cell r="D387">
            <v>0</v>
          </cell>
          <cell r="E387">
            <v>0</v>
          </cell>
          <cell r="F387">
            <v>0</v>
          </cell>
          <cell r="G387">
            <v>0</v>
          </cell>
          <cell r="I387">
            <v>0</v>
          </cell>
          <cell r="J387">
            <v>0</v>
          </cell>
          <cell r="K387">
            <v>0</v>
          </cell>
          <cell r="L387">
            <v>0</v>
          </cell>
          <cell r="M387">
            <v>0</v>
          </cell>
          <cell r="N387">
            <v>0</v>
          </cell>
          <cell r="O387">
            <v>0</v>
          </cell>
          <cell r="P387">
            <v>0</v>
          </cell>
          <cell r="Q387">
            <v>0</v>
          </cell>
        </row>
        <row r="388">
          <cell r="A388">
            <v>0</v>
          </cell>
          <cell r="B388">
            <v>0</v>
          </cell>
          <cell r="C388">
            <v>0</v>
          </cell>
          <cell r="D388">
            <v>0</v>
          </cell>
          <cell r="E388">
            <v>0</v>
          </cell>
          <cell r="F388">
            <v>0</v>
          </cell>
          <cell r="G388">
            <v>0</v>
          </cell>
          <cell r="I388">
            <v>0</v>
          </cell>
          <cell r="J388">
            <v>0</v>
          </cell>
          <cell r="K388">
            <v>0</v>
          </cell>
          <cell r="L388">
            <v>0</v>
          </cell>
          <cell r="M388">
            <v>0</v>
          </cell>
          <cell r="N388">
            <v>0</v>
          </cell>
          <cell r="O388">
            <v>0</v>
          </cell>
          <cell r="P388">
            <v>0</v>
          </cell>
          <cell r="Q388">
            <v>0</v>
          </cell>
        </row>
        <row r="389">
          <cell r="A389">
            <v>0</v>
          </cell>
          <cell r="B389">
            <v>0</v>
          </cell>
          <cell r="C389">
            <v>0</v>
          </cell>
          <cell r="D389">
            <v>0</v>
          </cell>
          <cell r="E389">
            <v>0</v>
          </cell>
          <cell r="F389">
            <v>0</v>
          </cell>
          <cell r="G389">
            <v>0</v>
          </cell>
          <cell r="I389">
            <v>0</v>
          </cell>
          <cell r="J389">
            <v>0</v>
          </cell>
          <cell r="K389">
            <v>0</v>
          </cell>
          <cell r="L389">
            <v>0</v>
          </cell>
          <cell r="M389">
            <v>0</v>
          </cell>
          <cell r="N389">
            <v>0</v>
          </cell>
          <cell r="O389">
            <v>0</v>
          </cell>
          <cell r="P389">
            <v>0</v>
          </cell>
          <cell r="Q389">
            <v>0</v>
          </cell>
        </row>
        <row r="390">
          <cell r="A390">
            <v>0</v>
          </cell>
          <cell r="B390">
            <v>0</v>
          </cell>
          <cell r="C390">
            <v>0</v>
          </cell>
          <cell r="D390">
            <v>0</v>
          </cell>
          <cell r="E390">
            <v>0</v>
          </cell>
          <cell r="F390">
            <v>0</v>
          </cell>
          <cell r="G390">
            <v>0</v>
          </cell>
          <cell r="I390">
            <v>0</v>
          </cell>
          <cell r="J390">
            <v>0</v>
          </cell>
          <cell r="K390">
            <v>0</v>
          </cell>
          <cell r="L390">
            <v>0</v>
          </cell>
          <cell r="M390">
            <v>0</v>
          </cell>
          <cell r="N390">
            <v>0</v>
          </cell>
          <cell r="O390">
            <v>0</v>
          </cell>
          <cell r="P390">
            <v>0</v>
          </cell>
          <cell r="Q390">
            <v>0</v>
          </cell>
        </row>
        <row r="391">
          <cell r="A391">
            <v>0</v>
          </cell>
          <cell r="B391">
            <v>0</v>
          </cell>
          <cell r="C391">
            <v>0</v>
          </cell>
          <cell r="D391">
            <v>0</v>
          </cell>
          <cell r="E391">
            <v>0</v>
          </cell>
          <cell r="F391">
            <v>0</v>
          </cell>
          <cell r="G391">
            <v>0</v>
          </cell>
          <cell r="I391">
            <v>0</v>
          </cell>
          <cell r="J391">
            <v>0</v>
          </cell>
          <cell r="K391">
            <v>0</v>
          </cell>
          <cell r="L391">
            <v>0</v>
          </cell>
          <cell r="M391">
            <v>0</v>
          </cell>
          <cell r="N391">
            <v>0</v>
          </cell>
          <cell r="O391">
            <v>0</v>
          </cell>
          <cell r="P391">
            <v>0</v>
          </cell>
          <cell r="Q391">
            <v>0</v>
          </cell>
        </row>
        <row r="392">
          <cell r="A392">
            <v>0</v>
          </cell>
          <cell r="B392">
            <v>0</v>
          </cell>
          <cell r="C392">
            <v>0</v>
          </cell>
          <cell r="D392">
            <v>0</v>
          </cell>
          <cell r="E392">
            <v>0</v>
          </cell>
          <cell r="F392">
            <v>0</v>
          </cell>
          <cell r="G392">
            <v>0</v>
          </cell>
          <cell r="I392">
            <v>0</v>
          </cell>
          <cell r="J392">
            <v>0</v>
          </cell>
          <cell r="K392">
            <v>0</v>
          </cell>
          <cell r="L392">
            <v>0</v>
          </cell>
          <cell r="M392">
            <v>0</v>
          </cell>
          <cell r="N392">
            <v>0</v>
          </cell>
          <cell r="O392">
            <v>0</v>
          </cell>
          <cell r="P392">
            <v>0</v>
          </cell>
          <cell r="Q392">
            <v>0</v>
          </cell>
        </row>
        <row r="393">
          <cell r="A393">
            <v>0</v>
          </cell>
          <cell r="B393">
            <v>0</v>
          </cell>
          <cell r="C393">
            <v>0</v>
          </cell>
          <cell r="D393">
            <v>0</v>
          </cell>
          <cell r="E393">
            <v>0</v>
          </cell>
          <cell r="F393">
            <v>0</v>
          </cell>
          <cell r="G393">
            <v>0</v>
          </cell>
          <cell r="I393">
            <v>0</v>
          </cell>
          <cell r="J393">
            <v>0</v>
          </cell>
          <cell r="K393">
            <v>0</v>
          </cell>
          <cell r="L393">
            <v>0</v>
          </cell>
          <cell r="M393">
            <v>0</v>
          </cell>
          <cell r="N393">
            <v>0</v>
          </cell>
          <cell r="O393">
            <v>0</v>
          </cell>
          <cell r="P393">
            <v>0</v>
          </cell>
          <cell r="Q393">
            <v>0</v>
          </cell>
        </row>
        <row r="394">
          <cell r="A394">
            <v>0</v>
          </cell>
          <cell r="B394">
            <v>0</v>
          </cell>
          <cell r="C394">
            <v>0</v>
          </cell>
          <cell r="D394">
            <v>0</v>
          </cell>
          <cell r="E394">
            <v>0</v>
          </cell>
          <cell r="F394">
            <v>0</v>
          </cell>
          <cell r="G394">
            <v>0</v>
          </cell>
          <cell r="I394">
            <v>0</v>
          </cell>
          <cell r="J394">
            <v>0</v>
          </cell>
          <cell r="K394">
            <v>0</v>
          </cell>
          <cell r="L394">
            <v>0</v>
          </cell>
          <cell r="M394">
            <v>0</v>
          </cell>
          <cell r="N394">
            <v>0</v>
          </cell>
          <cell r="O394">
            <v>0</v>
          </cell>
          <cell r="P394">
            <v>0</v>
          </cell>
          <cell r="Q394">
            <v>0</v>
          </cell>
        </row>
        <row r="395">
          <cell r="A395">
            <v>0</v>
          </cell>
          <cell r="B395">
            <v>0</v>
          </cell>
          <cell r="C395">
            <v>0</v>
          </cell>
          <cell r="D395">
            <v>0</v>
          </cell>
          <cell r="E395">
            <v>0</v>
          </cell>
          <cell r="F395">
            <v>0</v>
          </cell>
          <cell r="G395">
            <v>0</v>
          </cell>
          <cell r="I395">
            <v>0</v>
          </cell>
          <cell r="J395">
            <v>0</v>
          </cell>
          <cell r="K395">
            <v>0</v>
          </cell>
          <cell r="L395">
            <v>0</v>
          </cell>
          <cell r="M395">
            <v>0</v>
          </cell>
          <cell r="N395">
            <v>0</v>
          </cell>
          <cell r="O395">
            <v>0</v>
          </cell>
          <cell r="P395">
            <v>0</v>
          </cell>
          <cell r="Q395">
            <v>0</v>
          </cell>
        </row>
        <row r="396">
          <cell r="A396">
            <v>0</v>
          </cell>
          <cell r="B396">
            <v>0</v>
          </cell>
          <cell r="C396">
            <v>0</v>
          </cell>
          <cell r="D396">
            <v>0</v>
          </cell>
          <cell r="E396">
            <v>0</v>
          </cell>
          <cell r="F396">
            <v>0</v>
          </cell>
          <cell r="G396">
            <v>0</v>
          </cell>
          <cell r="I396">
            <v>0</v>
          </cell>
          <cell r="J396">
            <v>0</v>
          </cell>
          <cell r="K396">
            <v>0</v>
          </cell>
          <cell r="L396">
            <v>0</v>
          </cell>
          <cell r="M396">
            <v>0</v>
          </cell>
          <cell r="N396">
            <v>0</v>
          </cell>
          <cell r="O396">
            <v>0</v>
          </cell>
          <cell r="P396">
            <v>0</v>
          </cell>
          <cell r="Q396">
            <v>0</v>
          </cell>
        </row>
        <row r="397">
          <cell r="A397">
            <v>0</v>
          </cell>
          <cell r="B397">
            <v>0</v>
          </cell>
          <cell r="C397">
            <v>0</v>
          </cell>
          <cell r="D397">
            <v>0</v>
          </cell>
          <cell r="E397">
            <v>0</v>
          </cell>
          <cell r="F397">
            <v>0</v>
          </cell>
          <cell r="G397">
            <v>0</v>
          </cell>
          <cell r="I397">
            <v>0</v>
          </cell>
          <cell r="J397">
            <v>0</v>
          </cell>
          <cell r="K397">
            <v>0</v>
          </cell>
          <cell r="L397">
            <v>0</v>
          </cell>
          <cell r="M397">
            <v>0</v>
          </cell>
          <cell r="N397">
            <v>0</v>
          </cell>
          <cell r="O397">
            <v>0</v>
          </cell>
          <cell r="P397">
            <v>0</v>
          </cell>
          <cell r="Q397">
            <v>0</v>
          </cell>
        </row>
        <row r="398">
          <cell r="A398">
            <v>0</v>
          </cell>
          <cell r="B398">
            <v>0</v>
          </cell>
          <cell r="C398">
            <v>0</v>
          </cell>
          <cell r="D398">
            <v>0</v>
          </cell>
          <cell r="E398">
            <v>0</v>
          </cell>
          <cell r="F398">
            <v>0</v>
          </cell>
          <cell r="G398">
            <v>0</v>
          </cell>
          <cell r="I398">
            <v>0</v>
          </cell>
          <cell r="J398">
            <v>0</v>
          </cell>
          <cell r="K398">
            <v>0</v>
          </cell>
          <cell r="L398">
            <v>0</v>
          </cell>
          <cell r="M398">
            <v>0</v>
          </cell>
          <cell r="N398">
            <v>0</v>
          </cell>
          <cell r="O398">
            <v>0</v>
          </cell>
          <cell r="P398">
            <v>0</v>
          </cell>
          <cell r="Q398">
            <v>0</v>
          </cell>
        </row>
        <row r="399">
          <cell r="A399">
            <v>0</v>
          </cell>
          <cell r="B399">
            <v>0</v>
          </cell>
          <cell r="C399">
            <v>0</v>
          </cell>
          <cell r="D399">
            <v>0</v>
          </cell>
          <cell r="E399">
            <v>0</v>
          </cell>
          <cell r="F399">
            <v>0</v>
          </cell>
          <cell r="G399">
            <v>0</v>
          </cell>
          <cell r="I399">
            <v>0</v>
          </cell>
          <cell r="J399">
            <v>0</v>
          </cell>
          <cell r="K399">
            <v>0</v>
          </cell>
          <cell r="L399">
            <v>0</v>
          </cell>
          <cell r="M399">
            <v>0</v>
          </cell>
          <cell r="N399">
            <v>0</v>
          </cell>
          <cell r="O399">
            <v>0</v>
          </cell>
          <cell r="P399">
            <v>0</v>
          </cell>
          <cell r="Q399">
            <v>0</v>
          </cell>
        </row>
        <row r="400">
          <cell r="A400">
            <v>0</v>
          </cell>
          <cell r="B400">
            <v>0</v>
          </cell>
          <cell r="C400">
            <v>0</v>
          </cell>
          <cell r="D400">
            <v>0</v>
          </cell>
          <cell r="E400">
            <v>0</v>
          </cell>
          <cell r="F400">
            <v>0</v>
          </cell>
          <cell r="G400">
            <v>0</v>
          </cell>
          <cell r="I400">
            <v>0</v>
          </cell>
          <cell r="J400">
            <v>0</v>
          </cell>
          <cell r="K400">
            <v>0</v>
          </cell>
          <cell r="L400">
            <v>0</v>
          </cell>
          <cell r="M400">
            <v>0</v>
          </cell>
          <cell r="N400">
            <v>0</v>
          </cell>
          <cell r="O400">
            <v>0</v>
          </cell>
          <cell r="P400">
            <v>0</v>
          </cell>
          <cell r="Q400">
            <v>0</v>
          </cell>
        </row>
        <row r="401">
          <cell r="A401" t="str">
            <v>EF0332</v>
          </cell>
          <cell r="B401" t="str">
            <v>Gisma Abdelkareem Osman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3">
          <cell r="F3">
            <v>198</v>
          </cell>
        </row>
        <row r="5">
          <cell r="F5">
            <v>600000</v>
          </cell>
        </row>
        <row r="10">
          <cell r="A10" t="str">
            <v>GRADE</v>
          </cell>
          <cell r="B10" t="str">
            <v>BASIC</v>
          </cell>
          <cell r="C10" t="str">
            <v>COLA</v>
          </cell>
          <cell r="D10" t="str">
            <v>TOTAL BASIC+COLA</v>
          </cell>
          <cell r="F10" t="str">
            <v>TRANSPORT ALLOWANCE</v>
          </cell>
          <cell r="G10" t="str">
            <v>ACCOMMODATION ALLOWANCE</v>
          </cell>
          <cell r="K10" t="str">
            <v>REPRESENTATION ALLOWANCE</v>
          </cell>
          <cell r="L10" t="str">
            <v>TOTAL ALLOWANCES</v>
          </cell>
          <cell r="M10" t="str">
            <v>GROSS SALARY</v>
          </cell>
          <cell r="N10" t="str">
            <v>SOCIAL INS 8%</v>
          </cell>
          <cell r="O10" t="str">
            <v>REF. TAXABLE REVENUE</v>
          </cell>
          <cell r="P10" t="str">
            <v>REF.
INCOME TAX</v>
          </cell>
          <cell r="Q10" t="str">
            <v>NET SALARY</v>
          </cell>
          <cell r="T10" t="str">
            <v>SOCIAL INS 17%
2005</v>
          </cell>
          <cell r="U10" t="str">
            <v>TOTAL COST ACF
2005</v>
          </cell>
          <cell r="W10" t="str">
            <v>EXTRA HOUR</v>
          </cell>
          <cell r="X10" t="str">
            <v>OVERTIME NORMAL DAY</v>
          </cell>
          <cell r="Y10" t="str">
            <v>OVERTIME WEEKLY HOLIDAY</v>
          </cell>
          <cell r="Z10" t="str">
            <v>OVERTIME PUBLIC HOLIDAY</v>
          </cell>
        </row>
        <row r="11">
          <cell r="A11" t="str">
            <v>A</v>
          </cell>
          <cell r="B11">
            <v>243739.21189130432</v>
          </cell>
          <cell r="C11">
            <v>74950</v>
          </cell>
          <cell r="D11">
            <v>318689.21189130435</v>
          </cell>
          <cell r="F11">
            <v>77000</v>
          </cell>
          <cell r="G11">
            <v>35600</v>
          </cell>
          <cell r="K11">
            <v>0</v>
          </cell>
          <cell r="L11">
            <v>112600</v>
          </cell>
          <cell r="M11">
            <v>431289.21189130435</v>
          </cell>
          <cell r="N11">
            <v>34503.136951304346</v>
          </cell>
          <cell r="O11">
            <v>285836.07494000002</v>
          </cell>
          <cell r="P11">
            <v>0</v>
          </cell>
          <cell r="Q11">
            <v>396786.07494000002</v>
          </cell>
          <cell r="T11">
            <v>73319.166021521742</v>
          </cell>
          <cell r="U11">
            <v>504608.37791282608</v>
          </cell>
          <cell r="W11">
            <v>2178.2283428853757</v>
          </cell>
          <cell r="X11">
            <v>3267.3425143280638</v>
          </cell>
          <cell r="Y11">
            <v>4356.4566857707514</v>
          </cell>
          <cell r="Z11">
            <v>4356.4566857707514</v>
          </cell>
        </row>
        <row r="12">
          <cell r="A12" t="str">
            <v>A1</v>
          </cell>
          <cell r="B12">
            <v>252889.21153034785</v>
          </cell>
          <cell r="C12">
            <v>74950</v>
          </cell>
          <cell r="D12">
            <v>327839.21153034782</v>
          </cell>
          <cell r="F12">
            <v>77000</v>
          </cell>
          <cell r="G12">
            <v>35600</v>
          </cell>
          <cell r="K12">
            <v>0</v>
          </cell>
          <cell r="L12">
            <v>112600</v>
          </cell>
          <cell r="M12">
            <v>440439.21153034782</v>
          </cell>
          <cell r="N12">
            <v>35235.136922427824</v>
          </cell>
          <cell r="O12">
            <v>294254.07460792002</v>
          </cell>
          <cell r="P12">
            <v>0</v>
          </cell>
          <cell r="Q12">
            <v>405204.07460792002</v>
          </cell>
          <cell r="T12">
            <v>74874.665960159138</v>
          </cell>
          <cell r="U12">
            <v>515313.87749050697</v>
          </cell>
          <cell r="W12">
            <v>2224.4404622744842</v>
          </cell>
          <cell r="X12">
            <v>3336.6606934117262</v>
          </cell>
          <cell r="Y12">
            <v>4448.8809245489683</v>
          </cell>
          <cell r="Z12">
            <v>4448.8809245489683</v>
          </cell>
        </row>
        <row r="13">
          <cell r="A13" t="str">
            <v>A2</v>
          </cell>
          <cell r="B13">
            <v>262038.95295269563</v>
          </cell>
          <cell r="C13">
            <v>74950</v>
          </cell>
          <cell r="D13">
            <v>336988.95295269566</v>
          </cell>
          <cell r="F13">
            <v>77000</v>
          </cell>
          <cell r="G13">
            <v>35600</v>
          </cell>
          <cell r="K13">
            <v>0</v>
          </cell>
          <cell r="L13">
            <v>112600</v>
          </cell>
          <cell r="M13">
            <v>449588.95295269566</v>
          </cell>
          <cell r="N13">
            <v>35967.116236215654</v>
          </cell>
          <cell r="O13">
            <v>302671.83671648003</v>
          </cell>
          <cell r="P13">
            <v>0</v>
          </cell>
          <cell r="Q13">
            <v>413621.83671648003</v>
          </cell>
          <cell r="T13">
            <v>76430.122001958269</v>
          </cell>
          <cell r="U13">
            <v>526019.07495465397</v>
          </cell>
          <cell r="W13">
            <v>2270.6512775388669</v>
          </cell>
          <cell r="X13">
            <v>3405.9769163083001</v>
          </cell>
          <cell r="Y13">
            <v>4541.3025550777338</v>
          </cell>
          <cell r="Z13">
            <v>4541.3025550777338</v>
          </cell>
        </row>
        <row r="14">
          <cell r="A14" t="str">
            <v>A11</v>
          </cell>
          <cell r="B14">
            <v>265138.64615121845</v>
          </cell>
          <cell r="C14">
            <v>74950</v>
          </cell>
          <cell r="D14">
            <v>340088.64615121845</v>
          </cell>
          <cell r="F14">
            <v>77000</v>
          </cell>
          <cell r="G14">
            <v>35600</v>
          </cell>
          <cell r="K14">
            <v>0</v>
          </cell>
          <cell r="L14">
            <v>112600</v>
          </cell>
          <cell r="M14">
            <v>452688.64615121845</v>
          </cell>
          <cell r="N14">
            <v>36215.091692097478</v>
          </cell>
          <cell r="O14">
            <v>305523.55445912096</v>
          </cell>
          <cell r="P14">
            <v>0</v>
          </cell>
          <cell r="Q14">
            <v>416473.55445912096</v>
          </cell>
          <cell r="T14">
            <v>76957.069845707141</v>
          </cell>
          <cell r="U14">
            <v>529645.7159969256</v>
          </cell>
          <cell r="W14">
            <v>2286.3062936930223</v>
          </cell>
          <cell r="X14">
            <v>3429.4594405395337</v>
          </cell>
          <cell r="Y14">
            <v>4572.6125873860447</v>
          </cell>
          <cell r="Z14">
            <v>4572.6125873860447</v>
          </cell>
        </row>
        <row r="15">
          <cell r="A15" t="str">
            <v>A3</v>
          </cell>
          <cell r="B15">
            <v>271189</v>
          </cell>
          <cell r="C15">
            <v>74950</v>
          </cell>
          <cell r="D15">
            <v>346139</v>
          </cell>
          <cell r="F15">
            <v>77000</v>
          </cell>
          <cell r="G15">
            <v>35600</v>
          </cell>
          <cell r="K15">
            <v>0</v>
          </cell>
          <cell r="L15">
            <v>112600</v>
          </cell>
          <cell r="M15">
            <v>458739</v>
          </cell>
          <cell r="N15">
            <v>36699.120000000003</v>
          </cell>
          <cell r="O15">
            <v>311089.88</v>
          </cell>
          <cell r="P15">
            <v>0</v>
          </cell>
          <cell r="Q15">
            <v>422039.88</v>
          </cell>
          <cell r="T15">
            <v>77985.63</v>
          </cell>
          <cell r="U15">
            <v>536724.63</v>
          </cell>
          <cell r="W15">
            <v>2316.8636363636365</v>
          </cell>
          <cell r="X15">
            <v>3475.295454545455</v>
          </cell>
          <cell r="Y15">
            <v>4633.727272727273</v>
          </cell>
          <cell r="Z15">
            <v>4633.727272727273</v>
          </cell>
        </row>
        <row r="16">
          <cell r="A16" t="str">
            <v>A4</v>
          </cell>
          <cell r="B16">
            <v>286538.74831688817</v>
          </cell>
          <cell r="C16">
            <v>74950</v>
          </cell>
          <cell r="D16">
            <v>361488.74831688817</v>
          </cell>
          <cell r="F16">
            <v>77000</v>
          </cell>
          <cell r="G16">
            <v>35600</v>
          </cell>
          <cell r="K16">
            <v>0</v>
          </cell>
          <cell r="L16">
            <v>112600</v>
          </cell>
          <cell r="M16">
            <v>474088.74831688817</v>
          </cell>
          <cell r="N16">
            <v>37927.099865351054</v>
          </cell>
          <cell r="O16">
            <v>325211.64845153713</v>
          </cell>
          <cell r="P16">
            <v>0</v>
          </cell>
          <cell r="Q16">
            <v>436161.64845153713</v>
          </cell>
          <cell r="T16">
            <v>80595.087213870996</v>
          </cell>
          <cell r="U16">
            <v>554683.83553075918</v>
          </cell>
          <cell r="W16">
            <v>2394.3876177620614</v>
          </cell>
          <cell r="X16">
            <v>3591.5814266430921</v>
          </cell>
          <cell r="Y16">
            <v>4788.7752355241228</v>
          </cell>
          <cell r="Z16">
            <v>4788.7752355241228</v>
          </cell>
        </row>
        <row r="17">
          <cell r="A17" t="str">
            <v>B</v>
          </cell>
          <cell r="B17">
            <v>323630.93015217391</v>
          </cell>
          <cell r="C17">
            <v>74950</v>
          </cell>
          <cell r="D17">
            <v>398580.93015217391</v>
          </cell>
          <cell r="F17">
            <v>77000</v>
          </cell>
          <cell r="G17">
            <v>35600</v>
          </cell>
          <cell r="K17">
            <v>0</v>
          </cell>
          <cell r="L17">
            <v>112600</v>
          </cell>
          <cell r="M17">
            <v>511180.93015217391</v>
          </cell>
          <cell r="N17">
            <v>40894.474412173913</v>
          </cell>
          <cell r="O17">
            <v>359336.45574</v>
          </cell>
          <cell r="P17">
            <v>0</v>
          </cell>
          <cell r="Q17">
            <v>470286.45574</v>
          </cell>
          <cell r="T17">
            <v>86900.758125869572</v>
          </cell>
          <cell r="U17">
            <v>598081.68827804353</v>
          </cell>
          <cell r="W17">
            <v>2581.721869455424</v>
          </cell>
          <cell r="X17">
            <v>3872.582804183136</v>
          </cell>
          <cell r="Y17">
            <v>5163.443738910848</v>
          </cell>
          <cell r="Z17">
            <v>5163.443738910848</v>
          </cell>
        </row>
        <row r="18">
          <cell r="A18" t="str">
            <v>B1</v>
          </cell>
          <cell r="B18">
            <v>334251</v>
          </cell>
          <cell r="C18">
            <v>74950</v>
          </cell>
          <cell r="D18">
            <v>409201</v>
          </cell>
          <cell r="F18">
            <v>77000</v>
          </cell>
          <cell r="G18">
            <v>35600</v>
          </cell>
          <cell r="K18">
            <v>0</v>
          </cell>
          <cell r="L18">
            <v>112600</v>
          </cell>
          <cell r="M18">
            <v>521801</v>
          </cell>
          <cell r="N18">
            <v>41744.080000000002</v>
          </cell>
          <cell r="O18">
            <v>369106.92</v>
          </cell>
          <cell r="P18">
            <v>0</v>
          </cell>
          <cell r="Q18">
            <v>480056.92</v>
          </cell>
          <cell r="T18">
            <v>88706.170000000013</v>
          </cell>
          <cell r="U18">
            <v>610507.17000000004</v>
          </cell>
          <cell r="W18">
            <v>2635.3585858585857</v>
          </cell>
          <cell r="X18">
            <v>3953.0378787878785</v>
          </cell>
          <cell r="Y18">
            <v>5270.7171717171714</v>
          </cell>
          <cell r="Z18">
            <v>5270.7171717171714</v>
          </cell>
        </row>
        <row r="19">
          <cell r="A19" t="str">
            <v>B2</v>
          </cell>
          <cell r="B19">
            <v>344870.29908121697</v>
          </cell>
          <cell r="C19">
            <v>74950</v>
          </cell>
          <cell r="D19">
            <v>419820.29908121697</v>
          </cell>
          <cell r="F19">
            <v>77000</v>
          </cell>
          <cell r="G19">
            <v>35600</v>
          </cell>
          <cell r="K19">
            <v>0</v>
          </cell>
          <cell r="L19">
            <v>112600</v>
          </cell>
          <cell r="M19">
            <v>532420.29908121703</v>
          </cell>
          <cell r="N19">
            <v>42593.623926497363</v>
          </cell>
          <cell r="O19">
            <v>378876.67515471968</v>
          </cell>
          <cell r="P19">
            <v>0</v>
          </cell>
          <cell r="Q19">
            <v>489826.67515471968</v>
          </cell>
          <cell r="T19">
            <v>90511.450843806902</v>
          </cell>
          <cell r="U19">
            <v>622931.74992502388</v>
          </cell>
          <cell r="W19">
            <v>2688.9914095010963</v>
          </cell>
          <cell r="X19">
            <v>4033.4871142516445</v>
          </cell>
          <cell r="Y19">
            <v>5377.9828190021926</v>
          </cell>
          <cell r="Z19">
            <v>5377.9828190021926</v>
          </cell>
        </row>
        <row r="20">
          <cell r="A20" t="str">
            <v>B11</v>
          </cell>
          <cell r="B20">
            <v>349023.77114270942</v>
          </cell>
          <cell r="C20">
            <v>74950</v>
          </cell>
          <cell r="D20">
            <v>423973.77114270942</v>
          </cell>
          <cell r="F20">
            <v>77000</v>
          </cell>
          <cell r="G20">
            <v>35600</v>
          </cell>
          <cell r="K20">
            <v>0</v>
          </cell>
          <cell r="L20">
            <v>112600</v>
          </cell>
          <cell r="M20">
            <v>536573.77114270942</v>
          </cell>
          <cell r="N20">
            <v>42925.901691416751</v>
          </cell>
          <cell r="O20">
            <v>382697.86945129267</v>
          </cell>
          <cell r="P20">
            <v>0</v>
          </cell>
          <cell r="Q20">
            <v>493647.86945129267</v>
          </cell>
          <cell r="T20">
            <v>91217.54109426061</v>
          </cell>
          <cell r="U20">
            <v>627791.31223697006</v>
          </cell>
          <cell r="W20">
            <v>2709.9685411247951</v>
          </cell>
          <cell r="X20">
            <v>4064.9528116871925</v>
          </cell>
          <cell r="Y20">
            <v>5419.9370822495903</v>
          </cell>
          <cell r="Z20">
            <v>5419.9370822495903</v>
          </cell>
        </row>
        <row r="21">
          <cell r="A21" t="str">
            <v>B3</v>
          </cell>
          <cell r="B21">
            <v>355490.85691252182</v>
          </cell>
          <cell r="C21">
            <v>74950</v>
          </cell>
          <cell r="D21">
            <v>430440.85691252182</v>
          </cell>
          <cell r="F21">
            <v>77000</v>
          </cell>
          <cell r="G21">
            <v>35600</v>
          </cell>
          <cell r="K21">
            <v>0</v>
          </cell>
          <cell r="L21">
            <v>112600</v>
          </cell>
          <cell r="M21">
            <v>543040.85691252188</v>
          </cell>
          <cell r="N21">
            <v>43443.268553001748</v>
          </cell>
          <cell r="O21">
            <v>388647.58835952013</v>
          </cell>
          <cell r="P21">
            <v>0</v>
          </cell>
          <cell r="Q21">
            <v>499597.58835952013</v>
          </cell>
          <cell r="T21">
            <v>92316.945675128722</v>
          </cell>
          <cell r="U21">
            <v>635357.8025876506</v>
          </cell>
          <cell r="W21">
            <v>2742.6305904672822</v>
          </cell>
          <cell r="X21">
            <v>4113.9458857009231</v>
          </cell>
          <cell r="Y21">
            <v>5485.2611809345644</v>
          </cell>
          <cell r="Z21">
            <v>5485.2611809345644</v>
          </cell>
        </row>
        <row r="22">
          <cell r="A22" t="str">
            <v>B4</v>
          </cell>
          <cell r="B22">
            <v>374418.82002728723</v>
          </cell>
          <cell r="C22">
            <v>74950</v>
          </cell>
          <cell r="D22">
            <v>449368.82002728723</v>
          </cell>
          <cell r="F22">
            <v>77000</v>
          </cell>
          <cell r="G22">
            <v>35600</v>
          </cell>
          <cell r="K22">
            <v>0</v>
          </cell>
          <cell r="L22">
            <v>112600</v>
          </cell>
          <cell r="M22">
            <v>561968.82002728723</v>
          </cell>
          <cell r="N22">
            <v>44957.505602182981</v>
          </cell>
          <cell r="O22">
            <v>406061.31442510424</v>
          </cell>
          <cell r="P22">
            <v>0</v>
          </cell>
          <cell r="Q22">
            <v>517011.31442510424</v>
          </cell>
          <cell r="T22">
            <v>95534.699404638843</v>
          </cell>
          <cell r="U22">
            <v>657503.51943192608</v>
          </cell>
          <cell r="W22">
            <v>2838.226363774178</v>
          </cell>
          <cell r="X22">
            <v>4257.339545661267</v>
          </cell>
          <cell r="Y22">
            <v>5676.4527275483561</v>
          </cell>
          <cell r="Z22">
            <v>5676.4527275483561</v>
          </cell>
        </row>
        <row r="23">
          <cell r="A23" t="str">
            <v>C</v>
          </cell>
          <cell r="B23">
            <v>443467.42239130434</v>
          </cell>
          <cell r="C23">
            <v>74950</v>
          </cell>
          <cell r="D23">
            <v>518417.42239130434</v>
          </cell>
          <cell r="F23">
            <v>77000</v>
          </cell>
          <cell r="G23">
            <v>35600</v>
          </cell>
          <cell r="K23">
            <v>0</v>
          </cell>
          <cell r="L23">
            <v>112600</v>
          </cell>
          <cell r="M23">
            <v>631017.42239130428</v>
          </cell>
          <cell r="N23">
            <v>50481.393791304341</v>
          </cell>
          <cell r="O23">
            <v>469586.02859999996</v>
          </cell>
          <cell r="P23">
            <v>0</v>
          </cell>
          <cell r="Q23">
            <v>580536.02859999996</v>
          </cell>
          <cell r="T23">
            <v>107272.96180652174</v>
          </cell>
          <cell r="U23">
            <v>738290.38419782603</v>
          </cell>
          <cell r="W23">
            <v>3186.9566787439612</v>
          </cell>
          <cell r="X23">
            <v>4780.4350181159416</v>
          </cell>
          <cell r="Y23">
            <v>6373.9133574879224</v>
          </cell>
          <cell r="Z23">
            <v>6373.9133574879224</v>
          </cell>
        </row>
        <row r="24">
          <cell r="A24" t="str">
            <v>C1</v>
          </cell>
          <cell r="B24">
            <v>456292.68334645219</v>
          </cell>
          <cell r="C24">
            <v>74950</v>
          </cell>
          <cell r="D24">
            <v>531242.68334645219</v>
          </cell>
          <cell r="F24">
            <v>77000</v>
          </cell>
          <cell r="G24">
            <v>35600</v>
          </cell>
          <cell r="K24">
            <v>0</v>
          </cell>
          <cell r="L24">
            <v>112600</v>
          </cell>
          <cell r="M24">
            <v>643842.68334645219</v>
          </cell>
          <cell r="N24">
            <v>51507.414667716177</v>
          </cell>
          <cell r="O24">
            <v>481385.268678736</v>
          </cell>
          <cell r="P24">
            <v>0</v>
          </cell>
          <cell r="Q24">
            <v>592335.26867873606</v>
          </cell>
          <cell r="T24">
            <v>109453.25616889689</v>
          </cell>
          <cell r="U24">
            <v>753295.93951534911</v>
          </cell>
          <cell r="W24">
            <v>3251.7307239719808</v>
          </cell>
          <cell r="X24">
            <v>4877.5960859579709</v>
          </cell>
          <cell r="Y24">
            <v>6503.4614479439615</v>
          </cell>
          <cell r="Z24">
            <v>6503.4614479439615</v>
          </cell>
        </row>
        <row r="25">
          <cell r="A25" t="str">
            <v>C2</v>
          </cell>
          <cell r="B25">
            <v>469117.42992266093</v>
          </cell>
          <cell r="C25">
            <v>74950</v>
          </cell>
          <cell r="D25">
            <v>544067.42992266093</v>
          </cell>
          <cell r="F25">
            <v>77000</v>
          </cell>
          <cell r="G25">
            <v>35600</v>
          </cell>
          <cell r="K25">
            <v>0</v>
          </cell>
          <cell r="L25">
            <v>112600</v>
          </cell>
          <cell r="M25">
            <v>656667.42992266093</v>
          </cell>
          <cell r="N25">
            <v>52533.394393812872</v>
          </cell>
          <cell r="O25">
            <v>493184.03552884806</v>
          </cell>
          <cell r="P25">
            <v>0</v>
          </cell>
          <cell r="Q25">
            <v>604134.03552884806</v>
          </cell>
          <cell r="T25">
            <v>111633.46308685237</v>
          </cell>
          <cell r="U25">
            <v>768300.89300951327</v>
          </cell>
          <cell r="W25">
            <v>3316.5021713265705</v>
          </cell>
          <cell r="X25">
            <v>4974.7532569898558</v>
          </cell>
          <cell r="Y25">
            <v>6633.0043426531411</v>
          </cell>
          <cell r="Z25">
            <v>6633.0043426531411</v>
          </cell>
        </row>
        <row r="26">
          <cell r="A26" t="str">
            <v>C11</v>
          </cell>
          <cell r="B26">
            <v>474852.77953464631</v>
          </cell>
          <cell r="C26">
            <v>74950</v>
          </cell>
          <cell r="D26">
            <v>549802.77953464631</v>
          </cell>
          <cell r="F26">
            <v>77000</v>
          </cell>
          <cell r="G26">
            <v>35600</v>
          </cell>
          <cell r="K26">
            <v>0</v>
          </cell>
          <cell r="L26">
            <v>112600</v>
          </cell>
          <cell r="M26">
            <v>662402.77953464631</v>
          </cell>
          <cell r="N26">
            <v>52992.222362771703</v>
          </cell>
          <cell r="O26">
            <v>498460.55717187462</v>
          </cell>
          <cell r="P26">
            <v>0</v>
          </cell>
          <cell r="Q26">
            <v>609410.55717187456</v>
          </cell>
          <cell r="T26">
            <v>112608.47252088987</v>
          </cell>
          <cell r="U26">
            <v>775011.25205553614</v>
          </cell>
          <cell r="W26">
            <v>3345.4685835083146</v>
          </cell>
          <cell r="X26">
            <v>5018.2028752624719</v>
          </cell>
          <cell r="Y26">
            <v>6690.9371670166292</v>
          </cell>
          <cell r="Z26">
            <v>6690.9371670166292</v>
          </cell>
        </row>
        <row r="27">
          <cell r="A27" t="str">
            <v>C3</v>
          </cell>
          <cell r="B27">
            <v>481942.5</v>
          </cell>
          <cell r="C27">
            <v>74950</v>
          </cell>
          <cell r="D27">
            <v>556892.5</v>
          </cell>
          <cell r="F27">
            <v>77000</v>
          </cell>
          <cell r="G27">
            <v>35600</v>
          </cell>
          <cell r="K27">
            <v>0</v>
          </cell>
          <cell r="L27">
            <v>112600</v>
          </cell>
          <cell r="M27">
            <v>669492.5</v>
          </cell>
          <cell r="N27">
            <v>53559.4</v>
          </cell>
          <cell r="O27">
            <v>504983.1</v>
          </cell>
          <cell r="P27">
            <v>0</v>
          </cell>
          <cell r="Q27">
            <v>615933.1</v>
          </cell>
          <cell r="T27">
            <v>113813.72500000001</v>
          </cell>
          <cell r="U27">
            <v>783306.22499999998</v>
          </cell>
          <cell r="W27">
            <v>3381.2752525252527</v>
          </cell>
          <cell r="X27">
            <v>5071.912878787879</v>
          </cell>
          <cell r="Y27">
            <v>6762.5505050505053</v>
          </cell>
          <cell r="Z27">
            <v>6762.5505050505053</v>
          </cell>
        </row>
        <row r="28">
          <cell r="A28" t="str">
            <v>C4</v>
          </cell>
          <cell r="B28">
            <v>506239.94498974126</v>
          </cell>
          <cell r="C28">
            <v>74950</v>
          </cell>
          <cell r="D28">
            <v>581189.94498974131</v>
          </cell>
          <cell r="F28">
            <v>77000</v>
          </cell>
          <cell r="G28">
            <v>35600</v>
          </cell>
          <cell r="K28">
            <v>0</v>
          </cell>
          <cell r="L28">
            <v>112600</v>
          </cell>
          <cell r="M28">
            <v>693789.94498974131</v>
          </cell>
          <cell r="N28">
            <v>55503.195599179307</v>
          </cell>
          <cell r="O28">
            <v>527336.74939056206</v>
          </cell>
          <cell r="P28">
            <v>0</v>
          </cell>
          <cell r="Q28">
            <v>638286.74939056206</v>
          </cell>
          <cell r="T28">
            <v>117944.29064825604</v>
          </cell>
          <cell r="U28">
            <v>811734.23563799739</v>
          </cell>
          <cell r="W28">
            <v>3503.9896211603095</v>
          </cell>
          <cell r="X28">
            <v>5255.9844317404641</v>
          </cell>
          <cell r="Y28">
            <v>7007.9792423206191</v>
          </cell>
          <cell r="Z28">
            <v>7007.9792423206191</v>
          </cell>
        </row>
        <row r="29">
          <cell r="A29" t="str">
            <v>D</v>
          </cell>
          <cell r="B29">
            <v>519712.8</v>
          </cell>
          <cell r="C29">
            <v>74950</v>
          </cell>
          <cell r="D29">
            <v>594662.80000000005</v>
          </cell>
          <cell r="F29">
            <v>77000</v>
          </cell>
          <cell r="G29">
            <v>35600</v>
          </cell>
          <cell r="K29">
            <v>60710.869565217406</v>
          </cell>
          <cell r="L29">
            <v>173310.86956521741</v>
          </cell>
          <cell r="M29">
            <v>767973.66956521745</v>
          </cell>
          <cell r="N29">
            <v>61437.893565217397</v>
          </cell>
          <cell r="O29">
            <v>535585.77600000007</v>
          </cell>
          <cell r="P29">
            <v>0</v>
          </cell>
          <cell r="Q29">
            <v>706535.77600000007</v>
          </cell>
          <cell r="T29">
            <v>130555.52382608698</v>
          </cell>
          <cell r="U29">
            <v>898529.19339130446</v>
          </cell>
          <cell r="W29">
            <v>3878.6548967940275</v>
          </cell>
          <cell r="Z29">
            <v>7757.3097935880551</v>
          </cell>
        </row>
        <row r="30">
          <cell r="A30" t="str">
            <v>D1</v>
          </cell>
          <cell r="B30">
            <v>535118.37321600004</v>
          </cell>
          <cell r="C30">
            <v>74950</v>
          </cell>
          <cell r="D30">
            <v>610068.37321600004</v>
          </cell>
          <cell r="F30">
            <v>77000</v>
          </cell>
          <cell r="G30">
            <v>35600</v>
          </cell>
          <cell r="K30">
            <v>61925.086956521758</v>
          </cell>
          <cell r="L30">
            <v>174525.08695652176</v>
          </cell>
          <cell r="M30">
            <v>784593.46017252177</v>
          </cell>
          <cell r="N30">
            <v>62767.476813801739</v>
          </cell>
          <cell r="O30">
            <v>550875.98335872008</v>
          </cell>
          <cell r="P30">
            <v>0</v>
          </cell>
          <cell r="Q30">
            <v>721825.98335872008</v>
          </cell>
          <cell r="T30">
            <v>133380.8882293287</v>
          </cell>
          <cell r="U30">
            <v>917974.34840185044</v>
          </cell>
          <cell r="W30">
            <v>3962.5932331945542</v>
          </cell>
          <cell r="Z30">
            <v>7925.1864663891083</v>
          </cell>
        </row>
        <row r="31">
          <cell r="A31" t="str">
            <v>D2</v>
          </cell>
          <cell r="B31">
            <v>550524.70953600004</v>
          </cell>
          <cell r="C31">
            <v>74950</v>
          </cell>
          <cell r="D31">
            <v>625474.70953600004</v>
          </cell>
          <cell r="F31">
            <v>77000</v>
          </cell>
          <cell r="G31">
            <v>35600</v>
          </cell>
          <cell r="K31">
            <v>63139.304347826102</v>
          </cell>
          <cell r="L31">
            <v>175739.30434782611</v>
          </cell>
          <cell r="M31">
            <v>801214.01388382609</v>
          </cell>
          <cell r="N31">
            <v>64097.121110706088</v>
          </cell>
          <cell r="O31">
            <v>566166.89277311997</v>
          </cell>
          <cell r="P31">
            <v>0</v>
          </cell>
          <cell r="Q31">
            <v>737116.89277311997</v>
          </cell>
          <cell r="T31">
            <v>136206.38236025046</v>
          </cell>
          <cell r="U31">
            <v>937420.39624407655</v>
          </cell>
          <cell r="W31">
            <v>4046.5354236556873</v>
          </cell>
          <cell r="Z31">
            <v>8093.0708473113746</v>
          </cell>
        </row>
        <row r="32">
          <cell r="A32" t="str">
            <v>D11</v>
          </cell>
          <cell r="B32">
            <v>555133.2555746237</v>
          </cell>
          <cell r="C32">
            <v>74950</v>
          </cell>
          <cell r="D32">
            <v>630083.2555746237</v>
          </cell>
          <cell r="F32">
            <v>77000</v>
          </cell>
          <cell r="G32">
            <v>35600</v>
          </cell>
          <cell r="K32">
            <v>63524.211260869582</v>
          </cell>
          <cell r="L32">
            <v>176124.21126086958</v>
          </cell>
          <cell r="M32">
            <v>806207.46683549322</v>
          </cell>
          <cell r="N32">
            <v>64496.597346839459</v>
          </cell>
          <cell r="O32">
            <v>570760.86948865373</v>
          </cell>
          <cell r="P32">
            <v>0</v>
          </cell>
          <cell r="Q32">
            <v>741710.86948865373</v>
          </cell>
          <cell r="T32">
            <v>137055.26936203387</v>
          </cell>
          <cell r="U32">
            <v>943262.73619752703</v>
          </cell>
          <cell r="W32">
            <v>4071.7548830075416</v>
          </cell>
          <cell r="Z32">
            <v>8143.5097660150832</v>
          </cell>
        </row>
        <row r="33">
          <cell r="A33" t="str">
            <v>D3</v>
          </cell>
          <cell r="B33">
            <v>565930.70090784004</v>
          </cell>
          <cell r="C33">
            <v>74950</v>
          </cell>
          <cell r="D33">
            <v>640880.70090784004</v>
          </cell>
          <cell r="F33">
            <v>77000</v>
          </cell>
          <cell r="G33">
            <v>35600</v>
          </cell>
          <cell r="K33">
            <v>64353.521739130454</v>
          </cell>
          <cell r="L33">
            <v>176953.52173913046</v>
          </cell>
          <cell r="M33">
            <v>817834.22264697053</v>
          </cell>
          <cell r="N33">
            <v>65426.737811757645</v>
          </cell>
          <cell r="O33">
            <v>581457.48483521293</v>
          </cell>
          <cell r="P33">
            <v>0</v>
          </cell>
          <cell r="Q33">
            <v>752407.48483521293</v>
          </cell>
          <cell r="T33">
            <v>139031.817849985</v>
          </cell>
          <cell r="U33">
            <v>956866.04049695551</v>
          </cell>
          <cell r="W33">
            <v>4130.475871954397</v>
          </cell>
          <cell r="Z33">
            <v>8260.951743908794</v>
          </cell>
        </row>
        <row r="34">
          <cell r="A34" t="str">
            <v>D4</v>
          </cell>
          <cell r="B34">
            <v>590554.58485715825</v>
          </cell>
          <cell r="C34">
            <v>74950</v>
          </cell>
          <cell r="D34">
            <v>665504.58485715825</v>
          </cell>
          <cell r="F34">
            <v>77000</v>
          </cell>
          <cell r="G34">
            <v>35600</v>
          </cell>
          <cell r="K34">
            <v>66336.945847826108</v>
          </cell>
          <cell r="L34">
            <v>178936.94584782611</v>
          </cell>
          <cell r="M34">
            <v>844441.53070498432</v>
          </cell>
          <cell r="N34">
            <v>67555.322456398746</v>
          </cell>
          <cell r="O34">
            <v>605936.20824858558</v>
          </cell>
          <cell r="P34">
            <v>0</v>
          </cell>
          <cell r="Q34">
            <v>776886.20824858558</v>
          </cell>
          <cell r="T34">
            <v>143555.06021984734</v>
          </cell>
          <cell r="U34">
            <v>987996.59092483169</v>
          </cell>
          <cell r="W34">
            <v>4264.8562156817388</v>
          </cell>
          <cell r="Z34">
            <v>8529.7124313634777</v>
          </cell>
        </row>
        <row r="35">
          <cell r="A35" t="str">
            <v>E</v>
          </cell>
          <cell r="B35">
            <v>617050.07999999996</v>
          </cell>
          <cell r="C35">
            <v>74950</v>
          </cell>
          <cell r="D35">
            <v>692000.08</v>
          </cell>
          <cell r="F35">
            <v>77000</v>
          </cell>
          <cell r="G35">
            <v>35600</v>
          </cell>
          <cell r="K35">
            <v>117450</v>
          </cell>
          <cell r="L35">
            <v>230050</v>
          </cell>
          <cell r="M35">
            <v>922050.08</v>
          </cell>
          <cell r="N35">
            <v>73764.006399999998</v>
          </cell>
          <cell r="O35">
            <v>677336.0736</v>
          </cell>
          <cell r="P35">
            <v>0</v>
          </cell>
          <cell r="Q35">
            <v>848286.0736</v>
          </cell>
          <cell r="T35">
            <v>156748.51360000001</v>
          </cell>
          <cell r="U35">
            <v>1078798.5936</v>
          </cell>
          <cell r="W35">
            <v>4656.8185858585857</v>
          </cell>
          <cell r="Z35">
            <v>9313.6371717171714</v>
          </cell>
        </row>
        <row r="36">
          <cell r="A36" t="str">
            <v>E1</v>
          </cell>
          <cell r="B36">
            <v>635347.90820399998</v>
          </cell>
          <cell r="C36">
            <v>74950</v>
          </cell>
          <cell r="D36">
            <v>710297.90820399998</v>
          </cell>
          <cell r="F36">
            <v>77000</v>
          </cell>
          <cell r="G36">
            <v>35600</v>
          </cell>
          <cell r="K36">
            <v>119799</v>
          </cell>
          <cell r="L36">
            <v>232399</v>
          </cell>
          <cell r="M36">
            <v>942696.90820399998</v>
          </cell>
          <cell r="N36">
            <v>75415.752656319994</v>
          </cell>
          <cell r="O36">
            <v>696331.15554767998</v>
          </cell>
          <cell r="P36">
            <v>0</v>
          </cell>
          <cell r="Q36">
            <v>867281.15554767998</v>
          </cell>
          <cell r="T36">
            <v>160258.47439468</v>
          </cell>
          <cell r="U36">
            <v>1102955.38259868</v>
          </cell>
          <cell r="W36">
            <v>4761.0954959797982</v>
          </cell>
          <cell r="Z36">
            <v>9522.1909919595964</v>
          </cell>
        </row>
        <row r="37">
          <cell r="A37" t="str">
            <v>E2</v>
          </cell>
          <cell r="B37">
            <v>655085.07336000004</v>
          </cell>
          <cell r="C37">
            <v>74950</v>
          </cell>
          <cell r="D37">
            <v>730035.07336000004</v>
          </cell>
          <cell r="F37">
            <v>77000</v>
          </cell>
          <cell r="G37">
            <v>35600</v>
          </cell>
          <cell r="K37">
            <v>120973.5</v>
          </cell>
          <cell r="L37">
            <v>233573.5</v>
          </cell>
          <cell r="M37">
            <v>963608.57336000004</v>
          </cell>
          <cell r="N37">
            <v>77088.685868800007</v>
          </cell>
          <cell r="O37">
            <v>715569.8874912</v>
          </cell>
          <cell r="P37">
            <v>0</v>
          </cell>
          <cell r="Q37">
            <v>886519.8874912</v>
          </cell>
          <cell r="T37">
            <v>163813.45747120003</v>
          </cell>
          <cell r="U37">
            <v>1127422.0308312001</v>
          </cell>
          <cell r="W37">
            <v>4866.7099664646466</v>
          </cell>
          <cell r="Z37">
            <v>9733.4199329292933</v>
          </cell>
        </row>
        <row r="38">
          <cell r="A38" t="str">
            <v>E11</v>
          </cell>
          <cell r="B38">
            <v>661289.74742651184</v>
          </cell>
          <cell r="C38">
            <v>74950</v>
          </cell>
          <cell r="D38">
            <v>736239.74742651184</v>
          </cell>
          <cell r="F38">
            <v>77000</v>
          </cell>
          <cell r="G38">
            <v>35600</v>
          </cell>
          <cell r="K38">
            <v>121300.011</v>
          </cell>
          <cell r="L38">
            <v>233900.011</v>
          </cell>
          <cell r="M38">
            <v>970139.75842651189</v>
          </cell>
          <cell r="N38">
            <v>77611.180674120958</v>
          </cell>
          <cell r="O38">
            <v>721578.57775239088</v>
          </cell>
          <cell r="P38">
            <v>0</v>
          </cell>
          <cell r="Q38">
            <v>892528.57775239088</v>
          </cell>
          <cell r="T38">
            <v>164923.75893250704</v>
          </cell>
          <cell r="U38">
            <v>1135063.517359019</v>
          </cell>
          <cell r="W38">
            <v>4899.6957496288478</v>
          </cell>
          <cell r="Z38">
            <v>9799.3914992576956</v>
          </cell>
        </row>
        <row r="39">
          <cell r="A39" t="str">
            <v>E3</v>
          </cell>
          <cell r="B39">
            <v>677388.81433680002</v>
          </cell>
          <cell r="C39">
            <v>74950</v>
          </cell>
          <cell r="D39">
            <v>752338.81433680002</v>
          </cell>
          <cell r="F39">
            <v>77000</v>
          </cell>
          <cell r="G39">
            <v>35600</v>
          </cell>
          <cell r="K39">
            <v>124497</v>
          </cell>
          <cell r="L39">
            <v>237097</v>
          </cell>
          <cell r="M39">
            <v>989435.81433680002</v>
          </cell>
          <cell r="N39">
            <v>79154.865146944008</v>
          </cell>
          <cell r="O39">
            <v>739330.94918985595</v>
          </cell>
          <cell r="P39">
            <v>0</v>
          </cell>
          <cell r="Q39">
            <v>910280.94918985595</v>
          </cell>
          <cell r="T39">
            <v>168204.08843725602</v>
          </cell>
          <cell r="U39">
            <v>1157639.902774056</v>
          </cell>
          <cell r="W39">
            <v>4997.1505774585858</v>
          </cell>
          <cell r="Z39">
            <v>9994.3011549171715</v>
          </cell>
        </row>
        <row r="40">
          <cell r="A40" t="str">
            <v>E4</v>
          </cell>
          <cell r="B40">
            <v>712333.22390248941</v>
          </cell>
          <cell r="C40">
            <v>74950</v>
          </cell>
          <cell r="D40">
            <v>787283.22390248941</v>
          </cell>
          <cell r="F40">
            <v>77000</v>
          </cell>
          <cell r="G40">
            <v>35600</v>
          </cell>
          <cell r="K40">
            <v>125150.02200000001</v>
          </cell>
          <cell r="L40">
            <v>237750.022</v>
          </cell>
          <cell r="M40">
            <v>1025033.2459024894</v>
          </cell>
          <cell r="N40">
            <v>82002.659672199152</v>
          </cell>
          <cell r="O40">
            <v>772080.58623029024</v>
          </cell>
          <cell r="P40">
            <v>958.05862302902392</v>
          </cell>
          <cell r="Q40">
            <v>942072.5276072612</v>
          </cell>
          <cell r="T40">
            <v>174255.65180342321</v>
          </cell>
          <cell r="U40">
            <v>1199288.8977059126</v>
          </cell>
          <cell r="W40">
            <v>5176.9355853661082</v>
          </cell>
          <cell r="Z40">
            <v>10353.871170732216</v>
          </cell>
        </row>
        <row r="41">
          <cell r="A41" t="str">
            <v>F</v>
          </cell>
          <cell r="B41">
            <v>739468.28</v>
          </cell>
          <cell r="C41">
            <v>74950</v>
          </cell>
          <cell r="D41">
            <v>814418.28</v>
          </cell>
          <cell r="F41">
            <v>77000</v>
          </cell>
          <cell r="G41">
            <v>35600</v>
          </cell>
          <cell r="K41">
            <v>208768</v>
          </cell>
          <cell r="L41">
            <v>321368</v>
          </cell>
          <cell r="M41">
            <v>1135786.28</v>
          </cell>
          <cell r="N41">
            <v>90862.902400000006</v>
          </cell>
          <cell r="O41">
            <v>873973.37760000001</v>
          </cell>
          <cell r="P41">
            <v>19794.675520000001</v>
          </cell>
          <cell r="Q41">
            <v>1025128.70208</v>
          </cell>
          <cell r="T41">
            <v>193083.66760000002</v>
          </cell>
          <cell r="U41">
            <v>1328869.9476000001</v>
          </cell>
          <cell r="W41">
            <v>5736.2943434343433</v>
          </cell>
          <cell r="Z41">
            <v>11472.588686868687</v>
          </cell>
        </row>
        <row r="42">
          <cell r="A42" t="str">
            <v>F1</v>
          </cell>
          <cell r="B42">
            <v>761151.68535174127</v>
          </cell>
          <cell r="C42">
            <v>74950</v>
          </cell>
          <cell r="D42">
            <v>836101.68535174127</v>
          </cell>
          <cell r="F42">
            <v>77000</v>
          </cell>
          <cell r="G42">
            <v>35600</v>
          </cell>
          <cell r="K42">
            <v>212943.35999999999</v>
          </cell>
          <cell r="L42">
            <v>325543.36</v>
          </cell>
          <cell r="M42">
            <v>1161645.0453517414</v>
          </cell>
          <cell r="N42">
            <v>92931.603628139317</v>
          </cell>
          <cell r="O42">
            <v>897763.44172360201</v>
          </cell>
          <cell r="P42">
            <v>24552.688344720402</v>
          </cell>
          <cell r="Q42">
            <v>1044160.7533788817</v>
          </cell>
          <cell r="T42">
            <v>197479.65770979604</v>
          </cell>
          <cell r="U42">
            <v>1359124.7030615374</v>
          </cell>
          <cell r="W42">
            <v>5866.8941684431384</v>
          </cell>
          <cell r="Z42">
            <v>11733.788336886277</v>
          </cell>
        </row>
        <row r="43">
          <cell r="A43" t="str">
            <v>F2</v>
          </cell>
          <cell r="B43">
            <v>782834.34441059164</v>
          </cell>
          <cell r="C43">
            <v>74950</v>
          </cell>
          <cell r="D43">
            <v>857784.34441059164</v>
          </cell>
          <cell r="F43">
            <v>77000</v>
          </cell>
          <cell r="G43">
            <v>35600</v>
          </cell>
          <cell r="K43">
            <v>217118.72</v>
          </cell>
          <cell r="L43">
            <v>329718.71999999997</v>
          </cell>
          <cell r="M43">
            <v>1187503.0644105915</v>
          </cell>
          <cell r="N43">
            <v>95000.245152847318</v>
          </cell>
          <cell r="O43">
            <v>921552.81925774412</v>
          </cell>
          <cell r="P43">
            <v>29310.563851548824</v>
          </cell>
          <cell r="Q43">
            <v>1063192.2554061953</v>
          </cell>
          <cell r="T43">
            <v>201875.52094980056</v>
          </cell>
          <cell r="U43">
            <v>1389378.585360392</v>
          </cell>
          <cell r="W43">
            <v>5997.490224295917</v>
          </cell>
          <cell r="Z43">
            <v>11994.980448591834</v>
          </cell>
        </row>
        <row r="44">
          <cell r="A44" t="str">
            <v>F11</v>
          </cell>
          <cell r="B44">
            <v>789650.0743514247</v>
          </cell>
          <cell r="C44">
            <v>74950</v>
          </cell>
          <cell r="D44">
            <v>864600.0743514247</v>
          </cell>
          <cell r="F44">
            <v>77000</v>
          </cell>
          <cell r="G44">
            <v>35600</v>
          </cell>
          <cell r="K44">
            <v>227492.81945600003</v>
          </cell>
          <cell r="L44">
            <v>340092.819456</v>
          </cell>
          <cell r="M44">
            <v>1204692.8938074247</v>
          </cell>
          <cell r="N44">
            <v>96375.431504593973</v>
          </cell>
          <cell r="O44">
            <v>937367.46230283077</v>
          </cell>
          <cell r="P44">
            <v>32473.492460566154</v>
          </cell>
          <cell r="Q44">
            <v>1075843.9698422647</v>
          </cell>
          <cell r="T44">
            <v>204797.79194726222</v>
          </cell>
          <cell r="U44">
            <v>1409490.6857546868</v>
          </cell>
          <cell r="W44">
            <v>6084.3075444819433</v>
          </cell>
          <cell r="Z44">
            <v>12168.615088963887</v>
          </cell>
        </row>
        <row r="45">
          <cell r="A45" t="str">
            <v>F3</v>
          </cell>
          <cell r="B45">
            <v>804933.95138766814</v>
          </cell>
          <cell r="C45">
            <v>74950</v>
          </cell>
          <cell r="D45">
            <v>879883.95138766814</v>
          </cell>
          <cell r="F45">
            <v>77000</v>
          </cell>
          <cell r="G45">
            <v>35600</v>
          </cell>
          <cell r="K45">
            <v>229644.79999999999</v>
          </cell>
          <cell r="L45">
            <v>342244.8</v>
          </cell>
          <cell r="M45">
            <v>1222128.7513876683</v>
          </cell>
          <cell r="N45">
            <v>97770.300111013465</v>
          </cell>
          <cell r="O45">
            <v>953408.45127665484</v>
          </cell>
          <cell r="P45">
            <v>35681.69025533097</v>
          </cell>
          <cell r="Q45">
            <v>1088676.761021324</v>
          </cell>
          <cell r="T45">
            <v>207761.88773590364</v>
          </cell>
          <cell r="U45">
            <v>1429890.639123572</v>
          </cell>
          <cell r="W45">
            <v>6172.3674312508501</v>
          </cell>
          <cell r="Z45">
            <v>12344.7348625017</v>
          </cell>
        </row>
        <row r="46">
          <cell r="A46" t="str">
            <v>F4</v>
          </cell>
          <cell r="B46">
            <v>839830.80959330499</v>
          </cell>
          <cell r="C46">
            <v>74950</v>
          </cell>
          <cell r="D46">
            <v>914780.80959330499</v>
          </cell>
          <cell r="F46">
            <v>77000</v>
          </cell>
          <cell r="G46">
            <v>35600</v>
          </cell>
          <cell r="K46">
            <v>246218.265216</v>
          </cell>
          <cell r="L46">
            <v>358818.26521600003</v>
          </cell>
          <cell r="M46">
            <v>1273599.0748093049</v>
          </cell>
          <cell r="N46">
            <v>101887.92598474439</v>
          </cell>
          <cell r="O46">
            <v>1000761.1488245605</v>
          </cell>
          <cell r="P46">
            <v>45152.229764912096</v>
          </cell>
          <cell r="Q46">
            <v>1126558.9190596484</v>
          </cell>
          <cell r="T46">
            <v>216511.84271758184</v>
          </cell>
          <cell r="U46">
            <v>1490110.9175268868</v>
          </cell>
          <cell r="W46">
            <v>6432.3185596429539</v>
          </cell>
          <cell r="Z46">
            <v>12864.637119285908</v>
          </cell>
        </row>
        <row r="47">
          <cell r="A47" t="str">
            <v>G</v>
          </cell>
          <cell r="B47">
            <v>905706.56</v>
          </cell>
          <cell r="C47">
            <v>74950</v>
          </cell>
          <cell r="D47">
            <v>980656.56</v>
          </cell>
          <cell r="F47">
            <v>77000</v>
          </cell>
          <cell r="G47">
            <v>35600</v>
          </cell>
          <cell r="K47">
            <v>352355</v>
          </cell>
          <cell r="L47">
            <v>464955</v>
          </cell>
          <cell r="M47">
            <v>1445611.56</v>
          </cell>
          <cell r="N47">
            <v>115648.92480000001</v>
          </cell>
          <cell r="O47">
            <v>1159012.6352000001</v>
          </cell>
          <cell r="P47">
            <v>76802.52704000003</v>
          </cell>
          <cell r="Q47">
            <v>1253160.1081600001</v>
          </cell>
          <cell r="T47">
            <v>245753.96520000004</v>
          </cell>
          <cell r="U47">
            <v>1691365.5252</v>
          </cell>
          <cell r="W47">
            <v>7301.0684848484852</v>
          </cell>
          <cell r="Z47">
            <v>14602.13696969697</v>
          </cell>
        </row>
        <row r="48">
          <cell r="A48" t="str">
            <v>G1</v>
          </cell>
          <cell r="B48">
            <v>932235.3252863778</v>
          </cell>
          <cell r="C48">
            <v>74950</v>
          </cell>
          <cell r="D48">
            <v>1007185.3252863778</v>
          </cell>
          <cell r="F48">
            <v>77000</v>
          </cell>
          <cell r="G48">
            <v>35600</v>
          </cell>
          <cell r="K48">
            <v>359402.1</v>
          </cell>
          <cell r="L48">
            <v>472002.1</v>
          </cell>
          <cell r="M48">
            <v>1479187.4252863778</v>
          </cell>
          <cell r="N48">
            <v>118334.99402291022</v>
          </cell>
          <cell r="O48">
            <v>1189902.4312634675</v>
          </cell>
          <cell r="P48">
            <v>82980.486252693518</v>
          </cell>
          <cell r="Q48">
            <v>1277871.9450107741</v>
          </cell>
          <cell r="T48">
            <v>251461.86229868425</v>
          </cell>
          <cell r="U48">
            <v>1730649.287585062</v>
          </cell>
          <cell r="W48">
            <v>7470.6435620524135</v>
          </cell>
          <cell r="Z48">
            <v>14941.287124104827</v>
          </cell>
        </row>
        <row r="49">
          <cell r="A49" t="str">
            <v>G2</v>
          </cell>
          <cell r="B49">
            <v>958762.94563841284</v>
          </cell>
          <cell r="C49">
            <v>74950</v>
          </cell>
          <cell r="D49">
            <v>1033712.9456384128</v>
          </cell>
          <cell r="F49">
            <v>77000</v>
          </cell>
          <cell r="G49">
            <v>35600</v>
          </cell>
          <cell r="K49">
            <v>366449.2</v>
          </cell>
          <cell r="L49">
            <v>479049.2</v>
          </cell>
          <cell r="M49">
            <v>1512762.1456384128</v>
          </cell>
          <cell r="N49">
            <v>121020.97165107302</v>
          </cell>
          <cell r="O49">
            <v>1220791.1739873397</v>
          </cell>
          <cell r="P49">
            <v>89158.234797467943</v>
          </cell>
          <cell r="Q49">
            <v>1302582.9391898718</v>
          </cell>
          <cell r="T49">
            <v>257169.56475853021</v>
          </cell>
          <cell r="U49">
            <v>1769931.7103969429</v>
          </cell>
          <cell r="W49">
            <v>7640.212856759661</v>
          </cell>
          <cell r="Z49">
            <v>15280.425713519322</v>
          </cell>
        </row>
        <row r="50">
          <cell r="A50" t="str">
            <v>G11</v>
          </cell>
          <cell r="B50">
            <v>966522.86701726879</v>
          </cell>
          <cell r="C50">
            <v>74950</v>
          </cell>
          <cell r="D50">
            <v>1041472.8670172688</v>
          </cell>
          <cell r="F50">
            <v>77000</v>
          </cell>
          <cell r="G50">
            <v>35600</v>
          </cell>
          <cell r="K50">
            <v>375858.84027500002</v>
          </cell>
          <cell r="L50">
            <v>488458.84027500002</v>
          </cell>
          <cell r="M50">
            <v>1529931.7072922688</v>
          </cell>
          <cell r="N50">
            <v>122394.5365833815</v>
          </cell>
          <cell r="O50">
            <v>1236587.1707088873</v>
          </cell>
          <cell r="P50">
            <v>92317.434141777456</v>
          </cell>
          <cell r="Q50">
            <v>1315219.7365671098</v>
          </cell>
          <cell r="T50">
            <v>260088.39023968572</v>
          </cell>
          <cell r="U50">
            <v>1790020.0975319545</v>
          </cell>
          <cell r="W50">
            <v>7726.9278146074175</v>
          </cell>
          <cell r="Z50">
            <v>15453.855629214835</v>
          </cell>
        </row>
        <row r="51">
          <cell r="A51" t="str">
            <v>G3</v>
          </cell>
          <cell r="B51">
            <v>985538.06701247056</v>
          </cell>
          <cell r="C51">
            <v>74950</v>
          </cell>
          <cell r="D51">
            <v>1060488.0670124707</v>
          </cell>
          <cell r="F51">
            <v>77000</v>
          </cell>
          <cell r="G51">
            <v>35600</v>
          </cell>
          <cell r="K51">
            <v>377019.85</v>
          </cell>
          <cell r="L51">
            <v>489619.85</v>
          </cell>
          <cell r="M51">
            <v>1550107.9170124708</v>
          </cell>
          <cell r="N51">
            <v>124008.63336099766</v>
          </cell>
          <cell r="O51">
            <v>1255149.283651473</v>
          </cell>
          <cell r="P51">
            <v>96029.856730294603</v>
          </cell>
          <cell r="Q51">
            <v>1330069.4269211784</v>
          </cell>
          <cell r="T51">
            <v>263518.34589212004</v>
          </cell>
          <cell r="U51">
            <v>1813626.2629045909</v>
          </cell>
          <cell r="W51">
            <v>7828.8278636993473</v>
          </cell>
          <cell r="Z51">
            <v>15657.655727398695</v>
          </cell>
        </row>
        <row r="52">
          <cell r="A52" t="str">
            <v>G4</v>
          </cell>
          <cell r="B52">
            <v>1027339.8056378736</v>
          </cell>
          <cell r="C52">
            <v>74950</v>
          </cell>
          <cell r="D52">
            <v>1102289.8056378737</v>
          </cell>
          <cell r="F52">
            <v>77000</v>
          </cell>
          <cell r="G52">
            <v>35600</v>
          </cell>
          <cell r="K52">
            <v>399362.68054999999</v>
          </cell>
          <cell r="L52">
            <v>511962.68054999999</v>
          </cell>
          <cell r="M52">
            <v>1614252.4861878736</v>
          </cell>
          <cell r="N52">
            <v>129140.1988950299</v>
          </cell>
          <cell r="O52">
            <v>1314162.2872928437</v>
          </cell>
          <cell r="P52">
            <v>107832.45745856874</v>
          </cell>
          <cell r="Q52">
            <v>1377279.8298342749</v>
          </cell>
          <cell r="T52">
            <v>274422.92265193851</v>
          </cell>
          <cell r="U52">
            <v>1888675.408839812</v>
          </cell>
          <cell r="W52">
            <v>8152.7903342821901</v>
          </cell>
          <cell r="Z52">
            <v>16305.58066856438</v>
          </cell>
        </row>
        <row r="53">
          <cell r="A53" t="str">
            <v>H</v>
          </cell>
          <cell r="B53">
            <v>1157555</v>
          </cell>
          <cell r="C53">
            <v>74950</v>
          </cell>
          <cell r="D53">
            <v>1232505</v>
          </cell>
          <cell r="F53">
            <v>77000</v>
          </cell>
          <cell r="G53">
            <v>35600</v>
          </cell>
          <cell r="K53">
            <v>740181</v>
          </cell>
          <cell r="L53">
            <v>852781</v>
          </cell>
          <cell r="M53">
            <v>2085286</v>
          </cell>
          <cell r="N53">
            <v>166822.88</v>
          </cell>
          <cell r="O53">
            <v>1747513.12</v>
          </cell>
          <cell r="P53">
            <v>194502.62400000004</v>
          </cell>
          <cell r="Q53">
            <v>1723960.496</v>
          </cell>
          <cell r="T53">
            <v>354498.62000000005</v>
          </cell>
          <cell r="U53">
            <v>2439784.62</v>
          </cell>
          <cell r="W53">
            <v>10531.747474747475</v>
          </cell>
          <cell r="Z53">
            <v>21063.494949494951</v>
          </cell>
        </row>
        <row r="54">
          <cell r="A54" t="str">
            <v>H1</v>
          </cell>
          <cell r="B54">
            <v>1194041.7546098402</v>
          </cell>
          <cell r="C54">
            <v>74950</v>
          </cell>
          <cell r="D54">
            <v>1268991.7546098402</v>
          </cell>
          <cell r="F54">
            <v>77000</v>
          </cell>
          <cell r="G54">
            <v>35600</v>
          </cell>
          <cell r="K54">
            <v>754984.62</v>
          </cell>
          <cell r="L54">
            <v>867584.62</v>
          </cell>
          <cell r="M54">
            <v>2136576.3746098401</v>
          </cell>
          <cell r="N54">
            <v>170926.1099687872</v>
          </cell>
          <cell r="O54">
            <v>1794700.2646410528</v>
          </cell>
          <cell r="P54">
            <v>203940.05292821059</v>
          </cell>
          <cell r="Q54">
            <v>1761710.2117128423</v>
          </cell>
          <cell r="T54">
            <v>363217.98368367285</v>
          </cell>
          <cell r="U54">
            <v>2499794.3582935128</v>
          </cell>
          <cell r="W54">
            <v>10790.789770756768</v>
          </cell>
          <cell r="Z54">
            <v>21581.579541513536</v>
          </cell>
        </row>
        <row r="55">
          <cell r="A55" t="str">
            <v>H2</v>
          </cell>
          <cell r="B55">
            <v>1230528.3258918766</v>
          </cell>
          <cell r="C55">
            <v>74950</v>
          </cell>
          <cell r="D55">
            <v>1305478.3258918766</v>
          </cell>
          <cell r="F55">
            <v>77000</v>
          </cell>
          <cell r="G55">
            <v>35600</v>
          </cell>
          <cell r="K55">
            <v>769788.24</v>
          </cell>
          <cell r="L55">
            <v>882388.24</v>
          </cell>
          <cell r="M55">
            <v>2187866.5658918768</v>
          </cell>
          <cell r="N55">
            <v>175029.32527135016</v>
          </cell>
          <cell r="O55">
            <v>1841887.2406205267</v>
          </cell>
          <cell r="P55">
            <v>213377.44812410534</v>
          </cell>
          <cell r="Q55">
            <v>1799459.7924964214</v>
          </cell>
          <cell r="T55">
            <v>371937.31620161911</v>
          </cell>
          <cell r="U55">
            <v>2559803.8820934957</v>
          </cell>
          <cell r="W55">
            <v>11049.831140868066</v>
          </cell>
          <cell r="Z55">
            <v>22099.662281736131</v>
          </cell>
        </row>
        <row r="56">
          <cell r="A56" t="str">
            <v>H11</v>
          </cell>
          <cell r="B56">
            <v>1235163.3787552943</v>
          </cell>
          <cell r="C56">
            <v>74950</v>
          </cell>
          <cell r="D56">
            <v>1310113.3787552943</v>
          </cell>
          <cell r="F56">
            <v>77000</v>
          </cell>
          <cell r="G56">
            <v>35600</v>
          </cell>
          <cell r="K56">
            <v>778876.18231800001</v>
          </cell>
          <cell r="L56">
            <v>891476.18231800001</v>
          </cell>
          <cell r="M56">
            <v>2201589.5610732944</v>
          </cell>
          <cell r="N56">
            <v>176127.16488586355</v>
          </cell>
          <cell r="O56">
            <v>1854512.3961874307</v>
          </cell>
          <cell r="P56">
            <v>215902.47923748614</v>
          </cell>
          <cell r="Q56">
            <v>1809559.9169499446</v>
          </cell>
          <cell r="T56">
            <v>374270.22538246005</v>
          </cell>
          <cell r="U56">
            <v>2575859.7864557542</v>
          </cell>
          <cell r="W56">
            <v>11119.139197339871</v>
          </cell>
          <cell r="Z56">
            <v>22238.278394679743</v>
          </cell>
        </row>
        <row r="57">
          <cell r="A57" t="str">
            <v>H3</v>
          </cell>
          <cell r="B57">
            <v>1267015.9514858883</v>
          </cell>
          <cell r="C57">
            <v>74950</v>
          </cell>
          <cell r="D57">
            <v>1341965.9514858883</v>
          </cell>
          <cell r="F57">
            <v>77000</v>
          </cell>
          <cell r="G57">
            <v>35600</v>
          </cell>
          <cell r="K57">
            <v>784591.86</v>
          </cell>
          <cell r="L57">
            <v>897191.86</v>
          </cell>
          <cell r="M57">
            <v>2239157.8114858884</v>
          </cell>
          <cell r="N57">
            <v>179132.62491887106</v>
          </cell>
          <cell r="O57">
            <v>1889075.1865670173</v>
          </cell>
          <cell r="P57">
            <v>222815.03731340347</v>
          </cell>
          <cell r="Q57">
            <v>1837210.1492536138</v>
          </cell>
          <cell r="T57">
            <v>380656.82795260107</v>
          </cell>
          <cell r="U57">
            <v>2619814.6394384895</v>
          </cell>
          <cell r="W57">
            <v>11308.877835787316</v>
          </cell>
          <cell r="Z57">
            <v>22617.755671574632</v>
          </cell>
        </row>
        <row r="58">
          <cell r="A58" t="str">
            <v>H4</v>
          </cell>
          <cell r="B58">
            <v>1312772.1913795553</v>
          </cell>
          <cell r="C58">
            <v>74950</v>
          </cell>
          <cell r="D58">
            <v>1387722.1913795553</v>
          </cell>
          <cell r="F58">
            <v>77000</v>
          </cell>
          <cell r="G58">
            <v>35600</v>
          </cell>
          <cell r="K58">
            <v>817572.10481699998</v>
          </cell>
          <cell r="L58">
            <v>930172.10481699998</v>
          </cell>
          <cell r="M58">
            <v>2317894.2961965553</v>
          </cell>
          <cell r="N58">
            <v>185431.54369572442</v>
          </cell>
          <cell r="O58">
            <v>1961512.7525008309</v>
          </cell>
          <cell r="P58">
            <v>237302.55050016619</v>
          </cell>
          <cell r="Q58">
            <v>1895160.2020006645</v>
          </cell>
          <cell r="T58">
            <v>394042.03035341442</v>
          </cell>
          <cell r="U58">
            <v>2711936.3265499696</v>
          </cell>
          <cell r="W58">
            <v>11706.536849477552</v>
          </cell>
          <cell r="Z58">
            <v>23413.073698955104</v>
          </cell>
        </row>
        <row r="63">
          <cell r="B63">
            <v>0</v>
          </cell>
          <cell r="C63">
            <v>757500</v>
          </cell>
          <cell r="D63">
            <v>0</v>
          </cell>
          <cell r="F63">
            <v>0</v>
          </cell>
          <cell r="G63">
            <v>0</v>
          </cell>
        </row>
        <row r="64">
          <cell r="B64">
            <v>757000</v>
          </cell>
          <cell r="C64">
            <v>767500</v>
          </cell>
          <cell r="D64">
            <v>757500</v>
          </cell>
          <cell r="F64">
            <v>0.05</v>
          </cell>
          <cell r="G64">
            <v>0</v>
          </cell>
        </row>
        <row r="65">
          <cell r="B65">
            <v>767500</v>
          </cell>
          <cell r="C65">
            <v>787500</v>
          </cell>
          <cell r="D65">
            <v>767500</v>
          </cell>
          <cell r="F65">
            <v>0.1</v>
          </cell>
          <cell r="G65">
            <v>500</v>
          </cell>
        </row>
        <row r="66">
          <cell r="B66">
            <v>787500</v>
          </cell>
          <cell r="C66">
            <v>100000000000</v>
          </cell>
          <cell r="D66">
            <v>787500</v>
          </cell>
          <cell r="F66">
            <v>0.2</v>
          </cell>
          <cell r="G66">
            <v>2500</v>
          </cell>
        </row>
        <row r="72">
          <cell r="A72" t="str">
            <v>A</v>
          </cell>
          <cell r="B72">
            <v>74950</v>
          </cell>
          <cell r="C72">
            <v>36000</v>
          </cell>
          <cell r="D72">
            <v>0</v>
          </cell>
          <cell r="F72">
            <v>0</v>
          </cell>
          <cell r="G72">
            <v>110950</v>
          </cell>
        </row>
        <row r="73">
          <cell r="A73" t="str">
            <v>A1</v>
          </cell>
          <cell r="B73">
            <v>74950</v>
          </cell>
          <cell r="C73">
            <v>36000</v>
          </cell>
          <cell r="D73">
            <v>0</v>
          </cell>
          <cell r="F73">
            <v>0</v>
          </cell>
          <cell r="G73">
            <v>110950</v>
          </cell>
        </row>
        <row r="74">
          <cell r="A74" t="str">
            <v>A2</v>
          </cell>
          <cell r="B74">
            <v>74950</v>
          </cell>
          <cell r="C74">
            <v>36000</v>
          </cell>
          <cell r="D74">
            <v>0</v>
          </cell>
          <cell r="F74">
            <v>0</v>
          </cell>
          <cell r="G74">
            <v>110950</v>
          </cell>
        </row>
        <row r="75">
          <cell r="A75" t="str">
            <v>A11</v>
          </cell>
          <cell r="B75">
            <v>74950</v>
          </cell>
          <cell r="C75">
            <v>36000</v>
          </cell>
          <cell r="D75">
            <v>0</v>
          </cell>
          <cell r="F75">
            <v>0</v>
          </cell>
          <cell r="G75">
            <v>110950</v>
          </cell>
        </row>
        <row r="76">
          <cell r="A76" t="str">
            <v>A3</v>
          </cell>
          <cell r="B76">
            <v>74950</v>
          </cell>
          <cell r="C76">
            <v>36000</v>
          </cell>
          <cell r="D76">
            <v>0</v>
          </cell>
          <cell r="F76">
            <v>0</v>
          </cell>
          <cell r="G76">
            <v>110950</v>
          </cell>
        </row>
        <row r="77">
          <cell r="A77" t="str">
            <v>A4</v>
          </cell>
          <cell r="B77">
            <v>74950</v>
          </cell>
          <cell r="C77">
            <v>36000</v>
          </cell>
          <cell r="D77">
            <v>0</v>
          </cell>
          <cell r="F77">
            <v>0</v>
          </cell>
          <cell r="G77">
            <v>110950</v>
          </cell>
        </row>
        <row r="78">
          <cell r="A78" t="str">
            <v>B</v>
          </cell>
          <cell r="B78">
            <v>74950</v>
          </cell>
          <cell r="C78">
            <v>36000</v>
          </cell>
          <cell r="D78">
            <v>0</v>
          </cell>
          <cell r="F78">
            <v>0</v>
          </cell>
          <cell r="G78">
            <v>110950</v>
          </cell>
        </row>
        <row r="79">
          <cell r="A79" t="str">
            <v>B1</v>
          </cell>
          <cell r="B79">
            <v>74950</v>
          </cell>
          <cell r="C79">
            <v>36000</v>
          </cell>
          <cell r="D79">
            <v>0</v>
          </cell>
          <cell r="F79">
            <v>0</v>
          </cell>
          <cell r="G79">
            <v>110950</v>
          </cell>
        </row>
        <row r="80">
          <cell r="A80" t="str">
            <v>B2</v>
          </cell>
          <cell r="B80">
            <v>74950</v>
          </cell>
          <cell r="C80">
            <v>36000</v>
          </cell>
          <cell r="D80">
            <v>0</v>
          </cell>
          <cell r="F80">
            <v>0</v>
          </cell>
          <cell r="G80">
            <v>110950</v>
          </cell>
        </row>
        <row r="81">
          <cell r="A81" t="str">
            <v>B11</v>
          </cell>
          <cell r="B81">
            <v>74950</v>
          </cell>
          <cell r="C81">
            <v>36000</v>
          </cell>
          <cell r="D81">
            <v>0</v>
          </cell>
          <cell r="F81">
            <v>0</v>
          </cell>
          <cell r="G81">
            <v>130950</v>
          </cell>
        </row>
        <row r="82">
          <cell r="A82" t="str">
            <v>B3</v>
          </cell>
          <cell r="B82">
            <v>74950</v>
          </cell>
          <cell r="C82">
            <v>36000</v>
          </cell>
          <cell r="D82">
            <v>0</v>
          </cell>
          <cell r="F82">
            <v>0</v>
          </cell>
          <cell r="G82">
            <v>110950</v>
          </cell>
        </row>
        <row r="83">
          <cell r="A83" t="str">
            <v>B4</v>
          </cell>
          <cell r="B83">
            <v>74950</v>
          </cell>
          <cell r="C83">
            <v>36000</v>
          </cell>
          <cell r="D83">
            <v>0</v>
          </cell>
          <cell r="F83">
            <v>0</v>
          </cell>
          <cell r="G83">
            <v>110950</v>
          </cell>
        </row>
        <row r="84">
          <cell r="A84" t="str">
            <v>C</v>
          </cell>
          <cell r="B84">
            <v>74950</v>
          </cell>
          <cell r="C84">
            <v>36000</v>
          </cell>
          <cell r="D84">
            <v>0</v>
          </cell>
          <cell r="G84">
            <v>130950</v>
          </cell>
        </row>
        <row r="85">
          <cell r="A85" t="str">
            <v>C1</v>
          </cell>
          <cell r="B85">
            <v>74950</v>
          </cell>
          <cell r="C85">
            <v>36000</v>
          </cell>
          <cell r="D85">
            <v>0</v>
          </cell>
          <cell r="G85">
            <v>110950</v>
          </cell>
        </row>
        <row r="86">
          <cell r="A86" t="str">
            <v>C2</v>
          </cell>
          <cell r="B86">
            <v>74950</v>
          </cell>
          <cell r="C86">
            <v>36000</v>
          </cell>
          <cell r="D86">
            <v>0</v>
          </cell>
          <cell r="G86">
            <v>110950</v>
          </cell>
        </row>
        <row r="87">
          <cell r="A87" t="str">
            <v>C11</v>
          </cell>
          <cell r="B87">
            <v>74950</v>
          </cell>
          <cell r="C87">
            <v>36000</v>
          </cell>
          <cell r="D87">
            <v>0</v>
          </cell>
          <cell r="G87">
            <v>110950</v>
          </cell>
        </row>
        <row r="88">
          <cell r="A88" t="str">
            <v>C3</v>
          </cell>
          <cell r="B88">
            <v>74950</v>
          </cell>
          <cell r="C88">
            <v>36000</v>
          </cell>
          <cell r="D88">
            <v>0</v>
          </cell>
          <cell r="G88">
            <v>110950</v>
          </cell>
        </row>
        <row r="89">
          <cell r="A89" t="str">
            <v>C4</v>
          </cell>
          <cell r="B89">
            <v>74950</v>
          </cell>
          <cell r="C89">
            <v>36000</v>
          </cell>
          <cell r="D89">
            <v>0</v>
          </cell>
          <cell r="G89">
            <v>110950</v>
          </cell>
        </row>
        <row r="90">
          <cell r="A90" t="str">
            <v>D</v>
          </cell>
          <cell r="B90">
            <v>74950</v>
          </cell>
          <cell r="C90">
            <v>36000</v>
          </cell>
          <cell r="D90">
            <v>0</v>
          </cell>
          <cell r="F90">
            <v>60000</v>
          </cell>
          <cell r="G90">
            <v>130950</v>
          </cell>
        </row>
        <row r="91">
          <cell r="A91" t="str">
            <v>D1</v>
          </cell>
          <cell r="B91">
            <v>74950</v>
          </cell>
          <cell r="C91">
            <v>36000</v>
          </cell>
          <cell r="D91">
            <v>0</v>
          </cell>
          <cell r="F91">
            <v>60000</v>
          </cell>
          <cell r="G91">
            <v>130950</v>
          </cell>
        </row>
        <row r="92">
          <cell r="A92" t="str">
            <v>D2</v>
          </cell>
          <cell r="B92">
            <v>74950</v>
          </cell>
          <cell r="C92">
            <v>36000</v>
          </cell>
          <cell r="D92">
            <v>0</v>
          </cell>
          <cell r="F92">
            <v>60000</v>
          </cell>
          <cell r="G92">
            <v>130950</v>
          </cell>
        </row>
        <row r="93">
          <cell r="A93" t="str">
            <v>D11</v>
          </cell>
          <cell r="B93">
            <v>74950</v>
          </cell>
          <cell r="C93">
            <v>36000</v>
          </cell>
          <cell r="D93">
            <v>0</v>
          </cell>
          <cell r="F93">
            <v>60000</v>
          </cell>
          <cell r="G93">
            <v>130950</v>
          </cell>
        </row>
        <row r="94">
          <cell r="A94" t="str">
            <v>D3</v>
          </cell>
          <cell r="B94">
            <v>74950</v>
          </cell>
          <cell r="C94">
            <v>36000</v>
          </cell>
          <cell r="D94">
            <v>0</v>
          </cell>
          <cell r="F94">
            <v>60000</v>
          </cell>
          <cell r="G94">
            <v>130950</v>
          </cell>
        </row>
        <row r="95">
          <cell r="A95" t="str">
            <v>D4</v>
          </cell>
          <cell r="B95">
            <v>74950</v>
          </cell>
          <cell r="C95">
            <v>36000</v>
          </cell>
          <cell r="D95">
            <v>0</v>
          </cell>
          <cell r="F95">
            <v>60000</v>
          </cell>
          <cell r="G95">
            <v>130950</v>
          </cell>
        </row>
        <row r="96">
          <cell r="A96" t="str">
            <v>E</v>
          </cell>
          <cell r="B96">
            <v>74950</v>
          </cell>
          <cell r="C96">
            <v>36000</v>
          </cell>
          <cell r="D96">
            <v>0</v>
          </cell>
          <cell r="F96">
            <v>60000</v>
          </cell>
          <cell r="G96">
            <v>130950</v>
          </cell>
        </row>
        <row r="97">
          <cell r="A97" t="str">
            <v>E1</v>
          </cell>
          <cell r="B97">
            <v>74950</v>
          </cell>
          <cell r="C97">
            <v>36000</v>
          </cell>
          <cell r="D97">
            <v>0</v>
          </cell>
          <cell r="F97">
            <v>60000</v>
          </cell>
          <cell r="G97">
            <v>130950</v>
          </cell>
        </row>
        <row r="98">
          <cell r="A98" t="str">
            <v>E2</v>
          </cell>
          <cell r="B98">
            <v>74950</v>
          </cell>
          <cell r="C98">
            <v>36000</v>
          </cell>
          <cell r="D98">
            <v>0</v>
          </cell>
          <cell r="F98">
            <v>60000</v>
          </cell>
          <cell r="G98">
            <v>130950</v>
          </cell>
        </row>
        <row r="99">
          <cell r="A99" t="str">
            <v>E11</v>
          </cell>
          <cell r="B99">
            <v>74950</v>
          </cell>
          <cell r="C99">
            <v>36000</v>
          </cell>
          <cell r="D99">
            <v>0</v>
          </cell>
          <cell r="F99">
            <v>60000</v>
          </cell>
          <cell r="G99">
            <v>130950</v>
          </cell>
        </row>
        <row r="100">
          <cell r="A100" t="str">
            <v>E3</v>
          </cell>
          <cell r="B100">
            <v>74950</v>
          </cell>
          <cell r="C100">
            <v>36000</v>
          </cell>
          <cell r="D100">
            <v>0</v>
          </cell>
          <cell r="F100">
            <v>60000</v>
          </cell>
          <cell r="G100">
            <v>130950</v>
          </cell>
        </row>
        <row r="101">
          <cell r="A101" t="str">
            <v>E4</v>
          </cell>
          <cell r="B101">
            <v>74950</v>
          </cell>
          <cell r="C101">
            <v>36000</v>
          </cell>
          <cell r="D101">
            <v>0</v>
          </cell>
          <cell r="F101">
            <v>60000</v>
          </cell>
          <cell r="G101">
            <v>130950</v>
          </cell>
        </row>
        <row r="102">
          <cell r="A102" t="str">
            <v>F</v>
          </cell>
          <cell r="B102">
            <v>74950</v>
          </cell>
          <cell r="C102">
            <v>36000</v>
          </cell>
          <cell r="D102">
            <v>0</v>
          </cell>
          <cell r="F102">
            <v>60000</v>
          </cell>
          <cell r="G102">
            <v>130950</v>
          </cell>
        </row>
        <row r="103">
          <cell r="A103" t="str">
            <v>F1</v>
          </cell>
          <cell r="B103">
            <v>74950</v>
          </cell>
          <cell r="C103">
            <v>36000</v>
          </cell>
          <cell r="D103">
            <v>0</v>
          </cell>
          <cell r="F103">
            <v>60000</v>
          </cell>
          <cell r="G103">
            <v>130950</v>
          </cell>
        </row>
        <row r="104">
          <cell r="A104" t="str">
            <v>F2</v>
          </cell>
          <cell r="B104">
            <v>74950</v>
          </cell>
          <cell r="C104">
            <v>36000</v>
          </cell>
          <cell r="D104">
            <v>0</v>
          </cell>
          <cell r="F104">
            <v>60000</v>
          </cell>
          <cell r="G104">
            <v>130950</v>
          </cell>
        </row>
        <row r="105">
          <cell r="A105" t="str">
            <v>F11</v>
          </cell>
          <cell r="B105">
            <v>74950</v>
          </cell>
          <cell r="C105">
            <v>36000</v>
          </cell>
          <cell r="D105">
            <v>0</v>
          </cell>
          <cell r="F105">
            <v>60000</v>
          </cell>
          <cell r="G105">
            <v>130950</v>
          </cell>
        </row>
        <row r="106">
          <cell r="A106" t="str">
            <v>F3</v>
          </cell>
          <cell r="B106">
            <v>74950</v>
          </cell>
          <cell r="C106">
            <v>36000</v>
          </cell>
          <cell r="D106">
            <v>0</v>
          </cell>
          <cell r="F106">
            <v>60000</v>
          </cell>
          <cell r="G106">
            <v>130950</v>
          </cell>
        </row>
        <row r="107">
          <cell r="A107" t="str">
            <v>F4</v>
          </cell>
          <cell r="B107">
            <v>74950</v>
          </cell>
          <cell r="C107">
            <v>36000</v>
          </cell>
          <cell r="D107">
            <v>0</v>
          </cell>
          <cell r="F107">
            <v>60000</v>
          </cell>
          <cell r="G107">
            <v>130950</v>
          </cell>
        </row>
        <row r="108">
          <cell r="A108" t="str">
            <v>G</v>
          </cell>
          <cell r="B108">
            <v>74950</v>
          </cell>
          <cell r="C108">
            <v>36000</v>
          </cell>
          <cell r="D108">
            <v>0</v>
          </cell>
          <cell r="F108">
            <v>60000</v>
          </cell>
          <cell r="G108">
            <v>130950</v>
          </cell>
        </row>
        <row r="109">
          <cell r="A109" t="str">
            <v>G1</v>
          </cell>
          <cell r="B109">
            <v>74950</v>
          </cell>
          <cell r="C109">
            <v>36000</v>
          </cell>
          <cell r="D109">
            <v>0</v>
          </cell>
          <cell r="F109">
            <v>60000</v>
          </cell>
          <cell r="G109">
            <v>130950</v>
          </cell>
        </row>
        <row r="110">
          <cell r="A110" t="str">
            <v>G2</v>
          </cell>
          <cell r="B110">
            <v>74950</v>
          </cell>
          <cell r="C110">
            <v>36000</v>
          </cell>
          <cell r="D110">
            <v>0</v>
          </cell>
          <cell r="F110">
            <v>60000</v>
          </cell>
          <cell r="G110">
            <v>130950</v>
          </cell>
        </row>
        <row r="111">
          <cell r="A111" t="str">
            <v>G11</v>
          </cell>
          <cell r="B111">
            <v>74950</v>
          </cell>
          <cell r="C111">
            <v>36000</v>
          </cell>
          <cell r="D111">
            <v>0</v>
          </cell>
          <cell r="F111">
            <v>60000</v>
          </cell>
          <cell r="G111">
            <v>130950</v>
          </cell>
        </row>
        <row r="112">
          <cell r="A112" t="str">
            <v>G3</v>
          </cell>
          <cell r="B112">
            <v>74950</v>
          </cell>
          <cell r="C112">
            <v>36000</v>
          </cell>
          <cell r="D112">
            <v>0</v>
          </cell>
          <cell r="F112">
            <v>60000</v>
          </cell>
          <cell r="G112">
            <v>130950</v>
          </cell>
        </row>
        <row r="113">
          <cell r="A113" t="str">
            <v>G4</v>
          </cell>
          <cell r="B113">
            <v>74950</v>
          </cell>
          <cell r="C113">
            <v>36000</v>
          </cell>
          <cell r="D113">
            <v>0</v>
          </cell>
          <cell r="F113">
            <v>60000</v>
          </cell>
          <cell r="G113">
            <v>130950</v>
          </cell>
        </row>
        <row r="114">
          <cell r="A114" t="str">
            <v>H</v>
          </cell>
          <cell r="B114">
            <v>74950</v>
          </cell>
          <cell r="C114">
            <v>36000</v>
          </cell>
          <cell r="D114">
            <v>0</v>
          </cell>
          <cell r="F114">
            <v>60000</v>
          </cell>
          <cell r="G114">
            <v>130950</v>
          </cell>
        </row>
        <row r="115">
          <cell r="A115" t="str">
            <v>H1</v>
          </cell>
          <cell r="B115">
            <v>74950</v>
          </cell>
          <cell r="C115">
            <v>36000</v>
          </cell>
          <cell r="D115">
            <v>0</v>
          </cell>
          <cell r="F115">
            <v>60000</v>
          </cell>
          <cell r="G115">
            <v>130950</v>
          </cell>
        </row>
        <row r="116">
          <cell r="A116" t="str">
            <v>H2</v>
          </cell>
          <cell r="B116">
            <v>74950</v>
          </cell>
          <cell r="C116">
            <v>36000</v>
          </cell>
          <cell r="D116">
            <v>0</v>
          </cell>
          <cell r="F116">
            <v>60000</v>
          </cell>
          <cell r="G116">
            <v>130950</v>
          </cell>
        </row>
        <row r="117">
          <cell r="A117" t="str">
            <v>H11</v>
          </cell>
          <cell r="B117">
            <v>74950</v>
          </cell>
          <cell r="C117">
            <v>36000</v>
          </cell>
          <cell r="D117">
            <v>0</v>
          </cell>
          <cell r="F117">
            <v>60000</v>
          </cell>
          <cell r="G117">
            <v>130950</v>
          </cell>
        </row>
        <row r="118">
          <cell r="A118" t="str">
            <v>H3</v>
          </cell>
          <cell r="B118">
            <v>74950</v>
          </cell>
          <cell r="C118">
            <v>36000</v>
          </cell>
          <cell r="D118">
            <v>0</v>
          </cell>
          <cell r="F118">
            <v>60000</v>
          </cell>
          <cell r="G118">
            <v>130950</v>
          </cell>
        </row>
        <row r="119">
          <cell r="A119" t="str">
            <v>H4</v>
          </cell>
          <cell r="B119">
            <v>74950</v>
          </cell>
          <cell r="C119">
            <v>36000</v>
          </cell>
          <cell r="D119">
            <v>0</v>
          </cell>
          <cell r="F119">
            <v>60000</v>
          </cell>
          <cell r="G119">
            <v>130950</v>
          </cell>
        </row>
      </sheetData>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Unit costs"/>
      <sheetName val="Detailed estimation"/>
      <sheetName val="HR"/>
      <sheetName val="Budget F7H"/>
      <sheetName val="Planning"/>
    </sheetNames>
    <sheetDataSet>
      <sheetData sheetId="0">
        <row r="1">
          <cell r="H1">
            <v>63.7</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PAYMENT"/>
      <sheetName val="LIST OF STAFF"/>
      <sheetName val="BOARD"/>
      <sheetName val="P2"/>
      <sheetName val="P3"/>
      <sheetName val="invoice"/>
      <sheetName val="Advance"/>
      <sheetName val="SHEET_FOR_PAYMENT"/>
      <sheetName val="LIST_OF_STAFF"/>
      <sheetName val="BK3"/>
      <sheetName val="D1"/>
      <sheetName val="BK6"/>
      <sheetName val="F1"/>
      <sheetName val="BK4"/>
      <sheetName val="BK5"/>
      <sheetName val="BK2"/>
      <sheetName val="D2"/>
      <sheetName val="Allocation Input"/>
      <sheetName val="Transactions"/>
      <sheetName val="Totals"/>
      <sheetName val="UnitTrns"/>
      <sheetName val="Total budget"/>
      <sheetName val="Summary"/>
      <sheetName val="TCD October"/>
      <sheetName val="BFU 1072"/>
      <sheetName val="SHEET_FOR_PAYMENT1"/>
      <sheetName val="LIST_OF_STAFF1"/>
      <sheetName val="Allocation_Input"/>
      <sheetName val="Total_budget"/>
      <sheetName val="SHEET_FOR_PAYMENT2"/>
      <sheetName val="LIST_OF_STAFF2"/>
      <sheetName val="Allocation_Input1"/>
      <sheetName val="Total_budget1"/>
      <sheetName val="SHEET_FOR_PAYMENT3"/>
      <sheetName val="LIST_OF_STAFF3"/>
      <sheetName val="Allocation_Input2"/>
      <sheetName val="Total_budget2"/>
      <sheetName val="TCD_October"/>
      <sheetName val="BFU_1072"/>
      <sheetName val="SHEET_FOR_PAYMENT4"/>
      <sheetName val="LIST_OF_STAFF4"/>
      <sheetName val="Allocation_Input3"/>
      <sheetName val="Total_budget3"/>
      <sheetName val="TCD_October1"/>
      <sheetName val="BFU_10721"/>
      <sheetName val="sudbase"/>
    </sheetNames>
    <sheetDataSet>
      <sheetData sheetId="0" refreshError="1"/>
      <sheetData sheetId="1" refreshError="1"/>
      <sheetData sheetId="2" refreshError="1"/>
      <sheetData sheetId="3" refreshError="1"/>
      <sheetData sheetId="4" refreshError="1">
        <row r="1">
          <cell r="A1" t="str">
            <v>amount in figures</v>
          </cell>
          <cell r="B1" t="str">
            <v>amount in letters</v>
          </cell>
        </row>
        <row r="2">
          <cell r="A2">
            <v>1</v>
          </cell>
          <cell r="B2" t="str">
            <v>one  SDG Only</v>
          </cell>
        </row>
        <row r="3">
          <cell r="A3">
            <v>2</v>
          </cell>
          <cell r="B3" t="str">
            <v>two  SDG Only</v>
          </cell>
        </row>
        <row r="4">
          <cell r="A4">
            <v>3</v>
          </cell>
          <cell r="B4" t="str">
            <v>three  SDG Only</v>
          </cell>
        </row>
        <row r="5">
          <cell r="A5">
            <v>4</v>
          </cell>
          <cell r="B5" t="str">
            <v>four  SDG Only</v>
          </cell>
        </row>
        <row r="6">
          <cell r="A6">
            <v>5</v>
          </cell>
          <cell r="B6" t="str">
            <v>five  SDG Only</v>
          </cell>
        </row>
        <row r="7">
          <cell r="A7">
            <v>6</v>
          </cell>
          <cell r="B7" t="str">
            <v>six  SDG Only</v>
          </cell>
        </row>
        <row r="8">
          <cell r="A8">
            <v>7</v>
          </cell>
          <cell r="B8" t="str">
            <v>seven  SDG Only</v>
          </cell>
        </row>
        <row r="9">
          <cell r="A9">
            <v>8</v>
          </cell>
          <cell r="B9" t="str">
            <v>eight  SDG Only</v>
          </cell>
        </row>
        <row r="10">
          <cell r="A10">
            <v>9</v>
          </cell>
          <cell r="B10" t="str">
            <v>nine  SDG Only</v>
          </cell>
        </row>
        <row r="11">
          <cell r="A11">
            <v>10</v>
          </cell>
          <cell r="B11" t="str">
            <v>ten  SDG Only</v>
          </cell>
        </row>
        <row r="12">
          <cell r="A12">
            <v>11</v>
          </cell>
          <cell r="B12" t="str">
            <v>eleven  SDG Only</v>
          </cell>
        </row>
        <row r="13">
          <cell r="A13">
            <v>12</v>
          </cell>
          <cell r="B13" t="str">
            <v>twelve  SDG Only</v>
          </cell>
        </row>
        <row r="14">
          <cell r="A14">
            <v>13</v>
          </cell>
          <cell r="B14" t="str">
            <v>thirteen  SDG Only</v>
          </cell>
        </row>
        <row r="15">
          <cell r="A15">
            <v>14</v>
          </cell>
          <cell r="B15" t="str">
            <v>fourteen  SDG Only</v>
          </cell>
        </row>
        <row r="16">
          <cell r="A16">
            <v>15</v>
          </cell>
          <cell r="B16" t="str">
            <v>fifteen  SDG Only</v>
          </cell>
        </row>
        <row r="17">
          <cell r="A17">
            <v>16</v>
          </cell>
          <cell r="B17" t="str">
            <v>sixteen  SDG Only</v>
          </cell>
        </row>
        <row r="18">
          <cell r="A18">
            <v>17</v>
          </cell>
          <cell r="B18" t="str">
            <v>seventeen  SDG Only</v>
          </cell>
        </row>
        <row r="19">
          <cell r="A19">
            <v>18</v>
          </cell>
          <cell r="B19" t="str">
            <v>eighteen  SDG Only</v>
          </cell>
        </row>
        <row r="20">
          <cell r="A20">
            <v>19</v>
          </cell>
          <cell r="B20" t="str">
            <v>nineteen  SDG Only</v>
          </cell>
        </row>
        <row r="21">
          <cell r="A21">
            <v>20</v>
          </cell>
          <cell r="B21" t="str">
            <v>twenty   SDG Only</v>
          </cell>
        </row>
        <row r="22">
          <cell r="A22">
            <v>21</v>
          </cell>
          <cell r="B22" t="str">
            <v>twenty one  SDG Only</v>
          </cell>
        </row>
        <row r="23">
          <cell r="A23">
            <v>22</v>
          </cell>
          <cell r="B23" t="str">
            <v>twenty two  SDG Only</v>
          </cell>
        </row>
        <row r="24">
          <cell r="A24">
            <v>23</v>
          </cell>
          <cell r="B24" t="str">
            <v>twenty three  SDG Only</v>
          </cell>
        </row>
        <row r="25">
          <cell r="A25">
            <v>24</v>
          </cell>
          <cell r="B25" t="str">
            <v>twenty four  SDG Only</v>
          </cell>
        </row>
        <row r="26">
          <cell r="A26">
            <v>25</v>
          </cell>
          <cell r="B26" t="str">
            <v>twenty five  SDG Only</v>
          </cell>
        </row>
        <row r="27">
          <cell r="A27">
            <v>26</v>
          </cell>
          <cell r="B27" t="str">
            <v>twenty six  SDG Only</v>
          </cell>
        </row>
        <row r="28">
          <cell r="A28">
            <v>27</v>
          </cell>
          <cell r="B28" t="str">
            <v>twenty seven  SDG Only</v>
          </cell>
        </row>
        <row r="29">
          <cell r="A29">
            <v>28</v>
          </cell>
          <cell r="B29" t="str">
            <v>twenty eight  SDG Only</v>
          </cell>
        </row>
        <row r="30">
          <cell r="A30">
            <v>29</v>
          </cell>
          <cell r="B30" t="str">
            <v>twenty nine  SDG Only</v>
          </cell>
        </row>
        <row r="31">
          <cell r="A31">
            <v>30</v>
          </cell>
          <cell r="B31" t="str">
            <v>thirty   SDG Only</v>
          </cell>
        </row>
        <row r="32">
          <cell r="A32">
            <v>31</v>
          </cell>
          <cell r="B32" t="str">
            <v>thirty one  SDG Only</v>
          </cell>
        </row>
        <row r="33">
          <cell r="A33">
            <v>32</v>
          </cell>
          <cell r="B33" t="str">
            <v>thirty two  SDG Only</v>
          </cell>
        </row>
        <row r="34">
          <cell r="A34">
            <v>33</v>
          </cell>
          <cell r="B34" t="str">
            <v>thirty three  SDG Only</v>
          </cell>
        </row>
        <row r="35">
          <cell r="A35">
            <v>34</v>
          </cell>
          <cell r="B35" t="str">
            <v>thirty four  SDG Only</v>
          </cell>
        </row>
        <row r="36">
          <cell r="A36">
            <v>35</v>
          </cell>
          <cell r="B36" t="str">
            <v>thirty five  SDG Only</v>
          </cell>
        </row>
        <row r="37">
          <cell r="A37">
            <v>36</v>
          </cell>
          <cell r="B37" t="str">
            <v>thirty six  SDG Only</v>
          </cell>
        </row>
        <row r="38">
          <cell r="A38">
            <v>37</v>
          </cell>
          <cell r="B38" t="str">
            <v>thirty seven  SDG Only</v>
          </cell>
        </row>
        <row r="39">
          <cell r="A39">
            <v>38</v>
          </cell>
          <cell r="B39" t="str">
            <v>thirty eight  SDG Only</v>
          </cell>
        </row>
        <row r="40">
          <cell r="A40">
            <v>39</v>
          </cell>
          <cell r="B40" t="str">
            <v>thirty nine  SDG Only</v>
          </cell>
        </row>
        <row r="41">
          <cell r="A41">
            <v>40</v>
          </cell>
          <cell r="B41" t="str">
            <v>fourty   SDG Only</v>
          </cell>
        </row>
        <row r="42">
          <cell r="A42">
            <v>41</v>
          </cell>
          <cell r="B42" t="str">
            <v>fourty one  SDG Only</v>
          </cell>
        </row>
        <row r="43">
          <cell r="A43">
            <v>42</v>
          </cell>
          <cell r="B43" t="str">
            <v>fourty two  SDG Only</v>
          </cell>
        </row>
        <row r="44">
          <cell r="A44">
            <v>43</v>
          </cell>
          <cell r="B44" t="str">
            <v>fourty three  SDG Only</v>
          </cell>
        </row>
        <row r="45">
          <cell r="A45">
            <v>44</v>
          </cell>
          <cell r="B45" t="str">
            <v>fourty four  SDG Only</v>
          </cell>
        </row>
        <row r="46">
          <cell r="A46">
            <v>45</v>
          </cell>
          <cell r="B46" t="str">
            <v>fourty five  SDG Only</v>
          </cell>
        </row>
        <row r="47">
          <cell r="A47">
            <v>46</v>
          </cell>
          <cell r="B47" t="str">
            <v>fourty six  SDG Only</v>
          </cell>
        </row>
        <row r="48">
          <cell r="A48">
            <v>47</v>
          </cell>
          <cell r="B48" t="str">
            <v>fourty seven  SDG Only</v>
          </cell>
        </row>
        <row r="49">
          <cell r="A49">
            <v>48</v>
          </cell>
          <cell r="B49" t="str">
            <v>fourty eight  SDG Only</v>
          </cell>
        </row>
        <row r="50">
          <cell r="A50">
            <v>49</v>
          </cell>
          <cell r="B50" t="str">
            <v>fourty nine  SDG Only</v>
          </cell>
        </row>
        <row r="51">
          <cell r="A51">
            <v>50</v>
          </cell>
          <cell r="B51" t="str">
            <v>fifty   SDG Only</v>
          </cell>
        </row>
        <row r="52">
          <cell r="A52">
            <v>51</v>
          </cell>
          <cell r="B52" t="str">
            <v>fifty one  SDG Only</v>
          </cell>
        </row>
        <row r="53">
          <cell r="A53">
            <v>52</v>
          </cell>
          <cell r="B53" t="str">
            <v>fifty two  SDG Only</v>
          </cell>
        </row>
        <row r="54">
          <cell r="A54">
            <v>53</v>
          </cell>
          <cell r="B54" t="str">
            <v>fifty three  SDG Only</v>
          </cell>
        </row>
        <row r="55">
          <cell r="A55">
            <v>54</v>
          </cell>
          <cell r="B55" t="str">
            <v>fifty four  SDG Only</v>
          </cell>
        </row>
        <row r="56">
          <cell r="A56">
            <v>55</v>
          </cell>
          <cell r="B56" t="str">
            <v>fifty five  SDG Only</v>
          </cell>
        </row>
        <row r="57">
          <cell r="A57">
            <v>56</v>
          </cell>
          <cell r="B57" t="str">
            <v>fifty six  SDG Only</v>
          </cell>
        </row>
        <row r="58">
          <cell r="A58">
            <v>57</v>
          </cell>
          <cell r="B58" t="str">
            <v>fifty seven  SDG Only</v>
          </cell>
        </row>
        <row r="59">
          <cell r="A59">
            <v>58</v>
          </cell>
          <cell r="B59" t="str">
            <v>fifty eight  SDG Only</v>
          </cell>
        </row>
        <row r="60">
          <cell r="A60">
            <v>59</v>
          </cell>
          <cell r="B60" t="str">
            <v>fifty nine  SDG Only</v>
          </cell>
        </row>
        <row r="61">
          <cell r="A61">
            <v>60</v>
          </cell>
          <cell r="B61" t="str">
            <v>sixty   SDG Only</v>
          </cell>
        </row>
        <row r="62">
          <cell r="A62">
            <v>61</v>
          </cell>
          <cell r="B62" t="str">
            <v>sixty one  SDG Only</v>
          </cell>
        </row>
        <row r="63">
          <cell r="A63">
            <v>62</v>
          </cell>
          <cell r="B63" t="str">
            <v>sixty two  SDG Only</v>
          </cell>
        </row>
        <row r="64">
          <cell r="A64">
            <v>63</v>
          </cell>
          <cell r="B64" t="str">
            <v>sixty three  SDG Only</v>
          </cell>
        </row>
        <row r="65">
          <cell r="A65">
            <v>64</v>
          </cell>
          <cell r="B65" t="str">
            <v>sixty four  SDG Only</v>
          </cell>
        </row>
        <row r="66">
          <cell r="A66">
            <v>65</v>
          </cell>
          <cell r="B66" t="str">
            <v>sixty five  SDG Only</v>
          </cell>
        </row>
        <row r="67">
          <cell r="A67">
            <v>66</v>
          </cell>
          <cell r="B67" t="str">
            <v>sixty six  SDG Only</v>
          </cell>
        </row>
        <row r="68">
          <cell r="A68">
            <v>67</v>
          </cell>
          <cell r="B68" t="str">
            <v>sixty seven  SDG Only</v>
          </cell>
        </row>
        <row r="69">
          <cell r="A69">
            <v>68</v>
          </cell>
          <cell r="B69" t="str">
            <v>sixty eight  SDG Only</v>
          </cell>
        </row>
        <row r="70">
          <cell r="A70">
            <v>69</v>
          </cell>
          <cell r="B70" t="str">
            <v>sixty nine  SDG Only</v>
          </cell>
        </row>
        <row r="71">
          <cell r="A71">
            <v>70</v>
          </cell>
          <cell r="B71" t="str">
            <v>seventy   SDG Only</v>
          </cell>
        </row>
        <row r="72">
          <cell r="A72">
            <v>71</v>
          </cell>
          <cell r="B72" t="str">
            <v>seventy one  SDG Only</v>
          </cell>
        </row>
        <row r="73">
          <cell r="A73">
            <v>72</v>
          </cell>
          <cell r="B73" t="str">
            <v>seventy two  SDG Only</v>
          </cell>
        </row>
        <row r="74">
          <cell r="A74">
            <v>73</v>
          </cell>
          <cell r="B74" t="str">
            <v>seventy three  SDG Only</v>
          </cell>
        </row>
        <row r="75">
          <cell r="A75">
            <v>74</v>
          </cell>
          <cell r="B75" t="str">
            <v>seventy four  SDG Only</v>
          </cell>
        </row>
        <row r="76">
          <cell r="A76">
            <v>75</v>
          </cell>
          <cell r="B76" t="str">
            <v>seventy five  SDG Only</v>
          </cell>
        </row>
        <row r="77">
          <cell r="A77">
            <v>76</v>
          </cell>
          <cell r="B77" t="str">
            <v>seventy six  SDG Only</v>
          </cell>
        </row>
        <row r="78">
          <cell r="A78">
            <v>77</v>
          </cell>
          <cell r="B78" t="str">
            <v>seventy seven  SDG Only</v>
          </cell>
        </row>
        <row r="79">
          <cell r="A79">
            <v>78</v>
          </cell>
          <cell r="B79" t="str">
            <v>seventy eight  SDG Only</v>
          </cell>
        </row>
        <row r="80">
          <cell r="A80">
            <v>79</v>
          </cell>
          <cell r="B80" t="str">
            <v>seventy nine  SDG Only</v>
          </cell>
        </row>
        <row r="81">
          <cell r="A81">
            <v>80</v>
          </cell>
          <cell r="B81" t="str">
            <v>eighty   SDG Only</v>
          </cell>
        </row>
        <row r="82">
          <cell r="A82">
            <v>81</v>
          </cell>
          <cell r="B82" t="str">
            <v>eighty one  SDG Only</v>
          </cell>
        </row>
        <row r="83">
          <cell r="A83">
            <v>82</v>
          </cell>
          <cell r="B83" t="str">
            <v>eighty two  SDG Only</v>
          </cell>
        </row>
        <row r="84">
          <cell r="A84">
            <v>83</v>
          </cell>
          <cell r="B84" t="str">
            <v>eighty three  SDG Only</v>
          </cell>
        </row>
        <row r="85">
          <cell r="A85">
            <v>84</v>
          </cell>
          <cell r="B85" t="str">
            <v>eighty four  SDG Only</v>
          </cell>
        </row>
        <row r="86">
          <cell r="A86">
            <v>85</v>
          </cell>
          <cell r="B86" t="str">
            <v>eighty five  SDG Only</v>
          </cell>
        </row>
        <row r="87">
          <cell r="A87">
            <v>86</v>
          </cell>
          <cell r="B87" t="str">
            <v>eighty six  SDG Only</v>
          </cell>
        </row>
        <row r="88">
          <cell r="A88">
            <v>87</v>
          </cell>
          <cell r="B88" t="str">
            <v>eighty seven  SDG Only</v>
          </cell>
        </row>
        <row r="89">
          <cell r="A89">
            <v>88</v>
          </cell>
          <cell r="B89" t="str">
            <v>eighty eight  SDG Only</v>
          </cell>
        </row>
        <row r="90">
          <cell r="A90">
            <v>89</v>
          </cell>
          <cell r="B90" t="str">
            <v>eighty nine  SDG Only</v>
          </cell>
        </row>
        <row r="91">
          <cell r="A91">
            <v>90</v>
          </cell>
          <cell r="B91" t="str">
            <v>ninety   SDG Only</v>
          </cell>
        </row>
        <row r="92">
          <cell r="A92">
            <v>91</v>
          </cell>
          <cell r="B92" t="str">
            <v>ninety one  SDG Only</v>
          </cell>
        </row>
        <row r="93">
          <cell r="A93">
            <v>92</v>
          </cell>
          <cell r="B93" t="str">
            <v>ninety two  SDG Only</v>
          </cell>
        </row>
        <row r="94">
          <cell r="A94">
            <v>93</v>
          </cell>
          <cell r="B94" t="str">
            <v>ninety three  SDG Only</v>
          </cell>
        </row>
        <row r="95">
          <cell r="A95">
            <v>94</v>
          </cell>
          <cell r="B95" t="str">
            <v>ninety four  SDG Only</v>
          </cell>
        </row>
        <row r="96">
          <cell r="A96">
            <v>95</v>
          </cell>
          <cell r="B96" t="str">
            <v>ninety five  SDG Only</v>
          </cell>
        </row>
        <row r="97">
          <cell r="A97">
            <v>96</v>
          </cell>
          <cell r="B97" t="str">
            <v>ninety six  SDG Only</v>
          </cell>
        </row>
        <row r="98">
          <cell r="A98">
            <v>97</v>
          </cell>
          <cell r="B98" t="str">
            <v>ninety seven  SDG Only</v>
          </cell>
        </row>
        <row r="99">
          <cell r="A99">
            <v>98</v>
          </cell>
          <cell r="B99" t="str">
            <v>ninety eight  SDG Only</v>
          </cell>
        </row>
        <row r="100">
          <cell r="A100">
            <v>99</v>
          </cell>
          <cell r="B100" t="str">
            <v>ninety nine  SDG Only</v>
          </cell>
        </row>
        <row r="101">
          <cell r="A101">
            <v>100</v>
          </cell>
          <cell r="B101" t="str">
            <v>one hundred   SDG Only</v>
          </cell>
        </row>
        <row r="102">
          <cell r="A102">
            <v>101</v>
          </cell>
          <cell r="B102" t="str">
            <v>one hundred one  SDG Only</v>
          </cell>
        </row>
        <row r="103">
          <cell r="A103">
            <v>102</v>
          </cell>
          <cell r="B103" t="str">
            <v>one hundred two  SDG Only</v>
          </cell>
        </row>
        <row r="104">
          <cell r="A104">
            <v>103</v>
          </cell>
          <cell r="B104" t="str">
            <v>one hundred three  SDG Only</v>
          </cell>
        </row>
        <row r="105">
          <cell r="A105">
            <v>104</v>
          </cell>
          <cell r="B105" t="str">
            <v>one hundred four  SDG Only</v>
          </cell>
        </row>
        <row r="106">
          <cell r="A106">
            <v>105</v>
          </cell>
          <cell r="B106" t="str">
            <v>one hundred five  SDG Only</v>
          </cell>
        </row>
        <row r="107">
          <cell r="A107">
            <v>106</v>
          </cell>
          <cell r="B107" t="str">
            <v>one hundred six  SDG Only</v>
          </cell>
        </row>
        <row r="108">
          <cell r="A108">
            <v>107</v>
          </cell>
          <cell r="B108" t="str">
            <v>one hundred seven  SDG Only</v>
          </cell>
        </row>
        <row r="109">
          <cell r="A109">
            <v>108</v>
          </cell>
          <cell r="B109" t="str">
            <v>one hundred eight  SDG Only</v>
          </cell>
        </row>
        <row r="110">
          <cell r="A110">
            <v>109</v>
          </cell>
          <cell r="B110" t="str">
            <v>one hundred nine  SDG Only</v>
          </cell>
        </row>
        <row r="111">
          <cell r="A111">
            <v>110</v>
          </cell>
          <cell r="B111" t="str">
            <v>one hundred ten  SDG Only</v>
          </cell>
        </row>
        <row r="112">
          <cell r="A112">
            <v>111</v>
          </cell>
          <cell r="B112" t="str">
            <v>one hundred eleven  SDG Only</v>
          </cell>
        </row>
        <row r="113">
          <cell r="A113">
            <v>112</v>
          </cell>
          <cell r="B113" t="str">
            <v>one hundred twelve  SDG Only</v>
          </cell>
        </row>
        <row r="114">
          <cell r="A114">
            <v>113</v>
          </cell>
          <cell r="B114" t="str">
            <v>one hundred thirteen  SDG Only</v>
          </cell>
        </row>
        <row r="115">
          <cell r="A115">
            <v>114</v>
          </cell>
          <cell r="B115" t="str">
            <v>one hundred fourteen  SDG Only</v>
          </cell>
        </row>
        <row r="116">
          <cell r="A116">
            <v>115</v>
          </cell>
          <cell r="B116" t="str">
            <v>one hundred fifteen  SDG Only</v>
          </cell>
        </row>
        <row r="117">
          <cell r="A117">
            <v>116</v>
          </cell>
          <cell r="B117" t="str">
            <v>one hundred sixteen  SDG Only</v>
          </cell>
        </row>
        <row r="118">
          <cell r="A118">
            <v>117</v>
          </cell>
          <cell r="B118" t="str">
            <v>one hundred seventeen  SDG Only</v>
          </cell>
        </row>
        <row r="119">
          <cell r="A119">
            <v>118</v>
          </cell>
          <cell r="B119" t="str">
            <v>one hundred eighteen  SDG Only</v>
          </cell>
        </row>
        <row r="120">
          <cell r="A120">
            <v>119</v>
          </cell>
          <cell r="B120" t="str">
            <v>one hundred nineteen  SDG Only</v>
          </cell>
        </row>
        <row r="121">
          <cell r="A121">
            <v>120</v>
          </cell>
          <cell r="B121" t="str">
            <v>one hundred twenty   SDG Only</v>
          </cell>
        </row>
        <row r="122">
          <cell r="A122">
            <v>121</v>
          </cell>
          <cell r="B122" t="str">
            <v>one hundred twenty one  SDG Only</v>
          </cell>
        </row>
        <row r="123">
          <cell r="A123">
            <v>122</v>
          </cell>
          <cell r="B123" t="str">
            <v>one hundred twenty two  SDG Only</v>
          </cell>
        </row>
        <row r="124">
          <cell r="A124">
            <v>123</v>
          </cell>
          <cell r="B124" t="str">
            <v>one hundred twenty three  SDG Only</v>
          </cell>
        </row>
        <row r="125">
          <cell r="A125">
            <v>124</v>
          </cell>
          <cell r="B125" t="str">
            <v>one hundred twenty four  SDG Only</v>
          </cell>
        </row>
        <row r="126">
          <cell r="A126">
            <v>125</v>
          </cell>
          <cell r="B126" t="str">
            <v>one hundred twenty five  SDG Only</v>
          </cell>
        </row>
        <row r="127">
          <cell r="A127">
            <v>126</v>
          </cell>
          <cell r="B127" t="str">
            <v>one hundred twenty six  SDG Only</v>
          </cell>
        </row>
        <row r="128">
          <cell r="A128">
            <v>127</v>
          </cell>
          <cell r="B128" t="str">
            <v>one hundred twenty seven  SDG Only</v>
          </cell>
        </row>
        <row r="129">
          <cell r="A129">
            <v>128</v>
          </cell>
          <cell r="B129" t="str">
            <v>one hundred twenty eight  SDG Only</v>
          </cell>
        </row>
        <row r="130">
          <cell r="A130">
            <v>129</v>
          </cell>
          <cell r="B130" t="str">
            <v>one hundred twenty nine  SDG Only</v>
          </cell>
        </row>
        <row r="131">
          <cell r="A131">
            <v>130</v>
          </cell>
          <cell r="B131" t="str">
            <v>one hundred thirty   SDG Only</v>
          </cell>
        </row>
        <row r="132">
          <cell r="A132">
            <v>131</v>
          </cell>
          <cell r="B132" t="str">
            <v>one hundred thirty one  SDG Only</v>
          </cell>
        </row>
        <row r="133">
          <cell r="A133">
            <v>132</v>
          </cell>
          <cell r="B133" t="str">
            <v>one hundred thirty two  SDG Only</v>
          </cell>
        </row>
        <row r="134">
          <cell r="A134">
            <v>133</v>
          </cell>
          <cell r="B134" t="str">
            <v>one hundred thirty three  SDG Only</v>
          </cell>
        </row>
        <row r="135">
          <cell r="A135">
            <v>134</v>
          </cell>
          <cell r="B135" t="str">
            <v>one hundred thirty four  SDG Only</v>
          </cell>
        </row>
        <row r="136">
          <cell r="A136">
            <v>135</v>
          </cell>
          <cell r="B136" t="str">
            <v>one hundred thirty five  SDG Only</v>
          </cell>
        </row>
        <row r="137">
          <cell r="A137">
            <v>136</v>
          </cell>
          <cell r="B137" t="str">
            <v>one hundred thirty six  SDG Only</v>
          </cell>
        </row>
        <row r="138">
          <cell r="A138">
            <v>137</v>
          </cell>
          <cell r="B138" t="str">
            <v>one hundred thirty seven  SDG Only</v>
          </cell>
        </row>
        <row r="139">
          <cell r="A139">
            <v>138</v>
          </cell>
          <cell r="B139" t="str">
            <v>one hundred thirty eight  SDG Only</v>
          </cell>
        </row>
        <row r="140">
          <cell r="A140">
            <v>139</v>
          </cell>
          <cell r="B140" t="str">
            <v>one hundred thirty nine  SDG Only</v>
          </cell>
        </row>
        <row r="141">
          <cell r="A141">
            <v>140</v>
          </cell>
          <cell r="B141" t="str">
            <v>one hundred fourty   SDG Only</v>
          </cell>
        </row>
        <row r="142">
          <cell r="A142">
            <v>141</v>
          </cell>
          <cell r="B142" t="str">
            <v>one hundred fourty one  SDG Only</v>
          </cell>
        </row>
        <row r="143">
          <cell r="A143">
            <v>142</v>
          </cell>
          <cell r="B143" t="str">
            <v>one hundred fourty two  SDG Only</v>
          </cell>
        </row>
        <row r="144">
          <cell r="A144">
            <v>143</v>
          </cell>
          <cell r="B144" t="str">
            <v>one hundred fourty three  SDG Only</v>
          </cell>
        </row>
        <row r="145">
          <cell r="A145">
            <v>144</v>
          </cell>
          <cell r="B145" t="str">
            <v>one hundred fourty four  SDG Only</v>
          </cell>
        </row>
        <row r="146">
          <cell r="A146">
            <v>145</v>
          </cell>
          <cell r="B146" t="str">
            <v>one hundred fourty five  SDG Only</v>
          </cell>
        </row>
        <row r="147">
          <cell r="A147">
            <v>146</v>
          </cell>
          <cell r="B147" t="str">
            <v>one hundred fourty six  SDG Only</v>
          </cell>
        </row>
        <row r="148">
          <cell r="A148">
            <v>147</v>
          </cell>
          <cell r="B148" t="str">
            <v>one hundred fourty seven  SDG Only</v>
          </cell>
        </row>
        <row r="149">
          <cell r="A149">
            <v>148</v>
          </cell>
          <cell r="B149" t="str">
            <v>one hundred fourty eight  SDG Only</v>
          </cell>
        </row>
        <row r="150">
          <cell r="A150">
            <v>149</v>
          </cell>
          <cell r="B150" t="str">
            <v>one hundred fourty nine  SDG Only</v>
          </cell>
        </row>
        <row r="151">
          <cell r="A151">
            <v>150</v>
          </cell>
          <cell r="B151" t="str">
            <v>one hundred fifty   SDG Only</v>
          </cell>
        </row>
        <row r="152">
          <cell r="A152">
            <v>151</v>
          </cell>
          <cell r="B152" t="str">
            <v>one hundred fifty one  SDG Only</v>
          </cell>
        </row>
        <row r="153">
          <cell r="A153">
            <v>152</v>
          </cell>
          <cell r="B153" t="str">
            <v>one hundred fifty two  SDG Only</v>
          </cell>
        </row>
        <row r="154">
          <cell r="A154">
            <v>153</v>
          </cell>
          <cell r="B154" t="str">
            <v>one hundred fifty three  SDG Only</v>
          </cell>
        </row>
        <row r="155">
          <cell r="A155">
            <v>154</v>
          </cell>
          <cell r="B155" t="str">
            <v>one hundred fifty four  SDG Only</v>
          </cell>
        </row>
        <row r="156">
          <cell r="A156">
            <v>155</v>
          </cell>
          <cell r="B156" t="str">
            <v>one hundred fifty five  SDG Only</v>
          </cell>
        </row>
        <row r="157">
          <cell r="A157">
            <v>156</v>
          </cell>
          <cell r="B157" t="str">
            <v>one hundred fifty six  SDG Only</v>
          </cell>
        </row>
        <row r="158">
          <cell r="A158">
            <v>157</v>
          </cell>
          <cell r="B158" t="str">
            <v>one hundred fifty seven  SDG Only</v>
          </cell>
        </row>
        <row r="159">
          <cell r="A159">
            <v>158</v>
          </cell>
          <cell r="B159" t="str">
            <v>one hundred fifty eight  SDG Only</v>
          </cell>
        </row>
        <row r="160">
          <cell r="A160">
            <v>159</v>
          </cell>
          <cell r="B160" t="str">
            <v>one hundred fifty nine  SDG Only</v>
          </cell>
        </row>
        <row r="161">
          <cell r="A161">
            <v>160</v>
          </cell>
          <cell r="B161" t="str">
            <v>one hundred sixty   SDG Only</v>
          </cell>
        </row>
        <row r="162">
          <cell r="A162">
            <v>161</v>
          </cell>
          <cell r="B162" t="str">
            <v>one hundred sixty one  SDG Only</v>
          </cell>
        </row>
        <row r="163">
          <cell r="A163">
            <v>162</v>
          </cell>
          <cell r="B163" t="str">
            <v>one hundred sixty two  SDG Only</v>
          </cell>
        </row>
        <row r="164">
          <cell r="A164">
            <v>163</v>
          </cell>
          <cell r="B164" t="str">
            <v>one hundred sixty three  SDG Only</v>
          </cell>
        </row>
        <row r="165">
          <cell r="A165">
            <v>164</v>
          </cell>
          <cell r="B165" t="str">
            <v>one hundred sixty four  SDG Only</v>
          </cell>
        </row>
        <row r="166">
          <cell r="A166">
            <v>165</v>
          </cell>
          <cell r="B166" t="str">
            <v>one hundred sixty five  SDG Only</v>
          </cell>
        </row>
        <row r="167">
          <cell r="A167">
            <v>166</v>
          </cell>
          <cell r="B167" t="str">
            <v>one hundred sixty six  SDG Only</v>
          </cell>
        </row>
        <row r="168">
          <cell r="A168">
            <v>167</v>
          </cell>
          <cell r="B168" t="str">
            <v>one hundred sixty seven  SDG Only</v>
          </cell>
        </row>
        <row r="169">
          <cell r="A169">
            <v>168</v>
          </cell>
          <cell r="B169" t="str">
            <v>one hundred sixty eight  SDG Only</v>
          </cell>
        </row>
        <row r="170">
          <cell r="A170">
            <v>169</v>
          </cell>
          <cell r="B170" t="str">
            <v>one hundred sixty nine  SDG Only</v>
          </cell>
        </row>
        <row r="171">
          <cell r="A171">
            <v>170</v>
          </cell>
          <cell r="B171" t="str">
            <v>one hundred seventy   SDG Only</v>
          </cell>
        </row>
        <row r="172">
          <cell r="A172">
            <v>171</v>
          </cell>
          <cell r="B172" t="str">
            <v>one hundred seventy one  SDG Only</v>
          </cell>
        </row>
        <row r="173">
          <cell r="A173">
            <v>172</v>
          </cell>
          <cell r="B173" t="str">
            <v>one hundred seventy two  SDG Only</v>
          </cell>
        </row>
        <row r="174">
          <cell r="A174">
            <v>173</v>
          </cell>
          <cell r="B174" t="str">
            <v>one hundred seventy three  SDG Only</v>
          </cell>
        </row>
        <row r="175">
          <cell r="A175">
            <v>174</v>
          </cell>
          <cell r="B175" t="str">
            <v>one hundred seventy four  SDG Only</v>
          </cell>
        </row>
        <row r="176">
          <cell r="A176">
            <v>175</v>
          </cell>
          <cell r="B176" t="str">
            <v>one hundred seventy five  SDG Only</v>
          </cell>
        </row>
        <row r="177">
          <cell r="A177">
            <v>176</v>
          </cell>
          <cell r="B177" t="str">
            <v>one hundred seventy six  SDG Only</v>
          </cell>
        </row>
        <row r="178">
          <cell r="A178">
            <v>177</v>
          </cell>
          <cell r="B178" t="str">
            <v>one hundred seventy seven  SDG Only</v>
          </cell>
        </row>
        <row r="179">
          <cell r="A179">
            <v>178</v>
          </cell>
          <cell r="B179" t="str">
            <v>one hundred seventy eight  SDG Only</v>
          </cell>
        </row>
        <row r="180">
          <cell r="A180">
            <v>179</v>
          </cell>
          <cell r="B180" t="str">
            <v>one hundred seventy nine  SDG Only</v>
          </cell>
        </row>
        <row r="181">
          <cell r="A181">
            <v>180</v>
          </cell>
          <cell r="B181" t="str">
            <v>one hundred eighty   SDG Only</v>
          </cell>
        </row>
        <row r="182">
          <cell r="A182">
            <v>181</v>
          </cell>
          <cell r="B182" t="str">
            <v>one hundred eighty one  SDG Only</v>
          </cell>
        </row>
        <row r="183">
          <cell r="A183">
            <v>182</v>
          </cell>
          <cell r="B183" t="str">
            <v>one hundred eighty two  SDG Only</v>
          </cell>
        </row>
        <row r="184">
          <cell r="A184">
            <v>183</v>
          </cell>
          <cell r="B184" t="str">
            <v>one hundred eighty three  SDG Only</v>
          </cell>
        </row>
        <row r="185">
          <cell r="A185">
            <v>184</v>
          </cell>
          <cell r="B185" t="str">
            <v>one hundred eighty four  SDG Only</v>
          </cell>
        </row>
        <row r="186">
          <cell r="A186">
            <v>185</v>
          </cell>
          <cell r="B186" t="str">
            <v>one hundred eighty five  SDG Only</v>
          </cell>
        </row>
        <row r="187">
          <cell r="A187">
            <v>186</v>
          </cell>
          <cell r="B187" t="str">
            <v>one hundred eighty six  SDG Only</v>
          </cell>
        </row>
        <row r="188">
          <cell r="A188">
            <v>187</v>
          </cell>
          <cell r="B188" t="str">
            <v>one hundred eighty seven  SDG Only</v>
          </cell>
        </row>
        <row r="189">
          <cell r="A189">
            <v>188</v>
          </cell>
          <cell r="B189" t="str">
            <v>one hundred eighty eight  SDG Only</v>
          </cell>
        </row>
        <row r="190">
          <cell r="A190">
            <v>189</v>
          </cell>
          <cell r="B190" t="str">
            <v>one hundred eighty nine  SDG Only</v>
          </cell>
        </row>
        <row r="191">
          <cell r="A191">
            <v>190</v>
          </cell>
          <cell r="B191" t="str">
            <v>one hundred ninety   SDG Only</v>
          </cell>
        </row>
        <row r="192">
          <cell r="A192">
            <v>191</v>
          </cell>
          <cell r="B192" t="str">
            <v>one hundred ninety one  SDG Only</v>
          </cell>
        </row>
        <row r="193">
          <cell r="A193">
            <v>192</v>
          </cell>
          <cell r="B193" t="str">
            <v>one hundred ninety two  SDG Only</v>
          </cell>
        </row>
        <row r="194">
          <cell r="A194">
            <v>193</v>
          </cell>
          <cell r="B194" t="str">
            <v>one hundred ninety three  SDG Only</v>
          </cell>
        </row>
        <row r="195">
          <cell r="A195">
            <v>194</v>
          </cell>
          <cell r="B195" t="str">
            <v>one hundred ninety four  SDG Only</v>
          </cell>
        </row>
        <row r="196">
          <cell r="A196">
            <v>195</v>
          </cell>
          <cell r="B196" t="str">
            <v>one hundred ninety five  SDG Only</v>
          </cell>
        </row>
        <row r="197">
          <cell r="A197">
            <v>196</v>
          </cell>
          <cell r="B197" t="str">
            <v>one hundred ninety six  SDG Only</v>
          </cell>
        </row>
        <row r="198">
          <cell r="A198">
            <v>197</v>
          </cell>
          <cell r="B198" t="str">
            <v>one hundred ninety seven  SDG Only</v>
          </cell>
        </row>
        <row r="199">
          <cell r="A199">
            <v>198</v>
          </cell>
          <cell r="B199" t="str">
            <v>one hundred ninety eight  SDG Only</v>
          </cell>
        </row>
        <row r="200">
          <cell r="A200">
            <v>199</v>
          </cell>
          <cell r="B200" t="str">
            <v>one hundred ninety nine  SDG Only</v>
          </cell>
        </row>
        <row r="201">
          <cell r="A201">
            <v>200</v>
          </cell>
          <cell r="B201" t="str">
            <v>two hundred   SDG Only</v>
          </cell>
        </row>
        <row r="202">
          <cell r="A202">
            <v>201</v>
          </cell>
          <cell r="B202" t="str">
            <v>two hundred one  SDG Only</v>
          </cell>
        </row>
        <row r="203">
          <cell r="A203">
            <v>202</v>
          </cell>
          <cell r="B203" t="str">
            <v>two hundred two  SDG Only</v>
          </cell>
        </row>
        <row r="204">
          <cell r="A204">
            <v>203</v>
          </cell>
          <cell r="B204" t="str">
            <v>two hundred three  SDG Only</v>
          </cell>
        </row>
        <row r="205">
          <cell r="A205">
            <v>204</v>
          </cell>
          <cell r="B205" t="str">
            <v>two hundred four  SDG Only</v>
          </cell>
        </row>
        <row r="206">
          <cell r="A206">
            <v>205</v>
          </cell>
          <cell r="B206" t="str">
            <v>two hundred five  SDG Only</v>
          </cell>
        </row>
        <row r="207">
          <cell r="A207">
            <v>206</v>
          </cell>
          <cell r="B207" t="str">
            <v>two hundred six  SDG Only</v>
          </cell>
        </row>
        <row r="208">
          <cell r="A208">
            <v>207</v>
          </cell>
          <cell r="B208" t="str">
            <v>two hundred seven  SDG Only</v>
          </cell>
        </row>
        <row r="209">
          <cell r="A209">
            <v>208</v>
          </cell>
          <cell r="B209" t="str">
            <v>two hundred eight  SDG Only</v>
          </cell>
        </row>
        <row r="210">
          <cell r="A210">
            <v>209</v>
          </cell>
          <cell r="B210" t="str">
            <v>two hundred nine  SDG Only</v>
          </cell>
        </row>
        <row r="211">
          <cell r="A211">
            <v>210</v>
          </cell>
          <cell r="B211" t="str">
            <v>two hundred ten  SDG Only</v>
          </cell>
        </row>
        <row r="212">
          <cell r="A212">
            <v>211</v>
          </cell>
          <cell r="B212" t="str">
            <v>two hundred eleven  SDG Only</v>
          </cell>
        </row>
        <row r="213">
          <cell r="A213">
            <v>212</v>
          </cell>
          <cell r="B213" t="str">
            <v>two hundred twelve  SDG Only</v>
          </cell>
        </row>
        <row r="214">
          <cell r="A214">
            <v>213</v>
          </cell>
          <cell r="B214" t="str">
            <v>two hundred thirteen  SDG Only</v>
          </cell>
        </row>
        <row r="215">
          <cell r="A215">
            <v>214</v>
          </cell>
          <cell r="B215" t="str">
            <v>two hundred fourteen  SDG Only</v>
          </cell>
        </row>
        <row r="216">
          <cell r="A216">
            <v>215</v>
          </cell>
          <cell r="B216" t="str">
            <v>two hundred fifteen  SDG Only</v>
          </cell>
        </row>
        <row r="217">
          <cell r="A217">
            <v>216</v>
          </cell>
          <cell r="B217" t="str">
            <v>two hundred sixteen  SDG Only</v>
          </cell>
        </row>
        <row r="218">
          <cell r="A218">
            <v>217</v>
          </cell>
          <cell r="B218" t="str">
            <v>two hundred seventeen  SDG Only</v>
          </cell>
        </row>
        <row r="219">
          <cell r="A219">
            <v>218</v>
          </cell>
          <cell r="B219" t="str">
            <v>two hundred eighteen  SDG Only</v>
          </cell>
        </row>
        <row r="220">
          <cell r="A220">
            <v>219</v>
          </cell>
          <cell r="B220" t="str">
            <v>two hundred nineteen  SDG Only</v>
          </cell>
        </row>
        <row r="221">
          <cell r="A221">
            <v>220</v>
          </cell>
          <cell r="B221" t="str">
            <v>two hundred twenty   SDG Only</v>
          </cell>
        </row>
        <row r="222">
          <cell r="A222">
            <v>221</v>
          </cell>
          <cell r="B222" t="str">
            <v>two hundred twenty one  SDG Only</v>
          </cell>
        </row>
        <row r="223">
          <cell r="A223">
            <v>222</v>
          </cell>
          <cell r="B223" t="str">
            <v>two hundred twenty two  SDG Only</v>
          </cell>
        </row>
        <row r="224">
          <cell r="A224">
            <v>223</v>
          </cell>
          <cell r="B224" t="str">
            <v>two hundred twenty three  SDG Only</v>
          </cell>
        </row>
        <row r="225">
          <cell r="A225">
            <v>224</v>
          </cell>
          <cell r="B225" t="str">
            <v>two hundred twenty four  SDG Only</v>
          </cell>
        </row>
        <row r="226">
          <cell r="A226">
            <v>225</v>
          </cell>
          <cell r="B226" t="str">
            <v>two hundred twenty five  SDG Only</v>
          </cell>
        </row>
        <row r="227">
          <cell r="A227">
            <v>226</v>
          </cell>
          <cell r="B227" t="str">
            <v>two hundred twenty six  SDG Only</v>
          </cell>
        </row>
        <row r="228">
          <cell r="A228">
            <v>227</v>
          </cell>
          <cell r="B228" t="str">
            <v>two hundred twenty seven  SDG Only</v>
          </cell>
        </row>
        <row r="229">
          <cell r="A229">
            <v>228</v>
          </cell>
          <cell r="B229" t="str">
            <v>two hundred twenty eight  SDG Only</v>
          </cell>
        </row>
        <row r="230">
          <cell r="A230">
            <v>229</v>
          </cell>
          <cell r="B230" t="str">
            <v>two hundred twenty nine  SDG Only</v>
          </cell>
        </row>
        <row r="231">
          <cell r="A231">
            <v>230</v>
          </cell>
          <cell r="B231" t="str">
            <v>two hundred thirty   SDG Only</v>
          </cell>
        </row>
        <row r="232">
          <cell r="A232">
            <v>231</v>
          </cell>
          <cell r="B232" t="str">
            <v>two hundred thirty one  SDG Only</v>
          </cell>
        </row>
        <row r="233">
          <cell r="A233">
            <v>232</v>
          </cell>
          <cell r="B233" t="str">
            <v>two hundred thirty two  SDG Only</v>
          </cell>
        </row>
        <row r="234">
          <cell r="A234">
            <v>233</v>
          </cell>
          <cell r="B234" t="str">
            <v>two hundred thirty three  SDG Only</v>
          </cell>
        </row>
        <row r="235">
          <cell r="A235">
            <v>234</v>
          </cell>
          <cell r="B235" t="str">
            <v>two hundred thirty four  SDG Only</v>
          </cell>
        </row>
        <row r="236">
          <cell r="A236">
            <v>235</v>
          </cell>
          <cell r="B236" t="str">
            <v>two hundred thirty five  SDG Only</v>
          </cell>
        </row>
        <row r="237">
          <cell r="A237">
            <v>236</v>
          </cell>
          <cell r="B237" t="str">
            <v>two hundred thirty six  SDG Only</v>
          </cell>
        </row>
        <row r="238">
          <cell r="A238">
            <v>237</v>
          </cell>
          <cell r="B238" t="str">
            <v>two hundred thirty seven  SDG Only</v>
          </cell>
        </row>
        <row r="239">
          <cell r="A239">
            <v>238</v>
          </cell>
          <cell r="B239" t="str">
            <v>two hundred thirty eight  SDG Only</v>
          </cell>
        </row>
        <row r="240">
          <cell r="A240">
            <v>239</v>
          </cell>
          <cell r="B240" t="str">
            <v>two hundred thirty nine  SDG Only</v>
          </cell>
        </row>
        <row r="241">
          <cell r="A241">
            <v>240</v>
          </cell>
          <cell r="B241" t="str">
            <v>two hundred fourty   SDG Only</v>
          </cell>
        </row>
        <row r="242">
          <cell r="A242">
            <v>241</v>
          </cell>
          <cell r="B242" t="str">
            <v>two hundred fourty one  SDG Only</v>
          </cell>
        </row>
        <row r="243">
          <cell r="A243">
            <v>242</v>
          </cell>
          <cell r="B243" t="str">
            <v>two hundred fourty two  SDG Only</v>
          </cell>
        </row>
        <row r="244">
          <cell r="A244">
            <v>243</v>
          </cell>
          <cell r="B244" t="str">
            <v>two hundred fourty three  SDG Only</v>
          </cell>
        </row>
        <row r="245">
          <cell r="A245">
            <v>244</v>
          </cell>
          <cell r="B245" t="str">
            <v>two hundred fourty four  SDG Only</v>
          </cell>
        </row>
        <row r="246">
          <cell r="A246">
            <v>245</v>
          </cell>
          <cell r="B246" t="str">
            <v>two hundred fourty five  SDG Only</v>
          </cell>
        </row>
        <row r="247">
          <cell r="A247">
            <v>246</v>
          </cell>
          <cell r="B247" t="str">
            <v>two hundred fourty six  SDG Only</v>
          </cell>
        </row>
        <row r="248">
          <cell r="A248">
            <v>247</v>
          </cell>
          <cell r="B248" t="str">
            <v>two hundred fourty seven  SDG Only</v>
          </cell>
        </row>
        <row r="249">
          <cell r="A249">
            <v>248</v>
          </cell>
          <cell r="B249" t="str">
            <v>two hundred fourty eight  SDG Only</v>
          </cell>
        </row>
        <row r="250">
          <cell r="A250">
            <v>249</v>
          </cell>
          <cell r="B250" t="str">
            <v>two hundred fourty nine  SDG Only</v>
          </cell>
        </row>
        <row r="251">
          <cell r="A251">
            <v>250</v>
          </cell>
          <cell r="B251" t="str">
            <v>two hundred fifty   SDG Only</v>
          </cell>
        </row>
        <row r="252">
          <cell r="A252">
            <v>251</v>
          </cell>
          <cell r="B252" t="str">
            <v>two hundred fifty one  SDG Only</v>
          </cell>
        </row>
        <row r="253">
          <cell r="A253">
            <v>252</v>
          </cell>
          <cell r="B253" t="str">
            <v>two hundred fifty two  SDG Only</v>
          </cell>
        </row>
        <row r="254">
          <cell r="A254">
            <v>253</v>
          </cell>
          <cell r="B254" t="str">
            <v>two hundred fifty three  SDG Only</v>
          </cell>
        </row>
        <row r="255">
          <cell r="A255">
            <v>254</v>
          </cell>
          <cell r="B255" t="str">
            <v>two hundred fifty four  SDG Only</v>
          </cell>
        </row>
        <row r="256">
          <cell r="A256">
            <v>255</v>
          </cell>
          <cell r="B256" t="str">
            <v>two hundred fifty five  SDG Only</v>
          </cell>
        </row>
        <row r="257">
          <cell r="A257">
            <v>256</v>
          </cell>
          <cell r="B257" t="str">
            <v>two hundred fifty six  SDG Only</v>
          </cell>
        </row>
        <row r="258">
          <cell r="A258">
            <v>257</v>
          </cell>
          <cell r="B258" t="str">
            <v>two hundred fifty seven  SDG Only</v>
          </cell>
        </row>
        <row r="259">
          <cell r="A259">
            <v>258</v>
          </cell>
          <cell r="B259" t="str">
            <v>two hundred fifty eight  SDG Only</v>
          </cell>
        </row>
        <row r="260">
          <cell r="A260">
            <v>259</v>
          </cell>
          <cell r="B260" t="str">
            <v>two hundred fifty nine  SDG Only</v>
          </cell>
        </row>
        <row r="261">
          <cell r="A261">
            <v>260</v>
          </cell>
          <cell r="B261" t="str">
            <v>two hundred sixty   SDG Only</v>
          </cell>
        </row>
        <row r="262">
          <cell r="A262">
            <v>261</v>
          </cell>
          <cell r="B262" t="str">
            <v>two hundred sixty one  SDG Only</v>
          </cell>
        </row>
        <row r="263">
          <cell r="A263">
            <v>262</v>
          </cell>
          <cell r="B263" t="str">
            <v>two hundred sixty two  SDG Only</v>
          </cell>
        </row>
        <row r="264">
          <cell r="A264">
            <v>263</v>
          </cell>
          <cell r="B264" t="str">
            <v>two hundred sixty three  SDG Only</v>
          </cell>
        </row>
        <row r="265">
          <cell r="A265">
            <v>264</v>
          </cell>
          <cell r="B265" t="str">
            <v>two hundred sixty four  SDG Only</v>
          </cell>
        </row>
        <row r="266">
          <cell r="A266">
            <v>265</v>
          </cell>
          <cell r="B266" t="str">
            <v>two hundred sixty five  SDG Only</v>
          </cell>
        </row>
        <row r="267">
          <cell r="A267">
            <v>266</v>
          </cell>
          <cell r="B267" t="str">
            <v>two hundred sixty six  SDG Only</v>
          </cell>
        </row>
        <row r="268">
          <cell r="A268">
            <v>267</v>
          </cell>
          <cell r="B268" t="str">
            <v>two hundred sixty seven  SDG Only</v>
          </cell>
        </row>
        <row r="269">
          <cell r="A269">
            <v>268</v>
          </cell>
          <cell r="B269" t="str">
            <v>two hundred sixty eight  SDG Only</v>
          </cell>
        </row>
        <row r="270">
          <cell r="A270">
            <v>269</v>
          </cell>
          <cell r="B270" t="str">
            <v>two hundred sixty nine  SDG Only</v>
          </cell>
        </row>
        <row r="271">
          <cell r="A271">
            <v>270</v>
          </cell>
          <cell r="B271" t="str">
            <v>two hundred seventy   SDG Only</v>
          </cell>
        </row>
        <row r="272">
          <cell r="A272">
            <v>271</v>
          </cell>
          <cell r="B272" t="str">
            <v>two hundred seventy one  SDG Only</v>
          </cell>
        </row>
        <row r="273">
          <cell r="A273">
            <v>272</v>
          </cell>
          <cell r="B273" t="str">
            <v>two hundred seventy two  SDG Only</v>
          </cell>
        </row>
        <row r="274">
          <cell r="A274">
            <v>273</v>
          </cell>
          <cell r="B274" t="str">
            <v>two hundred seventy three  SDG Only</v>
          </cell>
        </row>
        <row r="275">
          <cell r="A275">
            <v>274</v>
          </cell>
          <cell r="B275" t="str">
            <v>two hundred seventy four  SDG Only</v>
          </cell>
        </row>
        <row r="276">
          <cell r="A276">
            <v>275</v>
          </cell>
          <cell r="B276" t="str">
            <v>two hundred seventy five  SDG Only</v>
          </cell>
        </row>
        <row r="277">
          <cell r="A277">
            <v>276</v>
          </cell>
          <cell r="B277" t="str">
            <v>two hundred seventy six  SDG Only</v>
          </cell>
        </row>
        <row r="278">
          <cell r="A278">
            <v>277</v>
          </cell>
          <cell r="B278" t="str">
            <v>two hundred seventy seven  SDG Only</v>
          </cell>
        </row>
        <row r="279">
          <cell r="A279">
            <v>278</v>
          </cell>
          <cell r="B279" t="str">
            <v>two hundred seventy eight  SDG Only</v>
          </cell>
        </row>
        <row r="280">
          <cell r="A280">
            <v>279</v>
          </cell>
          <cell r="B280" t="str">
            <v>two hundred seventy nine  SDG Only</v>
          </cell>
        </row>
        <row r="281">
          <cell r="A281">
            <v>280</v>
          </cell>
          <cell r="B281" t="str">
            <v>two hundred eighty   SDG Only</v>
          </cell>
        </row>
        <row r="282">
          <cell r="A282">
            <v>281</v>
          </cell>
          <cell r="B282" t="str">
            <v>two hundred eighty one  SDG Only</v>
          </cell>
        </row>
        <row r="283">
          <cell r="A283">
            <v>282</v>
          </cell>
          <cell r="B283" t="str">
            <v>two hundred eighty two  SDG Only</v>
          </cell>
        </row>
        <row r="284">
          <cell r="A284">
            <v>283</v>
          </cell>
          <cell r="B284" t="str">
            <v>two hundred eighty three  SDG Only</v>
          </cell>
        </row>
        <row r="285">
          <cell r="A285">
            <v>284</v>
          </cell>
          <cell r="B285" t="str">
            <v>two hundred eighty four  SDG Only</v>
          </cell>
        </row>
        <row r="286">
          <cell r="A286">
            <v>285</v>
          </cell>
          <cell r="B286" t="str">
            <v>two hundred eighty five  SDG Only</v>
          </cell>
        </row>
        <row r="287">
          <cell r="A287">
            <v>286</v>
          </cell>
          <cell r="B287" t="str">
            <v>two hundred eighty six  SDG Only</v>
          </cell>
        </row>
        <row r="288">
          <cell r="A288">
            <v>287</v>
          </cell>
          <cell r="B288" t="str">
            <v>two hundred eighty seven  SDG Only</v>
          </cell>
        </row>
        <row r="289">
          <cell r="A289">
            <v>288</v>
          </cell>
          <cell r="B289" t="str">
            <v>two hundred eighty eight  SDG Only</v>
          </cell>
        </row>
        <row r="290">
          <cell r="A290">
            <v>289</v>
          </cell>
          <cell r="B290" t="str">
            <v>two hundred eighty nine  SDG Only</v>
          </cell>
        </row>
        <row r="291">
          <cell r="A291">
            <v>290</v>
          </cell>
          <cell r="B291" t="str">
            <v>two hundred ninety   SDG Only</v>
          </cell>
        </row>
        <row r="292">
          <cell r="A292">
            <v>291</v>
          </cell>
          <cell r="B292" t="str">
            <v>two hundred ninety one  SDG Only</v>
          </cell>
        </row>
        <row r="293">
          <cell r="A293">
            <v>292</v>
          </cell>
          <cell r="B293" t="str">
            <v>two hundred ninety two  SDG Only</v>
          </cell>
        </row>
        <row r="294">
          <cell r="A294">
            <v>293</v>
          </cell>
          <cell r="B294" t="str">
            <v>two hundred ninety three  SDG Only</v>
          </cell>
        </row>
        <row r="295">
          <cell r="A295">
            <v>294</v>
          </cell>
          <cell r="B295" t="str">
            <v>two hundred ninety four  SDG Only</v>
          </cell>
        </row>
        <row r="296">
          <cell r="A296">
            <v>295</v>
          </cell>
          <cell r="B296" t="str">
            <v>two hundred ninety five  SDG Only</v>
          </cell>
        </row>
        <row r="297">
          <cell r="A297">
            <v>296</v>
          </cell>
          <cell r="B297" t="str">
            <v>two hundred ninety six  SDG Only</v>
          </cell>
        </row>
        <row r="298">
          <cell r="A298">
            <v>297</v>
          </cell>
          <cell r="B298" t="str">
            <v>two hundred ninety seven  SDG Only</v>
          </cell>
        </row>
        <row r="299">
          <cell r="A299">
            <v>298</v>
          </cell>
          <cell r="B299" t="str">
            <v>two hundred ninety eight  SDG Only</v>
          </cell>
        </row>
        <row r="300">
          <cell r="A300">
            <v>299</v>
          </cell>
          <cell r="B300" t="str">
            <v>two hundred ninety nine  SDG Only</v>
          </cell>
        </row>
        <row r="301">
          <cell r="A301">
            <v>300</v>
          </cell>
          <cell r="B301" t="str">
            <v>three hundred   SDG Only</v>
          </cell>
        </row>
        <row r="302">
          <cell r="A302">
            <v>301</v>
          </cell>
          <cell r="B302" t="str">
            <v>three hundred one  SDG Only</v>
          </cell>
        </row>
        <row r="303">
          <cell r="A303">
            <v>302</v>
          </cell>
          <cell r="B303" t="str">
            <v>three hundred two  SDG Only</v>
          </cell>
        </row>
        <row r="304">
          <cell r="A304">
            <v>303</v>
          </cell>
          <cell r="B304" t="str">
            <v>three hundred three  SDG Only</v>
          </cell>
        </row>
        <row r="305">
          <cell r="A305">
            <v>304</v>
          </cell>
          <cell r="B305" t="str">
            <v>three hundred four  SDG Only</v>
          </cell>
        </row>
        <row r="306">
          <cell r="A306">
            <v>305</v>
          </cell>
          <cell r="B306" t="str">
            <v>three hundred five  SDG Only</v>
          </cell>
        </row>
        <row r="307">
          <cell r="A307">
            <v>306</v>
          </cell>
          <cell r="B307" t="str">
            <v>three hundred six  SDG Only</v>
          </cell>
        </row>
        <row r="308">
          <cell r="A308">
            <v>307</v>
          </cell>
          <cell r="B308" t="str">
            <v>three hundred seven  SDG Only</v>
          </cell>
        </row>
        <row r="309">
          <cell r="A309">
            <v>308</v>
          </cell>
          <cell r="B309" t="str">
            <v>three hundred eight  SDG Only</v>
          </cell>
        </row>
        <row r="310">
          <cell r="A310">
            <v>309</v>
          </cell>
          <cell r="B310" t="str">
            <v>three hundred nine  SDG Only</v>
          </cell>
        </row>
        <row r="311">
          <cell r="A311">
            <v>310</v>
          </cell>
          <cell r="B311" t="str">
            <v>three hundred ten  SDG Only</v>
          </cell>
        </row>
        <row r="312">
          <cell r="A312">
            <v>311</v>
          </cell>
          <cell r="B312" t="str">
            <v>three hundred eleven  SDG Only</v>
          </cell>
        </row>
        <row r="313">
          <cell r="A313">
            <v>312</v>
          </cell>
          <cell r="B313" t="str">
            <v>three hundred twelve  SDG Only</v>
          </cell>
        </row>
        <row r="314">
          <cell r="A314">
            <v>313</v>
          </cell>
          <cell r="B314" t="str">
            <v>three hundred thirteen  SDG Only</v>
          </cell>
        </row>
        <row r="315">
          <cell r="A315">
            <v>314</v>
          </cell>
          <cell r="B315" t="str">
            <v>three hundred fourteen  SDG Only</v>
          </cell>
        </row>
        <row r="316">
          <cell r="A316">
            <v>315</v>
          </cell>
          <cell r="B316" t="str">
            <v>three hundred fifteen  SDG Only</v>
          </cell>
        </row>
        <row r="317">
          <cell r="A317">
            <v>316</v>
          </cell>
          <cell r="B317" t="str">
            <v>three hundred sixteen  SDG Only</v>
          </cell>
        </row>
        <row r="318">
          <cell r="A318">
            <v>317</v>
          </cell>
          <cell r="B318" t="str">
            <v>three hundred seventeen  SDG Only</v>
          </cell>
        </row>
        <row r="319">
          <cell r="A319">
            <v>318</v>
          </cell>
          <cell r="B319" t="str">
            <v>three hundred eighteen  SDG Only</v>
          </cell>
        </row>
        <row r="320">
          <cell r="A320">
            <v>319</v>
          </cell>
          <cell r="B320" t="str">
            <v>three hundred nineteen  SDG Only</v>
          </cell>
        </row>
        <row r="321">
          <cell r="A321">
            <v>320</v>
          </cell>
          <cell r="B321" t="str">
            <v>three hundred twenty   SDG Only</v>
          </cell>
        </row>
        <row r="322">
          <cell r="A322">
            <v>321</v>
          </cell>
          <cell r="B322" t="str">
            <v>three hundred twenty one  SDG Only</v>
          </cell>
        </row>
        <row r="323">
          <cell r="A323">
            <v>322</v>
          </cell>
          <cell r="B323" t="str">
            <v>three hundred twenty two  SDG Only</v>
          </cell>
        </row>
        <row r="324">
          <cell r="A324">
            <v>323</v>
          </cell>
          <cell r="B324" t="str">
            <v>three hundred twenty three  SDG Only</v>
          </cell>
        </row>
        <row r="325">
          <cell r="A325">
            <v>324</v>
          </cell>
          <cell r="B325" t="str">
            <v>three hundred twenty four  SDG Only</v>
          </cell>
        </row>
        <row r="326">
          <cell r="A326">
            <v>325</v>
          </cell>
          <cell r="B326" t="str">
            <v>three hundred twenty five  SDG Only</v>
          </cell>
        </row>
        <row r="327">
          <cell r="A327">
            <v>326</v>
          </cell>
          <cell r="B327" t="str">
            <v>three hundred twenty six  SDG Only</v>
          </cell>
        </row>
        <row r="328">
          <cell r="A328">
            <v>327</v>
          </cell>
          <cell r="B328" t="str">
            <v>three hundred twenty seven  SDG Only</v>
          </cell>
        </row>
        <row r="329">
          <cell r="A329">
            <v>328</v>
          </cell>
          <cell r="B329" t="str">
            <v>three hundred twenty eight  SDG Only</v>
          </cell>
        </row>
        <row r="330">
          <cell r="A330">
            <v>329</v>
          </cell>
          <cell r="B330" t="str">
            <v>three hundred twenty nine  SDG Only</v>
          </cell>
        </row>
        <row r="331">
          <cell r="A331">
            <v>330</v>
          </cell>
          <cell r="B331" t="str">
            <v>three hundred thirty   SDG Only</v>
          </cell>
        </row>
        <row r="332">
          <cell r="A332">
            <v>331</v>
          </cell>
          <cell r="B332" t="str">
            <v>three hundred thirty one  SDG Only</v>
          </cell>
        </row>
        <row r="333">
          <cell r="A333">
            <v>332</v>
          </cell>
          <cell r="B333" t="str">
            <v>three hundred thirty two  SDG Only</v>
          </cell>
        </row>
        <row r="334">
          <cell r="A334">
            <v>333</v>
          </cell>
          <cell r="B334" t="str">
            <v>three hundred thirty three  SDG Only</v>
          </cell>
        </row>
        <row r="335">
          <cell r="A335">
            <v>334</v>
          </cell>
          <cell r="B335" t="str">
            <v>three hundred thirty four  SDG Only</v>
          </cell>
        </row>
        <row r="336">
          <cell r="A336">
            <v>335</v>
          </cell>
          <cell r="B336" t="str">
            <v>three hundred thirty five  SDG Only</v>
          </cell>
        </row>
        <row r="337">
          <cell r="A337">
            <v>336</v>
          </cell>
          <cell r="B337" t="str">
            <v>three hundred thirty six  SDG Only</v>
          </cell>
        </row>
        <row r="338">
          <cell r="A338">
            <v>337</v>
          </cell>
          <cell r="B338" t="str">
            <v>three hundred thirty seven  SDG Only</v>
          </cell>
        </row>
        <row r="339">
          <cell r="A339">
            <v>338</v>
          </cell>
          <cell r="B339" t="str">
            <v>three hundred thirty eight  SDG Only</v>
          </cell>
        </row>
        <row r="340">
          <cell r="A340">
            <v>339</v>
          </cell>
          <cell r="B340" t="str">
            <v>three hundred thirty nine  SDG Only</v>
          </cell>
        </row>
        <row r="341">
          <cell r="A341">
            <v>340</v>
          </cell>
          <cell r="B341" t="str">
            <v>three hundred fourty   SDG Only</v>
          </cell>
        </row>
        <row r="342">
          <cell r="A342">
            <v>341</v>
          </cell>
          <cell r="B342" t="str">
            <v>three hundred fourty one  SDG Only</v>
          </cell>
        </row>
        <row r="343">
          <cell r="A343">
            <v>342</v>
          </cell>
          <cell r="B343" t="str">
            <v>three hundred fourty two  SDG Only</v>
          </cell>
        </row>
        <row r="344">
          <cell r="A344">
            <v>343</v>
          </cell>
          <cell r="B344" t="str">
            <v>three hundred fourty three  SDG Only</v>
          </cell>
        </row>
        <row r="345">
          <cell r="A345">
            <v>344</v>
          </cell>
          <cell r="B345" t="str">
            <v>three hundred fourty four  SDG Only</v>
          </cell>
        </row>
        <row r="346">
          <cell r="A346">
            <v>345</v>
          </cell>
          <cell r="B346" t="str">
            <v>three hundred fourty five  SDG Only</v>
          </cell>
        </row>
        <row r="347">
          <cell r="A347">
            <v>346</v>
          </cell>
          <cell r="B347" t="str">
            <v>three hundred fourty six  SDG Only</v>
          </cell>
        </row>
        <row r="348">
          <cell r="A348">
            <v>347</v>
          </cell>
          <cell r="B348" t="str">
            <v>three hundred fourty seven  SDG Only</v>
          </cell>
        </row>
        <row r="349">
          <cell r="A349">
            <v>348</v>
          </cell>
          <cell r="B349" t="str">
            <v>three hundred fourty eight  SDG Only</v>
          </cell>
        </row>
        <row r="350">
          <cell r="A350">
            <v>349</v>
          </cell>
          <cell r="B350" t="str">
            <v>three hundred fourty nine  SDG Only</v>
          </cell>
        </row>
        <row r="351">
          <cell r="A351">
            <v>350</v>
          </cell>
          <cell r="B351" t="str">
            <v>three hundred fifty   SDG Only</v>
          </cell>
        </row>
        <row r="352">
          <cell r="A352">
            <v>351</v>
          </cell>
          <cell r="B352" t="str">
            <v>three hundred fifty one  SDG Only</v>
          </cell>
        </row>
        <row r="353">
          <cell r="A353">
            <v>352</v>
          </cell>
          <cell r="B353" t="str">
            <v>three hundred fifty two  SDG Only</v>
          </cell>
        </row>
        <row r="354">
          <cell r="A354">
            <v>353</v>
          </cell>
          <cell r="B354" t="str">
            <v>three hundred fifty three  SDG Only</v>
          </cell>
        </row>
        <row r="355">
          <cell r="A355">
            <v>354</v>
          </cell>
          <cell r="B355" t="str">
            <v>three hundred fifty four  SDG Only</v>
          </cell>
        </row>
        <row r="356">
          <cell r="A356">
            <v>355</v>
          </cell>
          <cell r="B356" t="str">
            <v>three hundred fifty five  SDG Only</v>
          </cell>
        </row>
        <row r="357">
          <cell r="A357">
            <v>356</v>
          </cell>
          <cell r="B357" t="str">
            <v>three hundred fifty six  SDG Only</v>
          </cell>
        </row>
        <row r="358">
          <cell r="A358">
            <v>357</v>
          </cell>
          <cell r="B358" t="str">
            <v>three hundred fifty seven  SDG Only</v>
          </cell>
        </row>
        <row r="359">
          <cell r="A359">
            <v>358</v>
          </cell>
          <cell r="B359" t="str">
            <v>three hundred fifty eight  SDG Only</v>
          </cell>
        </row>
        <row r="360">
          <cell r="A360">
            <v>359</v>
          </cell>
          <cell r="B360" t="str">
            <v>three hundred fifty nine  SDG Only</v>
          </cell>
        </row>
        <row r="361">
          <cell r="A361">
            <v>360</v>
          </cell>
          <cell r="B361" t="str">
            <v>three hundred sixty   SDG Only</v>
          </cell>
        </row>
        <row r="362">
          <cell r="A362">
            <v>361</v>
          </cell>
          <cell r="B362" t="str">
            <v>three hundred sixty one  SDG Only</v>
          </cell>
        </row>
        <row r="363">
          <cell r="A363">
            <v>362</v>
          </cell>
          <cell r="B363" t="str">
            <v>three hundred sixty two  SDG Only</v>
          </cell>
        </row>
        <row r="364">
          <cell r="A364">
            <v>363</v>
          </cell>
          <cell r="B364" t="str">
            <v>three hundred sixty three  SDG Only</v>
          </cell>
        </row>
        <row r="365">
          <cell r="A365">
            <v>364</v>
          </cell>
          <cell r="B365" t="str">
            <v>three hundred sixty four  SDG Only</v>
          </cell>
        </row>
        <row r="366">
          <cell r="A366">
            <v>365</v>
          </cell>
          <cell r="B366" t="str">
            <v>three hundred sixty five  SDG Only</v>
          </cell>
        </row>
        <row r="367">
          <cell r="A367">
            <v>366</v>
          </cell>
          <cell r="B367" t="str">
            <v>three hundred sixty six  SDG Only</v>
          </cell>
        </row>
        <row r="368">
          <cell r="A368">
            <v>367</v>
          </cell>
          <cell r="B368" t="str">
            <v>three hundred sixty seven  SDG Only</v>
          </cell>
        </row>
        <row r="369">
          <cell r="A369">
            <v>368</v>
          </cell>
          <cell r="B369" t="str">
            <v>three hundred sixty eight  SDG Only</v>
          </cell>
        </row>
        <row r="370">
          <cell r="A370">
            <v>369</v>
          </cell>
          <cell r="B370" t="str">
            <v>three hundred sixty nine  SDG Only</v>
          </cell>
        </row>
        <row r="371">
          <cell r="A371">
            <v>370</v>
          </cell>
          <cell r="B371" t="str">
            <v>three hundred seventy   SDG Only</v>
          </cell>
        </row>
        <row r="372">
          <cell r="A372">
            <v>371</v>
          </cell>
          <cell r="B372" t="str">
            <v>three hundred seventy one  SDG Only</v>
          </cell>
        </row>
        <row r="373">
          <cell r="A373">
            <v>372</v>
          </cell>
          <cell r="B373" t="str">
            <v>three hundred seventy two  SDG Only</v>
          </cell>
        </row>
        <row r="374">
          <cell r="A374">
            <v>373</v>
          </cell>
          <cell r="B374" t="str">
            <v>three hundred seventy three  SDG Only</v>
          </cell>
        </row>
        <row r="375">
          <cell r="A375">
            <v>374</v>
          </cell>
          <cell r="B375" t="str">
            <v>three hundred seventy four  SDG Only</v>
          </cell>
        </row>
        <row r="376">
          <cell r="A376">
            <v>375</v>
          </cell>
          <cell r="B376" t="str">
            <v>three hundred seventy five  SDG Only</v>
          </cell>
        </row>
        <row r="377">
          <cell r="A377">
            <v>376</v>
          </cell>
          <cell r="B377" t="str">
            <v>three hundred seventy six  SDG Only</v>
          </cell>
        </row>
        <row r="378">
          <cell r="A378">
            <v>377</v>
          </cell>
          <cell r="B378" t="str">
            <v>three hundred seventy seven  SDG Only</v>
          </cell>
        </row>
        <row r="379">
          <cell r="A379">
            <v>378</v>
          </cell>
          <cell r="B379" t="str">
            <v>three hundred seventy eight  SDG Only</v>
          </cell>
        </row>
        <row r="380">
          <cell r="A380">
            <v>379</v>
          </cell>
          <cell r="B380" t="str">
            <v>three hundred seventy nine  SDG Only</v>
          </cell>
        </row>
        <row r="381">
          <cell r="A381">
            <v>380</v>
          </cell>
          <cell r="B381" t="str">
            <v>three hundred eighty   SDG Only</v>
          </cell>
        </row>
        <row r="382">
          <cell r="A382">
            <v>381</v>
          </cell>
          <cell r="B382" t="str">
            <v>three hundred eighty one  SDG Only</v>
          </cell>
        </row>
        <row r="383">
          <cell r="A383">
            <v>382</v>
          </cell>
          <cell r="B383" t="str">
            <v>three hundred eighty two  SDG Only</v>
          </cell>
        </row>
        <row r="384">
          <cell r="A384">
            <v>383</v>
          </cell>
          <cell r="B384" t="str">
            <v>three hundred eighty three  SDG Only</v>
          </cell>
        </row>
        <row r="385">
          <cell r="A385">
            <v>384</v>
          </cell>
          <cell r="B385" t="str">
            <v>three hundred eighty four  SDG Only</v>
          </cell>
        </row>
        <row r="386">
          <cell r="A386">
            <v>385</v>
          </cell>
          <cell r="B386" t="str">
            <v>three hundred eighty five  SDG Only</v>
          </cell>
        </row>
        <row r="387">
          <cell r="A387">
            <v>386</v>
          </cell>
          <cell r="B387" t="str">
            <v>three hundred eighty six  SDG Only</v>
          </cell>
        </row>
        <row r="388">
          <cell r="A388">
            <v>387</v>
          </cell>
          <cell r="B388" t="str">
            <v>three hundred eighty seven  SDG Only</v>
          </cell>
        </row>
        <row r="389">
          <cell r="A389">
            <v>388</v>
          </cell>
          <cell r="B389" t="str">
            <v>three hundred eighty eight  SDG Only</v>
          </cell>
        </row>
        <row r="390">
          <cell r="A390">
            <v>389</v>
          </cell>
          <cell r="B390" t="str">
            <v>three hundred eighty nine  SDG Only</v>
          </cell>
        </row>
        <row r="391">
          <cell r="A391">
            <v>390</v>
          </cell>
          <cell r="B391" t="str">
            <v>three hundred ninety   SDG Only</v>
          </cell>
        </row>
        <row r="392">
          <cell r="A392">
            <v>391</v>
          </cell>
          <cell r="B392" t="str">
            <v>three hundred ninety one  SDG Only</v>
          </cell>
        </row>
        <row r="393">
          <cell r="A393">
            <v>392</v>
          </cell>
          <cell r="B393" t="str">
            <v>three hundred ninety two  SDG Only</v>
          </cell>
        </row>
        <row r="394">
          <cell r="A394">
            <v>393</v>
          </cell>
          <cell r="B394" t="str">
            <v>three hundred ninety three  SDG Only</v>
          </cell>
        </row>
        <row r="395">
          <cell r="A395">
            <v>394</v>
          </cell>
          <cell r="B395" t="str">
            <v>three hundred ninety four  SDG Only</v>
          </cell>
        </row>
        <row r="396">
          <cell r="A396">
            <v>395</v>
          </cell>
          <cell r="B396" t="str">
            <v>three hundred ninety five  SDG Only</v>
          </cell>
        </row>
        <row r="397">
          <cell r="A397">
            <v>396</v>
          </cell>
          <cell r="B397" t="str">
            <v>three hundred ninety six  SDG Only</v>
          </cell>
        </row>
        <row r="398">
          <cell r="A398">
            <v>397</v>
          </cell>
          <cell r="B398" t="str">
            <v>three hundred ninety seven  SDG Only</v>
          </cell>
        </row>
        <row r="399">
          <cell r="A399">
            <v>398</v>
          </cell>
          <cell r="B399" t="str">
            <v>three hundred ninety eight  SDG Only</v>
          </cell>
        </row>
        <row r="400">
          <cell r="A400">
            <v>399</v>
          </cell>
          <cell r="B400" t="str">
            <v>three hundred ninety nine  SDG Only</v>
          </cell>
        </row>
        <row r="401">
          <cell r="A401">
            <v>400</v>
          </cell>
          <cell r="B401" t="str">
            <v>four hundred   SDG Only</v>
          </cell>
        </row>
        <row r="402">
          <cell r="A402">
            <v>401</v>
          </cell>
          <cell r="B402" t="str">
            <v>four hundred one  SDG Only</v>
          </cell>
        </row>
        <row r="403">
          <cell r="A403">
            <v>402</v>
          </cell>
          <cell r="B403" t="str">
            <v>four hundred two  SDG Only</v>
          </cell>
        </row>
        <row r="404">
          <cell r="A404">
            <v>403</v>
          </cell>
          <cell r="B404" t="str">
            <v>four hundred three  SDG Only</v>
          </cell>
        </row>
        <row r="405">
          <cell r="A405">
            <v>404</v>
          </cell>
          <cell r="B405" t="str">
            <v>four hundred four  SDG Only</v>
          </cell>
        </row>
        <row r="406">
          <cell r="A406">
            <v>405</v>
          </cell>
          <cell r="B406" t="str">
            <v>four hundred five  SDG Only</v>
          </cell>
        </row>
        <row r="407">
          <cell r="A407">
            <v>406</v>
          </cell>
          <cell r="B407" t="str">
            <v>four hundred six  SDG Only</v>
          </cell>
        </row>
        <row r="408">
          <cell r="A408">
            <v>407</v>
          </cell>
          <cell r="B408" t="str">
            <v>four hundred seven  SDG Only</v>
          </cell>
        </row>
        <row r="409">
          <cell r="A409">
            <v>408</v>
          </cell>
          <cell r="B409" t="str">
            <v>four hundred eight  SDG Only</v>
          </cell>
        </row>
        <row r="410">
          <cell r="A410">
            <v>409</v>
          </cell>
          <cell r="B410" t="str">
            <v>four hundred nine  SDG Only</v>
          </cell>
        </row>
        <row r="411">
          <cell r="A411">
            <v>410</v>
          </cell>
          <cell r="B411" t="str">
            <v>four hundred ten  SDG Only</v>
          </cell>
        </row>
        <row r="412">
          <cell r="A412">
            <v>411</v>
          </cell>
          <cell r="B412" t="str">
            <v>four hundred eleven  SDG Only</v>
          </cell>
        </row>
        <row r="413">
          <cell r="A413">
            <v>412</v>
          </cell>
          <cell r="B413" t="str">
            <v>four hundred twelve  SDG Only</v>
          </cell>
        </row>
        <row r="414">
          <cell r="A414">
            <v>413</v>
          </cell>
          <cell r="B414" t="str">
            <v>four hundred thirteen  SDG Only</v>
          </cell>
        </row>
        <row r="415">
          <cell r="A415">
            <v>414</v>
          </cell>
          <cell r="B415" t="str">
            <v>four hundred fourteen  SDG Only</v>
          </cell>
        </row>
        <row r="416">
          <cell r="A416">
            <v>415</v>
          </cell>
          <cell r="B416" t="str">
            <v>four hundred fifteen  SDG Only</v>
          </cell>
        </row>
        <row r="417">
          <cell r="A417">
            <v>416</v>
          </cell>
          <cell r="B417" t="str">
            <v>four hundred sixteen  SDG Only</v>
          </cell>
        </row>
        <row r="418">
          <cell r="A418">
            <v>417</v>
          </cell>
          <cell r="B418" t="str">
            <v>four hundred seventeen  SDG Only</v>
          </cell>
        </row>
        <row r="419">
          <cell r="A419">
            <v>418</v>
          </cell>
          <cell r="B419" t="str">
            <v>four hundred eighteen  SDG Only</v>
          </cell>
        </row>
        <row r="420">
          <cell r="A420">
            <v>419</v>
          </cell>
          <cell r="B420" t="str">
            <v>four hundred nineteen  SDG Only</v>
          </cell>
        </row>
        <row r="421">
          <cell r="A421">
            <v>420</v>
          </cell>
          <cell r="B421" t="str">
            <v>four hundred twenty   SDG Only</v>
          </cell>
        </row>
        <row r="422">
          <cell r="A422">
            <v>421</v>
          </cell>
          <cell r="B422" t="str">
            <v>four hundred twenty one  SDG Only</v>
          </cell>
        </row>
        <row r="423">
          <cell r="A423">
            <v>422</v>
          </cell>
          <cell r="B423" t="str">
            <v>four hundred twenty two  SDG Only</v>
          </cell>
        </row>
        <row r="424">
          <cell r="A424">
            <v>423</v>
          </cell>
          <cell r="B424" t="str">
            <v>four hundred twenty three  SDG Only</v>
          </cell>
        </row>
        <row r="425">
          <cell r="A425">
            <v>424</v>
          </cell>
          <cell r="B425" t="str">
            <v>four hundred twenty four  SDG Only</v>
          </cell>
        </row>
        <row r="426">
          <cell r="A426">
            <v>425</v>
          </cell>
          <cell r="B426" t="str">
            <v>four hundred twenty five  SDG Only</v>
          </cell>
        </row>
        <row r="427">
          <cell r="A427">
            <v>426</v>
          </cell>
          <cell r="B427" t="str">
            <v>four hundred twenty six  SDG Only</v>
          </cell>
        </row>
        <row r="428">
          <cell r="A428">
            <v>427</v>
          </cell>
          <cell r="B428" t="str">
            <v>four hundred twenty seven  SDG Only</v>
          </cell>
        </row>
        <row r="429">
          <cell r="A429">
            <v>428</v>
          </cell>
          <cell r="B429" t="str">
            <v>four hundred twenty eight  SDG Only</v>
          </cell>
        </row>
        <row r="430">
          <cell r="A430">
            <v>429</v>
          </cell>
          <cell r="B430" t="str">
            <v>four hundred twenty nine  SDG Only</v>
          </cell>
        </row>
        <row r="431">
          <cell r="A431">
            <v>430</v>
          </cell>
          <cell r="B431" t="str">
            <v>four hundred thirty   SDG Only</v>
          </cell>
        </row>
        <row r="432">
          <cell r="A432">
            <v>431</v>
          </cell>
          <cell r="B432" t="str">
            <v>four hundred thirty one  SDG Only</v>
          </cell>
        </row>
        <row r="433">
          <cell r="A433">
            <v>432</v>
          </cell>
          <cell r="B433" t="str">
            <v>four hundred thirty two  SDG Only</v>
          </cell>
        </row>
        <row r="434">
          <cell r="A434">
            <v>433</v>
          </cell>
          <cell r="B434" t="str">
            <v>four hundred thirty three  SDG Only</v>
          </cell>
        </row>
        <row r="435">
          <cell r="A435">
            <v>434</v>
          </cell>
          <cell r="B435" t="str">
            <v>four hundred thirty four  SDG Only</v>
          </cell>
        </row>
        <row r="436">
          <cell r="A436">
            <v>435</v>
          </cell>
          <cell r="B436" t="str">
            <v>four hundred thirty five  SDG Only</v>
          </cell>
        </row>
        <row r="437">
          <cell r="A437">
            <v>436</v>
          </cell>
          <cell r="B437" t="str">
            <v>four hundred thirty six  SDG Only</v>
          </cell>
        </row>
        <row r="438">
          <cell r="A438">
            <v>437</v>
          </cell>
          <cell r="B438" t="str">
            <v>four hundred thirty seven  SDG Only</v>
          </cell>
        </row>
        <row r="439">
          <cell r="A439">
            <v>438</v>
          </cell>
          <cell r="B439" t="str">
            <v>four hundred thirty eight  SDG Only</v>
          </cell>
        </row>
        <row r="440">
          <cell r="A440">
            <v>439</v>
          </cell>
          <cell r="B440" t="str">
            <v>four hundred thirty nine  SDG Only</v>
          </cell>
        </row>
        <row r="441">
          <cell r="A441">
            <v>440</v>
          </cell>
          <cell r="B441" t="str">
            <v>four hundred fourty   SDG Only</v>
          </cell>
        </row>
        <row r="442">
          <cell r="A442">
            <v>441</v>
          </cell>
          <cell r="B442" t="str">
            <v>four hundred fourty one  SDG Only</v>
          </cell>
        </row>
        <row r="443">
          <cell r="A443">
            <v>442</v>
          </cell>
          <cell r="B443" t="str">
            <v>four hundred fourty two  SDG Only</v>
          </cell>
        </row>
        <row r="444">
          <cell r="A444">
            <v>443</v>
          </cell>
          <cell r="B444" t="str">
            <v>four hundred fourty three  SDG Only</v>
          </cell>
        </row>
        <row r="445">
          <cell r="A445">
            <v>444</v>
          </cell>
          <cell r="B445" t="str">
            <v>four hundred fourty four  SDG Only</v>
          </cell>
        </row>
        <row r="446">
          <cell r="A446">
            <v>445</v>
          </cell>
          <cell r="B446" t="str">
            <v>four hundred fourty five  SDG Only</v>
          </cell>
        </row>
        <row r="447">
          <cell r="A447">
            <v>446</v>
          </cell>
          <cell r="B447" t="str">
            <v>four hundred fourty six  SDG Only</v>
          </cell>
        </row>
        <row r="448">
          <cell r="A448">
            <v>447</v>
          </cell>
          <cell r="B448" t="str">
            <v>four hundred fourty seven  SDG Only</v>
          </cell>
        </row>
        <row r="449">
          <cell r="A449">
            <v>448</v>
          </cell>
          <cell r="B449" t="str">
            <v>four hundred fourty eight  SDG Only</v>
          </cell>
        </row>
        <row r="450">
          <cell r="A450">
            <v>449</v>
          </cell>
          <cell r="B450" t="str">
            <v>four hundred fourty nine  SDG Only</v>
          </cell>
        </row>
        <row r="451">
          <cell r="A451">
            <v>450</v>
          </cell>
          <cell r="B451" t="str">
            <v>four hundred fifty   SDG Only</v>
          </cell>
        </row>
        <row r="452">
          <cell r="A452">
            <v>451</v>
          </cell>
          <cell r="B452" t="str">
            <v>four hundred fifty one  SDG Only</v>
          </cell>
        </row>
        <row r="453">
          <cell r="A453">
            <v>452</v>
          </cell>
          <cell r="B453" t="str">
            <v>four hundred fifty two  SDG Only</v>
          </cell>
        </row>
        <row r="454">
          <cell r="A454">
            <v>453</v>
          </cell>
          <cell r="B454" t="str">
            <v>four hundred fifty three  SDG Only</v>
          </cell>
        </row>
        <row r="455">
          <cell r="A455">
            <v>454</v>
          </cell>
          <cell r="B455" t="str">
            <v>four hundred fifty four  SDG Only</v>
          </cell>
        </row>
        <row r="456">
          <cell r="A456">
            <v>455</v>
          </cell>
          <cell r="B456" t="str">
            <v>four hundred fifty five  SDG Only</v>
          </cell>
        </row>
        <row r="457">
          <cell r="A457">
            <v>456</v>
          </cell>
          <cell r="B457" t="str">
            <v>four hundred fifty six  SDG Only</v>
          </cell>
        </row>
        <row r="458">
          <cell r="A458">
            <v>457</v>
          </cell>
          <cell r="B458" t="str">
            <v>four hundred fifty seven  SDG Only</v>
          </cell>
        </row>
        <row r="459">
          <cell r="A459">
            <v>458</v>
          </cell>
          <cell r="B459" t="str">
            <v>four hundred fifty eight  SDG Only</v>
          </cell>
        </row>
        <row r="460">
          <cell r="A460">
            <v>459</v>
          </cell>
          <cell r="B460" t="str">
            <v>four hundred fifty nine  SDG Only</v>
          </cell>
        </row>
        <row r="461">
          <cell r="A461">
            <v>460</v>
          </cell>
          <cell r="B461" t="str">
            <v>four hundred sixty   SDG Only</v>
          </cell>
        </row>
        <row r="462">
          <cell r="A462">
            <v>461</v>
          </cell>
          <cell r="B462" t="str">
            <v>four hundred sixty one  SDG Only</v>
          </cell>
        </row>
        <row r="463">
          <cell r="A463">
            <v>462</v>
          </cell>
          <cell r="B463" t="str">
            <v>four hundred sixty two  SDG Only</v>
          </cell>
        </row>
        <row r="464">
          <cell r="A464">
            <v>463</v>
          </cell>
          <cell r="B464" t="str">
            <v>four hundred sixty three  SDG Only</v>
          </cell>
        </row>
        <row r="465">
          <cell r="A465">
            <v>464</v>
          </cell>
          <cell r="B465" t="str">
            <v>four hundred sixty four  SDG Only</v>
          </cell>
        </row>
        <row r="466">
          <cell r="A466">
            <v>465</v>
          </cell>
          <cell r="B466" t="str">
            <v>four hundred sixty five  SDG Only</v>
          </cell>
        </row>
        <row r="467">
          <cell r="A467">
            <v>466</v>
          </cell>
          <cell r="B467" t="str">
            <v>four hundred sixty six  SDG Only</v>
          </cell>
        </row>
        <row r="468">
          <cell r="A468">
            <v>467</v>
          </cell>
          <cell r="B468" t="str">
            <v>four hundred sixty seven  SDG Only</v>
          </cell>
        </row>
        <row r="469">
          <cell r="A469">
            <v>468</v>
          </cell>
          <cell r="B469" t="str">
            <v>four hundred sixty eight  SDG Only</v>
          </cell>
        </row>
        <row r="470">
          <cell r="A470">
            <v>469</v>
          </cell>
          <cell r="B470" t="str">
            <v>four hundred sixty nine  SDG Only</v>
          </cell>
        </row>
        <row r="471">
          <cell r="A471">
            <v>470</v>
          </cell>
          <cell r="B471" t="str">
            <v>four hundred seventy   SDG Only</v>
          </cell>
        </row>
        <row r="472">
          <cell r="A472">
            <v>471</v>
          </cell>
          <cell r="B472" t="str">
            <v>four hundred seventy one  SDG Only</v>
          </cell>
        </row>
        <row r="473">
          <cell r="A473">
            <v>472</v>
          </cell>
          <cell r="B473" t="str">
            <v>four hundred seventy two  SDG Only</v>
          </cell>
        </row>
        <row r="474">
          <cell r="A474">
            <v>473</v>
          </cell>
          <cell r="B474" t="str">
            <v>four hundred seventy three  SDG Only</v>
          </cell>
        </row>
        <row r="475">
          <cell r="A475">
            <v>474</v>
          </cell>
          <cell r="B475" t="str">
            <v>four hundred seventy four  SDG Only</v>
          </cell>
        </row>
        <row r="476">
          <cell r="A476">
            <v>475</v>
          </cell>
          <cell r="B476" t="str">
            <v>four hundred seventy five  SDG Only</v>
          </cell>
        </row>
        <row r="477">
          <cell r="A477">
            <v>476</v>
          </cell>
          <cell r="B477" t="str">
            <v>four hundred seventy six  SDG Only</v>
          </cell>
        </row>
        <row r="478">
          <cell r="A478">
            <v>477</v>
          </cell>
          <cell r="B478" t="str">
            <v>four hundred seventy seven  SDG Only</v>
          </cell>
        </row>
        <row r="479">
          <cell r="A479">
            <v>478</v>
          </cell>
          <cell r="B479" t="str">
            <v>four hundred seventy eight  SDG Only</v>
          </cell>
        </row>
        <row r="480">
          <cell r="A480">
            <v>479</v>
          </cell>
          <cell r="B480" t="str">
            <v>four hundred seventy nine  SDG Only</v>
          </cell>
        </row>
        <row r="481">
          <cell r="A481">
            <v>480</v>
          </cell>
          <cell r="B481" t="str">
            <v>four hundred eighty   SDG Only</v>
          </cell>
        </row>
        <row r="482">
          <cell r="A482">
            <v>481</v>
          </cell>
          <cell r="B482" t="str">
            <v>four hundred eighty one  SDG Only</v>
          </cell>
        </row>
        <row r="483">
          <cell r="A483">
            <v>482</v>
          </cell>
          <cell r="B483" t="str">
            <v>four hundred eighty two  SDG Only</v>
          </cell>
        </row>
        <row r="484">
          <cell r="A484">
            <v>483</v>
          </cell>
          <cell r="B484" t="str">
            <v>four hundred eighty three  SDG Only</v>
          </cell>
        </row>
        <row r="485">
          <cell r="A485">
            <v>484</v>
          </cell>
          <cell r="B485" t="str">
            <v>four hundred eighty four  SDG Only</v>
          </cell>
        </row>
        <row r="486">
          <cell r="A486">
            <v>485</v>
          </cell>
          <cell r="B486" t="str">
            <v>four hundred eighty five  SDG Only</v>
          </cell>
        </row>
        <row r="487">
          <cell r="A487">
            <v>486</v>
          </cell>
          <cell r="B487" t="str">
            <v>four hundred eighty six  SDG Only</v>
          </cell>
        </row>
        <row r="488">
          <cell r="A488">
            <v>487</v>
          </cell>
          <cell r="B488" t="str">
            <v>four hundred eighty seven  SDG Only</v>
          </cell>
        </row>
        <row r="489">
          <cell r="A489">
            <v>488</v>
          </cell>
          <cell r="B489" t="str">
            <v>four hundred eighty eight  SDG Only</v>
          </cell>
        </row>
        <row r="490">
          <cell r="A490">
            <v>489</v>
          </cell>
          <cell r="B490" t="str">
            <v>four hundred eighty nine  SDG Only</v>
          </cell>
        </row>
        <row r="491">
          <cell r="A491">
            <v>490</v>
          </cell>
          <cell r="B491" t="str">
            <v>four hundred ninety   SDG Only</v>
          </cell>
        </row>
        <row r="492">
          <cell r="A492">
            <v>491</v>
          </cell>
          <cell r="B492" t="str">
            <v>four hundred ninety one  SDG Only</v>
          </cell>
        </row>
        <row r="493">
          <cell r="A493">
            <v>492</v>
          </cell>
          <cell r="B493" t="str">
            <v>four hundred ninety two  SDG Only</v>
          </cell>
        </row>
        <row r="494">
          <cell r="A494">
            <v>493</v>
          </cell>
          <cell r="B494" t="str">
            <v>four hundred ninety three  SDG Only</v>
          </cell>
        </row>
        <row r="495">
          <cell r="A495">
            <v>494</v>
          </cell>
          <cell r="B495" t="str">
            <v>four hundred ninety four  SDG Only</v>
          </cell>
        </row>
        <row r="496">
          <cell r="A496">
            <v>495</v>
          </cell>
          <cell r="B496" t="str">
            <v>four hundred ninety five  SDG Only</v>
          </cell>
        </row>
        <row r="497">
          <cell r="A497">
            <v>496</v>
          </cell>
          <cell r="B497" t="str">
            <v>four hundred ninety six  SDG Only</v>
          </cell>
        </row>
        <row r="498">
          <cell r="A498">
            <v>497</v>
          </cell>
          <cell r="B498" t="str">
            <v>four hundred ninety seven  SDG Only</v>
          </cell>
        </row>
        <row r="499">
          <cell r="A499">
            <v>498</v>
          </cell>
          <cell r="B499" t="str">
            <v>four hundred ninety eight  SDG Only</v>
          </cell>
        </row>
        <row r="500">
          <cell r="A500">
            <v>499</v>
          </cell>
          <cell r="B500" t="str">
            <v>four hundred ninety nine  SDG Only</v>
          </cell>
        </row>
        <row r="501">
          <cell r="A501">
            <v>500</v>
          </cell>
          <cell r="B501" t="str">
            <v>five hundred   SDG Only</v>
          </cell>
        </row>
        <row r="502">
          <cell r="A502">
            <v>501</v>
          </cell>
          <cell r="B502" t="str">
            <v>five hundred one  SDG Only</v>
          </cell>
        </row>
        <row r="503">
          <cell r="A503">
            <v>502</v>
          </cell>
          <cell r="B503" t="str">
            <v>five hundred two  SDG Only</v>
          </cell>
        </row>
        <row r="504">
          <cell r="A504">
            <v>503</v>
          </cell>
          <cell r="B504" t="str">
            <v>five hundred three  SDG Only</v>
          </cell>
        </row>
        <row r="505">
          <cell r="A505">
            <v>504</v>
          </cell>
          <cell r="B505" t="str">
            <v>five hundred four  SDG Only</v>
          </cell>
        </row>
        <row r="506">
          <cell r="A506">
            <v>505</v>
          </cell>
          <cell r="B506" t="str">
            <v>five hundred five  SDG Only</v>
          </cell>
        </row>
        <row r="507">
          <cell r="A507">
            <v>506</v>
          </cell>
          <cell r="B507" t="str">
            <v>five hundred six  SDG Only</v>
          </cell>
        </row>
        <row r="508">
          <cell r="A508">
            <v>507</v>
          </cell>
          <cell r="B508" t="str">
            <v>five hundred seven  SDG Only</v>
          </cell>
        </row>
        <row r="509">
          <cell r="A509">
            <v>508</v>
          </cell>
          <cell r="B509" t="str">
            <v>five hundred eight  SDG Only</v>
          </cell>
        </row>
        <row r="510">
          <cell r="A510">
            <v>509</v>
          </cell>
          <cell r="B510" t="str">
            <v>five hundred nine  SDG Only</v>
          </cell>
        </row>
        <row r="511">
          <cell r="A511">
            <v>510</v>
          </cell>
          <cell r="B511" t="str">
            <v>five hundred ten  SDG Only</v>
          </cell>
        </row>
        <row r="512">
          <cell r="A512">
            <v>511</v>
          </cell>
          <cell r="B512" t="str">
            <v>five hundred eleven  SDG Only</v>
          </cell>
        </row>
        <row r="513">
          <cell r="A513">
            <v>512</v>
          </cell>
          <cell r="B513" t="str">
            <v>five hundred twelve  SDG Only</v>
          </cell>
        </row>
        <row r="514">
          <cell r="A514">
            <v>513</v>
          </cell>
          <cell r="B514" t="str">
            <v>five hundred thirteen  SDG Only</v>
          </cell>
        </row>
        <row r="515">
          <cell r="A515">
            <v>514</v>
          </cell>
          <cell r="B515" t="str">
            <v>five hundred fourteen  SDG Only</v>
          </cell>
        </row>
        <row r="516">
          <cell r="A516">
            <v>515</v>
          </cell>
          <cell r="B516" t="str">
            <v>five hundred fifteen  SDG Only</v>
          </cell>
        </row>
        <row r="517">
          <cell r="A517">
            <v>516</v>
          </cell>
          <cell r="B517" t="str">
            <v>five hundred sixteen  SDG Only</v>
          </cell>
        </row>
        <row r="518">
          <cell r="A518">
            <v>517</v>
          </cell>
          <cell r="B518" t="str">
            <v>five hundred seventeen  SDG Only</v>
          </cell>
        </row>
        <row r="519">
          <cell r="A519">
            <v>518</v>
          </cell>
          <cell r="B519" t="str">
            <v>five hundred eighteen  SDG Only</v>
          </cell>
        </row>
        <row r="520">
          <cell r="A520">
            <v>519</v>
          </cell>
          <cell r="B520" t="str">
            <v>five hundred nineteen  SDG Only</v>
          </cell>
        </row>
        <row r="521">
          <cell r="A521">
            <v>520</v>
          </cell>
          <cell r="B521" t="str">
            <v>five hundred twenty   SDG Only</v>
          </cell>
        </row>
        <row r="522">
          <cell r="A522">
            <v>521</v>
          </cell>
          <cell r="B522" t="str">
            <v>five hundred twenty one  SDG Only</v>
          </cell>
        </row>
        <row r="523">
          <cell r="A523">
            <v>522</v>
          </cell>
          <cell r="B523" t="str">
            <v>five hundred twenty two  SDG Only</v>
          </cell>
        </row>
        <row r="524">
          <cell r="A524">
            <v>523</v>
          </cell>
          <cell r="B524" t="str">
            <v>five hundred twenty three  SDG Only</v>
          </cell>
        </row>
        <row r="525">
          <cell r="A525">
            <v>524</v>
          </cell>
          <cell r="B525" t="str">
            <v>five hundred twenty four  SDG Only</v>
          </cell>
        </row>
        <row r="526">
          <cell r="A526">
            <v>525</v>
          </cell>
          <cell r="B526" t="str">
            <v>five hundred twenty five  SDG Only</v>
          </cell>
        </row>
        <row r="527">
          <cell r="A527">
            <v>526</v>
          </cell>
          <cell r="B527" t="str">
            <v>five hundred twenty six  SDG Only</v>
          </cell>
        </row>
        <row r="528">
          <cell r="A528">
            <v>527</v>
          </cell>
          <cell r="B528" t="str">
            <v>five hundred twenty seven  SDG Only</v>
          </cell>
        </row>
        <row r="529">
          <cell r="A529">
            <v>528</v>
          </cell>
          <cell r="B529" t="str">
            <v>five hundred twenty eight  SDG Only</v>
          </cell>
        </row>
        <row r="530">
          <cell r="A530">
            <v>529</v>
          </cell>
          <cell r="B530" t="str">
            <v>five hundred twenty nine  SDG Only</v>
          </cell>
        </row>
        <row r="531">
          <cell r="A531">
            <v>530</v>
          </cell>
          <cell r="B531" t="str">
            <v>five hundred thirty   SDG Only</v>
          </cell>
        </row>
        <row r="532">
          <cell r="A532">
            <v>531</v>
          </cell>
          <cell r="B532" t="str">
            <v>five hundred thirty one  SDG Only</v>
          </cell>
        </row>
        <row r="533">
          <cell r="A533">
            <v>532</v>
          </cell>
          <cell r="B533" t="str">
            <v>five hundred thirty two  SDG Only</v>
          </cell>
        </row>
        <row r="534">
          <cell r="A534">
            <v>533</v>
          </cell>
          <cell r="B534" t="str">
            <v>five hundred thirty three  SDG Only</v>
          </cell>
        </row>
        <row r="535">
          <cell r="A535">
            <v>534</v>
          </cell>
          <cell r="B535" t="str">
            <v>five hundred thirty four  SDG Only</v>
          </cell>
        </row>
        <row r="536">
          <cell r="A536">
            <v>535</v>
          </cell>
          <cell r="B536" t="str">
            <v>five hundred thirty five  SDG Only</v>
          </cell>
        </row>
        <row r="537">
          <cell r="A537">
            <v>536</v>
          </cell>
          <cell r="B537" t="str">
            <v>five hundred thirty six  SDG Only</v>
          </cell>
        </row>
        <row r="538">
          <cell r="A538">
            <v>537</v>
          </cell>
          <cell r="B538" t="str">
            <v>five hundred thirty seven  SDG Only</v>
          </cell>
        </row>
        <row r="539">
          <cell r="A539">
            <v>538</v>
          </cell>
          <cell r="B539" t="str">
            <v>five hundred thirty eight  SDG Only</v>
          </cell>
        </row>
        <row r="540">
          <cell r="A540">
            <v>539</v>
          </cell>
          <cell r="B540" t="str">
            <v>five hundred thirty nine  SDG Only</v>
          </cell>
        </row>
        <row r="541">
          <cell r="A541">
            <v>540</v>
          </cell>
          <cell r="B541" t="str">
            <v>five hundred fourty   SDG Only</v>
          </cell>
        </row>
        <row r="542">
          <cell r="A542">
            <v>541</v>
          </cell>
          <cell r="B542" t="str">
            <v>five hundred fourty one  SDG Only</v>
          </cell>
        </row>
        <row r="543">
          <cell r="A543">
            <v>542</v>
          </cell>
          <cell r="B543" t="str">
            <v>five hundred fourty two  SDG Only</v>
          </cell>
        </row>
        <row r="544">
          <cell r="A544">
            <v>543</v>
          </cell>
          <cell r="B544" t="str">
            <v>five hundred fourty three  SDG Only</v>
          </cell>
        </row>
        <row r="545">
          <cell r="A545">
            <v>544</v>
          </cell>
          <cell r="B545" t="str">
            <v>five hundred fourty four  SDG Only</v>
          </cell>
        </row>
        <row r="546">
          <cell r="A546">
            <v>545</v>
          </cell>
          <cell r="B546" t="str">
            <v>five hundred fourty five  SDG Only</v>
          </cell>
        </row>
        <row r="547">
          <cell r="A547">
            <v>546</v>
          </cell>
          <cell r="B547" t="str">
            <v>five hundred fourty six  SDG Only</v>
          </cell>
        </row>
        <row r="548">
          <cell r="A548">
            <v>547</v>
          </cell>
          <cell r="B548" t="str">
            <v>five hundred fourty seven  SDG Only</v>
          </cell>
        </row>
        <row r="549">
          <cell r="A549">
            <v>548</v>
          </cell>
          <cell r="B549" t="str">
            <v>five hundred fourty eight  SDG Only</v>
          </cell>
        </row>
        <row r="550">
          <cell r="A550">
            <v>549</v>
          </cell>
          <cell r="B550" t="str">
            <v>five hundred fourty nine  SDG Only</v>
          </cell>
        </row>
        <row r="551">
          <cell r="A551">
            <v>550</v>
          </cell>
          <cell r="B551" t="str">
            <v>five hundred fifty   SDG Only</v>
          </cell>
        </row>
        <row r="552">
          <cell r="A552">
            <v>551</v>
          </cell>
          <cell r="B552" t="str">
            <v>five hundred fifty one  SDG Only</v>
          </cell>
        </row>
        <row r="553">
          <cell r="A553">
            <v>552</v>
          </cell>
          <cell r="B553" t="str">
            <v>five hundred fifty two  SDG Only</v>
          </cell>
        </row>
        <row r="554">
          <cell r="A554">
            <v>553</v>
          </cell>
          <cell r="B554" t="str">
            <v>five hundred fifty three  SDG Only</v>
          </cell>
        </row>
        <row r="555">
          <cell r="A555">
            <v>554</v>
          </cell>
          <cell r="B555" t="str">
            <v>five hundred fifty four  SDG Only</v>
          </cell>
        </row>
        <row r="556">
          <cell r="A556">
            <v>555</v>
          </cell>
          <cell r="B556" t="str">
            <v>five hundred fifty five  SDG Only</v>
          </cell>
        </row>
        <row r="557">
          <cell r="A557">
            <v>556</v>
          </cell>
          <cell r="B557" t="str">
            <v>five hundred fifty six  SDG Only</v>
          </cell>
        </row>
        <row r="558">
          <cell r="A558">
            <v>557</v>
          </cell>
          <cell r="B558" t="str">
            <v>five hundred fifty seven  SDG Only</v>
          </cell>
        </row>
        <row r="559">
          <cell r="A559">
            <v>558</v>
          </cell>
          <cell r="B559" t="str">
            <v>five hundred fifty eight  SDG Only</v>
          </cell>
        </row>
        <row r="560">
          <cell r="A560">
            <v>559</v>
          </cell>
          <cell r="B560" t="str">
            <v>five hundred fifty nine  SDG Only</v>
          </cell>
        </row>
        <row r="561">
          <cell r="A561">
            <v>560</v>
          </cell>
          <cell r="B561" t="str">
            <v>five hundred sixty   SDG Only</v>
          </cell>
        </row>
        <row r="562">
          <cell r="A562">
            <v>561</v>
          </cell>
          <cell r="B562" t="str">
            <v>five hundred sixty one  SDG Only</v>
          </cell>
        </row>
        <row r="563">
          <cell r="A563">
            <v>562</v>
          </cell>
          <cell r="B563" t="str">
            <v>five hundred sixty two  SDG Only</v>
          </cell>
        </row>
        <row r="564">
          <cell r="A564">
            <v>563</v>
          </cell>
          <cell r="B564" t="str">
            <v>five hundred sixty three  SDG Only</v>
          </cell>
        </row>
        <row r="565">
          <cell r="A565">
            <v>564</v>
          </cell>
          <cell r="B565" t="str">
            <v>five hundred sixty four  SDG Only</v>
          </cell>
        </row>
        <row r="566">
          <cell r="A566">
            <v>565</v>
          </cell>
          <cell r="B566" t="str">
            <v>five hundred sixty five  SDG Only</v>
          </cell>
        </row>
        <row r="567">
          <cell r="A567">
            <v>566</v>
          </cell>
          <cell r="B567" t="str">
            <v>five hundred sixty six  SDG Only</v>
          </cell>
        </row>
        <row r="568">
          <cell r="A568">
            <v>567</v>
          </cell>
          <cell r="B568" t="str">
            <v>five hundred sixty seven  SDG Only</v>
          </cell>
        </row>
        <row r="569">
          <cell r="A569">
            <v>568</v>
          </cell>
          <cell r="B569" t="str">
            <v>five hundred sixty eight  SDG Only</v>
          </cell>
        </row>
        <row r="570">
          <cell r="A570">
            <v>569</v>
          </cell>
          <cell r="B570" t="str">
            <v>five hundred sixty nine  SDG Only</v>
          </cell>
        </row>
        <row r="571">
          <cell r="A571">
            <v>570</v>
          </cell>
          <cell r="B571" t="str">
            <v>five hundred seventy   SDG Only</v>
          </cell>
        </row>
        <row r="572">
          <cell r="A572">
            <v>571</v>
          </cell>
          <cell r="B572" t="str">
            <v>five hundred seventy one  SDG Only</v>
          </cell>
        </row>
        <row r="573">
          <cell r="A573">
            <v>572</v>
          </cell>
          <cell r="B573" t="str">
            <v>five hundred seventy two  SDG Only</v>
          </cell>
        </row>
        <row r="574">
          <cell r="A574">
            <v>573</v>
          </cell>
          <cell r="B574" t="str">
            <v>five hundred seventy three  SDG Only</v>
          </cell>
        </row>
        <row r="575">
          <cell r="A575">
            <v>574</v>
          </cell>
          <cell r="B575" t="str">
            <v>five hundred seventy four  SDG Only</v>
          </cell>
        </row>
        <row r="576">
          <cell r="A576">
            <v>575</v>
          </cell>
          <cell r="B576" t="str">
            <v>five hundred seventy five  SDG Only</v>
          </cell>
        </row>
        <row r="577">
          <cell r="A577">
            <v>576</v>
          </cell>
          <cell r="B577" t="str">
            <v>five hundred seventy six  SDG Only</v>
          </cell>
        </row>
        <row r="578">
          <cell r="A578">
            <v>577</v>
          </cell>
          <cell r="B578" t="str">
            <v>five hundred seventy seven  SDG Only</v>
          </cell>
        </row>
        <row r="579">
          <cell r="A579">
            <v>578</v>
          </cell>
          <cell r="B579" t="str">
            <v>five hundred seventy eight  SDG Only</v>
          </cell>
        </row>
        <row r="580">
          <cell r="A580">
            <v>579</v>
          </cell>
          <cell r="B580" t="str">
            <v>five hundred seventy nine  SDG Only</v>
          </cell>
        </row>
        <row r="581">
          <cell r="A581">
            <v>580</v>
          </cell>
          <cell r="B581" t="str">
            <v>five hundred eighty   SDG Only</v>
          </cell>
        </row>
        <row r="582">
          <cell r="A582">
            <v>581</v>
          </cell>
          <cell r="B582" t="str">
            <v>five hundred eighty one  SDG Only</v>
          </cell>
        </row>
        <row r="583">
          <cell r="A583">
            <v>582</v>
          </cell>
          <cell r="B583" t="str">
            <v>five hundred eighty two  SDG Only</v>
          </cell>
        </row>
        <row r="584">
          <cell r="A584">
            <v>583</v>
          </cell>
          <cell r="B584" t="str">
            <v>five hundred eighty three  SDG Only</v>
          </cell>
        </row>
        <row r="585">
          <cell r="A585">
            <v>584</v>
          </cell>
          <cell r="B585" t="str">
            <v>five hundred eighty four  SDG Only</v>
          </cell>
        </row>
        <row r="586">
          <cell r="A586">
            <v>585</v>
          </cell>
          <cell r="B586" t="str">
            <v>five hundred eighty five  SDG Only</v>
          </cell>
        </row>
        <row r="587">
          <cell r="A587">
            <v>586</v>
          </cell>
          <cell r="B587" t="str">
            <v>five hundred eighty six  SDG Only</v>
          </cell>
        </row>
        <row r="588">
          <cell r="A588">
            <v>587</v>
          </cell>
          <cell r="B588" t="str">
            <v>five hundred eighty seven  SDG Only</v>
          </cell>
        </row>
        <row r="589">
          <cell r="A589">
            <v>588</v>
          </cell>
          <cell r="B589" t="str">
            <v>five hundred eighty eight  SDG Only</v>
          </cell>
        </row>
        <row r="590">
          <cell r="A590">
            <v>589</v>
          </cell>
          <cell r="B590" t="str">
            <v>five hundred eighty nine  SDG Only</v>
          </cell>
        </row>
        <row r="591">
          <cell r="A591">
            <v>590</v>
          </cell>
          <cell r="B591" t="str">
            <v>five hundred ninety   SDG Only</v>
          </cell>
        </row>
        <row r="592">
          <cell r="A592">
            <v>591</v>
          </cell>
          <cell r="B592" t="str">
            <v>five hundred ninety one  SDG Only</v>
          </cell>
        </row>
        <row r="593">
          <cell r="A593">
            <v>592</v>
          </cell>
          <cell r="B593" t="str">
            <v>five hundred ninety two  SDG Only</v>
          </cell>
        </row>
        <row r="594">
          <cell r="A594">
            <v>593</v>
          </cell>
          <cell r="B594" t="str">
            <v>five hundred ninety three  SDG Only</v>
          </cell>
        </row>
        <row r="595">
          <cell r="A595">
            <v>594</v>
          </cell>
          <cell r="B595" t="str">
            <v>five hundred ninety four  SDG Only</v>
          </cell>
        </row>
        <row r="596">
          <cell r="A596">
            <v>595</v>
          </cell>
          <cell r="B596" t="str">
            <v>five hundred ninety five  SDG Only</v>
          </cell>
        </row>
        <row r="597">
          <cell r="A597">
            <v>596</v>
          </cell>
          <cell r="B597" t="str">
            <v>five hundred ninety six  SDG Only</v>
          </cell>
        </row>
        <row r="598">
          <cell r="A598">
            <v>597</v>
          </cell>
          <cell r="B598" t="str">
            <v>five hundred ninety seven  SDG Only</v>
          </cell>
        </row>
        <row r="599">
          <cell r="A599">
            <v>598</v>
          </cell>
          <cell r="B599" t="str">
            <v>five hundred ninety eight  SDG Only</v>
          </cell>
        </row>
        <row r="600">
          <cell r="A600">
            <v>599</v>
          </cell>
          <cell r="B600" t="str">
            <v>five hundred ninety nine  SDG Only</v>
          </cell>
        </row>
        <row r="601">
          <cell r="A601">
            <v>600</v>
          </cell>
          <cell r="B601" t="str">
            <v>six hundred   SDG Only</v>
          </cell>
        </row>
        <row r="602">
          <cell r="A602">
            <v>601</v>
          </cell>
          <cell r="B602" t="str">
            <v>six hundred one  SDG Only</v>
          </cell>
        </row>
        <row r="603">
          <cell r="A603">
            <v>602</v>
          </cell>
          <cell r="B603" t="str">
            <v>six hundred two  SDG Only</v>
          </cell>
        </row>
        <row r="604">
          <cell r="A604">
            <v>603</v>
          </cell>
          <cell r="B604" t="str">
            <v>six hundred three  SDG Only</v>
          </cell>
        </row>
        <row r="605">
          <cell r="A605">
            <v>604</v>
          </cell>
          <cell r="B605" t="str">
            <v>six hundred four  SDG Only</v>
          </cell>
        </row>
        <row r="606">
          <cell r="A606">
            <v>605</v>
          </cell>
          <cell r="B606" t="str">
            <v>six hundred five  SDG Only</v>
          </cell>
        </row>
        <row r="607">
          <cell r="A607">
            <v>606</v>
          </cell>
          <cell r="B607" t="str">
            <v>six hundred six  SDG Only</v>
          </cell>
        </row>
        <row r="608">
          <cell r="A608">
            <v>607</v>
          </cell>
          <cell r="B608" t="str">
            <v>six hundred seven  SDG Only</v>
          </cell>
        </row>
        <row r="609">
          <cell r="A609">
            <v>608</v>
          </cell>
          <cell r="B609" t="str">
            <v>six hundred eight  SDG Only</v>
          </cell>
        </row>
        <row r="610">
          <cell r="A610">
            <v>609</v>
          </cell>
          <cell r="B610" t="str">
            <v>six hundred nine  SDG Only</v>
          </cell>
        </row>
        <row r="611">
          <cell r="A611">
            <v>610</v>
          </cell>
          <cell r="B611" t="str">
            <v>six hundred ten  SDG Only</v>
          </cell>
        </row>
        <row r="612">
          <cell r="A612">
            <v>611</v>
          </cell>
          <cell r="B612" t="str">
            <v>six hundred eleven  SDG Only</v>
          </cell>
        </row>
        <row r="613">
          <cell r="A613">
            <v>612</v>
          </cell>
          <cell r="B613" t="str">
            <v>six hundred twelve  SDG Only</v>
          </cell>
        </row>
        <row r="614">
          <cell r="A614">
            <v>613</v>
          </cell>
          <cell r="B614" t="str">
            <v>six hundred thirteen  SDG Only</v>
          </cell>
        </row>
        <row r="615">
          <cell r="A615">
            <v>614</v>
          </cell>
          <cell r="B615" t="str">
            <v>six hundred fourteen  SDG Only</v>
          </cell>
        </row>
        <row r="616">
          <cell r="A616">
            <v>615</v>
          </cell>
          <cell r="B616" t="str">
            <v>six hundred fifteen  SDG Only</v>
          </cell>
        </row>
        <row r="617">
          <cell r="A617">
            <v>616</v>
          </cell>
          <cell r="B617" t="str">
            <v>six hundred sixteen  SDG Only</v>
          </cell>
        </row>
        <row r="618">
          <cell r="A618">
            <v>617</v>
          </cell>
          <cell r="B618" t="str">
            <v>six hundred seventeen  SDG Only</v>
          </cell>
        </row>
        <row r="619">
          <cell r="A619">
            <v>618</v>
          </cell>
          <cell r="B619" t="str">
            <v>six hundred eighteen  SDG Only</v>
          </cell>
        </row>
        <row r="620">
          <cell r="A620">
            <v>619</v>
          </cell>
          <cell r="B620" t="str">
            <v>six hundred nineteen  SDG Only</v>
          </cell>
        </row>
        <row r="621">
          <cell r="A621">
            <v>620</v>
          </cell>
          <cell r="B621" t="str">
            <v>six hundred twenty   SDG Only</v>
          </cell>
        </row>
        <row r="622">
          <cell r="A622">
            <v>621</v>
          </cell>
          <cell r="B622" t="str">
            <v>six hundred twenty one  SDG Only</v>
          </cell>
        </row>
        <row r="623">
          <cell r="A623">
            <v>622</v>
          </cell>
          <cell r="B623" t="str">
            <v>six hundred twenty two  SDG Only</v>
          </cell>
        </row>
        <row r="624">
          <cell r="A624">
            <v>623</v>
          </cell>
          <cell r="B624" t="str">
            <v>six hundred twenty three  SDG Only</v>
          </cell>
        </row>
        <row r="625">
          <cell r="A625">
            <v>624</v>
          </cell>
          <cell r="B625" t="str">
            <v>six hundred twenty four  SDG Only</v>
          </cell>
        </row>
        <row r="626">
          <cell r="A626">
            <v>625</v>
          </cell>
          <cell r="B626" t="str">
            <v>six hundred twenty five  SDG Only</v>
          </cell>
        </row>
        <row r="627">
          <cell r="A627">
            <v>626</v>
          </cell>
          <cell r="B627" t="str">
            <v>six hundred twenty six  SDG Only</v>
          </cell>
        </row>
        <row r="628">
          <cell r="A628">
            <v>627</v>
          </cell>
          <cell r="B628" t="str">
            <v>six hundred twenty seven  SDG Only</v>
          </cell>
        </row>
        <row r="629">
          <cell r="A629">
            <v>628</v>
          </cell>
          <cell r="B629" t="str">
            <v>six hundred twenty eight  SDG Only</v>
          </cell>
        </row>
        <row r="630">
          <cell r="A630">
            <v>629</v>
          </cell>
          <cell r="B630" t="str">
            <v>six hundred twenty nine  SDG Only</v>
          </cell>
        </row>
        <row r="631">
          <cell r="A631">
            <v>630</v>
          </cell>
          <cell r="B631" t="str">
            <v>six hundred thirty   SDG Only</v>
          </cell>
        </row>
        <row r="632">
          <cell r="A632">
            <v>631</v>
          </cell>
          <cell r="B632" t="str">
            <v>six hundred thirty one  SDG Only</v>
          </cell>
        </row>
        <row r="633">
          <cell r="A633">
            <v>632</v>
          </cell>
          <cell r="B633" t="str">
            <v>six hundred thirty two  SDG Only</v>
          </cell>
        </row>
        <row r="634">
          <cell r="A634">
            <v>633</v>
          </cell>
          <cell r="B634" t="str">
            <v>six hundred thirty three  SDG Only</v>
          </cell>
        </row>
        <row r="635">
          <cell r="A635">
            <v>634</v>
          </cell>
          <cell r="B635" t="str">
            <v>six hundred thirty four  SDG Only</v>
          </cell>
        </row>
        <row r="636">
          <cell r="A636">
            <v>635</v>
          </cell>
          <cell r="B636" t="str">
            <v>six hundred thirty five  SDG Only</v>
          </cell>
        </row>
        <row r="637">
          <cell r="A637">
            <v>636</v>
          </cell>
          <cell r="B637" t="str">
            <v>six hundred thirty six  SDG Only</v>
          </cell>
        </row>
        <row r="638">
          <cell r="A638">
            <v>637</v>
          </cell>
          <cell r="B638" t="str">
            <v>six hundred thirty seven  SDG Only</v>
          </cell>
        </row>
        <row r="639">
          <cell r="A639">
            <v>638</v>
          </cell>
          <cell r="B639" t="str">
            <v>six hundred thirty eight  SDG Only</v>
          </cell>
        </row>
        <row r="640">
          <cell r="A640">
            <v>639</v>
          </cell>
          <cell r="B640" t="str">
            <v>six hundred thirty nine  SDG Only</v>
          </cell>
        </row>
        <row r="641">
          <cell r="A641">
            <v>640</v>
          </cell>
          <cell r="B641" t="str">
            <v>six hundred fourty   SDG Only</v>
          </cell>
        </row>
        <row r="642">
          <cell r="A642">
            <v>641</v>
          </cell>
          <cell r="B642" t="str">
            <v>six hundred fourty one  SDG Only</v>
          </cell>
        </row>
        <row r="643">
          <cell r="A643">
            <v>642</v>
          </cell>
          <cell r="B643" t="str">
            <v>six hundred fourty two  SDG Only</v>
          </cell>
        </row>
        <row r="644">
          <cell r="A644">
            <v>643</v>
          </cell>
          <cell r="B644" t="str">
            <v>six hundred fourty three  SDG Only</v>
          </cell>
        </row>
        <row r="645">
          <cell r="A645">
            <v>644</v>
          </cell>
          <cell r="B645" t="str">
            <v>six hundred fourty four  SDG Only</v>
          </cell>
        </row>
        <row r="646">
          <cell r="A646">
            <v>645</v>
          </cell>
          <cell r="B646" t="str">
            <v>six hundred fourty five  SDG Only</v>
          </cell>
        </row>
        <row r="647">
          <cell r="A647">
            <v>646</v>
          </cell>
          <cell r="B647" t="str">
            <v>six hundred fourty six  SDG Only</v>
          </cell>
        </row>
        <row r="648">
          <cell r="A648">
            <v>647</v>
          </cell>
          <cell r="B648" t="str">
            <v>six hundred fourty seven  SDG Only</v>
          </cell>
        </row>
        <row r="649">
          <cell r="A649">
            <v>648</v>
          </cell>
          <cell r="B649" t="str">
            <v>six hundred fourty eight  SDG Only</v>
          </cell>
        </row>
        <row r="650">
          <cell r="A650">
            <v>649</v>
          </cell>
          <cell r="B650" t="str">
            <v>six hundred fourty nine  SDG Only</v>
          </cell>
        </row>
        <row r="651">
          <cell r="A651">
            <v>650</v>
          </cell>
          <cell r="B651" t="str">
            <v>six hundred fifty   SDG Only</v>
          </cell>
        </row>
        <row r="652">
          <cell r="A652">
            <v>651</v>
          </cell>
          <cell r="B652" t="str">
            <v>six hundred fifty one  SDG Only</v>
          </cell>
        </row>
        <row r="653">
          <cell r="A653">
            <v>652</v>
          </cell>
          <cell r="B653" t="str">
            <v>six hundred fifty two  SDG Only</v>
          </cell>
        </row>
        <row r="654">
          <cell r="A654">
            <v>653</v>
          </cell>
          <cell r="B654" t="str">
            <v>six hundred fifty three  SDG Only</v>
          </cell>
        </row>
        <row r="655">
          <cell r="A655">
            <v>654</v>
          </cell>
          <cell r="B655" t="str">
            <v>six hundred fifty four  SDG Only</v>
          </cell>
        </row>
        <row r="656">
          <cell r="A656">
            <v>655</v>
          </cell>
          <cell r="B656" t="str">
            <v>six hundred fifty five  SDG Only</v>
          </cell>
        </row>
        <row r="657">
          <cell r="A657">
            <v>656</v>
          </cell>
          <cell r="B657" t="str">
            <v>six hundred fifty six  SDG Only</v>
          </cell>
        </row>
        <row r="658">
          <cell r="A658">
            <v>657</v>
          </cell>
          <cell r="B658" t="str">
            <v>six hundred fifty seven  SDG Only</v>
          </cell>
        </row>
        <row r="659">
          <cell r="A659">
            <v>658</v>
          </cell>
          <cell r="B659" t="str">
            <v>six hundred fifty eight  SDG Only</v>
          </cell>
        </row>
        <row r="660">
          <cell r="A660">
            <v>659</v>
          </cell>
          <cell r="B660" t="str">
            <v>six hundred fifty nine  SDG Only</v>
          </cell>
        </row>
        <row r="661">
          <cell r="A661">
            <v>660</v>
          </cell>
          <cell r="B661" t="str">
            <v>six hundred sixty   SDG Only</v>
          </cell>
        </row>
        <row r="662">
          <cell r="A662">
            <v>661</v>
          </cell>
          <cell r="B662" t="str">
            <v>six hundred sixty one  SDG Only</v>
          </cell>
        </row>
        <row r="663">
          <cell r="A663">
            <v>662</v>
          </cell>
          <cell r="B663" t="str">
            <v>six hundred sixty two  SDG Only</v>
          </cell>
        </row>
        <row r="664">
          <cell r="A664">
            <v>663</v>
          </cell>
          <cell r="B664" t="str">
            <v>six hundred sixty three  SDG Only</v>
          </cell>
        </row>
        <row r="665">
          <cell r="A665">
            <v>664</v>
          </cell>
          <cell r="B665" t="str">
            <v>six hundred sixty four  SDG Only</v>
          </cell>
        </row>
        <row r="666">
          <cell r="A666">
            <v>665</v>
          </cell>
          <cell r="B666" t="str">
            <v>six hundred sixty five  SDG Only</v>
          </cell>
        </row>
        <row r="667">
          <cell r="A667">
            <v>666</v>
          </cell>
          <cell r="B667" t="str">
            <v>six hundred sixty six  SDG Only</v>
          </cell>
        </row>
        <row r="668">
          <cell r="A668">
            <v>667</v>
          </cell>
          <cell r="B668" t="str">
            <v>six hundred sixty seven  SDG Only</v>
          </cell>
        </row>
        <row r="669">
          <cell r="A669">
            <v>668</v>
          </cell>
          <cell r="B669" t="str">
            <v>six hundred sixty eight  SDG Only</v>
          </cell>
        </row>
        <row r="670">
          <cell r="A670">
            <v>669</v>
          </cell>
          <cell r="B670" t="str">
            <v>six hundred sixty nine  SDG Only</v>
          </cell>
        </row>
        <row r="671">
          <cell r="A671">
            <v>670</v>
          </cell>
          <cell r="B671" t="str">
            <v>six hundred seventy   SDG Only</v>
          </cell>
        </row>
        <row r="672">
          <cell r="A672">
            <v>671</v>
          </cell>
          <cell r="B672" t="str">
            <v>six hundred seventy one  SDG Only</v>
          </cell>
        </row>
        <row r="673">
          <cell r="A673">
            <v>672</v>
          </cell>
          <cell r="B673" t="str">
            <v>six hundred seventy two  SDG Only</v>
          </cell>
        </row>
        <row r="674">
          <cell r="A674">
            <v>673</v>
          </cell>
          <cell r="B674" t="str">
            <v>six hundred seventy three  SDG Only</v>
          </cell>
        </row>
        <row r="675">
          <cell r="A675">
            <v>674</v>
          </cell>
          <cell r="B675" t="str">
            <v>six hundred seventy four  SDG Only</v>
          </cell>
        </row>
        <row r="676">
          <cell r="A676">
            <v>675</v>
          </cell>
          <cell r="B676" t="str">
            <v>six hundred seventy five  SDG Only</v>
          </cell>
        </row>
        <row r="677">
          <cell r="A677">
            <v>676</v>
          </cell>
          <cell r="B677" t="str">
            <v>six hundred seventy six  SDG Only</v>
          </cell>
        </row>
        <row r="678">
          <cell r="A678">
            <v>677</v>
          </cell>
          <cell r="B678" t="str">
            <v>six hundred seventy seven  SDG Only</v>
          </cell>
        </row>
        <row r="679">
          <cell r="A679">
            <v>678</v>
          </cell>
          <cell r="B679" t="str">
            <v>six hundred seventy eight  SDG Only</v>
          </cell>
        </row>
        <row r="680">
          <cell r="A680">
            <v>679</v>
          </cell>
          <cell r="B680" t="str">
            <v>six hundred seventy nine  SDG Only</v>
          </cell>
        </row>
        <row r="681">
          <cell r="A681">
            <v>680</v>
          </cell>
          <cell r="B681" t="str">
            <v>six hundred eighty   SDG Only</v>
          </cell>
        </row>
        <row r="682">
          <cell r="A682">
            <v>681</v>
          </cell>
          <cell r="B682" t="str">
            <v>six hundred eighty one  SDG Only</v>
          </cell>
        </row>
        <row r="683">
          <cell r="A683">
            <v>682</v>
          </cell>
          <cell r="B683" t="str">
            <v>six hundred eighty two  SDG Only</v>
          </cell>
        </row>
        <row r="684">
          <cell r="A684">
            <v>683</v>
          </cell>
          <cell r="B684" t="str">
            <v>six hundred eighty three  SDG Only</v>
          </cell>
        </row>
        <row r="685">
          <cell r="A685">
            <v>684</v>
          </cell>
          <cell r="B685" t="str">
            <v>six hundred eighty four  SDG Only</v>
          </cell>
        </row>
        <row r="686">
          <cell r="A686">
            <v>685</v>
          </cell>
          <cell r="B686" t="str">
            <v>six hundred eighty five  SDG Only</v>
          </cell>
        </row>
        <row r="687">
          <cell r="A687">
            <v>686</v>
          </cell>
          <cell r="B687" t="str">
            <v>six hundred eighty six  SDG Only</v>
          </cell>
        </row>
        <row r="688">
          <cell r="A688">
            <v>687</v>
          </cell>
          <cell r="B688" t="str">
            <v>six hundred eighty seven  SDG Only</v>
          </cell>
        </row>
        <row r="689">
          <cell r="A689">
            <v>688</v>
          </cell>
          <cell r="B689" t="str">
            <v>six hundred eighty eight  SDG Only</v>
          </cell>
        </row>
        <row r="690">
          <cell r="A690">
            <v>689</v>
          </cell>
          <cell r="B690" t="str">
            <v>six hundred eighty nine  SDG Only</v>
          </cell>
        </row>
        <row r="691">
          <cell r="A691">
            <v>690</v>
          </cell>
          <cell r="B691" t="str">
            <v>six hundred ninety   SDG Only</v>
          </cell>
        </row>
        <row r="692">
          <cell r="A692">
            <v>691</v>
          </cell>
          <cell r="B692" t="str">
            <v>six hundred ninety one  SDG Only</v>
          </cell>
        </row>
        <row r="693">
          <cell r="A693">
            <v>692</v>
          </cell>
          <cell r="B693" t="str">
            <v>six hundred ninety two  SDG Only</v>
          </cell>
        </row>
        <row r="694">
          <cell r="A694">
            <v>693</v>
          </cell>
          <cell r="B694" t="str">
            <v>six hundred ninety three  SDG Only</v>
          </cell>
        </row>
        <row r="695">
          <cell r="A695">
            <v>694</v>
          </cell>
          <cell r="B695" t="str">
            <v>six hundred ninety four  SDG Only</v>
          </cell>
        </row>
        <row r="696">
          <cell r="A696">
            <v>695</v>
          </cell>
          <cell r="B696" t="str">
            <v>six hundred ninety five  SDG Only</v>
          </cell>
        </row>
        <row r="697">
          <cell r="A697">
            <v>696</v>
          </cell>
          <cell r="B697" t="str">
            <v>six hundred ninety six  SDG Only</v>
          </cell>
        </row>
        <row r="698">
          <cell r="A698">
            <v>697</v>
          </cell>
          <cell r="B698" t="str">
            <v>six hundred ninety seven  SDG Only</v>
          </cell>
        </row>
        <row r="699">
          <cell r="A699">
            <v>698</v>
          </cell>
          <cell r="B699" t="str">
            <v>six hundred ninety eight  SDG Only</v>
          </cell>
        </row>
        <row r="700">
          <cell r="A700">
            <v>699</v>
          </cell>
          <cell r="B700" t="str">
            <v>six hundred ninety nine  SDG Only</v>
          </cell>
        </row>
        <row r="701">
          <cell r="A701">
            <v>700</v>
          </cell>
          <cell r="B701" t="str">
            <v>seven hundred   SDG Only</v>
          </cell>
        </row>
        <row r="702">
          <cell r="A702">
            <v>701</v>
          </cell>
          <cell r="B702" t="str">
            <v>seven hundred one  SDG Only</v>
          </cell>
        </row>
        <row r="703">
          <cell r="A703">
            <v>702</v>
          </cell>
          <cell r="B703" t="str">
            <v>seven hundred two  SDG Only</v>
          </cell>
        </row>
        <row r="704">
          <cell r="A704">
            <v>703</v>
          </cell>
          <cell r="B704" t="str">
            <v>seven hundred three  SDG Only</v>
          </cell>
        </row>
        <row r="705">
          <cell r="A705">
            <v>704</v>
          </cell>
          <cell r="B705" t="str">
            <v>seven hundred four  SDG Only</v>
          </cell>
        </row>
        <row r="706">
          <cell r="A706">
            <v>705</v>
          </cell>
          <cell r="B706" t="str">
            <v>seven hundred five  SDG Only</v>
          </cell>
        </row>
        <row r="707">
          <cell r="A707">
            <v>706</v>
          </cell>
          <cell r="B707" t="str">
            <v>seven hundred six  SDG Only</v>
          </cell>
        </row>
        <row r="708">
          <cell r="A708">
            <v>707</v>
          </cell>
          <cell r="B708" t="str">
            <v>seven hundred seven  SDG Only</v>
          </cell>
        </row>
        <row r="709">
          <cell r="A709">
            <v>708</v>
          </cell>
          <cell r="B709" t="str">
            <v>seven hundred eight  SDG Only</v>
          </cell>
        </row>
        <row r="710">
          <cell r="A710">
            <v>709</v>
          </cell>
          <cell r="B710" t="str">
            <v>seven hundred nine  SDG Only</v>
          </cell>
        </row>
        <row r="711">
          <cell r="A711">
            <v>710</v>
          </cell>
          <cell r="B711" t="str">
            <v>seven hundred ten  SDG Only</v>
          </cell>
        </row>
        <row r="712">
          <cell r="A712">
            <v>711</v>
          </cell>
          <cell r="B712" t="str">
            <v>seven hundred eleven  SDG Only</v>
          </cell>
        </row>
        <row r="713">
          <cell r="A713">
            <v>712</v>
          </cell>
          <cell r="B713" t="str">
            <v>seven hundred twelve  SDG Only</v>
          </cell>
        </row>
        <row r="714">
          <cell r="A714">
            <v>713</v>
          </cell>
          <cell r="B714" t="str">
            <v>seven hundred thirteen  SDG Only</v>
          </cell>
        </row>
        <row r="715">
          <cell r="A715">
            <v>714</v>
          </cell>
          <cell r="B715" t="str">
            <v>seven hundred fourteen  SDG Only</v>
          </cell>
        </row>
        <row r="716">
          <cell r="A716">
            <v>715</v>
          </cell>
          <cell r="B716" t="str">
            <v>seven hundred fifteen  SDG Only</v>
          </cell>
        </row>
        <row r="717">
          <cell r="A717">
            <v>716</v>
          </cell>
          <cell r="B717" t="str">
            <v>seven hundred sixteen  SDG Only</v>
          </cell>
        </row>
        <row r="718">
          <cell r="A718">
            <v>717</v>
          </cell>
          <cell r="B718" t="str">
            <v>seven hundred seventeen  SDG Only</v>
          </cell>
        </row>
        <row r="719">
          <cell r="A719">
            <v>718</v>
          </cell>
          <cell r="B719" t="str">
            <v>seven hundred eighteen  SDG Only</v>
          </cell>
        </row>
        <row r="720">
          <cell r="A720">
            <v>719</v>
          </cell>
          <cell r="B720" t="str">
            <v>seven hundred nineteen  SDG Only</v>
          </cell>
        </row>
        <row r="721">
          <cell r="A721">
            <v>720</v>
          </cell>
          <cell r="B721" t="str">
            <v>seven hundred twenty   SDG Only</v>
          </cell>
        </row>
        <row r="722">
          <cell r="A722">
            <v>721</v>
          </cell>
          <cell r="B722" t="str">
            <v>seven hundred twenty one  SDG Only</v>
          </cell>
        </row>
        <row r="723">
          <cell r="A723">
            <v>722</v>
          </cell>
          <cell r="B723" t="str">
            <v>seven hundred twenty two  SDG Only</v>
          </cell>
        </row>
        <row r="724">
          <cell r="A724">
            <v>723</v>
          </cell>
          <cell r="B724" t="str">
            <v>seven hundred twenty three  SDG Only</v>
          </cell>
        </row>
        <row r="725">
          <cell r="A725">
            <v>724</v>
          </cell>
          <cell r="B725" t="str">
            <v>seven hundred twenty four  SDG Only</v>
          </cell>
        </row>
        <row r="726">
          <cell r="A726">
            <v>725</v>
          </cell>
          <cell r="B726" t="str">
            <v>seven hundred twenty five  SDG Only</v>
          </cell>
        </row>
        <row r="727">
          <cell r="A727">
            <v>726</v>
          </cell>
          <cell r="B727" t="str">
            <v>seven hundred twenty six  SDG Only</v>
          </cell>
        </row>
        <row r="728">
          <cell r="A728">
            <v>727</v>
          </cell>
          <cell r="B728" t="str">
            <v>seven hundred twenty seven  SDG Only</v>
          </cell>
        </row>
        <row r="729">
          <cell r="A729">
            <v>728</v>
          </cell>
          <cell r="B729" t="str">
            <v>seven hundred twenty eight  SDG Only</v>
          </cell>
        </row>
        <row r="730">
          <cell r="A730">
            <v>729</v>
          </cell>
          <cell r="B730" t="str">
            <v>seven hundred twenty nine  SDG Only</v>
          </cell>
        </row>
        <row r="731">
          <cell r="A731">
            <v>730</v>
          </cell>
          <cell r="B731" t="str">
            <v>seven hundred thirty   SDG Only</v>
          </cell>
        </row>
        <row r="732">
          <cell r="A732">
            <v>731</v>
          </cell>
          <cell r="B732" t="str">
            <v>seven hundred thirty one  SDG Only</v>
          </cell>
        </row>
        <row r="733">
          <cell r="A733">
            <v>732</v>
          </cell>
          <cell r="B733" t="str">
            <v>seven hundred thirty two  SDG Only</v>
          </cell>
        </row>
        <row r="734">
          <cell r="A734">
            <v>733</v>
          </cell>
          <cell r="B734" t="str">
            <v>seven hundred thirty three  SDG Only</v>
          </cell>
        </row>
        <row r="735">
          <cell r="A735">
            <v>734</v>
          </cell>
          <cell r="B735" t="str">
            <v>seven hundred thirty four  SDG Only</v>
          </cell>
        </row>
        <row r="736">
          <cell r="A736">
            <v>735</v>
          </cell>
          <cell r="B736" t="str">
            <v>seven hundred thirty five  SDG Only</v>
          </cell>
        </row>
        <row r="737">
          <cell r="A737">
            <v>736</v>
          </cell>
          <cell r="B737" t="str">
            <v>seven hundred thirty six  SDG Only</v>
          </cell>
        </row>
        <row r="738">
          <cell r="A738">
            <v>737</v>
          </cell>
          <cell r="B738" t="str">
            <v>seven hundred thirty seven  SDG Only</v>
          </cell>
        </row>
        <row r="739">
          <cell r="A739">
            <v>738</v>
          </cell>
          <cell r="B739" t="str">
            <v>seven hundred thirty eight  SDG Only</v>
          </cell>
        </row>
        <row r="740">
          <cell r="A740">
            <v>739</v>
          </cell>
          <cell r="B740" t="str">
            <v>seven hundred thirty nine  SDG Only</v>
          </cell>
        </row>
        <row r="741">
          <cell r="A741">
            <v>740</v>
          </cell>
          <cell r="B741" t="str">
            <v>seven hundred fourty   SDG Only</v>
          </cell>
        </row>
        <row r="742">
          <cell r="A742">
            <v>741</v>
          </cell>
          <cell r="B742" t="str">
            <v>seven hundred fourty one  SDG Only</v>
          </cell>
        </row>
        <row r="743">
          <cell r="A743">
            <v>742</v>
          </cell>
          <cell r="B743" t="str">
            <v>seven hundred fourty two  SDG Only</v>
          </cell>
        </row>
        <row r="744">
          <cell r="A744">
            <v>743</v>
          </cell>
          <cell r="B744" t="str">
            <v>seven hundred fourty three  SDG Only</v>
          </cell>
        </row>
        <row r="745">
          <cell r="A745">
            <v>744</v>
          </cell>
          <cell r="B745" t="str">
            <v>seven hundred fourty four  SDG Only</v>
          </cell>
        </row>
        <row r="746">
          <cell r="A746">
            <v>745</v>
          </cell>
          <cell r="B746" t="str">
            <v>seven hundred fourty five  SDG Only</v>
          </cell>
        </row>
        <row r="747">
          <cell r="A747">
            <v>746</v>
          </cell>
          <cell r="B747" t="str">
            <v>seven hundred fourty six  SDG Only</v>
          </cell>
        </row>
        <row r="748">
          <cell r="A748">
            <v>747</v>
          </cell>
          <cell r="B748" t="str">
            <v>seven hundred fourty seven  SDG Only</v>
          </cell>
        </row>
        <row r="749">
          <cell r="A749">
            <v>748</v>
          </cell>
          <cell r="B749" t="str">
            <v>seven hundred fourty eight  SDG Only</v>
          </cell>
        </row>
        <row r="750">
          <cell r="A750">
            <v>749</v>
          </cell>
          <cell r="B750" t="str">
            <v>seven hundred fourty nine  SDG Only</v>
          </cell>
        </row>
        <row r="751">
          <cell r="A751">
            <v>750</v>
          </cell>
          <cell r="B751" t="str">
            <v>seven hundred fifty   SDG Only</v>
          </cell>
        </row>
        <row r="752">
          <cell r="A752">
            <v>751</v>
          </cell>
          <cell r="B752" t="str">
            <v>seven hundred fifty one  SDG Only</v>
          </cell>
        </row>
        <row r="753">
          <cell r="A753">
            <v>752</v>
          </cell>
          <cell r="B753" t="str">
            <v>seven hundred fifty two  SDG Only</v>
          </cell>
        </row>
        <row r="754">
          <cell r="A754">
            <v>753</v>
          </cell>
          <cell r="B754" t="str">
            <v>seven hundred fifty three  SDG Only</v>
          </cell>
        </row>
        <row r="755">
          <cell r="A755">
            <v>754</v>
          </cell>
          <cell r="B755" t="str">
            <v>seven hundred fifty four  SDG Only</v>
          </cell>
        </row>
        <row r="756">
          <cell r="A756">
            <v>755</v>
          </cell>
          <cell r="B756" t="str">
            <v>seven hundred fifty five  SDG Only</v>
          </cell>
        </row>
        <row r="757">
          <cell r="A757">
            <v>756</v>
          </cell>
          <cell r="B757" t="str">
            <v>seven hundred fifty six  SDG Only</v>
          </cell>
        </row>
        <row r="758">
          <cell r="A758">
            <v>757</v>
          </cell>
          <cell r="B758" t="str">
            <v>seven hundred fifty seven  SDG Only</v>
          </cell>
        </row>
        <row r="759">
          <cell r="A759">
            <v>758</v>
          </cell>
          <cell r="B759" t="str">
            <v>seven hundred fifty eight  SDG Only</v>
          </cell>
        </row>
        <row r="760">
          <cell r="A760">
            <v>759</v>
          </cell>
          <cell r="B760" t="str">
            <v>seven hundred fifty nine  SDG Only</v>
          </cell>
        </row>
        <row r="761">
          <cell r="A761">
            <v>760</v>
          </cell>
          <cell r="B761" t="str">
            <v>seven hundred sixty   SDG Only</v>
          </cell>
        </row>
        <row r="762">
          <cell r="A762">
            <v>761</v>
          </cell>
          <cell r="B762" t="str">
            <v>seven hundred sixty one  SDG Only</v>
          </cell>
        </row>
        <row r="763">
          <cell r="A763">
            <v>762</v>
          </cell>
          <cell r="B763" t="str">
            <v>seven hundred sixty two  SDG Only</v>
          </cell>
        </row>
        <row r="764">
          <cell r="A764">
            <v>763</v>
          </cell>
          <cell r="B764" t="str">
            <v>seven hundred sixty three  SDG Only</v>
          </cell>
        </row>
        <row r="765">
          <cell r="A765">
            <v>764</v>
          </cell>
          <cell r="B765" t="str">
            <v>seven hundred sixty four  SDG Only</v>
          </cell>
        </row>
        <row r="766">
          <cell r="A766">
            <v>765</v>
          </cell>
          <cell r="B766" t="str">
            <v>seven hundred sixty five  SDG Only</v>
          </cell>
        </row>
        <row r="767">
          <cell r="A767">
            <v>766</v>
          </cell>
          <cell r="B767" t="str">
            <v>seven hundred sixty six  SDG Only</v>
          </cell>
        </row>
        <row r="768">
          <cell r="A768">
            <v>767</v>
          </cell>
          <cell r="B768" t="str">
            <v>seven hundred sixty seven  SDG Only</v>
          </cell>
        </row>
        <row r="769">
          <cell r="A769">
            <v>768</v>
          </cell>
          <cell r="B769" t="str">
            <v>seven hundred sixty eight  SDG Only</v>
          </cell>
        </row>
        <row r="770">
          <cell r="A770">
            <v>769</v>
          </cell>
          <cell r="B770" t="str">
            <v>seven hundred sixty nine  SDG Only</v>
          </cell>
        </row>
        <row r="771">
          <cell r="A771">
            <v>770</v>
          </cell>
          <cell r="B771" t="str">
            <v>seven hundred seventy   SDG Only</v>
          </cell>
        </row>
        <row r="772">
          <cell r="A772">
            <v>771</v>
          </cell>
          <cell r="B772" t="str">
            <v>seven hundred seventy one  SDG Only</v>
          </cell>
        </row>
        <row r="773">
          <cell r="A773">
            <v>772</v>
          </cell>
          <cell r="B773" t="str">
            <v>seven hundred seventy two  SDG Only</v>
          </cell>
        </row>
        <row r="774">
          <cell r="A774">
            <v>773</v>
          </cell>
          <cell r="B774" t="str">
            <v>seven hundred seventy three  SDG Only</v>
          </cell>
        </row>
        <row r="775">
          <cell r="A775">
            <v>774</v>
          </cell>
          <cell r="B775" t="str">
            <v>seven hundred seventy four  SDG Only</v>
          </cell>
        </row>
        <row r="776">
          <cell r="A776">
            <v>775</v>
          </cell>
          <cell r="B776" t="str">
            <v>seven hundred seventy five  SDG Only</v>
          </cell>
        </row>
        <row r="777">
          <cell r="A777">
            <v>776</v>
          </cell>
          <cell r="B777" t="str">
            <v>seven hundred seventy six  SDG Only</v>
          </cell>
        </row>
        <row r="778">
          <cell r="A778">
            <v>777</v>
          </cell>
          <cell r="B778" t="str">
            <v>seven hundred seventy seven  SDG Only</v>
          </cell>
        </row>
        <row r="779">
          <cell r="A779">
            <v>778</v>
          </cell>
          <cell r="B779" t="str">
            <v>seven hundred seventy eight  SDG Only</v>
          </cell>
        </row>
        <row r="780">
          <cell r="A780">
            <v>779</v>
          </cell>
          <cell r="B780" t="str">
            <v>seven hundred seventy nine  SDG Only</v>
          </cell>
        </row>
        <row r="781">
          <cell r="A781">
            <v>780</v>
          </cell>
          <cell r="B781" t="str">
            <v>seven hundred eighty   SDG Only</v>
          </cell>
        </row>
        <row r="782">
          <cell r="A782">
            <v>781</v>
          </cell>
          <cell r="B782" t="str">
            <v>seven hundred eighty one  SDG Only</v>
          </cell>
        </row>
        <row r="783">
          <cell r="A783">
            <v>782</v>
          </cell>
          <cell r="B783" t="str">
            <v>seven hundred eighty two  SDG Only</v>
          </cell>
        </row>
        <row r="784">
          <cell r="A784">
            <v>783</v>
          </cell>
          <cell r="B784" t="str">
            <v>seven hundred eighty three  SDG Only</v>
          </cell>
        </row>
        <row r="785">
          <cell r="A785">
            <v>784</v>
          </cell>
          <cell r="B785" t="str">
            <v>seven hundred eighty four  SDG Only</v>
          </cell>
        </row>
        <row r="786">
          <cell r="A786">
            <v>785</v>
          </cell>
          <cell r="B786" t="str">
            <v>seven hundred eighty five  SDG Only</v>
          </cell>
        </row>
        <row r="787">
          <cell r="A787">
            <v>786</v>
          </cell>
          <cell r="B787" t="str">
            <v>seven hundred eighty six  SDG Only</v>
          </cell>
        </row>
        <row r="788">
          <cell r="A788">
            <v>787</v>
          </cell>
          <cell r="B788" t="str">
            <v>seven hundred eighty seven  SDG Only</v>
          </cell>
        </row>
        <row r="789">
          <cell r="A789">
            <v>788</v>
          </cell>
          <cell r="B789" t="str">
            <v>seven hundred eighty eight  SDG Only</v>
          </cell>
        </row>
        <row r="790">
          <cell r="A790">
            <v>789</v>
          </cell>
          <cell r="B790" t="str">
            <v>seven hundred eighty nine  SDG Only</v>
          </cell>
        </row>
        <row r="791">
          <cell r="A791">
            <v>790</v>
          </cell>
          <cell r="B791" t="str">
            <v>seven hundred ninety   SDG Only</v>
          </cell>
        </row>
        <row r="792">
          <cell r="A792">
            <v>791</v>
          </cell>
          <cell r="B792" t="str">
            <v>seven hundred ninety one  SDG Only</v>
          </cell>
        </row>
        <row r="793">
          <cell r="A793">
            <v>792</v>
          </cell>
          <cell r="B793" t="str">
            <v>seven hundred ninety two  SDG Only</v>
          </cell>
        </row>
        <row r="794">
          <cell r="A794">
            <v>793</v>
          </cell>
          <cell r="B794" t="str">
            <v>seven hundred ninety three  SDG Only</v>
          </cell>
        </row>
        <row r="795">
          <cell r="A795">
            <v>794</v>
          </cell>
          <cell r="B795" t="str">
            <v>seven hundred ninety four  SDG Only</v>
          </cell>
        </row>
        <row r="796">
          <cell r="A796">
            <v>795</v>
          </cell>
          <cell r="B796" t="str">
            <v>seven hundred ninety five  SDG Only</v>
          </cell>
        </row>
        <row r="797">
          <cell r="A797">
            <v>796</v>
          </cell>
          <cell r="B797" t="str">
            <v>seven hundred ninety six  SDG Only</v>
          </cell>
        </row>
        <row r="798">
          <cell r="A798">
            <v>797</v>
          </cell>
          <cell r="B798" t="str">
            <v>seven hundred ninety seven  SDG Only</v>
          </cell>
        </row>
        <row r="799">
          <cell r="A799">
            <v>798</v>
          </cell>
          <cell r="B799" t="str">
            <v>seven hundred ninety eight  SDG Only</v>
          </cell>
        </row>
        <row r="800">
          <cell r="A800">
            <v>799</v>
          </cell>
          <cell r="B800" t="str">
            <v>seven hundred ninety nine  SDG Only</v>
          </cell>
        </row>
        <row r="801">
          <cell r="A801">
            <v>800</v>
          </cell>
          <cell r="B801" t="str">
            <v>eight hundred   SDG Only</v>
          </cell>
        </row>
        <row r="802">
          <cell r="A802">
            <v>801</v>
          </cell>
          <cell r="B802" t="str">
            <v>eight hundred one  SDG Only</v>
          </cell>
        </row>
        <row r="803">
          <cell r="A803">
            <v>802</v>
          </cell>
          <cell r="B803" t="str">
            <v>eight hundred two  SDG Only</v>
          </cell>
        </row>
        <row r="804">
          <cell r="A804">
            <v>803</v>
          </cell>
          <cell r="B804" t="str">
            <v>eight hundred three  SDG Only</v>
          </cell>
        </row>
        <row r="805">
          <cell r="A805">
            <v>804</v>
          </cell>
          <cell r="B805" t="str">
            <v>eight hundred four  SDG Only</v>
          </cell>
        </row>
        <row r="806">
          <cell r="A806">
            <v>805</v>
          </cell>
          <cell r="B806" t="str">
            <v>eight hundred five  SDG Only</v>
          </cell>
        </row>
        <row r="807">
          <cell r="A807">
            <v>806</v>
          </cell>
          <cell r="B807" t="str">
            <v>eight hundred six  SDG Only</v>
          </cell>
        </row>
        <row r="808">
          <cell r="A808">
            <v>807</v>
          </cell>
          <cell r="B808" t="str">
            <v>eight hundred seven  SDG Only</v>
          </cell>
        </row>
        <row r="809">
          <cell r="A809">
            <v>808</v>
          </cell>
          <cell r="B809" t="str">
            <v>eight hundred eight  SDG Only</v>
          </cell>
        </row>
        <row r="810">
          <cell r="A810">
            <v>809</v>
          </cell>
          <cell r="B810" t="str">
            <v>eight hundred nine  SDG Only</v>
          </cell>
        </row>
        <row r="811">
          <cell r="A811">
            <v>810</v>
          </cell>
          <cell r="B811" t="str">
            <v>eight hundred ten  SDG Only</v>
          </cell>
        </row>
        <row r="812">
          <cell r="A812">
            <v>811</v>
          </cell>
          <cell r="B812" t="str">
            <v>eight hundred eleven  SDG Only</v>
          </cell>
        </row>
        <row r="813">
          <cell r="A813">
            <v>812</v>
          </cell>
          <cell r="B813" t="str">
            <v>eight hundred twelve  SDG Only</v>
          </cell>
        </row>
        <row r="814">
          <cell r="A814">
            <v>813</v>
          </cell>
          <cell r="B814" t="str">
            <v>eight hundred thirteen  SDG Only</v>
          </cell>
        </row>
        <row r="815">
          <cell r="A815">
            <v>814</v>
          </cell>
          <cell r="B815" t="str">
            <v>eight hundred fourteen  SDG Only</v>
          </cell>
        </row>
        <row r="816">
          <cell r="A816">
            <v>815</v>
          </cell>
          <cell r="B816" t="str">
            <v>eight hundred fifteen  SDG Only</v>
          </cell>
        </row>
        <row r="817">
          <cell r="A817">
            <v>816</v>
          </cell>
          <cell r="B817" t="str">
            <v>eight hundred sixteen  SDG Only</v>
          </cell>
        </row>
        <row r="818">
          <cell r="A818">
            <v>817</v>
          </cell>
          <cell r="B818" t="str">
            <v>eight hundred seventeen  SDG Only</v>
          </cell>
        </row>
        <row r="819">
          <cell r="A819">
            <v>818</v>
          </cell>
          <cell r="B819" t="str">
            <v>eight hundred eighteen  SDG Only</v>
          </cell>
        </row>
        <row r="820">
          <cell r="A820">
            <v>819</v>
          </cell>
          <cell r="B820" t="str">
            <v>eight hundred nineteen  SDG Only</v>
          </cell>
        </row>
        <row r="821">
          <cell r="A821">
            <v>820</v>
          </cell>
          <cell r="B821" t="str">
            <v>eight hundred twenty   SDG Only</v>
          </cell>
        </row>
        <row r="822">
          <cell r="A822">
            <v>821</v>
          </cell>
          <cell r="B822" t="str">
            <v>eight hundred twenty one  SDG Only</v>
          </cell>
        </row>
        <row r="823">
          <cell r="A823">
            <v>822</v>
          </cell>
          <cell r="B823" t="str">
            <v>eight hundred twenty two  SDG Only</v>
          </cell>
        </row>
        <row r="824">
          <cell r="A824">
            <v>823</v>
          </cell>
          <cell r="B824" t="str">
            <v>eight hundred twenty three  SDG Only</v>
          </cell>
        </row>
        <row r="825">
          <cell r="A825">
            <v>824</v>
          </cell>
          <cell r="B825" t="str">
            <v>eight hundred twenty four  SDG Only</v>
          </cell>
        </row>
        <row r="826">
          <cell r="A826">
            <v>825</v>
          </cell>
          <cell r="B826" t="str">
            <v>eight hundred twenty five  SDG Only</v>
          </cell>
        </row>
        <row r="827">
          <cell r="A827">
            <v>826</v>
          </cell>
          <cell r="B827" t="str">
            <v>eight hundred twenty six  SDG Only</v>
          </cell>
        </row>
        <row r="828">
          <cell r="A828">
            <v>827</v>
          </cell>
          <cell r="B828" t="str">
            <v>eight hundred twenty seven  SDG Only</v>
          </cell>
        </row>
        <row r="829">
          <cell r="A829">
            <v>828</v>
          </cell>
          <cell r="B829" t="str">
            <v>eight hundred twenty eight  SDG Only</v>
          </cell>
        </row>
        <row r="830">
          <cell r="A830">
            <v>829</v>
          </cell>
          <cell r="B830" t="str">
            <v>eight hundred twenty nine  SDG Only</v>
          </cell>
        </row>
        <row r="831">
          <cell r="A831">
            <v>830</v>
          </cell>
          <cell r="B831" t="str">
            <v>eight hundred thirty   SDG Only</v>
          </cell>
        </row>
        <row r="832">
          <cell r="A832">
            <v>831</v>
          </cell>
          <cell r="B832" t="str">
            <v>eight hundred thirty one  SDG Only</v>
          </cell>
        </row>
        <row r="833">
          <cell r="A833">
            <v>832</v>
          </cell>
          <cell r="B833" t="str">
            <v>eight hundred thirty two  SDG Only</v>
          </cell>
        </row>
        <row r="834">
          <cell r="A834">
            <v>833</v>
          </cell>
          <cell r="B834" t="str">
            <v>eight hundred thirty three  SDG Only</v>
          </cell>
        </row>
        <row r="835">
          <cell r="A835">
            <v>834</v>
          </cell>
          <cell r="B835" t="str">
            <v>eight hundred thirty four  SDG Only</v>
          </cell>
        </row>
        <row r="836">
          <cell r="A836">
            <v>835</v>
          </cell>
          <cell r="B836" t="str">
            <v>eight hundred thirty five  SDG Only</v>
          </cell>
        </row>
        <row r="837">
          <cell r="A837">
            <v>836</v>
          </cell>
          <cell r="B837" t="str">
            <v>eight hundred thirty six  SDG Only</v>
          </cell>
        </row>
        <row r="838">
          <cell r="A838">
            <v>837</v>
          </cell>
          <cell r="B838" t="str">
            <v>eight hundred thirty seven  SDG Only</v>
          </cell>
        </row>
        <row r="839">
          <cell r="A839">
            <v>838</v>
          </cell>
          <cell r="B839" t="str">
            <v>eight hundred thirty eight  SDG Only</v>
          </cell>
        </row>
        <row r="840">
          <cell r="A840">
            <v>839</v>
          </cell>
          <cell r="B840" t="str">
            <v>eight hundred thirty nine  SDG Only</v>
          </cell>
        </row>
        <row r="841">
          <cell r="A841">
            <v>840</v>
          </cell>
          <cell r="B841" t="str">
            <v>eight hundred fourty   SDG Only</v>
          </cell>
        </row>
        <row r="842">
          <cell r="A842">
            <v>841</v>
          </cell>
          <cell r="B842" t="str">
            <v>eight hundred fourty one  SDG Only</v>
          </cell>
        </row>
        <row r="843">
          <cell r="A843">
            <v>842</v>
          </cell>
          <cell r="B843" t="str">
            <v>eight hundred fourty two  SDG Only</v>
          </cell>
        </row>
        <row r="844">
          <cell r="A844">
            <v>843</v>
          </cell>
          <cell r="B844" t="str">
            <v>eight hundred fourty three  SDG Only</v>
          </cell>
        </row>
        <row r="845">
          <cell r="A845">
            <v>844</v>
          </cell>
          <cell r="B845" t="str">
            <v>eight hundred fourty four  SDG Only</v>
          </cell>
        </row>
        <row r="846">
          <cell r="A846">
            <v>845</v>
          </cell>
          <cell r="B846" t="str">
            <v>eight hundred fourty five  SDG Only</v>
          </cell>
        </row>
        <row r="847">
          <cell r="A847">
            <v>846</v>
          </cell>
          <cell r="B847" t="str">
            <v>eight hundred fourty six  SDG Only</v>
          </cell>
        </row>
        <row r="848">
          <cell r="A848">
            <v>847</v>
          </cell>
          <cell r="B848" t="str">
            <v>eight hundred fourty seven  SDG Only</v>
          </cell>
        </row>
        <row r="849">
          <cell r="A849">
            <v>848</v>
          </cell>
          <cell r="B849" t="str">
            <v>eight hundred fourty eight  SDG Only</v>
          </cell>
        </row>
        <row r="850">
          <cell r="A850">
            <v>849</v>
          </cell>
          <cell r="B850" t="str">
            <v>eight hundred fourty nine  SDG Only</v>
          </cell>
        </row>
        <row r="851">
          <cell r="A851">
            <v>850</v>
          </cell>
          <cell r="B851" t="str">
            <v>eight hundred fifty   SDG Only</v>
          </cell>
        </row>
        <row r="852">
          <cell r="A852">
            <v>851</v>
          </cell>
          <cell r="B852" t="str">
            <v>eight hundred fifty one  SDG Only</v>
          </cell>
        </row>
        <row r="853">
          <cell r="A853">
            <v>852</v>
          </cell>
          <cell r="B853" t="str">
            <v>eight hundred fifty two  SDG Only</v>
          </cell>
        </row>
        <row r="854">
          <cell r="A854">
            <v>853</v>
          </cell>
          <cell r="B854" t="str">
            <v>eight hundred fifty three  SDG Only</v>
          </cell>
        </row>
        <row r="855">
          <cell r="A855">
            <v>854</v>
          </cell>
          <cell r="B855" t="str">
            <v>eight hundred fifty four  SDG Only</v>
          </cell>
        </row>
        <row r="856">
          <cell r="A856">
            <v>855</v>
          </cell>
          <cell r="B856" t="str">
            <v>eight hundred fifty five  SDG Only</v>
          </cell>
        </row>
        <row r="857">
          <cell r="A857">
            <v>856</v>
          </cell>
          <cell r="B857" t="str">
            <v>eight hundred fifty six  SDG Only</v>
          </cell>
        </row>
        <row r="858">
          <cell r="A858">
            <v>857</v>
          </cell>
          <cell r="B858" t="str">
            <v>eight hundred fifty seven  SDG Only</v>
          </cell>
        </row>
        <row r="859">
          <cell r="A859">
            <v>858</v>
          </cell>
          <cell r="B859" t="str">
            <v>eight hundred fifty eight  SDG Only</v>
          </cell>
        </row>
        <row r="860">
          <cell r="A860">
            <v>859</v>
          </cell>
          <cell r="B860" t="str">
            <v>eight hundred fifty nine  SDG Only</v>
          </cell>
        </row>
        <row r="861">
          <cell r="A861">
            <v>860</v>
          </cell>
          <cell r="B861" t="str">
            <v>eight hundred sixty   SDG Only</v>
          </cell>
        </row>
        <row r="862">
          <cell r="A862">
            <v>861</v>
          </cell>
          <cell r="B862" t="str">
            <v>eight hundred sixty one  SDG Only</v>
          </cell>
        </row>
        <row r="863">
          <cell r="A863">
            <v>862</v>
          </cell>
          <cell r="B863" t="str">
            <v>eight hundred sixty two  SDG Only</v>
          </cell>
        </row>
        <row r="864">
          <cell r="A864">
            <v>863</v>
          </cell>
          <cell r="B864" t="str">
            <v>eight hundred sixty three  SDG Only</v>
          </cell>
        </row>
        <row r="865">
          <cell r="A865">
            <v>864</v>
          </cell>
          <cell r="B865" t="str">
            <v>eight hundred sixty four  SDG Only</v>
          </cell>
        </row>
        <row r="866">
          <cell r="A866">
            <v>865</v>
          </cell>
          <cell r="B866" t="str">
            <v>eight hundred sixty five  SDG Only</v>
          </cell>
        </row>
        <row r="867">
          <cell r="A867">
            <v>866</v>
          </cell>
          <cell r="B867" t="str">
            <v>eight hundred sixty six  SDG Only</v>
          </cell>
        </row>
        <row r="868">
          <cell r="A868">
            <v>867</v>
          </cell>
          <cell r="B868" t="str">
            <v>eight hundred sixty seven  SDG Only</v>
          </cell>
        </row>
        <row r="869">
          <cell r="A869">
            <v>868</v>
          </cell>
          <cell r="B869" t="str">
            <v>eight hundred sixty eight  SDG Only</v>
          </cell>
        </row>
        <row r="870">
          <cell r="A870">
            <v>869</v>
          </cell>
          <cell r="B870" t="str">
            <v>eight hundred sixty nine  SDG Only</v>
          </cell>
        </row>
        <row r="871">
          <cell r="A871">
            <v>870</v>
          </cell>
          <cell r="B871" t="str">
            <v>eight hundred seventy   SDG Only</v>
          </cell>
        </row>
        <row r="872">
          <cell r="A872">
            <v>871</v>
          </cell>
          <cell r="B872" t="str">
            <v>eight hundred seventy one  SDG Only</v>
          </cell>
        </row>
        <row r="873">
          <cell r="A873">
            <v>872</v>
          </cell>
          <cell r="B873" t="str">
            <v>eight hundred seventy two  SDG Only</v>
          </cell>
        </row>
        <row r="874">
          <cell r="A874">
            <v>873</v>
          </cell>
          <cell r="B874" t="str">
            <v>eight hundred seventy three  SDG Only</v>
          </cell>
        </row>
        <row r="875">
          <cell r="A875">
            <v>874</v>
          </cell>
          <cell r="B875" t="str">
            <v>eight hundred seventy four  SDG Only</v>
          </cell>
        </row>
        <row r="876">
          <cell r="A876">
            <v>875</v>
          </cell>
          <cell r="B876" t="str">
            <v>eight hundred seventy five  SDG Only</v>
          </cell>
        </row>
        <row r="877">
          <cell r="A877">
            <v>876</v>
          </cell>
          <cell r="B877" t="str">
            <v>eight hundred seventy six  SDG Only</v>
          </cell>
        </row>
        <row r="878">
          <cell r="A878">
            <v>877</v>
          </cell>
          <cell r="B878" t="str">
            <v>eight hundred seventy seven  SDG Only</v>
          </cell>
        </row>
        <row r="879">
          <cell r="A879">
            <v>878</v>
          </cell>
          <cell r="B879" t="str">
            <v>eight hundred seventy eight  SDG Only</v>
          </cell>
        </row>
        <row r="880">
          <cell r="A880">
            <v>879</v>
          </cell>
          <cell r="B880" t="str">
            <v>eight hundred seventy nine  SDG Only</v>
          </cell>
        </row>
        <row r="881">
          <cell r="A881">
            <v>880</v>
          </cell>
          <cell r="B881" t="str">
            <v>eight hundred eighty   SDG Only</v>
          </cell>
        </row>
        <row r="882">
          <cell r="A882">
            <v>881</v>
          </cell>
          <cell r="B882" t="str">
            <v>eight hundred eighty one  SDG Only</v>
          </cell>
        </row>
        <row r="883">
          <cell r="A883">
            <v>882</v>
          </cell>
          <cell r="B883" t="str">
            <v>eight hundred eighty two  SDG Only</v>
          </cell>
        </row>
        <row r="884">
          <cell r="A884">
            <v>883</v>
          </cell>
          <cell r="B884" t="str">
            <v>eight hundred eighty three  SDG Only</v>
          </cell>
        </row>
        <row r="885">
          <cell r="A885">
            <v>884</v>
          </cell>
          <cell r="B885" t="str">
            <v>eight hundred eighty four  SDG Only</v>
          </cell>
        </row>
        <row r="886">
          <cell r="A886">
            <v>885</v>
          </cell>
          <cell r="B886" t="str">
            <v>eight hundred eighty five  SDG Only</v>
          </cell>
        </row>
        <row r="887">
          <cell r="A887">
            <v>886</v>
          </cell>
          <cell r="B887" t="str">
            <v>eight hundred eighty six  SDG Only</v>
          </cell>
        </row>
        <row r="888">
          <cell r="A888">
            <v>887</v>
          </cell>
          <cell r="B888" t="str">
            <v>eight hundred eighty seven  SDG Only</v>
          </cell>
        </row>
        <row r="889">
          <cell r="A889">
            <v>888</v>
          </cell>
          <cell r="B889" t="str">
            <v>eight hundred eighty eight  SDG Only</v>
          </cell>
        </row>
        <row r="890">
          <cell r="A890">
            <v>889</v>
          </cell>
          <cell r="B890" t="str">
            <v>eight hundred eighty nine  SDG Only</v>
          </cell>
        </row>
        <row r="891">
          <cell r="A891">
            <v>890</v>
          </cell>
          <cell r="B891" t="str">
            <v>eight hundred ninety   SDG Only</v>
          </cell>
        </row>
        <row r="892">
          <cell r="A892">
            <v>891</v>
          </cell>
          <cell r="B892" t="str">
            <v>eight hundred ninety one  SDG Only</v>
          </cell>
        </row>
        <row r="893">
          <cell r="A893">
            <v>892</v>
          </cell>
          <cell r="B893" t="str">
            <v>eight hundred ninety two  SDG Only</v>
          </cell>
        </row>
        <row r="894">
          <cell r="A894">
            <v>893</v>
          </cell>
          <cell r="B894" t="str">
            <v>eight hundred ninety three  SDG Only</v>
          </cell>
        </row>
        <row r="895">
          <cell r="A895">
            <v>894</v>
          </cell>
          <cell r="B895" t="str">
            <v>eight hundred ninety four  SDG Only</v>
          </cell>
        </row>
        <row r="896">
          <cell r="A896">
            <v>895</v>
          </cell>
          <cell r="B896" t="str">
            <v>eight hundred ninety five  SDG Only</v>
          </cell>
        </row>
        <row r="897">
          <cell r="A897">
            <v>896</v>
          </cell>
          <cell r="B897" t="str">
            <v>eight hundred ninety six  SDG Only</v>
          </cell>
        </row>
        <row r="898">
          <cell r="A898">
            <v>897</v>
          </cell>
          <cell r="B898" t="str">
            <v>eight hundred ninety seven  SDG Only</v>
          </cell>
        </row>
        <row r="899">
          <cell r="A899">
            <v>898</v>
          </cell>
          <cell r="B899" t="str">
            <v>eight hundred ninety eight  SDG Only</v>
          </cell>
        </row>
        <row r="900">
          <cell r="A900">
            <v>899</v>
          </cell>
          <cell r="B900" t="str">
            <v>eight hundred ninety nine  SDG Only</v>
          </cell>
        </row>
        <row r="901">
          <cell r="A901">
            <v>900</v>
          </cell>
          <cell r="B901" t="str">
            <v>nine hundred   SDG Only</v>
          </cell>
        </row>
        <row r="902">
          <cell r="A902">
            <v>901</v>
          </cell>
          <cell r="B902" t="str">
            <v>nine hundred one  SDG Only</v>
          </cell>
        </row>
        <row r="903">
          <cell r="A903">
            <v>902</v>
          </cell>
          <cell r="B903" t="str">
            <v>nine hundred two  SDG Only</v>
          </cell>
        </row>
        <row r="904">
          <cell r="A904">
            <v>903</v>
          </cell>
          <cell r="B904" t="str">
            <v>nine hundred three  SDG Only</v>
          </cell>
        </row>
        <row r="905">
          <cell r="A905">
            <v>904</v>
          </cell>
          <cell r="B905" t="str">
            <v>nine hundred four  SDG Only</v>
          </cell>
        </row>
        <row r="906">
          <cell r="A906">
            <v>905</v>
          </cell>
          <cell r="B906" t="str">
            <v>nine hundred five  SDG Only</v>
          </cell>
        </row>
        <row r="907">
          <cell r="A907">
            <v>906</v>
          </cell>
          <cell r="B907" t="str">
            <v>nine hundred six  SDG Only</v>
          </cell>
        </row>
        <row r="908">
          <cell r="A908">
            <v>907</v>
          </cell>
          <cell r="B908" t="str">
            <v>nine hundred seven  SDG Only</v>
          </cell>
        </row>
        <row r="909">
          <cell r="A909">
            <v>908</v>
          </cell>
          <cell r="B909" t="str">
            <v>nine hundred eight  SDG Only</v>
          </cell>
        </row>
        <row r="910">
          <cell r="A910">
            <v>909</v>
          </cell>
          <cell r="B910" t="str">
            <v>nine hundred nine  SDG Only</v>
          </cell>
        </row>
        <row r="911">
          <cell r="A911">
            <v>910</v>
          </cell>
          <cell r="B911" t="str">
            <v>nine hundred ten  SDG Only</v>
          </cell>
        </row>
        <row r="912">
          <cell r="A912">
            <v>911</v>
          </cell>
          <cell r="B912" t="str">
            <v>nine hundred eleven  SDG Only</v>
          </cell>
        </row>
        <row r="913">
          <cell r="A913">
            <v>912</v>
          </cell>
          <cell r="B913" t="str">
            <v>nine hundred twelve  SDG Only</v>
          </cell>
        </row>
        <row r="914">
          <cell r="A914">
            <v>913</v>
          </cell>
          <cell r="B914" t="str">
            <v>nine hundred thirteen  SDG Only</v>
          </cell>
        </row>
        <row r="915">
          <cell r="A915">
            <v>914</v>
          </cell>
          <cell r="B915" t="str">
            <v>nine hundred fourteen  SDG Only</v>
          </cell>
        </row>
        <row r="916">
          <cell r="A916">
            <v>915</v>
          </cell>
          <cell r="B916" t="str">
            <v>nine hundred fifteen  SDG Only</v>
          </cell>
        </row>
        <row r="917">
          <cell r="A917">
            <v>916</v>
          </cell>
          <cell r="B917" t="str">
            <v>nine hundred sixteen  SDG Only</v>
          </cell>
        </row>
        <row r="918">
          <cell r="A918">
            <v>917</v>
          </cell>
          <cell r="B918" t="str">
            <v>nine hundred seventeen  SDG Only</v>
          </cell>
        </row>
        <row r="919">
          <cell r="A919">
            <v>918</v>
          </cell>
          <cell r="B919" t="str">
            <v>nine hundred eighteen  SDG Only</v>
          </cell>
        </row>
        <row r="920">
          <cell r="A920">
            <v>919</v>
          </cell>
          <cell r="B920" t="str">
            <v>nine hundred nineteen  SDG Only</v>
          </cell>
        </row>
        <row r="921">
          <cell r="A921">
            <v>920</v>
          </cell>
          <cell r="B921" t="str">
            <v>nine hundred twenty   SDG Only</v>
          </cell>
        </row>
        <row r="922">
          <cell r="A922">
            <v>921</v>
          </cell>
          <cell r="B922" t="str">
            <v>nine hundred twenty one  SDG Only</v>
          </cell>
        </row>
        <row r="923">
          <cell r="A923">
            <v>922</v>
          </cell>
          <cell r="B923" t="str">
            <v>nine hundred twenty two  SDG Only</v>
          </cell>
        </row>
        <row r="924">
          <cell r="A924">
            <v>923</v>
          </cell>
          <cell r="B924" t="str">
            <v>nine hundred twenty three  SDG Only</v>
          </cell>
        </row>
        <row r="925">
          <cell r="A925">
            <v>924</v>
          </cell>
          <cell r="B925" t="str">
            <v>nine hundred twenty four  SDG Only</v>
          </cell>
        </row>
        <row r="926">
          <cell r="A926">
            <v>925</v>
          </cell>
          <cell r="B926" t="str">
            <v>nine hundred twenty five  SDG Only</v>
          </cell>
        </row>
        <row r="927">
          <cell r="A927">
            <v>926</v>
          </cell>
          <cell r="B927" t="str">
            <v>nine hundred twenty six  SDG Only</v>
          </cell>
        </row>
        <row r="928">
          <cell r="A928">
            <v>927</v>
          </cell>
          <cell r="B928" t="str">
            <v>nine hundred twenty seven  SDG Only</v>
          </cell>
        </row>
        <row r="929">
          <cell r="A929">
            <v>928</v>
          </cell>
          <cell r="B929" t="str">
            <v>nine hundred twenty eight  SDG Only</v>
          </cell>
        </row>
        <row r="930">
          <cell r="A930">
            <v>929</v>
          </cell>
          <cell r="B930" t="str">
            <v>nine hundred twenty nine  SDG Only</v>
          </cell>
        </row>
        <row r="931">
          <cell r="A931">
            <v>930</v>
          </cell>
          <cell r="B931" t="str">
            <v>nine hundred thirty   SDG Only</v>
          </cell>
        </row>
        <row r="932">
          <cell r="A932">
            <v>931</v>
          </cell>
          <cell r="B932" t="str">
            <v>nine hundred thirty one  SDG Only</v>
          </cell>
        </row>
        <row r="933">
          <cell r="A933">
            <v>932</v>
          </cell>
          <cell r="B933" t="str">
            <v>nine hundred thirty two  SDG Only</v>
          </cell>
        </row>
        <row r="934">
          <cell r="A934">
            <v>933</v>
          </cell>
          <cell r="B934" t="str">
            <v>nine hundred thirty three  SDG Only</v>
          </cell>
        </row>
        <row r="935">
          <cell r="A935">
            <v>934</v>
          </cell>
          <cell r="B935" t="str">
            <v>nine hundred thirty four  SDG Only</v>
          </cell>
        </row>
        <row r="936">
          <cell r="A936">
            <v>935</v>
          </cell>
          <cell r="B936" t="str">
            <v>nine hundred thirty five  SDG Only</v>
          </cell>
        </row>
        <row r="937">
          <cell r="A937">
            <v>936</v>
          </cell>
          <cell r="B937" t="str">
            <v>nine hundred thirty six  SDG Only</v>
          </cell>
        </row>
        <row r="938">
          <cell r="A938">
            <v>937</v>
          </cell>
          <cell r="B938" t="str">
            <v>nine hundred thirty seven  SDG Only</v>
          </cell>
        </row>
        <row r="939">
          <cell r="A939">
            <v>938</v>
          </cell>
          <cell r="B939" t="str">
            <v>nine hundred thirty eight  SDG Only</v>
          </cell>
        </row>
        <row r="940">
          <cell r="A940">
            <v>939</v>
          </cell>
          <cell r="B940" t="str">
            <v>nine hundred thirty nine  SDG Only</v>
          </cell>
        </row>
        <row r="941">
          <cell r="A941">
            <v>940</v>
          </cell>
          <cell r="B941" t="str">
            <v>nine hundred fourty   SDG Only</v>
          </cell>
        </row>
        <row r="942">
          <cell r="A942">
            <v>941</v>
          </cell>
          <cell r="B942" t="str">
            <v>nine hundred fourty one  SDG Only</v>
          </cell>
        </row>
        <row r="943">
          <cell r="A943">
            <v>942</v>
          </cell>
          <cell r="B943" t="str">
            <v>nine hundred fourty two  SDG Only</v>
          </cell>
        </row>
        <row r="944">
          <cell r="A944">
            <v>943</v>
          </cell>
          <cell r="B944" t="str">
            <v>nine hundred fourty three  SDG Only</v>
          </cell>
        </row>
        <row r="945">
          <cell r="A945">
            <v>944</v>
          </cell>
          <cell r="B945" t="str">
            <v>nine hundred fourty four  SDG Only</v>
          </cell>
        </row>
        <row r="946">
          <cell r="A946">
            <v>945</v>
          </cell>
          <cell r="B946" t="str">
            <v>nine hundred fourty five  SDG Only</v>
          </cell>
        </row>
        <row r="947">
          <cell r="A947">
            <v>946</v>
          </cell>
          <cell r="B947" t="str">
            <v>nine hundred fourty six  SDG Only</v>
          </cell>
        </row>
        <row r="948">
          <cell r="A948">
            <v>947</v>
          </cell>
          <cell r="B948" t="str">
            <v>nine hundred fourty seven  SDG Only</v>
          </cell>
        </row>
        <row r="949">
          <cell r="A949">
            <v>948</v>
          </cell>
          <cell r="B949" t="str">
            <v>nine hundred fourty eight  SDG Only</v>
          </cell>
        </row>
        <row r="950">
          <cell r="A950">
            <v>949</v>
          </cell>
          <cell r="B950" t="str">
            <v>nine hundred fourty nine  SDG Only</v>
          </cell>
        </row>
        <row r="951">
          <cell r="A951">
            <v>950</v>
          </cell>
          <cell r="B951" t="str">
            <v>nine hundred fifty   SDG Only</v>
          </cell>
        </row>
        <row r="952">
          <cell r="A952">
            <v>951</v>
          </cell>
          <cell r="B952" t="str">
            <v>nine hundred fifty one  SDG Only</v>
          </cell>
        </row>
        <row r="953">
          <cell r="A953">
            <v>952</v>
          </cell>
          <cell r="B953" t="str">
            <v>nine hundred fifty two  SDG Only</v>
          </cell>
        </row>
        <row r="954">
          <cell r="A954">
            <v>953</v>
          </cell>
          <cell r="B954" t="str">
            <v>nine hundred fifty three  SDG Only</v>
          </cell>
        </row>
        <row r="955">
          <cell r="A955">
            <v>954</v>
          </cell>
          <cell r="B955" t="str">
            <v>nine hundred fifty four  SDG Only</v>
          </cell>
        </row>
        <row r="956">
          <cell r="A956">
            <v>955</v>
          </cell>
          <cell r="B956" t="str">
            <v>nine hundred fifty five  SDG Only</v>
          </cell>
        </row>
        <row r="957">
          <cell r="A957">
            <v>956</v>
          </cell>
          <cell r="B957" t="str">
            <v>nine hundred fifty six  SDG Only</v>
          </cell>
        </row>
        <row r="958">
          <cell r="A958">
            <v>957</v>
          </cell>
          <cell r="B958" t="str">
            <v>nine hundred fifty seven  SDG Only</v>
          </cell>
        </row>
        <row r="959">
          <cell r="A959">
            <v>958</v>
          </cell>
          <cell r="B959" t="str">
            <v>nine hundred fifty eight  SDG Only</v>
          </cell>
        </row>
        <row r="960">
          <cell r="A960">
            <v>959</v>
          </cell>
          <cell r="B960" t="str">
            <v>nine hundred fifty nine  SDG Only</v>
          </cell>
        </row>
        <row r="961">
          <cell r="A961">
            <v>960</v>
          </cell>
          <cell r="B961" t="str">
            <v>nine hundred sixty   SDG Only</v>
          </cell>
        </row>
        <row r="962">
          <cell r="A962">
            <v>961</v>
          </cell>
          <cell r="B962" t="str">
            <v>nine hundred sixty one  SDG Only</v>
          </cell>
        </row>
        <row r="963">
          <cell r="A963">
            <v>962</v>
          </cell>
          <cell r="B963" t="str">
            <v>nine hundred sixty two  SDG Only</v>
          </cell>
        </row>
        <row r="964">
          <cell r="A964">
            <v>963</v>
          </cell>
          <cell r="B964" t="str">
            <v>nine hundred sixty three  SDG Only</v>
          </cell>
        </row>
        <row r="965">
          <cell r="A965">
            <v>964</v>
          </cell>
          <cell r="B965" t="str">
            <v>nine hundred sixty four  SDG Only</v>
          </cell>
        </row>
        <row r="966">
          <cell r="A966">
            <v>965</v>
          </cell>
          <cell r="B966" t="str">
            <v>nine hundred sixty five  SDG Only</v>
          </cell>
        </row>
        <row r="967">
          <cell r="A967">
            <v>966</v>
          </cell>
          <cell r="B967" t="str">
            <v>nine hundred sixty six  SDG Only</v>
          </cell>
        </row>
        <row r="968">
          <cell r="A968">
            <v>967</v>
          </cell>
          <cell r="B968" t="str">
            <v>nine hundred sixty seven  SDG Only</v>
          </cell>
        </row>
        <row r="969">
          <cell r="A969">
            <v>968</v>
          </cell>
          <cell r="B969" t="str">
            <v>nine hundred sixty eight  SDG Only</v>
          </cell>
        </row>
        <row r="970">
          <cell r="A970">
            <v>969</v>
          </cell>
          <cell r="B970" t="str">
            <v>nine hundred sixty nine  SDG Only</v>
          </cell>
        </row>
        <row r="971">
          <cell r="A971">
            <v>970</v>
          </cell>
          <cell r="B971" t="str">
            <v>nine hundred seventy   SDG Only</v>
          </cell>
        </row>
        <row r="972">
          <cell r="A972">
            <v>971</v>
          </cell>
          <cell r="B972" t="str">
            <v>nine hundred seventy one  SDG Only</v>
          </cell>
        </row>
        <row r="973">
          <cell r="A973">
            <v>972</v>
          </cell>
          <cell r="B973" t="str">
            <v>nine hundred seventy two  SDG Only</v>
          </cell>
        </row>
        <row r="974">
          <cell r="A974">
            <v>973</v>
          </cell>
          <cell r="B974" t="str">
            <v>nine hundred seventy three  SDG Only</v>
          </cell>
        </row>
        <row r="975">
          <cell r="A975">
            <v>974</v>
          </cell>
          <cell r="B975" t="str">
            <v>nine hundred seventy four  SDG Only</v>
          </cell>
        </row>
        <row r="976">
          <cell r="A976">
            <v>975</v>
          </cell>
          <cell r="B976" t="str">
            <v>nine hundred seventy five  SDG Only</v>
          </cell>
        </row>
        <row r="977">
          <cell r="A977">
            <v>976</v>
          </cell>
          <cell r="B977" t="str">
            <v>nine hundred seventy six  SDG Only</v>
          </cell>
        </row>
        <row r="978">
          <cell r="A978">
            <v>977</v>
          </cell>
          <cell r="B978" t="str">
            <v>nine hundred seventy seven  SDG Only</v>
          </cell>
        </row>
        <row r="979">
          <cell r="A979">
            <v>978</v>
          </cell>
          <cell r="B979" t="str">
            <v>nine hundred seventy eight  SDG Only</v>
          </cell>
        </row>
        <row r="980">
          <cell r="A980">
            <v>979</v>
          </cell>
          <cell r="B980" t="str">
            <v>nine hundred seventy nine  SDG Only</v>
          </cell>
        </row>
        <row r="981">
          <cell r="A981">
            <v>980</v>
          </cell>
          <cell r="B981" t="str">
            <v>nine hundred eighty   SDG Only</v>
          </cell>
        </row>
        <row r="982">
          <cell r="A982">
            <v>981</v>
          </cell>
          <cell r="B982" t="str">
            <v>nine hundred eighty one  SDG Only</v>
          </cell>
        </row>
        <row r="983">
          <cell r="A983">
            <v>982</v>
          </cell>
          <cell r="B983" t="str">
            <v>nine hundred eighty two  SDG Only</v>
          </cell>
        </row>
        <row r="984">
          <cell r="A984">
            <v>983</v>
          </cell>
          <cell r="B984" t="str">
            <v>nine hundred eighty three  SDG Only</v>
          </cell>
        </row>
        <row r="985">
          <cell r="A985">
            <v>984</v>
          </cell>
          <cell r="B985" t="str">
            <v>nine hundred eighty four  SDG Only</v>
          </cell>
        </row>
        <row r="986">
          <cell r="A986">
            <v>985</v>
          </cell>
          <cell r="B986" t="str">
            <v>nine hundred eighty five  SDG Only</v>
          </cell>
        </row>
        <row r="987">
          <cell r="A987">
            <v>986</v>
          </cell>
          <cell r="B987" t="str">
            <v>nine hundred eighty six  SDG Only</v>
          </cell>
        </row>
        <row r="988">
          <cell r="A988">
            <v>987</v>
          </cell>
          <cell r="B988" t="str">
            <v>nine hundred eighty seven  SDG Only</v>
          </cell>
        </row>
        <row r="989">
          <cell r="A989">
            <v>988</v>
          </cell>
          <cell r="B989" t="str">
            <v>nine hundred eighty eight  SDG Only</v>
          </cell>
        </row>
        <row r="990">
          <cell r="A990">
            <v>989</v>
          </cell>
          <cell r="B990" t="str">
            <v>nine hundred eighty nine  SDG Only</v>
          </cell>
        </row>
        <row r="991">
          <cell r="A991">
            <v>990</v>
          </cell>
          <cell r="B991" t="str">
            <v>nine hundred ninety   SDG Only</v>
          </cell>
        </row>
        <row r="992">
          <cell r="A992">
            <v>991</v>
          </cell>
          <cell r="B992" t="str">
            <v>nine hundred ninety one  SDG Only</v>
          </cell>
        </row>
        <row r="993">
          <cell r="A993">
            <v>992</v>
          </cell>
          <cell r="B993" t="str">
            <v>nine hundred ninety two  SDG Only</v>
          </cell>
        </row>
        <row r="994">
          <cell r="A994">
            <v>993</v>
          </cell>
          <cell r="B994" t="str">
            <v>nine hundred ninety three  SDG Only</v>
          </cell>
        </row>
        <row r="995">
          <cell r="A995">
            <v>994</v>
          </cell>
          <cell r="B995" t="str">
            <v>nine hundred ninety four  SDG Only</v>
          </cell>
        </row>
        <row r="996">
          <cell r="A996">
            <v>995</v>
          </cell>
          <cell r="B996" t="str">
            <v>nine hundred ninety five  SDG Only</v>
          </cell>
        </row>
        <row r="997">
          <cell r="A997">
            <v>996</v>
          </cell>
          <cell r="B997" t="str">
            <v>nine hundred ninety six  SDG Only</v>
          </cell>
        </row>
        <row r="998">
          <cell r="A998">
            <v>997</v>
          </cell>
          <cell r="B998" t="str">
            <v>nine hundred ninety seven  SDG Only</v>
          </cell>
        </row>
        <row r="999">
          <cell r="A999">
            <v>998</v>
          </cell>
          <cell r="B999" t="str">
            <v>nine hundred ninety eight  SDG Only</v>
          </cell>
        </row>
        <row r="1000">
          <cell r="A1000">
            <v>999</v>
          </cell>
          <cell r="B1000" t="str">
            <v>nine hundred ninety nine  SDG Only</v>
          </cell>
        </row>
        <row r="1001">
          <cell r="A1001">
            <v>1000</v>
          </cell>
          <cell r="B1001" t="str">
            <v>one thousand SDG Only</v>
          </cell>
        </row>
        <row r="1002">
          <cell r="A1002">
            <v>1001</v>
          </cell>
          <cell r="B1002" t="str">
            <v>one thousand one SDG Only</v>
          </cell>
        </row>
        <row r="1003">
          <cell r="A1003">
            <v>1002</v>
          </cell>
          <cell r="B1003" t="str">
            <v>one thousand  two SDG Only</v>
          </cell>
        </row>
        <row r="1004">
          <cell r="A1004">
            <v>1003</v>
          </cell>
          <cell r="B1004" t="str">
            <v>one thousand  three SDG Only</v>
          </cell>
        </row>
        <row r="1005">
          <cell r="A1005">
            <v>1004</v>
          </cell>
          <cell r="B1005" t="str">
            <v>one thousand  four SDG Only</v>
          </cell>
        </row>
        <row r="1006">
          <cell r="A1006">
            <v>1005</v>
          </cell>
          <cell r="B1006" t="str">
            <v>one thousand  five SDG Only</v>
          </cell>
        </row>
        <row r="1007">
          <cell r="A1007">
            <v>1006</v>
          </cell>
          <cell r="B1007" t="str">
            <v>one thousand  six SDG Only</v>
          </cell>
        </row>
        <row r="1008">
          <cell r="A1008">
            <v>1007</v>
          </cell>
          <cell r="B1008" t="str">
            <v>one thousand  seven SDG Only</v>
          </cell>
        </row>
        <row r="1009">
          <cell r="A1009">
            <v>1008</v>
          </cell>
          <cell r="B1009" t="str">
            <v>one thousand  eight SDG Only</v>
          </cell>
        </row>
        <row r="1010">
          <cell r="A1010">
            <v>1009</v>
          </cell>
          <cell r="B1010" t="str">
            <v>one thousand  nine SDG Only</v>
          </cell>
        </row>
        <row r="1011">
          <cell r="A1011">
            <v>1010</v>
          </cell>
          <cell r="B1011" t="str">
            <v>one thousand  ten SDG Only</v>
          </cell>
        </row>
        <row r="1012">
          <cell r="A1012">
            <v>1011</v>
          </cell>
          <cell r="B1012" t="str">
            <v>one thousand  eleven SDG Only</v>
          </cell>
        </row>
        <row r="1013">
          <cell r="A1013">
            <v>1012</v>
          </cell>
          <cell r="B1013" t="str">
            <v>one thousand  twelve SDG Only</v>
          </cell>
        </row>
        <row r="1014">
          <cell r="A1014">
            <v>1013</v>
          </cell>
          <cell r="B1014" t="str">
            <v>one thousand  thirteen SDG Only</v>
          </cell>
        </row>
        <row r="1015">
          <cell r="A1015">
            <v>1014</v>
          </cell>
          <cell r="B1015" t="str">
            <v>one thousand  fourteen SDG Only</v>
          </cell>
        </row>
        <row r="1016">
          <cell r="A1016">
            <v>1015</v>
          </cell>
          <cell r="B1016" t="str">
            <v>one thousand  fifteen SDG Only</v>
          </cell>
        </row>
        <row r="1017">
          <cell r="A1017">
            <v>1016</v>
          </cell>
          <cell r="B1017" t="str">
            <v>one thousand  sixteen SDG Only</v>
          </cell>
        </row>
        <row r="1018">
          <cell r="A1018">
            <v>1017</v>
          </cell>
          <cell r="B1018" t="str">
            <v>one thousand  seventeen SDG Only</v>
          </cell>
        </row>
        <row r="1019">
          <cell r="A1019">
            <v>1018</v>
          </cell>
          <cell r="B1019" t="str">
            <v>one thousand  eighteen SDG Only</v>
          </cell>
        </row>
        <row r="1020">
          <cell r="A1020">
            <v>1019</v>
          </cell>
          <cell r="B1020" t="str">
            <v>one thousand  nineteen SDG Only</v>
          </cell>
        </row>
        <row r="1021">
          <cell r="A1021">
            <v>1020</v>
          </cell>
          <cell r="B1021" t="str">
            <v>one thousand  twenty  SDG Only</v>
          </cell>
        </row>
        <row r="1022">
          <cell r="A1022">
            <v>1021</v>
          </cell>
          <cell r="B1022" t="str">
            <v>one thousand  twenty one SDG Only</v>
          </cell>
        </row>
        <row r="1023">
          <cell r="A1023">
            <v>1022</v>
          </cell>
          <cell r="B1023" t="str">
            <v>one thousand  twenty two SDG Only</v>
          </cell>
        </row>
        <row r="1024">
          <cell r="A1024">
            <v>1023</v>
          </cell>
          <cell r="B1024" t="str">
            <v>one thousand  twenty three SDG Only</v>
          </cell>
        </row>
        <row r="1025">
          <cell r="A1025">
            <v>1024</v>
          </cell>
          <cell r="B1025" t="str">
            <v>one thousand  twenty four SDG Only</v>
          </cell>
        </row>
        <row r="1026">
          <cell r="A1026">
            <v>1025</v>
          </cell>
          <cell r="B1026" t="str">
            <v>one thousand  twenty five SDG Only</v>
          </cell>
        </row>
        <row r="1027">
          <cell r="A1027">
            <v>1026</v>
          </cell>
          <cell r="B1027" t="str">
            <v>one thousand  twenty six SDG Only</v>
          </cell>
        </row>
        <row r="1028">
          <cell r="A1028">
            <v>1027</v>
          </cell>
          <cell r="B1028" t="str">
            <v>one thousand  twenty seven SDG Only</v>
          </cell>
        </row>
        <row r="1029">
          <cell r="A1029">
            <v>1028</v>
          </cell>
          <cell r="B1029" t="str">
            <v>one thousand  twenty eight SDG Only</v>
          </cell>
        </row>
        <row r="1030">
          <cell r="A1030">
            <v>1029</v>
          </cell>
          <cell r="B1030" t="str">
            <v>one thousand  twenty nine SDG Only</v>
          </cell>
        </row>
        <row r="1031">
          <cell r="A1031">
            <v>1030</v>
          </cell>
          <cell r="B1031" t="str">
            <v>one thousand  thirty  SDG Only</v>
          </cell>
        </row>
        <row r="1032">
          <cell r="A1032">
            <v>1031</v>
          </cell>
          <cell r="B1032" t="str">
            <v>one thousand  thirty one SDG Only</v>
          </cell>
        </row>
        <row r="1033">
          <cell r="A1033">
            <v>1032</v>
          </cell>
          <cell r="B1033" t="str">
            <v>one thousand  thirty two SDG Only</v>
          </cell>
        </row>
        <row r="1034">
          <cell r="A1034">
            <v>1033</v>
          </cell>
          <cell r="B1034" t="str">
            <v>one thousand  thirty three SDG Only</v>
          </cell>
        </row>
        <row r="1035">
          <cell r="A1035">
            <v>1034</v>
          </cell>
          <cell r="B1035" t="str">
            <v>one thousand  thirty four SDG Only</v>
          </cell>
        </row>
        <row r="1036">
          <cell r="A1036">
            <v>1035</v>
          </cell>
          <cell r="B1036" t="str">
            <v>one thousand  thirty five SDG Only</v>
          </cell>
        </row>
        <row r="1037">
          <cell r="A1037">
            <v>1036</v>
          </cell>
          <cell r="B1037" t="str">
            <v>one thousand  thirty six SDG Only</v>
          </cell>
        </row>
        <row r="1038">
          <cell r="A1038">
            <v>1037</v>
          </cell>
          <cell r="B1038" t="str">
            <v>one thousand  thirty seven SDG Only</v>
          </cell>
        </row>
        <row r="1039">
          <cell r="A1039">
            <v>1038</v>
          </cell>
          <cell r="B1039" t="str">
            <v>one thousand  thirty eight SDG Only</v>
          </cell>
        </row>
        <row r="1040">
          <cell r="A1040">
            <v>1039</v>
          </cell>
          <cell r="B1040" t="str">
            <v>one thousand  thirty nine SDG Only</v>
          </cell>
        </row>
        <row r="1041">
          <cell r="A1041">
            <v>1040</v>
          </cell>
          <cell r="B1041" t="str">
            <v>one thousand  fourty  SDG Only</v>
          </cell>
        </row>
        <row r="1042">
          <cell r="A1042">
            <v>1041</v>
          </cell>
          <cell r="B1042" t="str">
            <v>one thousand  fourty one SDG Only</v>
          </cell>
        </row>
        <row r="1043">
          <cell r="A1043">
            <v>1042</v>
          </cell>
          <cell r="B1043" t="str">
            <v>one thousand  fourty two SDG Only</v>
          </cell>
        </row>
        <row r="1044">
          <cell r="A1044">
            <v>1043</v>
          </cell>
          <cell r="B1044" t="str">
            <v>one thousand  fourty three SDG Only</v>
          </cell>
        </row>
        <row r="1045">
          <cell r="A1045">
            <v>1044</v>
          </cell>
          <cell r="B1045" t="str">
            <v>one thousand  fourty four SDG Only</v>
          </cell>
        </row>
        <row r="1046">
          <cell r="A1046">
            <v>1045</v>
          </cell>
          <cell r="B1046" t="str">
            <v>one thousand  fourty five SDG Only</v>
          </cell>
        </row>
        <row r="1047">
          <cell r="A1047">
            <v>1046</v>
          </cell>
          <cell r="B1047" t="str">
            <v>one thousand  fourty six SDG Only</v>
          </cell>
        </row>
        <row r="1048">
          <cell r="A1048">
            <v>1047</v>
          </cell>
          <cell r="B1048" t="str">
            <v>one thousand  fourty seven SDG Only</v>
          </cell>
        </row>
        <row r="1049">
          <cell r="A1049">
            <v>1048</v>
          </cell>
          <cell r="B1049" t="str">
            <v>one thousand  fourty eight SDG Only</v>
          </cell>
        </row>
        <row r="1050">
          <cell r="A1050">
            <v>1049</v>
          </cell>
          <cell r="B1050" t="str">
            <v>one thousand  fourty nine SDG Only</v>
          </cell>
        </row>
        <row r="1051">
          <cell r="A1051">
            <v>1050</v>
          </cell>
          <cell r="B1051" t="str">
            <v>one thousand  fifty  SDG Only</v>
          </cell>
        </row>
        <row r="1052">
          <cell r="A1052">
            <v>1051</v>
          </cell>
          <cell r="B1052" t="str">
            <v>one thousand  fifty one SDG Only</v>
          </cell>
        </row>
        <row r="1053">
          <cell r="A1053">
            <v>1052</v>
          </cell>
          <cell r="B1053" t="str">
            <v>one thousand  fifty two SDG Only</v>
          </cell>
        </row>
        <row r="1054">
          <cell r="A1054">
            <v>1053</v>
          </cell>
          <cell r="B1054" t="str">
            <v>one thousand  fifty three SDG Only</v>
          </cell>
        </row>
        <row r="1055">
          <cell r="A1055">
            <v>1054</v>
          </cell>
          <cell r="B1055" t="str">
            <v>one thousand  fifty four SDG Only</v>
          </cell>
        </row>
        <row r="1056">
          <cell r="A1056">
            <v>1055</v>
          </cell>
          <cell r="B1056" t="str">
            <v>one thousand  fifty five SDG Only</v>
          </cell>
        </row>
        <row r="1057">
          <cell r="A1057">
            <v>1056</v>
          </cell>
          <cell r="B1057" t="str">
            <v>one thousand  fifty six SDG Only</v>
          </cell>
        </row>
        <row r="1058">
          <cell r="A1058">
            <v>1057</v>
          </cell>
          <cell r="B1058" t="str">
            <v>one thousand  fifty seven SDG Only</v>
          </cell>
        </row>
        <row r="1059">
          <cell r="A1059">
            <v>1058</v>
          </cell>
          <cell r="B1059" t="str">
            <v>one thousand  fifty eight SDG Only</v>
          </cell>
        </row>
        <row r="1060">
          <cell r="A1060">
            <v>1059</v>
          </cell>
          <cell r="B1060" t="str">
            <v>one thousand  fifty nine SDG Only</v>
          </cell>
        </row>
        <row r="1061">
          <cell r="A1061">
            <v>1060</v>
          </cell>
          <cell r="B1061" t="str">
            <v>one thousand  sixty  SDG Only</v>
          </cell>
        </row>
        <row r="1062">
          <cell r="A1062">
            <v>1061</v>
          </cell>
          <cell r="B1062" t="str">
            <v>one thousand  sixty one SDG Only</v>
          </cell>
        </row>
        <row r="1063">
          <cell r="A1063">
            <v>1062</v>
          </cell>
          <cell r="B1063" t="str">
            <v>one thousand  sixty two SDG Only</v>
          </cell>
        </row>
        <row r="1064">
          <cell r="A1064">
            <v>1063</v>
          </cell>
          <cell r="B1064" t="str">
            <v>one thousand  sixty three SDG Only</v>
          </cell>
        </row>
        <row r="1065">
          <cell r="A1065">
            <v>1064</v>
          </cell>
          <cell r="B1065" t="str">
            <v>one thousand  sixty four SDG Only</v>
          </cell>
        </row>
        <row r="1066">
          <cell r="A1066">
            <v>1065</v>
          </cell>
          <cell r="B1066" t="str">
            <v>one thousand  sixty five SDG Only</v>
          </cell>
        </row>
        <row r="1067">
          <cell r="A1067">
            <v>1066</v>
          </cell>
          <cell r="B1067" t="str">
            <v>one thousand  sixty six SDG Only</v>
          </cell>
        </row>
        <row r="1068">
          <cell r="A1068">
            <v>1067</v>
          </cell>
          <cell r="B1068" t="str">
            <v>one thousand  sixty seven SDG Only</v>
          </cell>
        </row>
        <row r="1069">
          <cell r="A1069">
            <v>1068</v>
          </cell>
          <cell r="B1069" t="str">
            <v>one thousand  sixty eight SDG Only</v>
          </cell>
        </row>
        <row r="1070">
          <cell r="A1070">
            <v>1069</v>
          </cell>
          <cell r="B1070" t="str">
            <v>one thousand  sixty nine SDG Only</v>
          </cell>
        </row>
        <row r="1071">
          <cell r="A1071">
            <v>1070</v>
          </cell>
          <cell r="B1071" t="str">
            <v>one thousand  seventy  SDG Only</v>
          </cell>
        </row>
        <row r="1072">
          <cell r="A1072">
            <v>1071</v>
          </cell>
          <cell r="B1072" t="str">
            <v>one thousand  seventy one SDG Only</v>
          </cell>
        </row>
        <row r="1073">
          <cell r="A1073">
            <v>1072</v>
          </cell>
          <cell r="B1073" t="str">
            <v>one thousand  seventy two SDG Only</v>
          </cell>
        </row>
        <row r="1074">
          <cell r="A1074">
            <v>1073</v>
          </cell>
          <cell r="B1074" t="str">
            <v>one thousand  seventy three SDG Only</v>
          </cell>
        </row>
        <row r="1075">
          <cell r="A1075">
            <v>1074</v>
          </cell>
          <cell r="B1075" t="str">
            <v>one thousand  seventy four SDG Only</v>
          </cell>
        </row>
        <row r="1076">
          <cell r="A1076">
            <v>1075</v>
          </cell>
          <cell r="B1076" t="str">
            <v>one thousand  seventy five SDG Only</v>
          </cell>
        </row>
        <row r="1077">
          <cell r="A1077">
            <v>1076</v>
          </cell>
          <cell r="B1077" t="str">
            <v>one thousand  seventy six SDG Only</v>
          </cell>
        </row>
        <row r="1078">
          <cell r="A1078">
            <v>1077</v>
          </cell>
          <cell r="B1078" t="str">
            <v>one thousand  seventy seven SDG Only</v>
          </cell>
        </row>
        <row r="1079">
          <cell r="A1079">
            <v>1078</v>
          </cell>
          <cell r="B1079" t="str">
            <v>one thousand  seventy eight SDG Only</v>
          </cell>
        </row>
        <row r="1080">
          <cell r="A1080">
            <v>1079</v>
          </cell>
          <cell r="B1080" t="str">
            <v>one thousand  seventy nine SDG Only</v>
          </cell>
        </row>
        <row r="1081">
          <cell r="A1081">
            <v>1080</v>
          </cell>
          <cell r="B1081" t="str">
            <v>one thousand  eighty  SDG Only</v>
          </cell>
        </row>
        <row r="1082">
          <cell r="A1082">
            <v>1081</v>
          </cell>
          <cell r="B1082" t="str">
            <v>one thousand  eighty one SDG Only</v>
          </cell>
        </row>
        <row r="1083">
          <cell r="A1083">
            <v>1082</v>
          </cell>
          <cell r="B1083" t="str">
            <v>one thousand  eighty two SDG Only</v>
          </cell>
        </row>
        <row r="1084">
          <cell r="A1084">
            <v>1083</v>
          </cell>
          <cell r="B1084" t="str">
            <v>one thousand  eighty three SDG Only</v>
          </cell>
        </row>
        <row r="1085">
          <cell r="A1085">
            <v>1084</v>
          </cell>
          <cell r="B1085" t="str">
            <v>one thousand  eighty four SDG Only</v>
          </cell>
        </row>
        <row r="1086">
          <cell r="A1086">
            <v>1085</v>
          </cell>
          <cell r="B1086" t="str">
            <v>one thousand  eighty five SDG Only</v>
          </cell>
        </row>
        <row r="1087">
          <cell r="A1087">
            <v>1086</v>
          </cell>
          <cell r="B1087" t="str">
            <v>one thousand  eighty six SDG Only</v>
          </cell>
        </row>
        <row r="1088">
          <cell r="A1088">
            <v>1087</v>
          </cell>
          <cell r="B1088" t="str">
            <v>one thousand  eighty seven SDG Only</v>
          </cell>
        </row>
        <row r="1089">
          <cell r="A1089">
            <v>1088</v>
          </cell>
          <cell r="B1089" t="str">
            <v>one thousand  eighty eight SDG Only</v>
          </cell>
        </row>
        <row r="1090">
          <cell r="A1090">
            <v>1089</v>
          </cell>
          <cell r="B1090" t="str">
            <v>one thousand  eighty nine SDG Only</v>
          </cell>
        </row>
        <row r="1091">
          <cell r="A1091">
            <v>1090</v>
          </cell>
          <cell r="B1091" t="str">
            <v>one thousand  ninety  SDG Only</v>
          </cell>
        </row>
        <row r="1092">
          <cell r="A1092">
            <v>1091</v>
          </cell>
          <cell r="B1092" t="str">
            <v>one thousand  ninety one SDG Only</v>
          </cell>
        </row>
        <row r="1093">
          <cell r="A1093">
            <v>1092</v>
          </cell>
          <cell r="B1093" t="str">
            <v>one thousand  ninety two SDG Only</v>
          </cell>
        </row>
        <row r="1094">
          <cell r="A1094">
            <v>1093</v>
          </cell>
          <cell r="B1094" t="str">
            <v>one thousand  ninety three SDG Only</v>
          </cell>
        </row>
        <row r="1095">
          <cell r="A1095">
            <v>1094</v>
          </cell>
          <cell r="B1095" t="str">
            <v>one thousand  ninety four SDG Only</v>
          </cell>
        </row>
        <row r="1096">
          <cell r="A1096">
            <v>1095</v>
          </cell>
          <cell r="B1096" t="str">
            <v>one thousand  ninety five SDG Only</v>
          </cell>
        </row>
        <row r="1097">
          <cell r="A1097">
            <v>1096</v>
          </cell>
          <cell r="B1097" t="str">
            <v>one thousand  ninety six SDG Only</v>
          </cell>
        </row>
        <row r="1098">
          <cell r="A1098">
            <v>1097</v>
          </cell>
          <cell r="B1098" t="str">
            <v>one thousand  ninety seven SDG Only</v>
          </cell>
        </row>
        <row r="1099">
          <cell r="A1099">
            <v>1098</v>
          </cell>
          <cell r="B1099" t="str">
            <v>one thousand  ninety eight SDG Only</v>
          </cell>
        </row>
        <row r="1100">
          <cell r="A1100">
            <v>1099</v>
          </cell>
          <cell r="B1100" t="str">
            <v>one thousand  ninety nine SDG Only</v>
          </cell>
        </row>
        <row r="1101">
          <cell r="A1101">
            <v>1100</v>
          </cell>
          <cell r="B1101" t="str">
            <v>one thousand one hundred  SDG Only</v>
          </cell>
        </row>
        <row r="1102">
          <cell r="A1102">
            <v>1101</v>
          </cell>
          <cell r="B1102" t="str">
            <v>one thousand one hundred one SDG Only</v>
          </cell>
        </row>
        <row r="1103">
          <cell r="A1103">
            <v>1102</v>
          </cell>
          <cell r="B1103" t="str">
            <v>one thousand one hundred two SDG Only</v>
          </cell>
        </row>
        <row r="1104">
          <cell r="A1104">
            <v>1103</v>
          </cell>
          <cell r="B1104" t="str">
            <v>one thousand one hundred three SDG Only</v>
          </cell>
        </row>
        <row r="1105">
          <cell r="A1105">
            <v>1104</v>
          </cell>
          <cell r="B1105" t="str">
            <v>one thousand one hundred four SDG Only</v>
          </cell>
        </row>
        <row r="1106">
          <cell r="A1106">
            <v>1105</v>
          </cell>
          <cell r="B1106" t="str">
            <v>one thousand one hundred five SDG Only</v>
          </cell>
        </row>
        <row r="1107">
          <cell r="A1107">
            <v>1106</v>
          </cell>
          <cell r="B1107" t="str">
            <v>one thousand one hundred six SDG Only</v>
          </cell>
        </row>
        <row r="1108">
          <cell r="A1108">
            <v>1107</v>
          </cell>
          <cell r="B1108" t="str">
            <v>one thousand one hundred seven SDG Only</v>
          </cell>
        </row>
        <row r="1109">
          <cell r="A1109">
            <v>1108</v>
          </cell>
          <cell r="B1109" t="str">
            <v>one thousand one hundred eight SDG Only</v>
          </cell>
        </row>
        <row r="1110">
          <cell r="A1110">
            <v>1109</v>
          </cell>
          <cell r="B1110" t="str">
            <v>one thousand one hundred nine SDG Only</v>
          </cell>
        </row>
        <row r="1111">
          <cell r="A1111">
            <v>1110</v>
          </cell>
          <cell r="B1111" t="str">
            <v>one thousand one hundred ten SDG Only</v>
          </cell>
        </row>
        <row r="1112">
          <cell r="A1112">
            <v>1111</v>
          </cell>
          <cell r="B1112" t="str">
            <v>one thousand one hundred eleven SDG Only</v>
          </cell>
        </row>
        <row r="1113">
          <cell r="A1113">
            <v>1112</v>
          </cell>
          <cell r="B1113" t="str">
            <v>one thousand one hundred twelve SDG Only</v>
          </cell>
        </row>
        <row r="1114">
          <cell r="A1114">
            <v>1113</v>
          </cell>
          <cell r="B1114" t="str">
            <v>one thousand one hundred thirteen SDG Only</v>
          </cell>
        </row>
        <row r="1115">
          <cell r="A1115">
            <v>1114</v>
          </cell>
          <cell r="B1115" t="str">
            <v>one thousand one hundred fourteen SDG Only</v>
          </cell>
        </row>
        <row r="1116">
          <cell r="A1116">
            <v>1115</v>
          </cell>
          <cell r="B1116" t="str">
            <v>one thousand one hundred fifteen SDG Only</v>
          </cell>
        </row>
        <row r="1117">
          <cell r="A1117">
            <v>1116</v>
          </cell>
          <cell r="B1117" t="str">
            <v>one thousand one hundred sixteen SDG Only</v>
          </cell>
        </row>
        <row r="1118">
          <cell r="A1118">
            <v>1117</v>
          </cell>
          <cell r="B1118" t="str">
            <v>one thousand one hundred seventeen SDG Only</v>
          </cell>
        </row>
        <row r="1119">
          <cell r="A1119">
            <v>1118</v>
          </cell>
          <cell r="B1119" t="str">
            <v>one thousand one hundred eighteen SDG Only</v>
          </cell>
        </row>
        <row r="1120">
          <cell r="A1120">
            <v>1119</v>
          </cell>
          <cell r="B1120" t="str">
            <v>one thousand one hundred nineteen SDG Only</v>
          </cell>
        </row>
        <row r="1121">
          <cell r="A1121">
            <v>1120</v>
          </cell>
          <cell r="B1121" t="str">
            <v>one thousand one hundred twenty  SDG Only</v>
          </cell>
        </row>
        <row r="1122">
          <cell r="A1122">
            <v>1121</v>
          </cell>
          <cell r="B1122" t="str">
            <v>one thousand one hundred twenty one SDG Only</v>
          </cell>
        </row>
        <row r="1123">
          <cell r="A1123">
            <v>1122</v>
          </cell>
          <cell r="B1123" t="str">
            <v>one thousand one hundred twenty two SDG Only</v>
          </cell>
        </row>
        <row r="1124">
          <cell r="A1124">
            <v>1123</v>
          </cell>
          <cell r="B1124" t="str">
            <v>one thousand one hundred twenty three SDG Only</v>
          </cell>
        </row>
        <row r="1125">
          <cell r="A1125">
            <v>1124</v>
          </cell>
          <cell r="B1125" t="str">
            <v>one thousand one hundred twenty four SDG Only</v>
          </cell>
        </row>
        <row r="1126">
          <cell r="A1126">
            <v>1125</v>
          </cell>
          <cell r="B1126" t="str">
            <v>one thousand one hundred twenty five SDG Only</v>
          </cell>
        </row>
        <row r="1127">
          <cell r="A1127">
            <v>1126</v>
          </cell>
          <cell r="B1127" t="str">
            <v>one thousand one hundred twenty six SDG Only</v>
          </cell>
        </row>
        <row r="1128">
          <cell r="A1128">
            <v>1127</v>
          </cell>
          <cell r="B1128" t="str">
            <v>one thousand one hundred twenty seven SDG Only</v>
          </cell>
        </row>
        <row r="1129">
          <cell r="A1129">
            <v>1128</v>
          </cell>
          <cell r="B1129" t="str">
            <v>one thousand one hundred twenty eight SDG Only</v>
          </cell>
        </row>
        <row r="1130">
          <cell r="A1130">
            <v>1129</v>
          </cell>
          <cell r="B1130" t="str">
            <v>one thousand one hundred twenty nine SDG Only</v>
          </cell>
        </row>
        <row r="1131">
          <cell r="A1131">
            <v>1130</v>
          </cell>
          <cell r="B1131" t="str">
            <v>one thousand one hundred thirty  SDG Only</v>
          </cell>
        </row>
        <row r="1132">
          <cell r="A1132">
            <v>1131</v>
          </cell>
          <cell r="B1132" t="str">
            <v>one thousand one hundred thirty one SDG Only</v>
          </cell>
        </row>
        <row r="1133">
          <cell r="A1133">
            <v>1132</v>
          </cell>
          <cell r="B1133" t="str">
            <v>one thousand one hundred thirty two SDG Only</v>
          </cell>
        </row>
        <row r="1134">
          <cell r="A1134">
            <v>1133</v>
          </cell>
          <cell r="B1134" t="str">
            <v>one thousand one hundred thirty three SDG Only</v>
          </cell>
        </row>
        <row r="1135">
          <cell r="A1135">
            <v>1134</v>
          </cell>
          <cell r="B1135" t="str">
            <v>one thousand one hundred thirty four SDG Only</v>
          </cell>
        </row>
        <row r="1136">
          <cell r="A1136">
            <v>1135</v>
          </cell>
          <cell r="B1136" t="str">
            <v>one thousand one hundred thirty five SDG Only</v>
          </cell>
        </row>
        <row r="1137">
          <cell r="A1137">
            <v>1136</v>
          </cell>
          <cell r="B1137" t="str">
            <v>one thousand one hundred thirty six SDG Only</v>
          </cell>
        </row>
        <row r="1138">
          <cell r="A1138">
            <v>1137</v>
          </cell>
          <cell r="B1138" t="str">
            <v>one thousand one hundred thirty seven SDG Only</v>
          </cell>
        </row>
        <row r="1139">
          <cell r="A1139">
            <v>1138</v>
          </cell>
          <cell r="B1139" t="str">
            <v>one thousand one hundred thirty eight SDG Only</v>
          </cell>
        </row>
        <row r="1140">
          <cell r="A1140">
            <v>1139</v>
          </cell>
          <cell r="B1140" t="str">
            <v>one thousand one hundred thirty nine SDG Only</v>
          </cell>
        </row>
        <row r="1141">
          <cell r="A1141">
            <v>1140</v>
          </cell>
          <cell r="B1141" t="str">
            <v>one thousand one hundred fourty  SDG Only</v>
          </cell>
        </row>
        <row r="1142">
          <cell r="A1142">
            <v>1141</v>
          </cell>
          <cell r="B1142" t="str">
            <v>one thousand one hundred fourty one SDG Only</v>
          </cell>
        </row>
        <row r="1143">
          <cell r="A1143">
            <v>1142</v>
          </cell>
          <cell r="B1143" t="str">
            <v>one thousand one hundred fourty two SDG Only</v>
          </cell>
        </row>
        <row r="1144">
          <cell r="A1144">
            <v>1143</v>
          </cell>
          <cell r="B1144" t="str">
            <v>one thousand one hundred fourty three SDG Only</v>
          </cell>
        </row>
        <row r="1145">
          <cell r="A1145">
            <v>1144</v>
          </cell>
          <cell r="B1145" t="str">
            <v>one thousand one hundred fourty four SDG Only</v>
          </cell>
        </row>
        <row r="1146">
          <cell r="A1146">
            <v>1145</v>
          </cell>
          <cell r="B1146" t="str">
            <v>one thousand one hundred fourty five SDG Only</v>
          </cell>
        </row>
        <row r="1147">
          <cell r="A1147">
            <v>1146</v>
          </cell>
          <cell r="B1147" t="str">
            <v>one thousand one hundred fourty six SDG Only</v>
          </cell>
        </row>
        <row r="1148">
          <cell r="A1148">
            <v>1147</v>
          </cell>
          <cell r="B1148" t="str">
            <v>one thousand one hundred fourty seven SDG Only</v>
          </cell>
        </row>
        <row r="1149">
          <cell r="A1149">
            <v>1148</v>
          </cell>
          <cell r="B1149" t="str">
            <v>one thousand one hundred fourty eight SDG Only</v>
          </cell>
        </row>
        <row r="1150">
          <cell r="A1150">
            <v>1149</v>
          </cell>
          <cell r="B1150" t="str">
            <v>one thousand one hundred fourty nine SDG Only</v>
          </cell>
        </row>
        <row r="1151">
          <cell r="A1151">
            <v>1150</v>
          </cell>
          <cell r="B1151" t="str">
            <v>one thousand one hundred fifty  SDG Only</v>
          </cell>
        </row>
        <row r="1152">
          <cell r="A1152">
            <v>1151</v>
          </cell>
          <cell r="B1152" t="str">
            <v>one thousand one hundred fifty one SDG Only</v>
          </cell>
        </row>
        <row r="1153">
          <cell r="A1153">
            <v>1152</v>
          </cell>
          <cell r="B1153" t="str">
            <v>one thousand one hundred fifty two SDG Only</v>
          </cell>
        </row>
        <row r="1154">
          <cell r="A1154">
            <v>1153</v>
          </cell>
          <cell r="B1154" t="str">
            <v>one thousand one hundred fifty three SDG Only</v>
          </cell>
        </row>
        <row r="1155">
          <cell r="A1155">
            <v>1154</v>
          </cell>
          <cell r="B1155" t="str">
            <v>one thousand one hundred fifty four SDG Only</v>
          </cell>
        </row>
        <row r="1156">
          <cell r="A1156">
            <v>1155</v>
          </cell>
          <cell r="B1156" t="str">
            <v>one thousand one hundred fifty five SDG Only</v>
          </cell>
        </row>
        <row r="1157">
          <cell r="A1157">
            <v>1156</v>
          </cell>
          <cell r="B1157" t="str">
            <v>one thousand one hundred fifty six SDG Only</v>
          </cell>
        </row>
        <row r="1158">
          <cell r="A1158">
            <v>1157</v>
          </cell>
          <cell r="B1158" t="str">
            <v>one thousand one hundred fifty seven SDG Only</v>
          </cell>
        </row>
        <row r="1159">
          <cell r="A1159">
            <v>1158</v>
          </cell>
          <cell r="B1159" t="str">
            <v>one thousand one hundred fifty eight SDG Only</v>
          </cell>
        </row>
        <row r="1160">
          <cell r="A1160">
            <v>1159</v>
          </cell>
          <cell r="B1160" t="str">
            <v>one thousand one hundred fifty nine SDG Only</v>
          </cell>
        </row>
        <row r="1161">
          <cell r="A1161">
            <v>1160</v>
          </cell>
          <cell r="B1161" t="str">
            <v>one thousand one hundred sixty  SDG Only</v>
          </cell>
        </row>
        <row r="1162">
          <cell r="A1162">
            <v>1161</v>
          </cell>
          <cell r="B1162" t="str">
            <v>one thousand one hundred sixty one SDG Only</v>
          </cell>
        </row>
        <row r="1163">
          <cell r="A1163">
            <v>1162</v>
          </cell>
          <cell r="B1163" t="str">
            <v>one thousand one hundred sixty two SDG Only</v>
          </cell>
        </row>
        <row r="1164">
          <cell r="A1164">
            <v>1163</v>
          </cell>
          <cell r="B1164" t="str">
            <v>one thousand one hundred sixty three SDG Only</v>
          </cell>
        </row>
        <row r="1165">
          <cell r="A1165">
            <v>1164</v>
          </cell>
          <cell r="B1165" t="str">
            <v>one thousand one hundred sixty four SDG Only</v>
          </cell>
        </row>
        <row r="1166">
          <cell r="A1166">
            <v>1165</v>
          </cell>
          <cell r="B1166" t="str">
            <v>one thousand one hundred sixty five SDG Only</v>
          </cell>
        </row>
        <row r="1167">
          <cell r="A1167">
            <v>1166</v>
          </cell>
          <cell r="B1167" t="str">
            <v>one thousand one hundred sixty six SDG Only</v>
          </cell>
        </row>
        <row r="1168">
          <cell r="A1168">
            <v>1167</v>
          </cell>
          <cell r="B1168" t="str">
            <v>one thousand one hundred sixty seven SDG Only</v>
          </cell>
        </row>
        <row r="1169">
          <cell r="A1169">
            <v>1168</v>
          </cell>
          <cell r="B1169" t="str">
            <v>one thousand one hundred sixty eight SDG Only</v>
          </cell>
        </row>
        <row r="1170">
          <cell r="A1170">
            <v>1169</v>
          </cell>
          <cell r="B1170" t="str">
            <v>one thousand one hundred sixty nine SDG Only</v>
          </cell>
        </row>
        <row r="1171">
          <cell r="A1171">
            <v>1170</v>
          </cell>
          <cell r="B1171" t="str">
            <v>one thousand one hundred seventy  SDG Only</v>
          </cell>
        </row>
        <row r="1172">
          <cell r="A1172">
            <v>1171</v>
          </cell>
          <cell r="B1172" t="str">
            <v>one thousand one hundred seventy one SDG Only</v>
          </cell>
        </row>
        <row r="1173">
          <cell r="A1173">
            <v>1172</v>
          </cell>
          <cell r="B1173" t="str">
            <v>one thousand one hundred seventy two SDG Only</v>
          </cell>
        </row>
        <row r="1174">
          <cell r="A1174">
            <v>1173</v>
          </cell>
          <cell r="B1174" t="str">
            <v>one thousand one hundred seventy three SDG Only</v>
          </cell>
        </row>
        <row r="1175">
          <cell r="A1175">
            <v>1174</v>
          </cell>
          <cell r="B1175" t="str">
            <v>one thousand one hundred seventy four SDG Only</v>
          </cell>
        </row>
        <row r="1176">
          <cell r="A1176">
            <v>1175</v>
          </cell>
          <cell r="B1176" t="str">
            <v>one thousand one hundred seventy five SDG Only</v>
          </cell>
        </row>
        <row r="1177">
          <cell r="A1177">
            <v>1176</v>
          </cell>
          <cell r="B1177" t="str">
            <v>one thousand one hundred seventy six SDG Only</v>
          </cell>
        </row>
        <row r="1178">
          <cell r="A1178">
            <v>1177</v>
          </cell>
          <cell r="B1178" t="str">
            <v>one thousand one hundred seventy seven SDG Only</v>
          </cell>
        </row>
        <row r="1179">
          <cell r="A1179">
            <v>1178</v>
          </cell>
          <cell r="B1179" t="str">
            <v>one thousand one hundred seventy eight SDG Only</v>
          </cell>
        </row>
        <row r="1180">
          <cell r="A1180">
            <v>1179</v>
          </cell>
          <cell r="B1180" t="str">
            <v>one thousand one hundred seventy nine SDG Only</v>
          </cell>
        </row>
        <row r="1181">
          <cell r="A1181">
            <v>1180</v>
          </cell>
          <cell r="B1181" t="str">
            <v>one thousand one hundred eighty  SDG Only</v>
          </cell>
        </row>
        <row r="1182">
          <cell r="A1182">
            <v>1181</v>
          </cell>
          <cell r="B1182" t="str">
            <v>one thousand one hundred eighty one SDG Only</v>
          </cell>
        </row>
        <row r="1183">
          <cell r="A1183">
            <v>1182</v>
          </cell>
          <cell r="B1183" t="str">
            <v>one thousand one hundred eighty two SDG Only</v>
          </cell>
        </row>
        <row r="1184">
          <cell r="A1184">
            <v>1183</v>
          </cell>
          <cell r="B1184" t="str">
            <v>one thousand one hundred eighty three SDG Only</v>
          </cell>
        </row>
        <row r="1185">
          <cell r="A1185">
            <v>1184</v>
          </cell>
          <cell r="B1185" t="str">
            <v>one thousand one hundred eighty four SDG Only</v>
          </cell>
        </row>
        <row r="1186">
          <cell r="A1186">
            <v>1185</v>
          </cell>
          <cell r="B1186" t="str">
            <v>one thousand one hundred eighty five SDG Only</v>
          </cell>
        </row>
        <row r="1187">
          <cell r="A1187">
            <v>1186</v>
          </cell>
          <cell r="B1187" t="str">
            <v>one thousand one hundred eighty six SDG Only</v>
          </cell>
        </row>
        <row r="1188">
          <cell r="A1188">
            <v>1187</v>
          </cell>
          <cell r="B1188" t="str">
            <v>one thousand one hundred eighty seven SDG Only</v>
          </cell>
        </row>
        <row r="1189">
          <cell r="A1189">
            <v>1188</v>
          </cell>
          <cell r="B1189" t="str">
            <v>one thousand one hundred eighty eight SDG Only</v>
          </cell>
        </row>
        <row r="1190">
          <cell r="A1190">
            <v>1189</v>
          </cell>
          <cell r="B1190" t="str">
            <v>one thousand one hundred eighty nine SDG Only</v>
          </cell>
        </row>
        <row r="1191">
          <cell r="A1191">
            <v>1190</v>
          </cell>
          <cell r="B1191" t="str">
            <v>one thousand one hundred ninety  SDG Only</v>
          </cell>
        </row>
        <row r="1192">
          <cell r="A1192">
            <v>1191</v>
          </cell>
          <cell r="B1192" t="str">
            <v>one thousand one hundred ninety one SDG Only</v>
          </cell>
        </row>
        <row r="1193">
          <cell r="A1193">
            <v>1192</v>
          </cell>
          <cell r="B1193" t="str">
            <v>one thousand one hundred ninety two SDG Only</v>
          </cell>
        </row>
        <row r="1194">
          <cell r="A1194">
            <v>1193</v>
          </cell>
          <cell r="B1194" t="str">
            <v>one thousand one hundred ninety three SDG Only</v>
          </cell>
        </row>
        <row r="1195">
          <cell r="A1195">
            <v>1194</v>
          </cell>
          <cell r="B1195" t="str">
            <v>one thousand one hundred ninety four SDG Only</v>
          </cell>
        </row>
        <row r="1196">
          <cell r="A1196">
            <v>1195</v>
          </cell>
          <cell r="B1196" t="str">
            <v>one thousand one hundred ninety five SDG Only</v>
          </cell>
        </row>
        <row r="1197">
          <cell r="A1197">
            <v>1196</v>
          </cell>
          <cell r="B1197" t="str">
            <v>one thousand one hundred ninety six SDG Only</v>
          </cell>
        </row>
        <row r="1198">
          <cell r="A1198">
            <v>1197</v>
          </cell>
          <cell r="B1198" t="str">
            <v>one thousand one hundred ninety seven SDG Only</v>
          </cell>
        </row>
        <row r="1199">
          <cell r="A1199">
            <v>1198</v>
          </cell>
          <cell r="B1199" t="str">
            <v>one thousand one hundred ninety eight SDG Only</v>
          </cell>
        </row>
        <row r="1200">
          <cell r="A1200">
            <v>1199</v>
          </cell>
          <cell r="B1200" t="str">
            <v>one thousand one hundred ninety nine SDG Only</v>
          </cell>
        </row>
        <row r="1201">
          <cell r="A1201">
            <v>1200</v>
          </cell>
          <cell r="B1201" t="str">
            <v>one thousand two hundred  SDG Only</v>
          </cell>
        </row>
        <row r="1202">
          <cell r="A1202">
            <v>1201</v>
          </cell>
          <cell r="B1202" t="str">
            <v>one thousand two hundred one SDG Only</v>
          </cell>
        </row>
        <row r="1203">
          <cell r="A1203">
            <v>1202</v>
          </cell>
          <cell r="B1203" t="str">
            <v>one thousand two hundred two SDG Only</v>
          </cell>
        </row>
        <row r="1204">
          <cell r="A1204">
            <v>1203</v>
          </cell>
          <cell r="B1204" t="str">
            <v>one thousand two hundred three SDG Only</v>
          </cell>
        </row>
        <row r="1205">
          <cell r="A1205">
            <v>1204</v>
          </cell>
          <cell r="B1205" t="str">
            <v>one thousand two hundred four SDG Only</v>
          </cell>
        </row>
        <row r="1206">
          <cell r="A1206">
            <v>1205</v>
          </cell>
          <cell r="B1206" t="str">
            <v>one thousand two hundred five SDG Only</v>
          </cell>
        </row>
        <row r="1207">
          <cell r="A1207">
            <v>1206</v>
          </cell>
          <cell r="B1207" t="str">
            <v>one thousand two hundred six SDG Only</v>
          </cell>
        </row>
        <row r="1208">
          <cell r="A1208">
            <v>1207</v>
          </cell>
          <cell r="B1208" t="str">
            <v>one thousand two hundred seven SDG Only</v>
          </cell>
        </row>
        <row r="1209">
          <cell r="A1209">
            <v>1208</v>
          </cell>
          <cell r="B1209" t="str">
            <v>one thousand two hundred eight SDG Only</v>
          </cell>
        </row>
        <row r="1210">
          <cell r="A1210">
            <v>1209</v>
          </cell>
          <cell r="B1210" t="str">
            <v>one thousand two hundred nine SDG Only</v>
          </cell>
        </row>
        <row r="1211">
          <cell r="A1211">
            <v>1210</v>
          </cell>
          <cell r="B1211" t="str">
            <v>one thousand two hundred ten SDG Only</v>
          </cell>
        </row>
        <row r="1212">
          <cell r="A1212">
            <v>1211</v>
          </cell>
          <cell r="B1212" t="str">
            <v>one thousand two hundred eleven SDG Only</v>
          </cell>
        </row>
        <row r="1213">
          <cell r="A1213">
            <v>1212</v>
          </cell>
          <cell r="B1213" t="str">
            <v>one thousand two hundred twelve SDG Only</v>
          </cell>
        </row>
        <row r="1214">
          <cell r="A1214">
            <v>1213</v>
          </cell>
          <cell r="B1214" t="str">
            <v>one thousand two hundred thirteen SDG Only</v>
          </cell>
        </row>
        <row r="1215">
          <cell r="A1215">
            <v>1214</v>
          </cell>
          <cell r="B1215" t="str">
            <v>one thousand two hundred fourteen SDG Only</v>
          </cell>
        </row>
        <row r="1216">
          <cell r="A1216">
            <v>1215</v>
          </cell>
          <cell r="B1216" t="str">
            <v>one thousand two hundred fifteen SDG Only</v>
          </cell>
        </row>
        <row r="1217">
          <cell r="A1217">
            <v>1216</v>
          </cell>
          <cell r="B1217" t="str">
            <v>one thousand two hundred sixteen SDG Only</v>
          </cell>
        </row>
        <row r="1218">
          <cell r="A1218">
            <v>1217</v>
          </cell>
          <cell r="B1218" t="str">
            <v>one thousand two hundred seventeen SDG Only</v>
          </cell>
        </row>
        <row r="1219">
          <cell r="A1219">
            <v>1218</v>
          </cell>
          <cell r="B1219" t="str">
            <v>one thousand two hundred eighteen SDG Only</v>
          </cell>
        </row>
        <row r="1220">
          <cell r="A1220">
            <v>1219</v>
          </cell>
          <cell r="B1220" t="str">
            <v>one thousand two hundred nineteen SDG Only</v>
          </cell>
        </row>
        <row r="1221">
          <cell r="A1221">
            <v>1220</v>
          </cell>
          <cell r="B1221" t="str">
            <v>one thousand two hundred twenty  SDG Only</v>
          </cell>
        </row>
        <row r="1222">
          <cell r="A1222">
            <v>1221</v>
          </cell>
          <cell r="B1222" t="str">
            <v>one thousand two hundred twenty one SDG Only</v>
          </cell>
        </row>
        <row r="1223">
          <cell r="A1223">
            <v>1222</v>
          </cell>
          <cell r="B1223" t="str">
            <v>one thousand two hundred twenty two SDG Only</v>
          </cell>
        </row>
        <row r="1224">
          <cell r="A1224">
            <v>1223</v>
          </cell>
          <cell r="B1224" t="str">
            <v>one thousand two hundred twenty three SDG Only</v>
          </cell>
        </row>
        <row r="1225">
          <cell r="A1225">
            <v>1224</v>
          </cell>
          <cell r="B1225" t="str">
            <v>one thousand two hundred twenty four SDG Only</v>
          </cell>
        </row>
        <row r="1226">
          <cell r="A1226">
            <v>1225</v>
          </cell>
          <cell r="B1226" t="str">
            <v>one thousand two hundred twenty five SDG Only</v>
          </cell>
        </row>
        <row r="1227">
          <cell r="A1227">
            <v>1226</v>
          </cell>
          <cell r="B1227" t="str">
            <v>one thousand two hundred twenty six SDG Only</v>
          </cell>
        </row>
        <row r="1228">
          <cell r="A1228">
            <v>1227</v>
          </cell>
          <cell r="B1228" t="str">
            <v>one thousand two hundred twenty seven SDG Only</v>
          </cell>
        </row>
        <row r="1229">
          <cell r="A1229">
            <v>1228</v>
          </cell>
          <cell r="B1229" t="str">
            <v>one thousand two hundred twenty eight SDG Only</v>
          </cell>
        </row>
        <row r="1230">
          <cell r="A1230">
            <v>1229</v>
          </cell>
          <cell r="B1230" t="str">
            <v>one thousand two hundred twenty nine SDG Only</v>
          </cell>
        </row>
        <row r="1231">
          <cell r="A1231">
            <v>1230</v>
          </cell>
          <cell r="B1231" t="str">
            <v>one thousand two hundred thirty  SDG Only</v>
          </cell>
        </row>
        <row r="1232">
          <cell r="A1232">
            <v>1231</v>
          </cell>
          <cell r="B1232" t="str">
            <v>one thousand two hundred thirty one SDG Only</v>
          </cell>
        </row>
        <row r="1233">
          <cell r="A1233">
            <v>1232</v>
          </cell>
          <cell r="B1233" t="str">
            <v>one thousand two hundred thirty two SDG Only</v>
          </cell>
        </row>
        <row r="1234">
          <cell r="A1234">
            <v>1233</v>
          </cell>
          <cell r="B1234" t="str">
            <v>one thousand two hundred thirty three SDG Only</v>
          </cell>
        </row>
        <row r="1235">
          <cell r="A1235">
            <v>1234</v>
          </cell>
          <cell r="B1235" t="str">
            <v>one thousand two hundred thirty four SDG Only</v>
          </cell>
        </row>
        <row r="1236">
          <cell r="A1236">
            <v>1235</v>
          </cell>
          <cell r="B1236" t="str">
            <v>one thousand two hundred thirty five SDG Only</v>
          </cell>
        </row>
        <row r="1237">
          <cell r="A1237">
            <v>1236</v>
          </cell>
          <cell r="B1237" t="str">
            <v>one thousand two hundred thirty six SDG Only</v>
          </cell>
        </row>
        <row r="1238">
          <cell r="A1238">
            <v>1237</v>
          </cell>
          <cell r="B1238" t="str">
            <v>one thousand two hundred thirty seven SDG Only</v>
          </cell>
        </row>
        <row r="1239">
          <cell r="A1239">
            <v>1238</v>
          </cell>
          <cell r="B1239" t="str">
            <v>one thousand two hundred thirty eight SDG Only</v>
          </cell>
        </row>
        <row r="1240">
          <cell r="A1240">
            <v>1239</v>
          </cell>
          <cell r="B1240" t="str">
            <v>one thousand two hundred thirty nine SDG Only</v>
          </cell>
        </row>
        <row r="1241">
          <cell r="A1241">
            <v>1240</v>
          </cell>
          <cell r="B1241" t="str">
            <v>one thousand two hundred fourty  SDG Only</v>
          </cell>
        </row>
        <row r="1242">
          <cell r="A1242">
            <v>1241</v>
          </cell>
          <cell r="B1242" t="str">
            <v>one thousand two hundred fourty one SDG Only</v>
          </cell>
        </row>
        <row r="1243">
          <cell r="A1243">
            <v>1242</v>
          </cell>
          <cell r="B1243" t="str">
            <v>one thousand two hundred fourty two SDG Only</v>
          </cell>
        </row>
        <row r="1244">
          <cell r="A1244">
            <v>1243</v>
          </cell>
          <cell r="B1244" t="str">
            <v>one thousand two hundred fourty three SDG Only</v>
          </cell>
        </row>
        <row r="1245">
          <cell r="A1245">
            <v>1244</v>
          </cell>
          <cell r="B1245" t="str">
            <v>one thousand two hundred fourty four SDG Only</v>
          </cell>
        </row>
        <row r="1246">
          <cell r="A1246">
            <v>1245</v>
          </cell>
          <cell r="B1246" t="str">
            <v>one thousand two hundred fourty five SDG Only</v>
          </cell>
        </row>
        <row r="1247">
          <cell r="A1247">
            <v>1246</v>
          </cell>
          <cell r="B1247" t="str">
            <v>one thousand two hundred fourty six SDG Only</v>
          </cell>
        </row>
        <row r="1248">
          <cell r="A1248">
            <v>1247</v>
          </cell>
          <cell r="B1248" t="str">
            <v>one thousand two hundred fourty seven SDG Only</v>
          </cell>
        </row>
        <row r="1249">
          <cell r="A1249">
            <v>1248</v>
          </cell>
          <cell r="B1249" t="str">
            <v>one thousand two hundred fourty eight SDG Only</v>
          </cell>
        </row>
        <row r="1250">
          <cell r="A1250">
            <v>1249</v>
          </cell>
          <cell r="B1250" t="str">
            <v>one thousand two hundred fourty nine SDG Only</v>
          </cell>
        </row>
        <row r="1251">
          <cell r="A1251">
            <v>1250</v>
          </cell>
          <cell r="B1251" t="str">
            <v>one thousand two hundred fifty  SDG Only</v>
          </cell>
        </row>
        <row r="1252">
          <cell r="A1252">
            <v>1251</v>
          </cell>
          <cell r="B1252" t="str">
            <v>one thousand two hundred fifty one SDG Only</v>
          </cell>
        </row>
        <row r="1253">
          <cell r="A1253">
            <v>1252</v>
          </cell>
          <cell r="B1253" t="str">
            <v>one thousand two hundred fifty two SDG Only</v>
          </cell>
        </row>
        <row r="1254">
          <cell r="A1254">
            <v>1253</v>
          </cell>
          <cell r="B1254" t="str">
            <v>one thousand two hundred fifty three SDG Only</v>
          </cell>
        </row>
        <row r="1255">
          <cell r="A1255">
            <v>1254</v>
          </cell>
          <cell r="B1255" t="str">
            <v>one thousand two hundred fifty four SDG Only</v>
          </cell>
        </row>
        <row r="1256">
          <cell r="A1256">
            <v>1255</v>
          </cell>
          <cell r="B1256" t="str">
            <v>one thousand two hundred fifty five SDG Only</v>
          </cell>
        </row>
        <row r="1257">
          <cell r="A1257">
            <v>1256</v>
          </cell>
          <cell r="B1257" t="str">
            <v>one thousand two hundred fifty six SDG Only</v>
          </cell>
        </row>
        <row r="1258">
          <cell r="A1258">
            <v>1257</v>
          </cell>
          <cell r="B1258" t="str">
            <v>one thousand two hundred fifty seven SDG Only</v>
          </cell>
        </row>
        <row r="1259">
          <cell r="A1259">
            <v>1258</v>
          </cell>
          <cell r="B1259" t="str">
            <v>one thousand two hundred fifty eight SDG Only</v>
          </cell>
        </row>
        <row r="1260">
          <cell r="A1260">
            <v>1259</v>
          </cell>
          <cell r="B1260" t="str">
            <v>one thousand two hundred fifty nine SDG Only</v>
          </cell>
        </row>
        <row r="1261">
          <cell r="A1261">
            <v>1260</v>
          </cell>
          <cell r="B1261" t="str">
            <v>one thousand two hundred sixty  SDG Only</v>
          </cell>
        </row>
        <row r="1262">
          <cell r="A1262">
            <v>1261</v>
          </cell>
          <cell r="B1262" t="str">
            <v>one thousand two hundred sixty one SDG Only</v>
          </cell>
        </row>
        <row r="1263">
          <cell r="A1263">
            <v>1262</v>
          </cell>
          <cell r="B1263" t="str">
            <v>one thousand two hundred sixty two SDG Only</v>
          </cell>
        </row>
        <row r="1264">
          <cell r="A1264">
            <v>1263</v>
          </cell>
          <cell r="B1264" t="str">
            <v>one thousand two hundred sixty three SDG Only</v>
          </cell>
        </row>
        <row r="1265">
          <cell r="A1265">
            <v>1264</v>
          </cell>
          <cell r="B1265" t="str">
            <v>one thousand two hundred sixty four SDG Only</v>
          </cell>
        </row>
        <row r="1266">
          <cell r="A1266">
            <v>1265</v>
          </cell>
          <cell r="B1266" t="str">
            <v>one thousand two hundred sixty five SDG Only</v>
          </cell>
        </row>
        <row r="1267">
          <cell r="A1267">
            <v>1266</v>
          </cell>
          <cell r="B1267" t="str">
            <v>one thousand two hundred sixty six SDG Only</v>
          </cell>
        </row>
        <row r="1268">
          <cell r="A1268">
            <v>1267</v>
          </cell>
          <cell r="B1268" t="str">
            <v>one thousand two hundred sixty seven SDG Only</v>
          </cell>
        </row>
        <row r="1269">
          <cell r="A1269">
            <v>1268</v>
          </cell>
          <cell r="B1269" t="str">
            <v>one thousand two hundred sixty eight SDG Only</v>
          </cell>
        </row>
        <row r="1270">
          <cell r="A1270">
            <v>1269</v>
          </cell>
          <cell r="B1270" t="str">
            <v>one thousand two hundred sixty nine SDG Only</v>
          </cell>
        </row>
        <row r="1271">
          <cell r="A1271">
            <v>1270</v>
          </cell>
          <cell r="B1271" t="str">
            <v>one thousand two hundred seventy  SDG Only</v>
          </cell>
        </row>
        <row r="1272">
          <cell r="A1272">
            <v>1271</v>
          </cell>
          <cell r="B1272" t="str">
            <v>one thousand two hundred seventy one SDG Only</v>
          </cell>
        </row>
        <row r="1273">
          <cell r="A1273">
            <v>1272</v>
          </cell>
          <cell r="B1273" t="str">
            <v>one thousand two hundred seventy two SDG Only</v>
          </cell>
        </row>
        <row r="1274">
          <cell r="A1274">
            <v>1273</v>
          </cell>
          <cell r="B1274" t="str">
            <v>one thousand two hundred seventy three SDG Only</v>
          </cell>
        </row>
        <row r="1275">
          <cell r="A1275">
            <v>1274</v>
          </cell>
          <cell r="B1275" t="str">
            <v>one thousand two hundred seventy four SDG Only</v>
          </cell>
        </row>
        <row r="1276">
          <cell r="A1276">
            <v>1275</v>
          </cell>
          <cell r="B1276" t="str">
            <v>one thousand two hundred seventy five SDG Only</v>
          </cell>
        </row>
        <row r="1277">
          <cell r="A1277">
            <v>1276</v>
          </cell>
          <cell r="B1277" t="str">
            <v>one thousand two hundred seventy six SDG Only</v>
          </cell>
        </row>
        <row r="1278">
          <cell r="A1278">
            <v>1277</v>
          </cell>
          <cell r="B1278" t="str">
            <v>one thousand two hundred seventy seven SDG Only</v>
          </cell>
        </row>
        <row r="1279">
          <cell r="A1279">
            <v>1278</v>
          </cell>
          <cell r="B1279" t="str">
            <v>one thousand two hundred seventy eight SDG Only</v>
          </cell>
        </row>
        <row r="1280">
          <cell r="A1280">
            <v>1279</v>
          </cell>
          <cell r="B1280" t="str">
            <v>one thousand two hundred seventy nine SDG Only</v>
          </cell>
        </row>
        <row r="1281">
          <cell r="A1281">
            <v>1280</v>
          </cell>
          <cell r="B1281" t="str">
            <v>one thousand two hundred eighty  SDG Only</v>
          </cell>
        </row>
        <row r="1282">
          <cell r="A1282">
            <v>1281</v>
          </cell>
          <cell r="B1282" t="str">
            <v>one thousand two hundred eighty one SDG Only</v>
          </cell>
        </row>
        <row r="1283">
          <cell r="A1283">
            <v>1282</v>
          </cell>
          <cell r="B1283" t="str">
            <v>one thousand two hundred eighty two SDG Only</v>
          </cell>
        </row>
        <row r="1284">
          <cell r="A1284">
            <v>1283</v>
          </cell>
          <cell r="B1284" t="str">
            <v>one thousand two hundred eighty three SDG Only</v>
          </cell>
        </row>
        <row r="1285">
          <cell r="A1285">
            <v>1284</v>
          </cell>
          <cell r="B1285" t="str">
            <v>one thousand two hundred eighty four SDG Only</v>
          </cell>
        </row>
        <row r="1286">
          <cell r="A1286">
            <v>1285</v>
          </cell>
          <cell r="B1286" t="str">
            <v>one thousand two hundred eighty five SDG Only</v>
          </cell>
        </row>
        <row r="1287">
          <cell r="A1287">
            <v>1286</v>
          </cell>
          <cell r="B1287" t="str">
            <v>one thousand two hundred eighty six SDG Only</v>
          </cell>
        </row>
        <row r="1288">
          <cell r="A1288">
            <v>1287</v>
          </cell>
          <cell r="B1288" t="str">
            <v>one thousand two hundred eighty seven SDG Only</v>
          </cell>
        </row>
        <row r="1289">
          <cell r="A1289">
            <v>1288</v>
          </cell>
          <cell r="B1289" t="str">
            <v>one thousand two hundred eighty eight SDG Only</v>
          </cell>
        </row>
        <row r="1290">
          <cell r="A1290">
            <v>1289</v>
          </cell>
          <cell r="B1290" t="str">
            <v>one thousand two hundred eighty nine SDG Only</v>
          </cell>
        </row>
        <row r="1291">
          <cell r="A1291">
            <v>1290</v>
          </cell>
          <cell r="B1291" t="str">
            <v>one thousand two hundred ninety  SDG Only</v>
          </cell>
        </row>
        <row r="1292">
          <cell r="A1292">
            <v>1291</v>
          </cell>
          <cell r="B1292" t="str">
            <v>one thousand two hundred ninety one SDG Only</v>
          </cell>
        </row>
        <row r="1293">
          <cell r="A1293">
            <v>1292</v>
          </cell>
          <cell r="B1293" t="str">
            <v>one thousand two hundred ninety two SDG Only</v>
          </cell>
        </row>
        <row r="1294">
          <cell r="A1294">
            <v>1293</v>
          </cell>
          <cell r="B1294" t="str">
            <v>one thousand two hundred ninety three SDG Only</v>
          </cell>
        </row>
        <row r="1295">
          <cell r="A1295">
            <v>1294</v>
          </cell>
          <cell r="B1295" t="str">
            <v>one thousand two hundred ninety four SDG Only</v>
          </cell>
        </row>
        <row r="1296">
          <cell r="A1296">
            <v>1295</v>
          </cell>
          <cell r="B1296" t="str">
            <v>one thousand two hundred ninety five SDG Only</v>
          </cell>
        </row>
        <row r="1297">
          <cell r="A1297">
            <v>1296</v>
          </cell>
          <cell r="B1297" t="str">
            <v>one thousand two hundred ninety six SDG Only</v>
          </cell>
        </row>
        <row r="1298">
          <cell r="A1298">
            <v>1297</v>
          </cell>
          <cell r="B1298" t="str">
            <v>one thousand two hundred ninety seven SDG Only</v>
          </cell>
        </row>
        <row r="1299">
          <cell r="A1299">
            <v>1298</v>
          </cell>
          <cell r="B1299" t="str">
            <v>one thousand two hundred ninety eight SDG Only</v>
          </cell>
        </row>
        <row r="1300">
          <cell r="A1300">
            <v>1299</v>
          </cell>
          <cell r="B1300" t="str">
            <v>one thousand two hundred ninety nine SDG Only</v>
          </cell>
        </row>
        <row r="1301">
          <cell r="A1301">
            <v>1300</v>
          </cell>
          <cell r="B1301" t="str">
            <v>one thousand three hundred  SDG Only</v>
          </cell>
        </row>
        <row r="1302">
          <cell r="A1302">
            <v>1301</v>
          </cell>
          <cell r="B1302" t="str">
            <v>one thousand three hundred one SDG Only</v>
          </cell>
        </row>
        <row r="1303">
          <cell r="A1303">
            <v>1302</v>
          </cell>
          <cell r="B1303" t="str">
            <v>one thousand three hundred two SDG Only</v>
          </cell>
        </row>
        <row r="1304">
          <cell r="A1304">
            <v>1303</v>
          </cell>
          <cell r="B1304" t="str">
            <v>one thousand three hundred three SDG Only</v>
          </cell>
        </row>
        <row r="1305">
          <cell r="A1305">
            <v>1304</v>
          </cell>
          <cell r="B1305" t="str">
            <v>one thousand three hundred four SDG Only</v>
          </cell>
        </row>
        <row r="1306">
          <cell r="A1306">
            <v>1305</v>
          </cell>
          <cell r="B1306" t="str">
            <v>one thousand three hundred five SDG Only</v>
          </cell>
        </row>
        <row r="1307">
          <cell r="A1307">
            <v>1306</v>
          </cell>
          <cell r="B1307" t="str">
            <v>one thousand three hundred six SDG Only</v>
          </cell>
        </row>
        <row r="1308">
          <cell r="A1308">
            <v>1307</v>
          </cell>
          <cell r="B1308" t="str">
            <v>one thousand three hundred seven SDG Only</v>
          </cell>
        </row>
        <row r="1309">
          <cell r="A1309">
            <v>1308</v>
          </cell>
          <cell r="B1309" t="str">
            <v>one thousand three hundred eight SDG Only</v>
          </cell>
        </row>
        <row r="1310">
          <cell r="A1310">
            <v>1309</v>
          </cell>
          <cell r="B1310" t="str">
            <v>one thousand three hundred nine SDG Only</v>
          </cell>
        </row>
        <row r="1311">
          <cell r="A1311">
            <v>1310</v>
          </cell>
          <cell r="B1311" t="str">
            <v>one thousand three hundred ten SDG Only</v>
          </cell>
        </row>
        <row r="1312">
          <cell r="A1312">
            <v>1311</v>
          </cell>
          <cell r="B1312" t="str">
            <v>one thousand three hundred eleven SDG Only</v>
          </cell>
        </row>
        <row r="1313">
          <cell r="A1313">
            <v>1312</v>
          </cell>
          <cell r="B1313" t="str">
            <v>one thousand three hundred twelve SDG Only</v>
          </cell>
        </row>
        <row r="1314">
          <cell r="A1314">
            <v>1313</v>
          </cell>
          <cell r="B1314" t="str">
            <v>one thousand three hundred thirteen SDG Only</v>
          </cell>
        </row>
        <row r="1315">
          <cell r="A1315">
            <v>1314</v>
          </cell>
          <cell r="B1315" t="str">
            <v>one thousand three hundred fourteen SDG Only</v>
          </cell>
        </row>
        <row r="1316">
          <cell r="A1316">
            <v>1315</v>
          </cell>
          <cell r="B1316" t="str">
            <v>one thousand three hundred fifteen SDG Only</v>
          </cell>
        </row>
        <row r="1317">
          <cell r="A1317">
            <v>1316</v>
          </cell>
          <cell r="B1317" t="str">
            <v>one thousand three hundred sixteen SDG Only</v>
          </cell>
        </row>
        <row r="1318">
          <cell r="A1318">
            <v>1317</v>
          </cell>
          <cell r="B1318" t="str">
            <v>one thousand three hundred seventeen SDG Only</v>
          </cell>
        </row>
        <row r="1319">
          <cell r="A1319">
            <v>1318</v>
          </cell>
          <cell r="B1319" t="str">
            <v>one thousand three hundred eighteen SDG Only</v>
          </cell>
        </row>
        <row r="1320">
          <cell r="A1320">
            <v>1319</v>
          </cell>
          <cell r="B1320" t="str">
            <v>one thousand three hundred nineteen SDG Only</v>
          </cell>
        </row>
        <row r="1321">
          <cell r="A1321">
            <v>1320</v>
          </cell>
          <cell r="B1321" t="str">
            <v>one thousand three hundred twenty  SDG Only</v>
          </cell>
        </row>
        <row r="1322">
          <cell r="A1322">
            <v>1321</v>
          </cell>
          <cell r="B1322" t="str">
            <v>one thousand three hundred twenty one SDG Only</v>
          </cell>
        </row>
        <row r="1323">
          <cell r="A1323">
            <v>1322</v>
          </cell>
          <cell r="B1323" t="str">
            <v>one thousand three hundred twenty two SDG Only</v>
          </cell>
        </row>
        <row r="1324">
          <cell r="A1324">
            <v>1323</v>
          </cell>
          <cell r="B1324" t="str">
            <v>one thousand three hundred twenty three SDG Only</v>
          </cell>
        </row>
        <row r="1325">
          <cell r="A1325">
            <v>1324</v>
          </cell>
          <cell r="B1325" t="str">
            <v>one thousand three hundred twenty four SDG Only</v>
          </cell>
        </row>
        <row r="1326">
          <cell r="A1326">
            <v>1325</v>
          </cell>
          <cell r="B1326" t="str">
            <v>one thousand three hundred twenty five SDG Only</v>
          </cell>
        </row>
        <row r="1327">
          <cell r="A1327">
            <v>1326</v>
          </cell>
          <cell r="B1327" t="str">
            <v>one thousand three hundred twenty six SDG Only</v>
          </cell>
        </row>
        <row r="1328">
          <cell r="A1328">
            <v>1327</v>
          </cell>
          <cell r="B1328" t="str">
            <v>one thousand three hundred twenty seven SDG Only</v>
          </cell>
        </row>
        <row r="1329">
          <cell r="A1329">
            <v>1328</v>
          </cell>
          <cell r="B1329" t="str">
            <v>one thousand three hundred twenty eight SDG Only</v>
          </cell>
        </row>
        <row r="1330">
          <cell r="A1330">
            <v>1329</v>
          </cell>
          <cell r="B1330" t="str">
            <v>one thousand three hundred twenty nine SDG Only</v>
          </cell>
        </row>
        <row r="1331">
          <cell r="A1331">
            <v>1330</v>
          </cell>
          <cell r="B1331" t="str">
            <v>one thousand three hundred thirty  SDG Only</v>
          </cell>
        </row>
        <row r="1332">
          <cell r="A1332">
            <v>1331</v>
          </cell>
          <cell r="B1332" t="str">
            <v>one thousand three hundred thirty one SDG Only</v>
          </cell>
        </row>
        <row r="1333">
          <cell r="A1333">
            <v>1332</v>
          </cell>
          <cell r="B1333" t="str">
            <v>one thousand three hundred thirty two SDG Only</v>
          </cell>
        </row>
        <row r="1334">
          <cell r="A1334">
            <v>1333</v>
          </cell>
          <cell r="B1334" t="str">
            <v>one thousand three hundred thirty three SDG Only</v>
          </cell>
        </row>
        <row r="1335">
          <cell r="A1335">
            <v>1334</v>
          </cell>
          <cell r="B1335" t="str">
            <v>one thousand three hundred thirty four SDG Only</v>
          </cell>
        </row>
        <row r="1336">
          <cell r="A1336">
            <v>1335</v>
          </cell>
          <cell r="B1336" t="str">
            <v>one thousand three hundred thirty five SDG Only</v>
          </cell>
        </row>
        <row r="1337">
          <cell r="A1337">
            <v>1336</v>
          </cell>
          <cell r="B1337" t="str">
            <v>one thousand three hundred thirty six SDG Only</v>
          </cell>
        </row>
        <row r="1338">
          <cell r="A1338">
            <v>1337</v>
          </cell>
          <cell r="B1338" t="str">
            <v>one thousand three hundred thirty seven SDG Only</v>
          </cell>
        </row>
        <row r="1339">
          <cell r="A1339">
            <v>1338</v>
          </cell>
          <cell r="B1339" t="str">
            <v>one thousand three hundred thirty eight SDG Only</v>
          </cell>
        </row>
        <row r="1340">
          <cell r="A1340">
            <v>1339</v>
          </cell>
          <cell r="B1340" t="str">
            <v>one thousand three hundred thirty nine SDG Only</v>
          </cell>
        </row>
        <row r="1341">
          <cell r="A1341">
            <v>1340</v>
          </cell>
          <cell r="B1341" t="str">
            <v>one thousand three hundred fourty  SDG Only</v>
          </cell>
        </row>
        <row r="1342">
          <cell r="A1342">
            <v>1341</v>
          </cell>
          <cell r="B1342" t="str">
            <v>one thousand three hundred fourty one SDG Only</v>
          </cell>
        </row>
        <row r="1343">
          <cell r="A1343">
            <v>1342</v>
          </cell>
          <cell r="B1343" t="str">
            <v>one thousand three hundred fourty two SDG Only</v>
          </cell>
        </row>
        <row r="1344">
          <cell r="A1344">
            <v>1343</v>
          </cell>
          <cell r="B1344" t="str">
            <v>one thousand three hundred fourty three SDG Only</v>
          </cell>
        </row>
        <row r="1345">
          <cell r="A1345">
            <v>1344</v>
          </cell>
          <cell r="B1345" t="str">
            <v>one thousand three hundred fourty four SDG Only</v>
          </cell>
        </row>
        <row r="1346">
          <cell r="A1346">
            <v>1345</v>
          </cell>
          <cell r="B1346" t="str">
            <v>one thousand three hundred fourty five SDG Only</v>
          </cell>
        </row>
        <row r="1347">
          <cell r="A1347">
            <v>1346</v>
          </cell>
          <cell r="B1347" t="str">
            <v>one thousand three hundred fourty six SDG Only</v>
          </cell>
        </row>
        <row r="1348">
          <cell r="A1348">
            <v>1347</v>
          </cell>
          <cell r="B1348" t="str">
            <v>one thousand three hundred fourty seven SDG Only</v>
          </cell>
        </row>
        <row r="1349">
          <cell r="A1349">
            <v>1348</v>
          </cell>
          <cell r="B1349" t="str">
            <v>one thousand three hundred fourty eight SDG Only</v>
          </cell>
        </row>
        <row r="1350">
          <cell r="A1350">
            <v>1349</v>
          </cell>
          <cell r="B1350" t="str">
            <v>one thousand three hundred fourty nine SDG Only</v>
          </cell>
        </row>
        <row r="1351">
          <cell r="A1351">
            <v>1350</v>
          </cell>
          <cell r="B1351" t="str">
            <v>one thousand three hundred fifty  SDG Only</v>
          </cell>
        </row>
        <row r="1352">
          <cell r="A1352">
            <v>1351</v>
          </cell>
          <cell r="B1352" t="str">
            <v>one thousand three hundred fifty one SDG Only</v>
          </cell>
        </row>
        <row r="1353">
          <cell r="A1353">
            <v>1352</v>
          </cell>
          <cell r="B1353" t="str">
            <v>one thousand three hundred fifty two SDG Only</v>
          </cell>
        </row>
        <row r="1354">
          <cell r="A1354">
            <v>1353</v>
          </cell>
          <cell r="B1354" t="str">
            <v>one thousand three hundred fifty three SDG Only</v>
          </cell>
        </row>
        <row r="1355">
          <cell r="A1355">
            <v>1354</v>
          </cell>
          <cell r="B1355" t="str">
            <v>one thousand three hundred fifty four SDG Only</v>
          </cell>
        </row>
        <row r="1356">
          <cell r="A1356">
            <v>1355</v>
          </cell>
          <cell r="B1356" t="str">
            <v>one thousand three hundred fifty five SDG Only</v>
          </cell>
        </row>
        <row r="1357">
          <cell r="A1357">
            <v>1356</v>
          </cell>
          <cell r="B1357" t="str">
            <v>one thousand three hundred fifty six SDG Only</v>
          </cell>
        </row>
        <row r="1358">
          <cell r="A1358">
            <v>1357</v>
          </cell>
          <cell r="B1358" t="str">
            <v>one thousand three hundred fifty seven SDG Only</v>
          </cell>
        </row>
        <row r="1359">
          <cell r="A1359">
            <v>1358</v>
          </cell>
          <cell r="B1359" t="str">
            <v>one thousand three hundred fifty eight SDG Only</v>
          </cell>
        </row>
        <row r="1360">
          <cell r="A1360">
            <v>1359</v>
          </cell>
          <cell r="B1360" t="str">
            <v>one thousand three hundred fifty nine SDG Only</v>
          </cell>
        </row>
        <row r="1361">
          <cell r="A1361">
            <v>1360</v>
          </cell>
          <cell r="B1361" t="str">
            <v>one thousand three hundred sixty  SDG Only</v>
          </cell>
        </row>
        <row r="1362">
          <cell r="A1362">
            <v>1361</v>
          </cell>
          <cell r="B1362" t="str">
            <v>one thousand three hundred sixty one SDG Only</v>
          </cell>
        </row>
        <row r="1363">
          <cell r="A1363">
            <v>1362</v>
          </cell>
          <cell r="B1363" t="str">
            <v>one thousand three hundred sixty two SDG Only</v>
          </cell>
        </row>
        <row r="1364">
          <cell r="A1364">
            <v>1363</v>
          </cell>
          <cell r="B1364" t="str">
            <v>one thousand three hundred sixty three SDG Only</v>
          </cell>
        </row>
        <row r="1365">
          <cell r="A1365">
            <v>1364</v>
          </cell>
          <cell r="B1365" t="str">
            <v>one thousand three hundred sixty four SDG Only</v>
          </cell>
        </row>
        <row r="1366">
          <cell r="A1366">
            <v>1365</v>
          </cell>
          <cell r="B1366" t="str">
            <v>one thousand three hundred sixty five SDG Only</v>
          </cell>
        </row>
        <row r="1367">
          <cell r="A1367">
            <v>1366</v>
          </cell>
          <cell r="B1367" t="str">
            <v>one thousand three hundred sixty six SDG Only</v>
          </cell>
        </row>
        <row r="1368">
          <cell r="A1368">
            <v>1367</v>
          </cell>
          <cell r="B1368" t="str">
            <v>one thousand three hundred sixty seven SDG Only</v>
          </cell>
        </row>
        <row r="1369">
          <cell r="A1369">
            <v>1368</v>
          </cell>
          <cell r="B1369" t="str">
            <v>one thousand three hundred sixty eight SDG Only</v>
          </cell>
        </row>
        <row r="1370">
          <cell r="A1370">
            <v>1369</v>
          </cell>
          <cell r="B1370" t="str">
            <v>one thousand three hundred sixty nine SDG Only</v>
          </cell>
        </row>
        <row r="1371">
          <cell r="A1371">
            <v>1370</v>
          </cell>
          <cell r="B1371" t="str">
            <v>one thousand three hundred seventy  SDG Only</v>
          </cell>
        </row>
        <row r="1372">
          <cell r="A1372">
            <v>1371</v>
          </cell>
          <cell r="B1372" t="str">
            <v>one thousand three hundred seventy one SDG Only</v>
          </cell>
        </row>
        <row r="1373">
          <cell r="A1373">
            <v>1372</v>
          </cell>
          <cell r="B1373" t="str">
            <v>one thousand three hundred seventy two SDG Only</v>
          </cell>
        </row>
        <row r="1374">
          <cell r="A1374">
            <v>1373</v>
          </cell>
          <cell r="B1374" t="str">
            <v>one thousand three hundred seventy three SDG Only</v>
          </cell>
        </row>
        <row r="1375">
          <cell r="A1375">
            <v>1374</v>
          </cell>
          <cell r="B1375" t="str">
            <v>one thousand three hundred seventy four SDG Only</v>
          </cell>
        </row>
        <row r="1376">
          <cell r="A1376">
            <v>1375</v>
          </cell>
          <cell r="B1376" t="str">
            <v>one thousand three hundred seventy five SDG Only</v>
          </cell>
        </row>
        <row r="1377">
          <cell r="A1377">
            <v>1376</v>
          </cell>
          <cell r="B1377" t="str">
            <v>one thousand three hundred seventy six SDG Only</v>
          </cell>
        </row>
        <row r="1378">
          <cell r="A1378">
            <v>1377</v>
          </cell>
          <cell r="B1378" t="str">
            <v>one thousand three hundred seventy seven SDG Only</v>
          </cell>
        </row>
        <row r="1379">
          <cell r="A1379">
            <v>1378</v>
          </cell>
          <cell r="B1379" t="str">
            <v>one thousand three hundred seventy eight SDG Only</v>
          </cell>
        </row>
        <row r="1380">
          <cell r="A1380">
            <v>1379</v>
          </cell>
          <cell r="B1380" t="str">
            <v>one thousand three hundred seventy nine SDG Only</v>
          </cell>
        </row>
        <row r="1381">
          <cell r="A1381">
            <v>1380</v>
          </cell>
          <cell r="B1381" t="str">
            <v>one thousand three hundred eighty  SDG Only</v>
          </cell>
        </row>
        <row r="1382">
          <cell r="A1382">
            <v>1381</v>
          </cell>
          <cell r="B1382" t="str">
            <v>one thousand three hundred eighty one SDG Only</v>
          </cell>
        </row>
        <row r="1383">
          <cell r="A1383">
            <v>1382</v>
          </cell>
          <cell r="B1383" t="str">
            <v>one thousand three hundred eighty two SDG Only</v>
          </cell>
        </row>
        <row r="1384">
          <cell r="A1384">
            <v>1383</v>
          </cell>
          <cell r="B1384" t="str">
            <v>one thousand three hundred eighty three SDG Only</v>
          </cell>
        </row>
        <row r="1385">
          <cell r="A1385">
            <v>1384</v>
          </cell>
          <cell r="B1385" t="str">
            <v>one thousand three hundred eighty four SDG Only</v>
          </cell>
        </row>
        <row r="1386">
          <cell r="A1386">
            <v>1385</v>
          </cell>
          <cell r="B1386" t="str">
            <v>one thousand three hundred eighty five SDG Only</v>
          </cell>
        </row>
        <row r="1387">
          <cell r="A1387">
            <v>1386</v>
          </cell>
          <cell r="B1387" t="str">
            <v>one thousand three hundred eighty six SDG Only</v>
          </cell>
        </row>
        <row r="1388">
          <cell r="A1388">
            <v>1387</v>
          </cell>
          <cell r="B1388" t="str">
            <v>one thousand three hundred eighty seven SDG Only</v>
          </cell>
        </row>
        <row r="1389">
          <cell r="A1389">
            <v>1388</v>
          </cell>
          <cell r="B1389" t="str">
            <v>one thousand three hundred eighty eight SDG Only</v>
          </cell>
        </row>
        <row r="1390">
          <cell r="A1390">
            <v>1389</v>
          </cell>
          <cell r="B1390" t="str">
            <v>one thousand three hundred eighty nine SDG Only</v>
          </cell>
        </row>
        <row r="1391">
          <cell r="A1391">
            <v>1390</v>
          </cell>
          <cell r="B1391" t="str">
            <v>one thousand three hundred ninety  SDG Only</v>
          </cell>
        </row>
        <row r="1392">
          <cell r="A1392">
            <v>1391</v>
          </cell>
          <cell r="B1392" t="str">
            <v>one thousand three hundred ninety one SDG Only</v>
          </cell>
        </row>
        <row r="1393">
          <cell r="A1393">
            <v>1392</v>
          </cell>
          <cell r="B1393" t="str">
            <v>one thousand three hundred ninety two SDG Only</v>
          </cell>
        </row>
        <row r="1394">
          <cell r="A1394">
            <v>1393</v>
          </cell>
          <cell r="B1394" t="str">
            <v>one thousand three hundred ninety three SDG Only</v>
          </cell>
        </row>
        <row r="1395">
          <cell r="A1395">
            <v>1394</v>
          </cell>
          <cell r="B1395" t="str">
            <v>one thousand three hundred ninety four SDG Only</v>
          </cell>
        </row>
        <row r="1396">
          <cell r="A1396">
            <v>1395</v>
          </cell>
          <cell r="B1396" t="str">
            <v>one thousand three hundred ninety five SDG Only</v>
          </cell>
        </row>
        <row r="1397">
          <cell r="A1397">
            <v>1396</v>
          </cell>
          <cell r="B1397" t="str">
            <v>one thousand three hundred ninety six SDG Only</v>
          </cell>
        </row>
        <row r="1398">
          <cell r="A1398">
            <v>1397</v>
          </cell>
          <cell r="B1398" t="str">
            <v>one thousand three hundred ninety seven SDG Only</v>
          </cell>
        </row>
        <row r="1399">
          <cell r="A1399">
            <v>1398</v>
          </cell>
          <cell r="B1399" t="str">
            <v>one thousand three hundred ninety eight SDG Only</v>
          </cell>
        </row>
        <row r="1400">
          <cell r="A1400">
            <v>1399</v>
          </cell>
          <cell r="B1400" t="str">
            <v>one thousand three hundred ninety nine SDG Only</v>
          </cell>
        </row>
        <row r="1401">
          <cell r="A1401">
            <v>1400</v>
          </cell>
          <cell r="B1401" t="str">
            <v>one thousand four hundred  SDG Only</v>
          </cell>
        </row>
        <row r="1402">
          <cell r="A1402">
            <v>1401</v>
          </cell>
          <cell r="B1402" t="str">
            <v>one thousand four hundred one SDG Only</v>
          </cell>
        </row>
        <row r="1403">
          <cell r="A1403">
            <v>1402</v>
          </cell>
          <cell r="B1403" t="str">
            <v>one thousand four hundred two SDG Only</v>
          </cell>
        </row>
        <row r="1404">
          <cell r="A1404">
            <v>1403</v>
          </cell>
          <cell r="B1404" t="str">
            <v>one thousand four hundred three SDG Only</v>
          </cell>
        </row>
        <row r="1405">
          <cell r="A1405">
            <v>1404</v>
          </cell>
          <cell r="B1405" t="str">
            <v>one thousand four hundred four SDG Only</v>
          </cell>
        </row>
        <row r="1406">
          <cell r="A1406">
            <v>1405</v>
          </cell>
          <cell r="B1406" t="str">
            <v>one thousand four hundred five SDG Only</v>
          </cell>
        </row>
        <row r="1407">
          <cell r="A1407">
            <v>1406</v>
          </cell>
          <cell r="B1407" t="str">
            <v>one thousand four hundred six SDG Only</v>
          </cell>
        </row>
        <row r="1408">
          <cell r="A1408">
            <v>1407</v>
          </cell>
          <cell r="B1408" t="str">
            <v>one thousand four hundred seven SDG Only</v>
          </cell>
        </row>
        <row r="1409">
          <cell r="A1409">
            <v>1408</v>
          </cell>
          <cell r="B1409" t="str">
            <v>one thousand four hundred eight SDG Only</v>
          </cell>
        </row>
        <row r="1410">
          <cell r="A1410">
            <v>1409</v>
          </cell>
          <cell r="B1410" t="str">
            <v>one thousand four hundred nine SDG Only</v>
          </cell>
        </row>
        <row r="1411">
          <cell r="A1411">
            <v>1410</v>
          </cell>
          <cell r="B1411" t="str">
            <v>one thousand four hundred ten SDG Only</v>
          </cell>
        </row>
        <row r="1412">
          <cell r="A1412">
            <v>1411</v>
          </cell>
          <cell r="B1412" t="str">
            <v>one thousand four hundred eleven SDG Only</v>
          </cell>
        </row>
        <row r="1413">
          <cell r="A1413">
            <v>1412</v>
          </cell>
          <cell r="B1413" t="str">
            <v>one thousand four hundred twelve SDG Only</v>
          </cell>
        </row>
        <row r="1414">
          <cell r="A1414">
            <v>1413</v>
          </cell>
          <cell r="B1414" t="str">
            <v>one thousand four hundred thirteen SDG Only</v>
          </cell>
        </row>
        <row r="1415">
          <cell r="A1415">
            <v>1414</v>
          </cell>
          <cell r="B1415" t="str">
            <v>one thousand four hundred fourteen SDG Only</v>
          </cell>
        </row>
        <row r="1416">
          <cell r="A1416">
            <v>1415</v>
          </cell>
          <cell r="B1416" t="str">
            <v>one thousand four hundred fifteen SDG Only</v>
          </cell>
        </row>
        <row r="1417">
          <cell r="A1417">
            <v>1416</v>
          </cell>
          <cell r="B1417" t="str">
            <v>one thousand four hundred sixteen SDG Only</v>
          </cell>
        </row>
        <row r="1418">
          <cell r="A1418">
            <v>1417</v>
          </cell>
          <cell r="B1418" t="str">
            <v>one thousand four hundred seventeen SDG Only</v>
          </cell>
        </row>
        <row r="1419">
          <cell r="A1419">
            <v>1418</v>
          </cell>
          <cell r="B1419" t="str">
            <v>one thousand four hundred eighteen SDG Only</v>
          </cell>
        </row>
        <row r="1420">
          <cell r="A1420">
            <v>1419</v>
          </cell>
          <cell r="B1420" t="str">
            <v>one thousand four hundred nineteen SDG Only</v>
          </cell>
        </row>
        <row r="1421">
          <cell r="A1421">
            <v>1420</v>
          </cell>
          <cell r="B1421" t="str">
            <v>one thousand four hundred twenty  SDG Only</v>
          </cell>
        </row>
        <row r="1422">
          <cell r="A1422">
            <v>1421</v>
          </cell>
          <cell r="B1422" t="str">
            <v>one thousand four hundred twenty one SDG Only</v>
          </cell>
        </row>
        <row r="1423">
          <cell r="A1423">
            <v>1422</v>
          </cell>
          <cell r="B1423" t="str">
            <v>one thousand four hundred twenty two SDG Only</v>
          </cell>
        </row>
        <row r="1424">
          <cell r="A1424">
            <v>1423</v>
          </cell>
          <cell r="B1424" t="str">
            <v>one thousand four hundred twenty three SDG Only</v>
          </cell>
        </row>
        <row r="1425">
          <cell r="A1425">
            <v>1424</v>
          </cell>
          <cell r="B1425" t="str">
            <v>one thousand four hundred twenty four SDG Only</v>
          </cell>
        </row>
        <row r="1426">
          <cell r="A1426">
            <v>1425</v>
          </cell>
          <cell r="B1426" t="str">
            <v>one thousand four hundred twenty five SDG Only</v>
          </cell>
        </row>
        <row r="1427">
          <cell r="A1427">
            <v>1426</v>
          </cell>
          <cell r="B1427" t="str">
            <v>one thousand four hundred twenty six SDG Only</v>
          </cell>
        </row>
        <row r="1428">
          <cell r="A1428">
            <v>1427</v>
          </cell>
          <cell r="B1428" t="str">
            <v>one thousand four hundred twenty seven SDG Only</v>
          </cell>
        </row>
        <row r="1429">
          <cell r="A1429">
            <v>1428</v>
          </cell>
          <cell r="B1429" t="str">
            <v>one thousand four hundred twenty eight SDG Only</v>
          </cell>
        </row>
        <row r="1430">
          <cell r="A1430">
            <v>1429</v>
          </cell>
          <cell r="B1430" t="str">
            <v>one thousand four hundred twenty nine SDG Only</v>
          </cell>
        </row>
        <row r="1431">
          <cell r="A1431">
            <v>1430</v>
          </cell>
          <cell r="B1431" t="str">
            <v>one thousand four hundred thirty  SDG Only</v>
          </cell>
        </row>
        <row r="1432">
          <cell r="A1432">
            <v>1431</v>
          </cell>
          <cell r="B1432" t="str">
            <v>one thousand four hundred thirty one SDG Only</v>
          </cell>
        </row>
        <row r="1433">
          <cell r="A1433">
            <v>1432</v>
          </cell>
          <cell r="B1433" t="str">
            <v>one thousand four hundred thirty two SDG Only</v>
          </cell>
        </row>
        <row r="1434">
          <cell r="A1434">
            <v>1433</v>
          </cell>
          <cell r="B1434" t="str">
            <v>one thousand four hundred thirty three SDG Only</v>
          </cell>
        </row>
        <row r="1435">
          <cell r="A1435">
            <v>1434</v>
          </cell>
          <cell r="B1435" t="str">
            <v>one thousand four hundred thirty four SDG Only</v>
          </cell>
        </row>
        <row r="1436">
          <cell r="A1436">
            <v>1435</v>
          </cell>
          <cell r="B1436" t="str">
            <v>one thousand four hundred thirty five SDG Only</v>
          </cell>
        </row>
        <row r="1437">
          <cell r="A1437">
            <v>1436</v>
          </cell>
          <cell r="B1437" t="str">
            <v>one thousand four hundred thirty six SDG Only</v>
          </cell>
        </row>
        <row r="1438">
          <cell r="A1438">
            <v>1437</v>
          </cell>
          <cell r="B1438" t="str">
            <v>one thousand four hundred thirty seven SDG Only</v>
          </cell>
        </row>
        <row r="1439">
          <cell r="A1439">
            <v>1438</v>
          </cell>
          <cell r="B1439" t="str">
            <v>one thousand four hundred thirty eight SDG Only</v>
          </cell>
        </row>
        <row r="1440">
          <cell r="A1440">
            <v>1439</v>
          </cell>
          <cell r="B1440" t="str">
            <v>one thousand four hundred thirty nine SDG Only</v>
          </cell>
        </row>
        <row r="1441">
          <cell r="A1441">
            <v>1440</v>
          </cell>
          <cell r="B1441" t="str">
            <v>one thousand four hundred fourty  SDG Only</v>
          </cell>
        </row>
        <row r="1442">
          <cell r="A1442">
            <v>1441</v>
          </cell>
          <cell r="B1442" t="str">
            <v>one thousand four hundred fourty one SDG Only</v>
          </cell>
        </row>
        <row r="1443">
          <cell r="A1443">
            <v>1442</v>
          </cell>
          <cell r="B1443" t="str">
            <v>one thousand four hundred fourty two SDG Only</v>
          </cell>
        </row>
        <row r="1444">
          <cell r="A1444">
            <v>1443</v>
          </cell>
          <cell r="B1444" t="str">
            <v>one thousand four hundred fourty three SDG Only</v>
          </cell>
        </row>
        <row r="1445">
          <cell r="A1445">
            <v>1444</v>
          </cell>
          <cell r="B1445" t="str">
            <v>one thousand four hundred fourty four SDG Only</v>
          </cell>
        </row>
        <row r="1446">
          <cell r="A1446">
            <v>1445</v>
          </cell>
          <cell r="B1446" t="str">
            <v>one thousand four hundred fourty five SDG Only</v>
          </cell>
        </row>
        <row r="1447">
          <cell r="A1447">
            <v>1446</v>
          </cell>
          <cell r="B1447" t="str">
            <v>one thousand four hundred fourty six SDG Only</v>
          </cell>
        </row>
        <row r="1448">
          <cell r="A1448">
            <v>1447</v>
          </cell>
          <cell r="B1448" t="str">
            <v>one thousand four hundred fourty seven SDG Only</v>
          </cell>
        </row>
        <row r="1449">
          <cell r="A1449">
            <v>1448</v>
          </cell>
          <cell r="B1449" t="str">
            <v>one thousand four hundred fourty eight SDG Only</v>
          </cell>
        </row>
        <row r="1450">
          <cell r="A1450">
            <v>1449</v>
          </cell>
          <cell r="B1450" t="str">
            <v>one thousand four hundred fourty nine SDG Only</v>
          </cell>
        </row>
        <row r="1451">
          <cell r="A1451">
            <v>1450</v>
          </cell>
          <cell r="B1451" t="str">
            <v>one thousand four hundred fifty  SDG Only</v>
          </cell>
        </row>
        <row r="1452">
          <cell r="A1452">
            <v>1451</v>
          </cell>
          <cell r="B1452" t="str">
            <v>one thousand four hundred fifty one SDG Only</v>
          </cell>
        </row>
        <row r="1453">
          <cell r="A1453">
            <v>1452</v>
          </cell>
          <cell r="B1453" t="str">
            <v>one thousand four hundred fifty two SDG Only</v>
          </cell>
        </row>
        <row r="1454">
          <cell r="A1454">
            <v>1453</v>
          </cell>
          <cell r="B1454" t="str">
            <v>one thousand four hundred fifty three SDG Only</v>
          </cell>
        </row>
        <row r="1455">
          <cell r="A1455">
            <v>1454</v>
          </cell>
          <cell r="B1455" t="str">
            <v>one thousand four hundred fifty four SDG Only</v>
          </cell>
        </row>
        <row r="1456">
          <cell r="A1456">
            <v>1455</v>
          </cell>
          <cell r="B1456" t="str">
            <v>one thousand four hundred fifty five SDG Only</v>
          </cell>
        </row>
        <row r="1457">
          <cell r="A1457">
            <v>1456</v>
          </cell>
          <cell r="B1457" t="str">
            <v>one thousand four hundred fifty six SDG Only</v>
          </cell>
        </row>
        <row r="1458">
          <cell r="A1458">
            <v>1457</v>
          </cell>
          <cell r="B1458" t="str">
            <v>one thousand four hundred fifty seven SDG Only</v>
          </cell>
        </row>
        <row r="1459">
          <cell r="A1459">
            <v>1458</v>
          </cell>
          <cell r="B1459" t="str">
            <v>one thousand four hundred fifty eight SDG Only</v>
          </cell>
        </row>
        <row r="1460">
          <cell r="A1460">
            <v>1459</v>
          </cell>
          <cell r="B1460" t="str">
            <v>one thousand four hundred fifty nine SDG Only</v>
          </cell>
        </row>
        <row r="1461">
          <cell r="A1461">
            <v>1460</v>
          </cell>
          <cell r="B1461" t="str">
            <v>one thousand four hundred sixty  SDG Only</v>
          </cell>
        </row>
        <row r="1462">
          <cell r="A1462">
            <v>1461</v>
          </cell>
          <cell r="B1462" t="str">
            <v>one thousand four hundred sixty one SDG Only</v>
          </cell>
        </row>
        <row r="1463">
          <cell r="A1463">
            <v>1462</v>
          </cell>
          <cell r="B1463" t="str">
            <v>one thousand four hundred sixty two SDG Only</v>
          </cell>
        </row>
        <row r="1464">
          <cell r="A1464">
            <v>1463</v>
          </cell>
          <cell r="B1464" t="str">
            <v>one thousand four hundred sixty three SDG Only</v>
          </cell>
        </row>
        <row r="1465">
          <cell r="A1465">
            <v>1464</v>
          </cell>
          <cell r="B1465" t="str">
            <v>one thousand four hundred sixty four SDG Only</v>
          </cell>
        </row>
        <row r="1466">
          <cell r="A1466">
            <v>1465</v>
          </cell>
          <cell r="B1466" t="str">
            <v>one thousand four hundred sixty five SDG Only</v>
          </cell>
        </row>
        <row r="1467">
          <cell r="A1467">
            <v>1466</v>
          </cell>
          <cell r="B1467" t="str">
            <v>one thousand four hundred sixty six SDG Only</v>
          </cell>
        </row>
        <row r="1468">
          <cell r="A1468">
            <v>1467</v>
          </cell>
          <cell r="B1468" t="str">
            <v>one thousand four hundred sixty seven SDG Only</v>
          </cell>
        </row>
        <row r="1469">
          <cell r="A1469">
            <v>1468</v>
          </cell>
          <cell r="B1469" t="str">
            <v>one thousand four hundred sixty eight SDG Only</v>
          </cell>
        </row>
        <row r="1470">
          <cell r="A1470">
            <v>1469</v>
          </cell>
          <cell r="B1470" t="str">
            <v>one thousand four hundred sixty nine SDG Only</v>
          </cell>
        </row>
        <row r="1471">
          <cell r="A1471">
            <v>1470</v>
          </cell>
          <cell r="B1471" t="str">
            <v>one thousand four hundred seventy  SDG Only</v>
          </cell>
        </row>
        <row r="1472">
          <cell r="A1472">
            <v>1471</v>
          </cell>
          <cell r="B1472" t="str">
            <v>one thousand four hundred seventy one SDG Only</v>
          </cell>
        </row>
        <row r="1473">
          <cell r="A1473">
            <v>1472</v>
          </cell>
          <cell r="B1473" t="str">
            <v>one thousand four hundred seventy two SDG Only</v>
          </cell>
        </row>
        <row r="1474">
          <cell r="A1474">
            <v>1473</v>
          </cell>
          <cell r="B1474" t="str">
            <v>one thousand four hundred seventy three SDG Only</v>
          </cell>
        </row>
        <row r="1475">
          <cell r="A1475">
            <v>1474</v>
          </cell>
          <cell r="B1475" t="str">
            <v>one thousand four hundred seventy four SDG Only</v>
          </cell>
        </row>
        <row r="1476">
          <cell r="A1476">
            <v>1475</v>
          </cell>
          <cell r="B1476" t="str">
            <v>one thousand four hundred seventy five SDG Only</v>
          </cell>
        </row>
        <row r="1477">
          <cell r="A1477">
            <v>1476</v>
          </cell>
          <cell r="B1477" t="str">
            <v>one thousand four hundred seventy six SDG Only</v>
          </cell>
        </row>
        <row r="1478">
          <cell r="A1478">
            <v>1477</v>
          </cell>
          <cell r="B1478" t="str">
            <v>one thousand four hundred seventy seven SDG Only</v>
          </cell>
        </row>
        <row r="1479">
          <cell r="A1479">
            <v>1478</v>
          </cell>
          <cell r="B1479" t="str">
            <v>one thousand four hundred seventy eight SDG Only</v>
          </cell>
        </row>
        <row r="1480">
          <cell r="A1480">
            <v>1479</v>
          </cell>
          <cell r="B1480" t="str">
            <v>one thousand four hundred seventy nine SDG Only</v>
          </cell>
        </row>
        <row r="1481">
          <cell r="A1481">
            <v>1480</v>
          </cell>
          <cell r="B1481" t="str">
            <v>one thousand four hundred eighty  SDG Only</v>
          </cell>
        </row>
        <row r="1482">
          <cell r="A1482">
            <v>1481</v>
          </cell>
          <cell r="B1482" t="str">
            <v>one thousand four hundred eighty one SDG Only</v>
          </cell>
        </row>
        <row r="1483">
          <cell r="A1483">
            <v>1482</v>
          </cell>
          <cell r="B1483" t="str">
            <v>one thousand four hundred eighty two SDG Only</v>
          </cell>
        </row>
        <row r="1484">
          <cell r="A1484">
            <v>1483</v>
          </cell>
          <cell r="B1484" t="str">
            <v>one thousand four hundred eighty three SDG Only</v>
          </cell>
        </row>
        <row r="1485">
          <cell r="A1485">
            <v>1484</v>
          </cell>
          <cell r="B1485" t="str">
            <v>one thousand four hundred eighty four SDG Only</v>
          </cell>
        </row>
        <row r="1486">
          <cell r="A1486">
            <v>1485</v>
          </cell>
          <cell r="B1486" t="str">
            <v>one thousand four hundred eighty five SDG Only</v>
          </cell>
        </row>
        <row r="1487">
          <cell r="A1487">
            <v>1486</v>
          </cell>
          <cell r="B1487" t="str">
            <v>one thousand four hundred eighty six SDG Only</v>
          </cell>
        </row>
        <row r="1488">
          <cell r="A1488">
            <v>1487</v>
          </cell>
          <cell r="B1488" t="str">
            <v>one thousand four hundred eighty seven SDG Only</v>
          </cell>
        </row>
        <row r="1489">
          <cell r="A1489">
            <v>1488</v>
          </cell>
          <cell r="B1489" t="str">
            <v>one thousand four hundred eighty eight SDG Only</v>
          </cell>
        </row>
        <row r="1490">
          <cell r="A1490">
            <v>1489</v>
          </cell>
          <cell r="B1490" t="str">
            <v>one thousand four hundred eighty nine SDG Only</v>
          </cell>
        </row>
        <row r="1491">
          <cell r="A1491">
            <v>1490</v>
          </cell>
          <cell r="B1491" t="str">
            <v>one thousand four hundred ninety  SDG Only</v>
          </cell>
        </row>
        <row r="1492">
          <cell r="A1492">
            <v>1491</v>
          </cell>
          <cell r="B1492" t="str">
            <v>one thousand four hundred ninety one SDG Only</v>
          </cell>
        </row>
        <row r="1493">
          <cell r="A1493">
            <v>1492</v>
          </cell>
          <cell r="B1493" t="str">
            <v>one thousand four hundred ninety two SDG Only</v>
          </cell>
        </row>
        <row r="1494">
          <cell r="A1494">
            <v>1493</v>
          </cell>
          <cell r="B1494" t="str">
            <v>one thousand four hundred ninety three SDG Only</v>
          </cell>
        </row>
        <row r="1495">
          <cell r="A1495">
            <v>1494</v>
          </cell>
          <cell r="B1495" t="str">
            <v>one thousand four hundred ninety four SDG Only</v>
          </cell>
        </row>
        <row r="1496">
          <cell r="A1496">
            <v>1495</v>
          </cell>
          <cell r="B1496" t="str">
            <v>one thousand four hundred ninety five SDG Only</v>
          </cell>
        </row>
        <row r="1497">
          <cell r="A1497">
            <v>1496</v>
          </cell>
          <cell r="B1497" t="str">
            <v>one thousand four hundred ninety six SDG Only</v>
          </cell>
        </row>
        <row r="1498">
          <cell r="A1498">
            <v>1497</v>
          </cell>
          <cell r="B1498" t="str">
            <v>one thousand four hundred ninety seven SDG Only</v>
          </cell>
        </row>
        <row r="1499">
          <cell r="A1499">
            <v>1498</v>
          </cell>
          <cell r="B1499" t="str">
            <v>one thousand four hundred ninety eight SDG Only</v>
          </cell>
        </row>
        <row r="1500">
          <cell r="A1500">
            <v>1499</v>
          </cell>
          <cell r="B1500" t="str">
            <v>one thousand four hundred ninety nine SDG Only</v>
          </cell>
        </row>
        <row r="1501">
          <cell r="A1501">
            <v>1500</v>
          </cell>
          <cell r="B1501" t="str">
            <v>one thousand five hundred  SDG Only</v>
          </cell>
        </row>
        <row r="1502">
          <cell r="A1502">
            <v>1501</v>
          </cell>
          <cell r="B1502" t="str">
            <v>one thousand five hundred one SDG Only</v>
          </cell>
        </row>
        <row r="1503">
          <cell r="A1503">
            <v>1502</v>
          </cell>
          <cell r="B1503" t="str">
            <v>one thousand five hundred two SDG Only</v>
          </cell>
        </row>
        <row r="1504">
          <cell r="A1504">
            <v>1503</v>
          </cell>
          <cell r="B1504" t="str">
            <v>one thousand five hundred three SDG Only</v>
          </cell>
        </row>
        <row r="1505">
          <cell r="A1505">
            <v>1504</v>
          </cell>
          <cell r="B1505" t="str">
            <v>one thousand five hundred four SDG Only</v>
          </cell>
        </row>
        <row r="1506">
          <cell r="A1506">
            <v>1505</v>
          </cell>
          <cell r="B1506" t="str">
            <v>one thousand five hundred five SDG Only</v>
          </cell>
        </row>
        <row r="1507">
          <cell r="A1507">
            <v>1506</v>
          </cell>
          <cell r="B1507" t="str">
            <v>one thousand five hundred six SDG Only</v>
          </cell>
        </row>
        <row r="1508">
          <cell r="A1508">
            <v>1507</v>
          </cell>
          <cell r="B1508" t="str">
            <v>one thousand five hundred seven SDG Only</v>
          </cell>
        </row>
        <row r="1509">
          <cell r="A1509">
            <v>1508</v>
          </cell>
          <cell r="B1509" t="str">
            <v>one thousand five hundred eight SDG Only</v>
          </cell>
        </row>
        <row r="1510">
          <cell r="A1510">
            <v>1509</v>
          </cell>
          <cell r="B1510" t="str">
            <v>one thousand five hundred nine SDG Only</v>
          </cell>
        </row>
        <row r="1511">
          <cell r="A1511">
            <v>1510</v>
          </cell>
          <cell r="B1511" t="str">
            <v>one thousand five hundred ten SDG Only</v>
          </cell>
        </row>
        <row r="1512">
          <cell r="A1512">
            <v>1511</v>
          </cell>
          <cell r="B1512" t="str">
            <v>one thousand five hundred eleven SDG Only</v>
          </cell>
        </row>
        <row r="1513">
          <cell r="A1513">
            <v>1512</v>
          </cell>
          <cell r="B1513" t="str">
            <v>one thousand five hundred twelve SDG Only</v>
          </cell>
        </row>
        <row r="1514">
          <cell r="A1514">
            <v>1513</v>
          </cell>
          <cell r="B1514" t="str">
            <v>one thousand five hundred thirteen SDG Only</v>
          </cell>
        </row>
        <row r="1515">
          <cell r="A1515">
            <v>1514</v>
          </cell>
          <cell r="B1515" t="str">
            <v>one thousand five hundred fourteen SDG Only</v>
          </cell>
        </row>
        <row r="1516">
          <cell r="A1516">
            <v>1515</v>
          </cell>
          <cell r="B1516" t="str">
            <v>one thousand five hundred fifteen SDG Only</v>
          </cell>
        </row>
        <row r="1517">
          <cell r="A1517">
            <v>1516</v>
          </cell>
          <cell r="B1517" t="str">
            <v>one thousand five hundred sixteen SDG Only</v>
          </cell>
        </row>
        <row r="1518">
          <cell r="A1518">
            <v>1517</v>
          </cell>
          <cell r="B1518" t="str">
            <v>one thousand five hundred seventeen SDG Only</v>
          </cell>
        </row>
        <row r="1519">
          <cell r="A1519">
            <v>1518</v>
          </cell>
          <cell r="B1519" t="str">
            <v>one thousand five hundred eighteen SDG Only</v>
          </cell>
        </row>
        <row r="1520">
          <cell r="A1520">
            <v>1519</v>
          </cell>
          <cell r="B1520" t="str">
            <v>one thousand five hundred nineteen SDG Only</v>
          </cell>
        </row>
        <row r="1521">
          <cell r="A1521">
            <v>1520</v>
          </cell>
          <cell r="B1521" t="str">
            <v>one thousand five hundred twenty  SDG Only</v>
          </cell>
        </row>
        <row r="1522">
          <cell r="A1522">
            <v>1521</v>
          </cell>
          <cell r="B1522" t="str">
            <v>one thousand five hundred twenty one SDG Only</v>
          </cell>
        </row>
        <row r="1523">
          <cell r="A1523">
            <v>1522</v>
          </cell>
          <cell r="B1523" t="str">
            <v>one thousand five hundred twenty two SDG Only</v>
          </cell>
        </row>
        <row r="1524">
          <cell r="A1524">
            <v>1523</v>
          </cell>
          <cell r="B1524" t="str">
            <v>one thousand five hundred twenty three SDG Only</v>
          </cell>
        </row>
        <row r="1525">
          <cell r="A1525">
            <v>1524</v>
          </cell>
          <cell r="B1525" t="str">
            <v>one thousand five hundred twenty four SDG Only</v>
          </cell>
        </row>
        <row r="1526">
          <cell r="A1526">
            <v>1525</v>
          </cell>
          <cell r="B1526" t="str">
            <v>one thousand five hundred twenty five SDG Only</v>
          </cell>
        </row>
        <row r="1527">
          <cell r="A1527">
            <v>1526</v>
          </cell>
          <cell r="B1527" t="str">
            <v>one thousand five hundred twenty six SDG Only</v>
          </cell>
        </row>
        <row r="1528">
          <cell r="A1528">
            <v>1527</v>
          </cell>
          <cell r="B1528" t="str">
            <v>one thousand five hundred twenty seven SDG Only</v>
          </cell>
        </row>
        <row r="1529">
          <cell r="A1529">
            <v>1528</v>
          </cell>
          <cell r="B1529" t="str">
            <v>one thousand five hundred twenty eight SDG Only</v>
          </cell>
        </row>
        <row r="1530">
          <cell r="A1530">
            <v>1529</v>
          </cell>
          <cell r="B1530" t="str">
            <v>one thousand five hundred twenty nine SDG Only</v>
          </cell>
        </row>
        <row r="1531">
          <cell r="A1531">
            <v>1530</v>
          </cell>
          <cell r="B1531" t="str">
            <v>one thousand five hundred thirty  SDG Only</v>
          </cell>
        </row>
        <row r="1532">
          <cell r="A1532">
            <v>1531</v>
          </cell>
          <cell r="B1532" t="str">
            <v>one thousand five hundred thirty one SDG Only</v>
          </cell>
        </row>
        <row r="1533">
          <cell r="A1533">
            <v>1532</v>
          </cell>
          <cell r="B1533" t="str">
            <v>one thousand five hundred thirty two SDG Only</v>
          </cell>
        </row>
        <row r="1534">
          <cell r="A1534">
            <v>1533</v>
          </cell>
          <cell r="B1534" t="str">
            <v>one thousand five hundred thirty three SDG Only</v>
          </cell>
        </row>
        <row r="1535">
          <cell r="A1535">
            <v>1534</v>
          </cell>
          <cell r="B1535" t="str">
            <v>one thousand five hundred thirty four SDG Only</v>
          </cell>
        </row>
        <row r="1536">
          <cell r="A1536">
            <v>1535</v>
          </cell>
          <cell r="B1536" t="str">
            <v>one thousand five hundred thirty five SDG Only</v>
          </cell>
        </row>
        <row r="1537">
          <cell r="A1537">
            <v>1536</v>
          </cell>
          <cell r="B1537" t="str">
            <v>one thousand five hundred thirty six SDG Only</v>
          </cell>
        </row>
        <row r="1538">
          <cell r="A1538">
            <v>1537</v>
          </cell>
          <cell r="B1538" t="str">
            <v>one thousand five hundred thirty seven SDG Only</v>
          </cell>
        </row>
        <row r="1539">
          <cell r="A1539">
            <v>1538</v>
          </cell>
          <cell r="B1539" t="str">
            <v>one thousand five hundred thirty eight SDG Only</v>
          </cell>
        </row>
        <row r="1540">
          <cell r="A1540">
            <v>1539</v>
          </cell>
          <cell r="B1540" t="str">
            <v>one thousand five hundred thirty nine SDG Only</v>
          </cell>
        </row>
        <row r="1541">
          <cell r="A1541">
            <v>1540</v>
          </cell>
          <cell r="B1541" t="str">
            <v>one thousand five hundred fourty  SDG Only</v>
          </cell>
        </row>
        <row r="1542">
          <cell r="A1542">
            <v>1541</v>
          </cell>
          <cell r="B1542" t="str">
            <v>one thousand five hundred fourty one SDG Only</v>
          </cell>
        </row>
        <row r="1543">
          <cell r="A1543">
            <v>1542</v>
          </cell>
          <cell r="B1543" t="str">
            <v>one thousand five hundred fourty two SDG Only</v>
          </cell>
        </row>
        <row r="1544">
          <cell r="A1544">
            <v>1543</v>
          </cell>
          <cell r="B1544" t="str">
            <v>one thousand five hundred fourty three SDG Only</v>
          </cell>
        </row>
        <row r="1545">
          <cell r="A1545">
            <v>1544</v>
          </cell>
          <cell r="B1545" t="str">
            <v>one thousand five hundred fourty four SDG Only</v>
          </cell>
        </row>
        <row r="1546">
          <cell r="A1546">
            <v>1545</v>
          </cell>
          <cell r="B1546" t="str">
            <v>one thousand five hundred fourty five SDG Only</v>
          </cell>
        </row>
        <row r="1547">
          <cell r="A1547">
            <v>1546</v>
          </cell>
          <cell r="B1547" t="str">
            <v>one thousand five hundred fourty six SDG Only</v>
          </cell>
        </row>
        <row r="1548">
          <cell r="A1548">
            <v>1547</v>
          </cell>
          <cell r="B1548" t="str">
            <v>one thousand five hundred fourty seven SDG Only</v>
          </cell>
        </row>
        <row r="1549">
          <cell r="A1549">
            <v>1548</v>
          </cell>
          <cell r="B1549" t="str">
            <v>one thousand five hundred fourty eight SDG Only</v>
          </cell>
        </row>
        <row r="1550">
          <cell r="A1550">
            <v>1549</v>
          </cell>
          <cell r="B1550" t="str">
            <v>one thousand five hundred fourty nine SDG Only</v>
          </cell>
        </row>
        <row r="1551">
          <cell r="A1551">
            <v>1550</v>
          </cell>
          <cell r="B1551" t="str">
            <v>one thousand five hundred fifty  SDG Only</v>
          </cell>
        </row>
        <row r="1552">
          <cell r="A1552">
            <v>1551</v>
          </cell>
          <cell r="B1552" t="str">
            <v>one thousand five hundred fifty one SDG Only</v>
          </cell>
        </row>
        <row r="1553">
          <cell r="A1553">
            <v>1552</v>
          </cell>
          <cell r="B1553" t="str">
            <v>one thousand five hundred fifty two SDG Only</v>
          </cell>
        </row>
        <row r="1554">
          <cell r="A1554">
            <v>1553</v>
          </cell>
          <cell r="B1554" t="str">
            <v>one thousand five hundred fifty three SDG Only</v>
          </cell>
        </row>
        <row r="1555">
          <cell r="A1555">
            <v>1554</v>
          </cell>
          <cell r="B1555" t="str">
            <v>one thousand five hundred fifty four SDG Only</v>
          </cell>
        </row>
        <row r="1556">
          <cell r="A1556">
            <v>1555</v>
          </cell>
          <cell r="B1556" t="str">
            <v>one thousand five hundred fifty five SDG Only</v>
          </cell>
        </row>
        <row r="1557">
          <cell r="A1557">
            <v>1556</v>
          </cell>
          <cell r="B1557" t="str">
            <v>one thousand five hundred fifty six SDG Only</v>
          </cell>
        </row>
        <row r="1558">
          <cell r="A1558">
            <v>1557</v>
          </cell>
          <cell r="B1558" t="str">
            <v>one thousand five hundred fifty seven SDG Only</v>
          </cell>
        </row>
        <row r="1559">
          <cell r="A1559">
            <v>1558</v>
          </cell>
          <cell r="B1559" t="str">
            <v>one thousand five hundred fifty eight SDG Only</v>
          </cell>
        </row>
        <row r="1560">
          <cell r="A1560">
            <v>1559</v>
          </cell>
          <cell r="B1560" t="str">
            <v>one thousand five hundred fifty nine SDG Only</v>
          </cell>
        </row>
        <row r="1561">
          <cell r="A1561">
            <v>1560</v>
          </cell>
          <cell r="B1561" t="str">
            <v>one thousand five hundred sixty  SDG Only</v>
          </cell>
        </row>
        <row r="1562">
          <cell r="A1562">
            <v>1561</v>
          </cell>
          <cell r="B1562" t="str">
            <v>one thousand five hundred sixty one SDG Only</v>
          </cell>
        </row>
        <row r="1563">
          <cell r="A1563">
            <v>1562</v>
          </cell>
          <cell r="B1563" t="str">
            <v>one thousand five hundred sixty two SDG Only</v>
          </cell>
        </row>
        <row r="1564">
          <cell r="A1564">
            <v>1563</v>
          </cell>
          <cell r="B1564" t="str">
            <v>one thousand five hundred sixty three SDG Only</v>
          </cell>
        </row>
        <row r="1565">
          <cell r="A1565">
            <v>1564</v>
          </cell>
          <cell r="B1565" t="str">
            <v>one thousand five hundred sixty four SDG Only</v>
          </cell>
        </row>
        <row r="1566">
          <cell r="A1566">
            <v>1565</v>
          </cell>
          <cell r="B1566" t="str">
            <v>one thousand five hundred sixty five SDG Only</v>
          </cell>
        </row>
        <row r="1567">
          <cell r="A1567">
            <v>1566</v>
          </cell>
          <cell r="B1567" t="str">
            <v>one thousand five hundred sixty six SDG Only</v>
          </cell>
        </row>
        <row r="1568">
          <cell r="A1568">
            <v>1567</v>
          </cell>
          <cell r="B1568" t="str">
            <v>one thousand five hundred sixty seven SDG Only</v>
          </cell>
        </row>
        <row r="1569">
          <cell r="A1569">
            <v>1568</v>
          </cell>
          <cell r="B1569" t="str">
            <v>one thousand five hundred sixty eight SDG Only</v>
          </cell>
        </row>
        <row r="1570">
          <cell r="A1570">
            <v>1569</v>
          </cell>
          <cell r="B1570" t="str">
            <v>one thousand five hundred sixty nine SDG Only</v>
          </cell>
        </row>
        <row r="1571">
          <cell r="A1571">
            <v>1570</v>
          </cell>
          <cell r="B1571" t="str">
            <v>one thousand five hundred seventy  SDG Only</v>
          </cell>
        </row>
        <row r="1572">
          <cell r="A1572">
            <v>1571</v>
          </cell>
          <cell r="B1572" t="str">
            <v>one thousand five hundred seventy one SDG Only</v>
          </cell>
        </row>
        <row r="1573">
          <cell r="A1573">
            <v>1572</v>
          </cell>
          <cell r="B1573" t="str">
            <v>one thousand five hundred seventy two SDG Only</v>
          </cell>
        </row>
        <row r="1574">
          <cell r="A1574">
            <v>1573</v>
          </cell>
          <cell r="B1574" t="str">
            <v>one thousand five hundred seventy three SDG Only</v>
          </cell>
        </row>
        <row r="1575">
          <cell r="A1575">
            <v>1574</v>
          </cell>
          <cell r="B1575" t="str">
            <v>one thousand five hundred seventy four SDG Only</v>
          </cell>
        </row>
        <row r="1576">
          <cell r="A1576">
            <v>1575</v>
          </cell>
          <cell r="B1576" t="str">
            <v>one thousand five hundred seventy five SDG Only</v>
          </cell>
        </row>
        <row r="1577">
          <cell r="A1577">
            <v>1576</v>
          </cell>
          <cell r="B1577" t="str">
            <v>one thousand five hundred seventy six SDG Only</v>
          </cell>
        </row>
        <row r="1578">
          <cell r="A1578">
            <v>1577</v>
          </cell>
          <cell r="B1578" t="str">
            <v>one thousand five hundred seventy seven SDG Only</v>
          </cell>
        </row>
        <row r="1579">
          <cell r="A1579">
            <v>1578</v>
          </cell>
          <cell r="B1579" t="str">
            <v>one thousand five hundred seventy eight SDG Only</v>
          </cell>
        </row>
        <row r="1580">
          <cell r="A1580">
            <v>1579</v>
          </cell>
          <cell r="B1580" t="str">
            <v>one thousand five hundred seventy nine SDG Only</v>
          </cell>
        </row>
        <row r="1581">
          <cell r="A1581">
            <v>1580</v>
          </cell>
          <cell r="B1581" t="str">
            <v>one thousand five hundred eighty  SDG Only</v>
          </cell>
        </row>
        <row r="1582">
          <cell r="A1582">
            <v>1581</v>
          </cell>
          <cell r="B1582" t="str">
            <v>one thousand five hundred eighty one SDG Only</v>
          </cell>
        </row>
        <row r="1583">
          <cell r="A1583">
            <v>1582</v>
          </cell>
          <cell r="B1583" t="str">
            <v>one thousand five hundred eighty two SDG Only</v>
          </cell>
        </row>
        <row r="1584">
          <cell r="A1584">
            <v>1583</v>
          </cell>
          <cell r="B1584" t="str">
            <v>one thousand five hundred eighty three SDG Only</v>
          </cell>
        </row>
        <row r="1585">
          <cell r="A1585">
            <v>1584</v>
          </cell>
          <cell r="B1585" t="str">
            <v>one thousand five hundred eighty four SDG Only</v>
          </cell>
        </row>
        <row r="1586">
          <cell r="A1586">
            <v>1585</v>
          </cell>
          <cell r="B1586" t="str">
            <v>one thousand five hundred eighty five SDG Only</v>
          </cell>
        </row>
        <row r="1587">
          <cell r="A1587">
            <v>1586</v>
          </cell>
          <cell r="B1587" t="str">
            <v>one thousand five hundred eighty six SDG Only</v>
          </cell>
        </row>
        <row r="1588">
          <cell r="A1588">
            <v>1587</v>
          </cell>
          <cell r="B1588" t="str">
            <v>one thousand five hundred eighty seven SDG Only</v>
          </cell>
        </row>
        <row r="1589">
          <cell r="A1589">
            <v>1588</v>
          </cell>
          <cell r="B1589" t="str">
            <v>one thousand five hundred eighty eight SDG Only</v>
          </cell>
        </row>
        <row r="1590">
          <cell r="A1590">
            <v>1589</v>
          </cell>
          <cell r="B1590" t="str">
            <v>one thousand five hundred eighty nine SDG Only</v>
          </cell>
        </row>
        <row r="1591">
          <cell r="A1591">
            <v>1590</v>
          </cell>
          <cell r="B1591" t="str">
            <v>one thousand five hundred ninety  SDG Only</v>
          </cell>
        </row>
        <row r="1592">
          <cell r="A1592">
            <v>1591</v>
          </cell>
          <cell r="B1592" t="str">
            <v>one thousand five hundred ninety one SDG Only</v>
          </cell>
        </row>
        <row r="1593">
          <cell r="A1593">
            <v>1592</v>
          </cell>
          <cell r="B1593" t="str">
            <v>one thousand five hundred ninety two SDG Only</v>
          </cell>
        </row>
        <row r="1594">
          <cell r="A1594">
            <v>1593</v>
          </cell>
          <cell r="B1594" t="str">
            <v>one thousand five hundred ninety three SDG Only</v>
          </cell>
        </row>
        <row r="1595">
          <cell r="A1595">
            <v>1594</v>
          </cell>
          <cell r="B1595" t="str">
            <v>one thousand five hundred ninety four SDG Only</v>
          </cell>
        </row>
        <row r="1596">
          <cell r="A1596">
            <v>1595</v>
          </cell>
          <cell r="B1596" t="str">
            <v>one thousand five hundred ninety five SDG Only</v>
          </cell>
        </row>
        <row r="1597">
          <cell r="A1597">
            <v>1596</v>
          </cell>
          <cell r="B1597" t="str">
            <v>one thousand five hundred ninety six SDG Only</v>
          </cell>
        </row>
        <row r="1598">
          <cell r="A1598">
            <v>1597</v>
          </cell>
          <cell r="B1598" t="str">
            <v>one thousand five hundred ninety seven SDG Only</v>
          </cell>
        </row>
        <row r="1599">
          <cell r="A1599">
            <v>1598</v>
          </cell>
          <cell r="B1599" t="str">
            <v>one thousand five hundred ninety eight SDG Only</v>
          </cell>
        </row>
        <row r="1600">
          <cell r="A1600">
            <v>1599</v>
          </cell>
          <cell r="B1600" t="str">
            <v>one thousand five hundred ninety nine SDG Only</v>
          </cell>
        </row>
        <row r="1601">
          <cell r="A1601">
            <v>1600</v>
          </cell>
          <cell r="B1601" t="str">
            <v>one thousand six hundred  SDG Only</v>
          </cell>
        </row>
        <row r="1602">
          <cell r="A1602">
            <v>1601</v>
          </cell>
          <cell r="B1602" t="str">
            <v>one thousand six hundred one SDG Only</v>
          </cell>
        </row>
        <row r="1603">
          <cell r="A1603">
            <v>1602</v>
          </cell>
          <cell r="B1603" t="str">
            <v>one thousand six hundred two SDG Only</v>
          </cell>
        </row>
        <row r="1604">
          <cell r="A1604">
            <v>1603</v>
          </cell>
          <cell r="B1604" t="str">
            <v>one thousand six hundred three SDG Only</v>
          </cell>
        </row>
        <row r="1605">
          <cell r="A1605">
            <v>1604</v>
          </cell>
          <cell r="B1605" t="str">
            <v>one thousand six hundred four SDG Only</v>
          </cell>
        </row>
        <row r="1606">
          <cell r="A1606">
            <v>1605</v>
          </cell>
          <cell r="B1606" t="str">
            <v>one thousand six hundred five SDG Only</v>
          </cell>
        </row>
        <row r="1607">
          <cell r="A1607">
            <v>1606</v>
          </cell>
          <cell r="B1607" t="str">
            <v>one thousand six hundred six SDG Only</v>
          </cell>
        </row>
        <row r="1608">
          <cell r="A1608">
            <v>1607</v>
          </cell>
          <cell r="B1608" t="str">
            <v>one thousand six hundred seven SDG Only</v>
          </cell>
        </row>
        <row r="1609">
          <cell r="A1609">
            <v>1608</v>
          </cell>
          <cell r="B1609" t="str">
            <v>one thousand six hundred eight SDG Only</v>
          </cell>
        </row>
        <row r="1610">
          <cell r="A1610">
            <v>1609</v>
          </cell>
          <cell r="B1610" t="str">
            <v>one thousand six hundred nine SDG Only</v>
          </cell>
        </row>
        <row r="1611">
          <cell r="A1611">
            <v>1610</v>
          </cell>
          <cell r="B1611" t="str">
            <v>one thousand six hundred ten SDG Only</v>
          </cell>
        </row>
        <row r="1612">
          <cell r="A1612">
            <v>1611</v>
          </cell>
          <cell r="B1612" t="str">
            <v>one thousand six hundred eleven SDG Only</v>
          </cell>
        </row>
        <row r="1613">
          <cell r="A1613">
            <v>1612</v>
          </cell>
          <cell r="B1613" t="str">
            <v>one thousand six hundred twelve SDG Only</v>
          </cell>
        </row>
        <row r="1614">
          <cell r="A1614">
            <v>1613</v>
          </cell>
          <cell r="B1614" t="str">
            <v>one thousand six hundred thirteen SDG Only</v>
          </cell>
        </row>
        <row r="1615">
          <cell r="A1615">
            <v>1614</v>
          </cell>
          <cell r="B1615" t="str">
            <v>one thousand six hundred fourteen SDG Only</v>
          </cell>
        </row>
        <row r="1616">
          <cell r="A1616">
            <v>1615</v>
          </cell>
          <cell r="B1616" t="str">
            <v>one thousand six hundred fifteen SDG Only</v>
          </cell>
        </row>
        <row r="1617">
          <cell r="A1617">
            <v>1616</v>
          </cell>
          <cell r="B1617" t="str">
            <v>one thousand six hundred sixteen SDG Only</v>
          </cell>
        </row>
        <row r="1618">
          <cell r="A1618">
            <v>1617</v>
          </cell>
          <cell r="B1618" t="str">
            <v>one thousand six hundred seventeen SDG Only</v>
          </cell>
        </row>
        <row r="1619">
          <cell r="A1619">
            <v>1618</v>
          </cell>
          <cell r="B1619" t="str">
            <v>one thousand six hundred eighteen SDG Only</v>
          </cell>
        </row>
        <row r="1620">
          <cell r="A1620">
            <v>1619</v>
          </cell>
          <cell r="B1620" t="str">
            <v>one thousand six hundred nineteen SDG Only</v>
          </cell>
        </row>
        <row r="1621">
          <cell r="A1621">
            <v>1620</v>
          </cell>
          <cell r="B1621" t="str">
            <v>one thousand six hundred twenty  SDG Only</v>
          </cell>
        </row>
        <row r="1622">
          <cell r="A1622">
            <v>1621</v>
          </cell>
          <cell r="B1622" t="str">
            <v>one thousand six hundred twenty one SDG Only</v>
          </cell>
        </row>
        <row r="1623">
          <cell r="A1623">
            <v>1622</v>
          </cell>
          <cell r="B1623" t="str">
            <v>one thousand six hundred twenty two SDG Only</v>
          </cell>
        </row>
        <row r="1624">
          <cell r="A1624">
            <v>1623</v>
          </cell>
          <cell r="B1624" t="str">
            <v>one thousand six hundred twenty three SDG Only</v>
          </cell>
        </row>
        <row r="1625">
          <cell r="A1625">
            <v>1624</v>
          </cell>
          <cell r="B1625" t="str">
            <v>one thousand six hundred twenty four SDG Only</v>
          </cell>
        </row>
        <row r="1626">
          <cell r="A1626">
            <v>1625</v>
          </cell>
          <cell r="B1626" t="str">
            <v>one thousand six hundred twenty five SDG Only</v>
          </cell>
        </row>
        <row r="1627">
          <cell r="A1627">
            <v>1626</v>
          </cell>
          <cell r="B1627" t="str">
            <v>one thousand six hundred twenty six SDG Only</v>
          </cell>
        </row>
        <row r="1628">
          <cell r="A1628">
            <v>1627</v>
          </cell>
          <cell r="B1628" t="str">
            <v>one thousand six hundred twenty seven SDG Only</v>
          </cell>
        </row>
        <row r="1629">
          <cell r="A1629">
            <v>1628</v>
          </cell>
          <cell r="B1629" t="str">
            <v>one thousand six hundred twenty eight SDG Only</v>
          </cell>
        </row>
        <row r="1630">
          <cell r="A1630">
            <v>1629</v>
          </cell>
          <cell r="B1630" t="str">
            <v>one thousand six hundred twenty nine SDG Only</v>
          </cell>
        </row>
        <row r="1631">
          <cell r="A1631">
            <v>1630</v>
          </cell>
          <cell r="B1631" t="str">
            <v>one thousand six hundred thirty  SDG Only</v>
          </cell>
        </row>
        <row r="1632">
          <cell r="A1632">
            <v>1631</v>
          </cell>
          <cell r="B1632" t="str">
            <v>one thousand six hundred thirty one SDG Only</v>
          </cell>
        </row>
        <row r="1633">
          <cell r="A1633">
            <v>1632</v>
          </cell>
          <cell r="B1633" t="str">
            <v>one thousand six hundred thirty two SDG Only</v>
          </cell>
        </row>
        <row r="1634">
          <cell r="A1634">
            <v>1633</v>
          </cell>
          <cell r="B1634" t="str">
            <v>one thousand six hundred thirty three SDG Only</v>
          </cell>
        </row>
        <row r="1635">
          <cell r="A1635">
            <v>1634</v>
          </cell>
          <cell r="B1635" t="str">
            <v>one thousand six hundred thirty four SDG Only</v>
          </cell>
        </row>
        <row r="1636">
          <cell r="A1636">
            <v>1635</v>
          </cell>
          <cell r="B1636" t="str">
            <v>one thousand six hundred thirty five SDG Only</v>
          </cell>
        </row>
        <row r="1637">
          <cell r="A1637">
            <v>1636</v>
          </cell>
          <cell r="B1637" t="str">
            <v>one thousand six hundred thirty six SDG Only</v>
          </cell>
        </row>
        <row r="1638">
          <cell r="A1638">
            <v>1637</v>
          </cell>
          <cell r="B1638" t="str">
            <v>one thousand six hundred thirty seven SDG Only</v>
          </cell>
        </row>
        <row r="1639">
          <cell r="A1639">
            <v>1638</v>
          </cell>
          <cell r="B1639" t="str">
            <v>one thousand six hundred thirty eight SDG Only</v>
          </cell>
        </row>
        <row r="1640">
          <cell r="A1640">
            <v>1639</v>
          </cell>
          <cell r="B1640" t="str">
            <v>one thousand six hundred thirty nine SDG Only</v>
          </cell>
        </row>
        <row r="1641">
          <cell r="A1641">
            <v>1640</v>
          </cell>
          <cell r="B1641" t="str">
            <v>one thousand six hundred fourty  SDG Only</v>
          </cell>
        </row>
        <row r="1642">
          <cell r="A1642">
            <v>1641</v>
          </cell>
          <cell r="B1642" t="str">
            <v>one thousand six hundred fourty one SDG Only</v>
          </cell>
        </row>
        <row r="1643">
          <cell r="A1643">
            <v>1642</v>
          </cell>
          <cell r="B1643" t="str">
            <v>one thousand six hundred fourty two SDG Only</v>
          </cell>
        </row>
        <row r="1644">
          <cell r="A1644">
            <v>1643</v>
          </cell>
          <cell r="B1644" t="str">
            <v>one thousand six hundred fourty three SDG Only</v>
          </cell>
        </row>
        <row r="1645">
          <cell r="A1645">
            <v>1644</v>
          </cell>
          <cell r="B1645" t="str">
            <v>one thousand six hundred fourty four SDG Only</v>
          </cell>
        </row>
        <row r="1646">
          <cell r="A1646">
            <v>1645</v>
          </cell>
          <cell r="B1646" t="str">
            <v>one thousand six hundred fourty five SDG Only</v>
          </cell>
        </row>
        <row r="1647">
          <cell r="A1647">
            <v>1646</v>
          </cell>
          <cell r="B1647" t="str">
            <v>one thousand six hundred fourty six SDG Only</v>
          </cell>
        </row>
        <row r="1648">
          <cell r="A1648">
            <v>1647</v>
          </cell>
          <cell r="B1648" t="str">
            <v>one thousand six hundred fourty seven SDG Only</v>
          </cell>
        </row>
        <row r="1649">
          <cell r="A1649">
            <v>1648</v>
          </cell>
          <cell r="B1649" t="str">
            <v>one thousand six hundred fourty eight SDG Only</v>
          </cell>
        </row>
        <row r="1650">
          <cell r="A1650">
            <v>1649</v>
          </cell>
          <cell r="B1650" t="str">
            <v>one thousand six hundred fourty nine SDG Only</v>
          </cell>
        </row>
        <row r="1651">
          <cell r="A1651">
            <v>1650</v>
          </cell>
          <cell r="B1651" t="str">
            <v>one thousand six hundred fifty  SDG Only</v>
          </cell>
        </row>
        <row r="1652">
          <cell r="A1652">
            <v>1651</v>
          </cell>
          <cell r="B1652" t="str">
            <v>one thousand six hundred fifty one SDG Only</v>
          </cell>
        </row>
        <row r="1653">
          <cell r="A1653">
            <v>1652</v>
          </cell>
          <cell r="B1653" t="str">
            <v>one thousand six hundred fifty two SDG Only</v>
          </cell>
        </row>
        <row r="1654">
          <cell r="A1654">
            <v>1653</v>
          </cell>
          <cell r="B1654" t="str">
            <v>one thousand six hundred fifty three SDG Only</v>
          </cell>
        </row>
        <row r="1655">
          <cell r="A1655">
            <v>1654</v>
          </cell>
          <cell r="B1655" t="str">
            <v>one thousand six hundred fifty four SDG Only</v>
          </cell>
        </row>
        <row r="1656">
          <cell r="A1656">
            <v>1655</v>
          </cell>
          <cell r="B1656" t="str">
            <v>one thousand six hundred fifty five SDG Only</v>
          </cell>
        </row>
        <row r="1657">
          <cell r="A1657">
            <v>1656</v>
          </cell>
          <cell r="B1657" t="str">
            <v>one thousand six hundred fifty six SDG Only</v>
          </cell>
        </row>
        <row r="1658">
          <cell r="A1658">
            <v>1657</v>
          </cell>
          <cell r="B1658" t="str">
            <v>one thousand six hundred fifty seven SDG Only</v>
          </cell>
        </row>
        <row r="1659">
          <cell r="A1659">
            <v>1658</v>
          </cell>
          <cell r="B1659" t="str">
            <v>one thousand six hundred fifty eight SDG Only</v>
          </cell>
        </row>
        <row r="1660">
          <cell r="A1660">
            <v>1659</v>
          </cell>
          <cell r="B1660" t="str">
            <v>one thousand six hundred fifty nine SDG Only</v>
          </cell>
        </row>
        <row r="1661">
          <cell r="A1661">
            <v>1660</v>
          </cell>
          <cell r="B1661" t="str">
            <v>one thousand six hundred sixty  SDG Only</v>
          </cell>
        </row>
        <row r="1662">
          <cell r="A1662">
            <v>1661</v>
          </cell>
          <cell r="B1662" t="str">
            <v>one thousand six hundred sixty one SDG Only</v>
          </cell>
        </row>
        <row r="1663">
          <cell r="A1663">
            <v>1662</v>
          </cell>
          <cell r="B1663" t="str">
            <v>one thousand six hundred sixty two SDG Only</v>
          </cell>
        </row>
        <row r="1664">
          <cell r="A1664">
            <v>1663</v>
          </cell>
          <cell r="B1664" t="str">
            <v>one thousand six hundred sixty three SDG Only</v>
          </cell>
        </row>
        <row r="1665">
          <cell r="A1665">
            <v>1664</v>
          </cell>
          <cell r="B1665" t="str">
            <v>one thousand six hundred sixty four SDG Only</v>
          </cell>
        </row>
        <row r="1666">
          <cell r="A1666">
            <v>1665</v>
          </cell>
          <cell r="B1666" t="str">
            <v>one thousand six hundred sixty five SDG Only</v>
          </cell>
        </row>
        <row r="1667">
          <cell r="A1667">
            <v>1666</v>
          </cell>
          <cell r="B1667" t="str">
            <v>one thousand six hundred sixty six SDG Only</v>
          </cell>
        </row>
        <row r="1668">
          <cell r="A1668">
            <v>1667</v>
          </cell>
          <cell r="B1668" t="str">
            <v>one thousand six hundred sixty seven SDG Only</v>
          </cell>
        </row>
        <row r="1669">
          <cell r="A1669">
            <v>1668</v>
          </cell>
          <cell r="B1669" t="str">
            <v>one thousand six hundred sixty eight SDG Only</v>
          </cell>
        </row>
        <row r="1670">
          <cell r="A1670">
            <v>1669</v>
          </cell>
          <cell r="B1670" t="str">
            <v>one thousand six hundred sixty nine SDG Only</v>
          </cell>
        </row>
        <row r="1671">
          <cell r="A1671">
            <v>1670</v>
          </cell>
          <cell r="B1671" t="str">
            <v>one thousand six hundred seventy  SDG Only</v>
          </cell>
        </row>
        <row r="1672">
          <cell r="A1672">
            <v>1671</v>
          </cell>
          <cell r="B1672" t="str">
            <v>one thousand six hundred seventy one SDG Only</v>
          </cell>
        </row>
        <row r="1673">
          <cell r="A1673">
            <v>1672</v>
          </cell>
          <cell r="B1673" t="str">
            <v>one thousand six hundred seventy two SDG Only</v>
          </cell>
        </row>
        <row r="1674">
          <cell r="A1674">
            <v>1673</v>
          </cell>
          <cell r="B1674" t="str">
            <v>one thousand six hundred seventy three SDG Only</v>
          </cell>
        </row>
        <row r="1675">
          <cell r="A1675">
            <v>1674</v>
          </cell>
          <cell r="B1675" t="str">
            <v>one thousand six hundred seventy four SDG Only</v>
          </cell>
        </row>
        <row r="1676">
          <cell r="A1676">
            <v>1675</v>
          </cell>
          <cell r="B1676" t="str">
            <v>one thousand six hundred seventy five SDG Only</v>
          </cell>
        </row>
        <row r="1677">
          <cell r="A1677">
            <v>1676</v>
          </cell>
          <cell r="B1677" t="str">
            <v>one thousand six hundred seventy six SDG Only</v>
          </cell>
        </row>
        <row r="1678">
          <cell r="A1678">
            <v>1677</v>
          </cell>
          <cell r="B1678" t="str">
            <v>one thousand six hundred seventy seven SDG Only</v>
          </cell>
        </row>
        <row r="1679">
          <cell r="A1679">
            <v>1678</v>
          </cell>
          <cell r="B1679" t="str">
            <v>one thousand six hundred seventy eight SDG Only</v>
          </cell>
        </row>
        <row r="1680">
          <cell r="A1680">
            <v>1679</v>
          </cell>
          <cell r="B1680" t="str">
            <v>one thousand six hundred seventy nine SDG Only</v>
          </cell>
        </row>
        <row r="1681">
          <cell r="A1681">
            <v>1680</v>
          </cell>
          <cell r="B1681" t="str">
            <v>one thousand six hundred eighty  SDG Only</v>
          </cell>
        </row>
        <row r="1682">
          <cell r="A1682">
            <v>1681</v>
          </cell>
          <cell r="B1682" t="str">
            <v>one thousand six hundred eighty one SDG Only</v>
          </cell>
        </row>
        <row r="1683">
          <cell r="A1683">
            <v>1682</v>
          </cell>
          <cell r="B1683" t="str">
            <v>one thousand six hundred eighty two SDG Only</v>
          </cell>
        </row>
        <row r="1684">
          <cell r="A1684">
            <v>1683</v>
          </cell>
          <cell r="B1684" t="str">
            <v>one thousand six hundred eighty three SDG Only</v>
          </cell>
        </row>
        <row r="1685">
          <cell r="A1685">
            <v>1684</v>
          </cell>
          <cell r="B1685" t="str">
            <v>one thousand six hundred eighty four SDG Only</v>
          </cell>
        </row>
        <row r="1686">
          <cell r="A1686">
            <v>1685</v>
          </cell>
          <cell r="B1686" t="str">
            <v>one thousand six hundred eighty five SDG Only</v>
          </cell>
        </row>
        <row r="1687">
          <cell r="A1687">
            <v>1686</v>
          </cell>
          <cell r="B1687" t="str">
            <v>one thousand six hundred eighty six SDG Only</v>
          </cell>
        </row>
        <row r="1688">
          <cell r="A1688">
            <v>1687</v>
          </cell>
          <cell r="B1688" t="str">
            <v>one thousand six hundred eighty seven SDG Only</v>
          </cell>
        </row>
        <row r="1689">
          <cell r="A1689">
            <v>1688</v>
          </cell>
          <cell r="B1689" t="str">
            <v>one thousand six hundred eighty eight SDG Only</v>
          </cell>
        </row>
        <row r="1690">
          <cell r="A1690">
            <v>1689</v>
          </cell>
          <cell r="B1690" t="str">
            <v>one thousand six hundred eighty nine SDG Only</v>
          </cell>
        </row>
        <row r="1691">
          <cell r="A1691">
            <v>1690</v>
          </cell>
          <cell r="B1691" t="str">
            <v>one thousand six hundred ninety  SDG Only</v>
          </cell>
        </row>
        <row r="1692">
          <cell r="A1692">
            <v>1691</v>
          </cell>
          <cell r="B1692" t="str">
            <v>one thousand six hundred ninety one SDG Only</v>
          </cell>
        </row>
        <row r="1693">
          <cell r="A1693">
            <v>1692</v>
          </cell>
          <cell r="B1693" t="str">
            <v>one thousand six hundred ninety two SDG Only</v>
          </cell>
        </row>
        <row r="1694">
          <cell r="A1694">
            <v>1693</v>
          </cell>
          <cell r="B1694" t="str">
            <v>one thousand six hundred ninety three SDG Only</v>
          </cell>
        </row>
        <row r="1695">
          <cell r="A1695">
            <v>1694</v>
          </cell>
          <cell r="B1695" t="str">
            <v>one thousand six hundred ninety four SDG Only</v>
          </cell>
        </row>
        <row r="1696">
          <cell r="A1696">
            <v>1695</v>
          </cell>
          <cell r="B1696" t="str">
            <v>one thousand six hundred ninety five SDG Only</v>
          </cell>
        </row>
        <row r="1697">
          <cell r="A1697">
            <v>1696</v>
          </cell>
          <cell r="B1697" t="str">
            <v>one thousand six hundred ninety six SDG Only</v>
          </cell>
        </row>
        <row r="1698">
          <cell r="A1698">
            <v>1697</v>
          </cell>
          <cell r="B1698" t="str">
            <v>one thousand six hundred ninety seven SDG Only</v>
          </cell>
        </row>
        <row r="1699">
          <cell r="A1699">
            <v>1698</v>
          </cell>
          <cell r="B1699" t="str">
            <v>one thousand six hundred ninety eight SDG Only</v>
          </cell>
        </row>
        <row r="1700">
          <cell r="A1700">
            <v>1699</v>
          </cell>
          <cell r="B1700" t="str">
            <v>one thousand six hundred ninety nine SDG Only</v>
          </cell>
        </row>
        <row r="1701">
          <cell r="A1701">
            <v>1700</v>
          </cell>
          <cell r="B1701" t="str">
            <v>one thousand seven hundred  SDG Only</v>
          </cell>
        </row>
        <row r="1702">
          <cell r="A1702">
            <v>1701</v>
          </cell>
          <cell r="B1702" t="str">
            <v>one thousand seven hundred one SDG Only</v>
          </cell>
        </row>
        <row r="1703">
          <cell r="A1703">
            <v>1702</v>
          </cell>
          <cell r="B1703" t="str">
            <v>one thousand seven hundred two SDG Only</v>
          </cell>
        </row>
        <row r="1704">
          <cell r="A1704">
            <v>1703</v>
          </cell>
          <cell r="B1704" t="str">
            <v>one thousand seven hundred three SDG Only</v>
          </cell>
        </row>
        <row r="1705">
          <cell r="A1705">
            <v>1704</v>
          </cell>
          <cell r="B1705" t="str">
            <v>one thousand seven hundred four SDG Only</v>
          </cell>
        </row>
        <row r="1706">
          <cell r="A1706">
            <v>1705</v>
          </cell>
          <cell r="B1706" t="str">
            <v>one thousand seven hundred five SDG Only</v>
          </cell>
        </row>
        <row r="1707">
          <cell r="A1707">
            <v>1706</v>
          </cell>
          <cell r="B1707" t="str">
            <v>one thousand seven hundred six SDG Only</v>
          </cell>
        </row>
        <row r="1708">
          <cell r="A1708">
            <v>1707</v>
          </cell>
          <cell r="B1708" t="str">
            <v>one thousand seven hundred seven SDG Only</v>
          </cell>
        </row>
        <row r="1709">
          <cell r="A1709">
            <v>1708</v>
          </cell>
          <cell r="B1709" t="str">
            <v>one thousand seven hundred eight SDG Only</v>
          </cell>
        </row>
        <row r="1710">
          <cell r="A1710">
            <v>1709</v>
          </cell>
          <cell r="B1710" t="str">
            <v>one thousand seven hundred nine SDG Only</v>
          </cell>
        </row>
        <row r="1711">
          <cell r="A1711">
            <v>1710</v>
          </cell>
          <cell r="B1711" t="str">
            <v>one thousand seven hundred ten SDG Only</v>
          </cell>
        </row>
        <row r="1712">
          <cell r="A1712">
            <v>1711</v>
          </cell>
          <cell r="B1712" t="str">
            <v>one thousand seven hundred eleven SDG Only</v>
          </cell>
        </row>
        <row r="1713">
          <cell r="A1713">
            <v>1712</v>
          </cell>
          <cell r="B1713" t="str">
            <v>one thousand seven hundred twelve SDG Only</v>
          </cell>
        </row>
        <row r="1714">
          <cell r="A1714">
            <v>1713</v>
          </cell>
          <cell r="B1714" t="str">
            <v>one thousand seven hundred thirteen SDG Only</v>
          </cell>
        </row>
        <row r="1715">
          <cell r="A1715">
            <v>1714</v>
          </cell>
          <cell r="B1715" t="str">
            <v>one thousand seven hundred fourteen SDG Only</v>
          </cell>
        </row>
        <row r="1716">
          <cell r="A1716">
            <v>1715</v>
          </cell>
          <cell r="B1716" t="str">
            <v>one thousand seven hundred fifteen SDG Only</v>
          </cell>
        </row>
        <row r="1717">
          <cell r="A1717">
            <v>1716</v>
          </cell>
          <cell r="B1717" t="str">
            <v>one thousand seven hundred sixteen SDG Only</v>
          </cell>
        </row>
        <row r="1718">
          <cell r="A1718">
            <v>1717</v>
          </cell>
          <cell r="B1718" t="str">
            <v>one thousand seven hundred seventeen SDG Only</v>
          </cell>
        </row>
        <row r="1719">
          <cell r="A1719">
            <v>1718</v>
          </cell>
          <cell r="B1719" t="str">
            <v>one thousand seven hundred eighteen SDG Only</v>
          </cell>
        </row>
        <row r="1720">
          <cell r="A1720">
            <v>1719</v>
          </cell>
          <cell r="B1720" t="str">
            <v>one thousand seven hundred nineteen SDG Only</v>
          </cell>
        </row>
        <row r="1721">
          <cell r="A1721">
            <v>1720</v>
          </cell>
          <cell r="B1721" t="str">
            <v>one thousand seven hundred twenty  SDG Only</v>
          </cell>
        </row>
        <row r="1722">
          <cell r="A1722">
            <v>1721</v>
          </cell>
          <cell r="B1722" t="str">
            <v>one thousand seven hundred twenty one SDG Only</v>
          </cell>
        </row>
        <row r="1723">
          <cell r="A1723">
            <v>1722</v>
          </cell>
          <cell r="B1723" t="str">
            <v>one thousand seven hundred twenty two SDG Only</v>
          </cell>
        </row>
        <row r="1724">
          <cell r="A1724">
            <v>1723</v>
          </cell>
          <cell r="B1724" t="str">
            <v>one thousand seven hundred twenty three SDG Only</v>
          </cell>
        </row>
        <row r="1725">
          <cell r="A1725">
            <v>1724</v>
          </cell>
          <cell r="B1725" t="str">
            <v>one thousand seven hundred twenty four SDG Only</v>
          </cell>
        </row>
        <row r="1726">
          <cell r="A1726">
            <v>1725</v>
          </cell>
          <cell r="B1726" t="str">
            <v>one thousand seven hundred twenty five SDG Only</v>
          </cell>
        </row>
        <row r="1727">
          <cell r="A1727">
            <v>1726</v>
          </cell>
          <cell r="B1727" t="str">
            <v>one thousand seven hundred twenty six SDG Only</v>
          </cell>
        </row>
        <row r="1728">
          <cell r="A1728">
            <v>1727</v>
          </cell>
          <cell r="B1728" t="str">
            <v>one thousand seven hundred twenty seven SDG Only</v>
          </cell>
        </row>
        <row r="1729">
          <cell r="A1729">
            <v>1728</v>
          </cell>
          <cell r="B1729" t="str">
            <v>one thousand seven hundred twenty eight SDG Only</v>
          </cell>
        </row>
        <row r="1730">
          <cell r="A1730">
            <v>1729</v>
          </cell>
          <cell r="B1730" t="str">
            <v>one thousand seven hundred twenty nine SDG Only</v>
          </cell>
        </row>
        <row r="1731">
          <cell r="A1731">
            <v>1730</v>
          </cell>
          <cell r="B1731" t="str">
            <v>one thousand seven hundred thirty  SDG Only</v>
          </cell>
        </row>
        <row r="1732">
          <cell r="A1732">
            <v>1731</v>
          </cell>
          <cell r="B1732" t="str">
            <v>one thousand seven hundred thirty one SDG Only</v>
          </cell>
        </row>
        <row r="1733">
          <cell r="A1733">
            <v>1732</v>
          </cell>
          <cell r="B1733" t="str">
            <v>one thousand seven hundred thirty two SDG Only</v>
          </cell>
        </row>
        <row r="1734">
          <cell r="A1734">
            <v>1733</v>
          </cell>
          <cell r="B1734" t="str">
            <v>one thousand seven hundred thirty three SDG Only</v>
          </cell>
        </row>
        <row r="1735">
          <cell r="A1735">
            <v>1734</v>
          </cell>
          <cell r="B1735" t="str">
            <v>one thousand seven hundred thirty four SDG Only</v>
          </cell>
        </row>
        <row r="1736">
          <cell r="A1736">
            <v>1735</v>
          </cell>
          <cell r="B1736" t="str">
            <v>one thousand seven hundred thirty five SDG Only</v>
          </cell>
        </row>
        <row r="1737">
          <cell r="A1737">
            <v>1736</v>
          </cell>
          <cell r="B1737" t="str">
            <v>one thousand seven hundred thirty six SDG Only</v>
          </cell>
        </row>
        <row r="1738">
          <cell r="A1738">
            <v>1737</v>
          </cell>
          <cell r="B1738" t="str">
            <v>one thousand seven hundred thirty seven SDG Only</v>
          </cell>
        </row>
        <row r="1739">
          <cell r="A1739">
            <v>1738</v>
          </cell>
          <cell r="B1739" t="str">
            <v>one thousand seven hundred thirty eight SDG Only</v>
          </cell>
        </row>
        <row r="1740">
          <cell r="A1740">
            <v>1739</v>
          </cell>
          <cell r="B1740" t="str">
            <v>one thousand seven hundred thirty nine SDG Only</v>
          </cell>
        </row>
        <row r="1741">
          <cell r="A1741">
            <v>1740</v>
          </cell>
          <cell r="B1741" t="str">
            <v>one thousand seven hundred fourty  SDG Only</v>
          </cell>
        </row>
        <row r="1742">
          <cell r="A1742">
            <v>1741</v>
          </cell>
          <cell r="B1742" t="str">
            <v>one thousand seven hundred fourty one SDG Only</v>
          </cell>
        </row>
        <row r="1743">
          <cell r="A1743">
            <v>1742</v>
          </cell>
          <cell r="B1743" t="str">
            <v>one thousand seven hundred fourty two SDG Only</v>
          </cell>
        </row>
        <row r="1744">
          <cell r="A1744">
            <v>1743</v>
          </cell>
          <cell r="B1744" t="str">
            <v>one thousand seven hundred fourty three SDG Only</v>
          </cell>
        </row>
        <row r="1745">
          <cell r="A1745">
            <v>1744</v>
          </cell>
          <cell r="B1745" t="str">
            <v>one thousand seven hundred fourty four SDG Only</v>
          </cell>
        </row>
        <row r="1746">
          <cell r="A1746">
            <v>1745</v>
          </cell>
          <cell r="B1746" t="str">
            <v>one thousand seven hundred fourty five SDG Only</v>
          </cell>
        </row>
        <row r="1747">
          <cell r="A1747">
            <v>1746</v>
          </cell>
          <cell r="B1747" t="str">
            <v>one thousand seven hundred fourty six SDG Only</v>
          </cell>
        </row>
        <row r="1748">
          <cell r="A1748">
            <v>1747</v>
          </cell>
          <cell r="B1748" t="str">
            <v>one thousand seven hundred fourty seven SDG Only</v>
          </cell>
        </row>
        <row r="1749">
          <cell r="A1749">
            <v>1748</v>
          </cell>
          <cell r="B1749" t="str">
            <v>one thousand seven hundred fourty eight SDG Only</v>
          </cell>
        </row>
        <row r="1750">
          <cell r="A1750">
            <v>1749</v>
          </cell>
          <cell r="B1750" t="str">
            <v>one thousand seven hundred fourty nine SDG Only</v>
          </cell>
        </row>
        <row r="1751">
          <cell r="A1751">
            <v>1750</v>
          </cell>
          <cell r="B1751" t="str">
            <v>one thousand seven hundred fifty  SDG Only</v>
          </cell>
        </row>
        <row r="1752">
          <cell r="A1752">
            <v>1751</v>
          </cell>
          <cell r="B1752" t="str">
            <v>one thousand seven hundred fifty one SDG Only</v>
          </cell>
        </row>
        <row r="1753">
          <cell r="A1753">
            <v>1752</v>
          </cell>
          <cell r="B1753" t="str">
            <v>one thousand seven hundred fifty two SDG Only</v>
          </cell>
        </row>
        <row r="1754">
          <cell r="A1754">
            <v>1753</v>
          </cell>
          <cell r="B1754" t="str">
            <v>one thousand seven hundred fifty three SDG Only</v>
          </cell>
        </row>
        <row r="1755">
          <cell r="A1755">
            <v>1754</v>
          </cell>
          <cell r="B1755" t="str">
            <v>one thousand seven hundred fifty four SDG Only</v>
          </cell>
        </row>
        <row r="1756">
          <cell r="A1756">
            <v>1755</v>
          </cell>
          <cell r="B1756" t="str">
            <v>one thousand seven hundred fifty five SDG Only</v>
          </cell>
        </row>
        <row r="1757">
          <cell r="A1757">
            <v>1756</v>
          </cell>
          <cell r="B1757" t="str">
            <v>one thousand seven hundred fifty six SDG Only</v>
          </cell>
        </row>
        <row r="1758">
          <cell r="A1758">
            <v>1757</v>
          </cell>
          <cell r="B1758" t="str">
            <v>one thousand seven hundred fifty seven SDG Only</v>
          </cell>
        </row>
        <row r="1759">
          <cell r="A1759">
            <v>1758</v>
          </cell>
          <cell r="B1759" t="str">
            <v>one thousand seven hundred fifty eight SDG Only</v>
          </cell>
        </row>
        <row r="1760">
          <cell r="A1760">
            <v>1759</v>
          </cell>
          <cell r="B1760" t="str">
            <v>one thousand seven hundred fifty nine SDG Only</v>
          </cell>
        </row>
        <row r="1761">
          <cell r="A1761">
            <v>1760</v>
          </cell>
          <cell r="B1761" t="str">
            <v>one thousand seven hundred sixty  SDG Only</v>
          </cell>
        </row>
        <row r="1762">
          <cell r="A1762">
            <v>1761</v>
          </cell>
          <cell r="B1762" t="str">
            <v>one thousand seven hundred sixty one SDG Only</v>
          </cell>
        </row>
        <row r="1763">
          <cell r="A1763">
            <v>1762</v>
          </cell>
          <cell r="B1763" t="str">
            <v>one thousand seven hundred sixty two SDG Only</v>
          </cell>
        </row>
        <row r="1764">
          <cell r="A1764">
            <v>1763</v>
          </cell>
          <cell r="B1764" t="str">
            <v>one thousand seven hundred sixty three SDG Only</v>
          </cell>
        </row>
        <row r="1765">
          <cell r="A1765">
            <v>1764</v>
          </cell>
          <cell r="B1765" t="str">
            <v>one thousand seven hundred sixty four SDG Only</v>
          </cell>
        </row>
        <row r="1766">
          <cell r="A1766">
            <v>1765</v>
          </cell>
          <cell r="B1766" t="str">
            <v>one thousand seven hundred sixty five SDG Only</v>
          </cell>
        </row>
        <row r="1767">
          <cell r="A1767">
            <v>1766</v>
          </cell>
          <cell r="B1767" t="str">
            <v>one thousand seven hundred sixty six SDG Only</v>
          </cell>
        </row>
        <row r="1768">
          <cell r="A1768">
            <v>1767</v>
          </cell>
          <cell r="B1768" t="str">
            <v>one thousand seven hundred sixty seven SDG Only</v>
          </cell>
        </row>
        <row r="1769">
          <cell r="A1769">
            <v>1768</v>
          </cell>
          <cell r="B1769" t="str">
            <v>one thousand seven hundred sixty eight SDG Only</v>
          </cell>
        </row>
        <row r="1770">
          <cell r="A1770">
            <v>1769</v>
          </cell>
          <cell r="B1770" t="str">
            <v>one thousand seven hundred sixty nine SDG Only</v>
          </cell>
        </row>
        <row r="1771">
          <cell r="A1771">
            <v>1770</v>
          </cell>
          <cell r="B1771" t="str">
            <v>one thousand seven hundred seventy  SDG Only</v>
          </cell>
        </row>
        <row r="1772">
          <cell r="A1772">
            <v>1771</v>
          </cell>
          <cell r="B1772" t="str">
            <v>one thousand seven hundred seventy one SDG Only</v>
          </cell>
        </row>
        <row r="1773">
          <cell r="A1773">
            <v>1772</v>
          </cell>
          <cell r="B1773" t="str">
            <v>one thousand seven hundred seventy two SDG Only</v>
          </cell>
        </row>
        <row r="1774">
          <cell r="A1774">
            <v>1773</v>
          </cell>
          <cell r="B1774" t="str">
            <v>one thousand seven hundred seventy three SDG Only</v>
          </cell>
        </row>
        <row r="1775">
          <cell r="A1775">
            <v>1774</v>
          </cell>
          <cell r="B1775" t="str">
            <v>one thousand seven hundred seventy four SDG Only</v>
          </cell>
        </row>
        <row r="1776">
          <cell r="A1776">
            <v>1775</v>
          </cell>
          <cell r="B1776" t="str">
            <v>one thousand seven hundred seventy five SDG Only</v>
          </cell>
        </row>
        <row r="1777">
          <cell r="A1777">
            <v>1776</v>
          </cell>
          <cell r="B1777" t="str">
            <v>one thousand seven hundred seventy six SDG Only</v>
          </cell>
        </row>
        <row r="1778">
          <cell r="A1778">
            <v>1777</v>
          </cell>
          <cell r="B1778" t="str">
            <v>one thousand seven hundred seventy seven SDG Only</v>
          </cell>
        </row>
        <row r="1779">
          <cell r="A1779">
            <v>1778</v>
          </cell>
          <cell r="B1779" t="str">
            <v>one thousand seven hundred seventy eight SDG Only</v>
          </cell>
        </row>
        <row r="1780">
          <cell r="A1780">
            <v>1779</v>
          </cell>
          <cell r="B1780" t="str">
            <v>one thousand seven hundred seventy nine SDG Only</v>
          </cell>
        </row>
        <row r="1781">
          <cell r="A1781">
            <v>1780</v>
          </cell>
          <cell r="B1781" t="str">
            <v>one thousand seven hundred eighty  SDG Only</v>
          </cell>
        </row>
        <row r="1782">
          <cell r="A1782">
            <v>1781</v>
          </cell>
          <cell r="B1782" t="str">
            <v>one thousand seven hundred eighty one SDG Only</v>
          </cell>
        </row>
        <row r="1783">
          <cell r="A1783">
            <v>1782</v>
          </cell>
          <cell r="B1783" t="str">
            <v>one thousand seven hundred eighty two SDG Only</v>
          </cell>
        </row>
        <row r="1784">
          <cell r="A1784">
            <v>1783</v>
          </cell>
          <cell r="B1784" t="str">
            <v>one thousand seven hundred eighty three SDG Only</v>
          </cell>
        </row>
        <row r="1785">
          <cell r="A1785">
            <v>1784</v>
          </cell>
          <cell r="B1785" t="str">
            <v>one thousand seven hundred eighty four SDG Only</v>
          </cell>
        </row>
        <row r="1786">
          <cell r="A1786">
            <v>1785</v>
          </cell>
          <cell r="B1786" t="str">
            <v>one thousand seven hundred eighty five SDG Only</v>
          </cell>
        </row>
        <row r="1787">
          <cell r="A1787">
            <v>1786</v>
          </cell>
          <cell r="B1787" t="str">
            <v>one thousand seven hundred eighty six SDG Only</v>
          </cell>
        </row>
        <row r="1788">
          <cell r="A1788">
            <v>1787</v>
          </cell>
          <cell r="B1788" t="str">
            <v>one thousand seven hundred eighty seven SDG Only</v>
          </cell>
        </row>
        <row r="1789">
          <cell r="A1789">
            <v>1788</v>
          </cell>
          <cell r="B1789" t="str">
            <v>one thousand seven hundred eighty eight SDG Only</v>
          </cell>
        </row>
        <row r="1790">
          <cell r="A1790">
            <v>1789</v>
          </cell>
          <cell r="B1790" t="str">
            <v>one thousand seven hundred eighty nine SDG Only</v>
          </cell>
        </row>
        <row r="1791">
          <cell r="A1791">
            <v>1790</v>
          </cell>
          <cell r="B1791" t="str">
            <v>one thousand seven hundred ninety  SDG Only</v>
          </cell>
        </row>
        <row r="1792">
          <cell r="A1792">
            <v>1791</v>
          </cell>
          <cell r="B1792" t="str">
            <v>one thousand seven hundred ninety one SDG Only</v>
          </cell>
        </row>
        <row r="1793">
          <cell r="A1793">
            <v>1792</v>
          </cell>
          <cell r="B1793" t="str">
            <v>one thousand seven hundred ninety two SDG Only</v>
          </cell>
        </row>
        <row r="1794">
          <cell r="A1794">
            <v>1793</v>
          </cell>
          <cell r="B1794" t="str">
            <v>one thousand seven hundred ninety three SDG Only</v>
          </cell>
        </row>
        <row r="1795">
          <cell r="A1795">
            <v>1794</v>
          </cell>
          <cell r="B1795" t="str">
            <v>one thousand seven hundred ninety four SDG Only</v>
          </cell>
        </row>
        <row r="1796">
          <cell r="A1796">
            <v>1795</v>
          </cell>
          <cell r="B1796" t="str">
            <v>one thousand seven hundred ninety five SDG Only</v>
          </cell>
        </row>
        <row r="1797">
          <cell r="A1797">
            <v>1796</v>
          </cell>
          <cell r="B1797" t="str">
            <v>one thousand seven hundred ninety six SDG Only</v>
          </cell>
        </row>
        <row r="1798">
          <cell r="A1798">
            <v>1797</v>
          </cell>
          <cell r="B1798" t="str">
            <v>one thousand seven hundred ninety seven SDG Only</v>
          </cell>
        </row>
        <row r="1799">
          <cell r="A1799">
            <v>1798</v>
          </cell>
          <cell r="B1799" t="str">
            <v>one thousand seven hundred ninety eight SDG Only</v>
          </cell>
        </row>
        <row r="1800">
          <cell r="A1800">
            <v>1799</v>
          </cell>
          <cell r="B1800" t="str">
            <v>one thousand seven hundred ninety nine SDG Only</v>
          </cell>
        </row>
        <row r="1801">
          <cell r="A1801">
            <v>1800</v>
          </cell>
          <cell r="B1801" t="str">
            <v>one thousand eight hundred  SDG Only</v>
          </cell>
        </row>
        <row r="1802">
          <cell r="A1802">
            <v>1801</v>
          </cell>
          <cell r="B1802" t="str">
            <v>one thousand eight hundred one SDG Only</v>
          </cell>
        </row>
        <row r="1803">
          <cell r="A1803">
            <v>1802</v>
          </cell>
          <cell r="B1803" t="str">
            <v>one thousand eight hundred two SDG Only</v>
          </cell>
        </row>
        <row r="1804">
          <cell r="A1804">
            <v>1803</v>
          </cell>
          <cell r="B1804" t="str">
            <v>one thousand eight hundred three SDG Only</v>
          </cell>
        </row>
        <row r="1805">
          <cell r="A1805">
            <v>1804</v>
          </cell>
          <cell r="B1805" t="str">
            <v>one thousand eight hundred four SDG Only</v>
          </cell>
        </row>
        <row r="1806">
          <cell r="A1806">
            <v>1805</v>
          </cell>
          <cell r="B1806" t="str">
            <v>one thousand eight hundred five SDG Only</v>
          </cell>
        </row>
        <row r="1807">
          <cell r="A1807">
            <v>1806</v>
          </cell>
          <cell r="B1807" t="str">
            <v>one thousand eight hundred six SDG Only</v>
          </cell>
        </row>
        <row r="1808">
          <cell r="A1808">
            <v>1807</v>
          </cell>
          <cell r="B1808" t="str">
            <v>one thousand eight hundred seven SDG Only</v>
          </cell>
        </row>
        <row r="1809">
          <cell r="A1809">
            <v>1808</v>
          </cell>
          <cell r="B1809" t="str">
            <v>one thousand eight hundred eight SDG Only</v>
          </cell>
        </row>
        <row r="1810">
          <cell r="A1810">
            <v>1809</v>
          </cell>
          <cell r="B1810" t="str">
            <v>one thousand eight hundred nine SDG Only</v>
          </cell>
        </row>
        <row r="1811">
          <cell r="A1811">
            <v>1810</v>
          </cell>
          <cell r="B1811" t="str">
            <v>one thousand eight hundred ten SDG Only</v>
          </cell>
        </row>
        <row r="1812">
          <cell r="A1812">
            <v>1811</v>
          </cell>
          <cell r="B1812" t="str">
            <v>one thousand eight hundred eleven SDG Only</v>
          </cell>
        </row>
        <row r="1813">
          <cell r="A1813">
            <v>1812</v>
          </cell>
          <cell r="B1813" t="str">
            <v>one thousand eight hundred twelve SDG Only</v>
          </cell>
        </row>
        <row r="1814">
          <cell r="A1814">
            <v>1813</v>
          </cell>
          <cell r="B1814" t="str">
            <v>one thousand eight hundred thirteen SDG Only</v>
          </cell>
        </row>
        <row r="1815">
          <cell r="A1815">
            <v>1814</v>
          </cell>
          <cell r="B1815" t="str">
            <v>one thousand eight hundred fourteen SDG Only</v>
          </cell>
        </row>
        <row r="1816">
          <cell r="A1816">
            <v>1815</v>
          </cell>
          <cell r="B1816" t="str">
            <v>one thousand eight hundred fifteen SDG Only</v>
          </cell>
        </row>
        <row r="1817">
          <cell r="A1817">
            <v>1816</v>
          </cell>
          <cell r="B1817" t="str">
            <v>one thousand eight hundred sixteen SDG Only</v>
          </cell>
        </row>
        <row r="1818">
          <cell r="A1818">
            <v>1817</v>
          </cell>
          <cell r="B1818" t="str">
            <v>one thousand eight hundred seventeen SDG Only</v>
          </cell>
        </row>
        <row r="1819">
          <cell r="A1819">
            <v>1818</v>
          </cell>
          <cell r="B1819" t="str">
            <v>one thousand eight hundred eighteen SDG Only</v>
          </cell>
        </row>
        <row r="1820">
          <cell r="A1820">
            <v>1819</v>
          </cell>
          <cell r="B1820" t="str">
            <v>one thousand eight hundred nineteen SDG Only</v>
          </cell>
        </row>
        <row r="1821">
          <cell r="A1821">
            <v>1820</v>
          </cell>
          <cell r="B1821" t="str">
            <v>one thousand eight hundred twenty  SDG Only</v>
          </cell>
        </row>
        <row r="1822">
          <cell r="A1822">
            <v>1821</v>
          </cell>
          <cell r="B1822" t="str">
            <v>one thousand eight hundred twenty one SDG Only</v>
          </cell>
        </row>
        <row r="1823">
          <cell r="A1823">
            <v>1822</v>
          </cell>
          <cell r="B1823" t="str">
            <v>one thousand eight hundred twenty two SDG Only</v>
          </cell>
        </row>
        <row r="1824">
          <cell r="A1824">
            <v>1823</v>
          </cell>
          <cell r="B1824" t="str">
            <v>one thousand eight hundred twenty three SDG Only</v>
          </cell>
        </row>
        <row r="1825">
          <cell r="A1825">
            <v>1824</v>
          </cell>
          <cell r="B1825" t="str">
            <v>one thousand eight hundred twenty four SDG Only</v>
          </cell>
        </row>
        <row r="1826">
          <cell r="A1826">
            <v>1825</v>
          </cell>
          <cell r="B1826" t="str">
            <v>one thousand eight hundred twenty five SDG Only</v>
          </cell>
        </row>
        <row r="1827">
          <cell r="A1827">
            <v>1826</v>
          </cell>
          <cell r="B1827" t="str">
            <v>one thousand eight hundred twenty six SDG Only</v>
          </cell>
        </row>
        <row r="1828">
          <cell r="A1828">
            <v>1827</v>
          </cell>
          <cell r="B1828" t="str">
            <v>one thousand eight hundred twenty seven SDG Only</v>
          </cell>
        </row>
        <row r="1829">
          <cell r="A1829">
            <v>1828</v>
          </cell>
          <cell r="B1829" t="str">
            <v>one thousand eight hundred twenty eight SDG Only</v>
          </cell>
        </row>
        <row r="1830">
          <cell r="A1830">
            <v>1829</v>
          </cell>
          <cell r="B1830" t="str">
            <v>one thousand eight hundred twenty nine SDG Only</v>
          </cell>
        </row>
        <row r="1831">
          <cell r="A1831">
            <v>1830</v>
          </cell>
          <cell r="B1831" t="str">
            <v>one thousand eight hundred thirty  SDG Only</v>
          </cell>
        </row>
        <row r="1832">
          <cell r="A1832">
            <v>1831</v>
          </cell>
          <cell r="B1832" t="str">
            <v>one thousand eight hundred thirty one SDG Only</v>
          </cell>
        </row>
        <row r="1833">
          <cell r="A1833">
            <v>1832</v>
          </cell>
          <cell r="B1833" t="str">
            <v>one thousand eight hundred thirty two SDG Only</v>
          </cell>
        </row>
        <row r="1834">
          <cell r="A1834">
            <v>1833</v>
          </cell>
          <cell r="B1834" t="str">
            <v>one thousand eight hundred thirty three SDG Only</v>
          </cell>
        </row>
        <row r="1835">
          <cell r="A1835">
            <v>1834</v>
          </cell>
          <cell r="B1835" t="str">
            <v>one thousand eight hundred thirty four SDG Only</v>
          </cell>
        </row>
        <row r="1836">
          <cell r="A1836">
            <v>1835</v>
          </cell>
          <cell r="B1836" t="str">
            <v>one thousand eight hundred thirty five SDG Only</v>
          </cell>
        </row>
        <row r="1837">
          <cell r="A1837">
            <v>1836</v>
          </cell>
          <cell r="B1837" t="str">
            <v>one thousand eight hundred thirty six SDG Only</v>
          </cell>
        </row>
        <row r="1838">
          <cell r="A1838">
            <v>1837</v>
          </cell>
          <cell r="B1838" t="str">
            <v>one thousand eight hundred thirty seven SDG Only</v>
          </cell>
        </row>
        <row r="1839">
          <cell r="A1839">
            <v>1838</v>
          </cell>
          <cell r="B1839" t="str">
            <v>one thousand eight hundred thirty eight SDG Only</v>
          </cell>
        </row>
        <row r="1840">
          <cell r="A1840">
            <v>1839</v>
          </cell>
          <cell r="B1840" t="str">
            <v>one thousand eight hundred thirty nine SDG Only</v>
          </cell>
        </row>
        <row r="1841">
          <cell r="A1841">
            <v>1840</v>
          </cell>
          <cell r="B1841" t="str">
            <v>one thousand eight hundred fourty  SDG Only</v>
          </cell>
        </row>
        <row r="1842">
          <cell r="A1842">
            <v>1841</v>
          </cell>
          <cell r="B1842" t="str">
            <v>one thousand eight hundred fourty one SDG Only</v>
          </cell>
        </row>
        <row r="1843">
          <cell r="A1843">
            <v>1842</v>
          </cell>
          <cell r="B1843" t="str">
            <v>one thousand eight hundred fourty two SDG Only</v>
          </cell>
        </row>
        <row r="1844">
          <cell r="A1844">
            <v>1843</v>
          </cell>
          <cell r="B1844" t="str">
            <v>one thousand eight hundred fourty three SDG Only</v>
          </cell>
        </row>
        <row r="1845">
          <cell r="A1845">
            <v>1844</v>
          </cell>
          <cell r="B1845" t="str">
            <v>one thousand eight hundred fourty four SDG Only</v>
          </cell>
        </row>
        <row r="1846">
          <cell r="A1846">
            <v>1845</v>
          </cell>
          <cell r="B1846" t="str">
            <v>one thousand eight hundred fourty five SDG Only</v>
          </cell>
        </row>
        <row r="1847">
          <cell r="A1847">
            <v>1846</v>
          </cell>
          <cell r="B1847" t="str">
            <v>one thousand eight hundred fourty six SDG Only</v>
          </cell>
        </row>
        <row r="1848">
          <cell r="A1848">
            <v>1847</v>
          </cell>
          <cell r="B1848" t="str">
            <v>one thousand eight hundred fourty seven SDG Only</v>
          </cell>
        </row>
        <row r="1849">
          <cell r="A1849">
            <v>1848</v>
          </cell>
          <cell r="B1849" t="str">
            <v>one thousand eight hundred fourty eight SDG Only</v>
          </cell>
        </row>
        <row r="1850">
          <cell r="A1850">
            <v>1849</v>
          </cell>
          <cell r="B1850" t="str">
            <v>one thousand eight hundred fourty nine SDG Only</v>
          </cell>
        </row>
        <row r="1851">
          <cell r="A1851">
            <v>1850</v>
          </cell>
          <cell r="B1851" t="str">
            <v>one thousand eight hundred fifty  SDG Only</v>
          </cell>
        </row>
        <row r="1852">
          <cell r="A1852">
            <v>1851</v>
          </cell>
          <cell r="B1852" t="str">
            <v>one thousand eight hundred fifty one SDG Only</v>
          </cell>
        </row>
        <row r="1853">
          <cell r="A1853">
            <v>1852</v>
          </cell>
          <cell r="B1853" t="str">
            <v>one thousand eight hundred fifty two SDG Only</v>
          </cell>
        </row>
        <row r="1854">
          <cell r="A1854">
            <v>1853</v>
          </cell>
          <cell r="B1854" t="str">
            <v>one thousand eight hundred fifty three SDG Only</v>
          </cell>
        </row>
        <row r="1855">
          <cell r="A1855">
            <v>1854</v>
          </cell>
          <cell r="B1855" t="str">
            <v>one thousand eight hundred fifty four SDG Only</v>
          </cell>
        </row>
        <row r="1856">
          <cell r="A1856">
            <v>1855</v>
          </cell>
          <cell r="B1856" t="str">
            <v>one thousand eight hundred fifty five SDG Only</v>
          </cell>
        </row>
        <row r="1857">
          <cell r="A1857">
            <v>1856</v>
          </cell>
          <cell r="B1857" t="str">
            <v>one thousand eight hundred fifty six SDG Only</v>
          </cell>
        </row>
        <row r="1858">
          <cell r="A1858">
            <v>1857</v>
          </cell>
          <cell r="B1858" t="str">
            <v>one thousand eight hundred fifty seven SDG Only</v>
          </cell>
        </row>
        <row r="1859">
          <cell r="A1859">
            <v>1858</v>
          </cell>
          <cell r="B1859" t="str">
            <v>one thousand eight hundred fifty eight SDG Only</v>
          </cell>
        </row>
        <row r="1860">
          <cell r="A1860">
            <v>1859</v>
          </cell>
          <cell r="B1860" t="str">
            <v>one thousand eight hundred fifty nine SDG Only</v>
          </cell>
        </row>
        <row r="1861">
          <cell r="A1861">
            <v>1860</v>
          </cell>
          <cell r="B1861" t="str">
            <v>one thousand eight hundred sixty  SDG Only</v>
          </cell>
        </row>
        <row r="1862">
          <cell r="A1862">
            <v>1861</v>
          </cell>
          <cell r="B1862" t="str">
            <v>one thousand eight hundred sixty one SDG Only</v>
          </cell>
        </row>
        <row r="1863">
          <cell r="A1863">
            <v>1862</v>
          </cell>
          <cell r="B1863" t="str">
            <v>one thousand eight hundred sixty two SDG Only</v>
          </cell>
        </row>
        <row r="1864">
          <cell r="A1864">
            <v>1863</v>
          </cell>
          <cell r="B1864" t="str">
            <v>one thousand eight hundred sixty three SDG Only</v>
          </cell>
        </row>
        <row r="1865">
          <cell r="A1865">
            <v>1864</v>
          </cell>
          <cell r="B1865" t="str">
            <v>one thousand eight hundred sixty four SDG Only</v>
          </cell>
        </row>
        <row r="1866">
          <cell r="A1866">
            <v>1865</v>
          </cell>
          <cell r="B1866" t="str">
            <v>one thousand eight hundred sixty five SDG Only</v>
          </cell>
        </row>
        <row r="1867">
          <cell r="A1867">
            <v>1866</v>
          </cell>
          <cell r="B1867" t="str">
            <v>one thousand eight hundred sixty six SDG Only</v>
          </cell>
        </row>
        <row r="1868">
          <cell r="A1868">
            <v>1867</v>
          </cell>
          <cell r="B1868" t="str">
            <v>one thousand eight hundred sixty seven SDG Only</v>
          </cell>
        </row>
        <row r="1869">
          <cell r="A1869">
            <v>1868</v>
          </cell>
          <cell r="B1869" t="str">
            <v>one thousand eight hundred sixty eight SDG Only</v>
          </cell>
        </row>
        <row r="1870">
          <cell r="A1870">
            <v>1869</v>
          </cell>
          <cell r="B1870" t="str">
            <v>one thousand eight hundred sixty nine SDG Only</v>
          </cell>
        </row>
        <row r="1871">
          <cell r="A1871">
            <v>1870</v>
          </cell>
          <cell r="B1871" t="str">
            <v>one thousand eight hundred seventy  SDG Only</v>
          </cell>
        </row>
        <row r="1872">
          <cell r="A1872">
            <v>1871</v>
          </cell>
          <cell r="B1872" t="str">
            <v>one thousand eight hundred seventy one SDG Only</v>
          </cell>
        </row>
        <row r="1873">
          <cell r="A1873">
            <v>1872</v>
          </cell>
          <cell r="B1873" t="str">
            <v>one thousand eight hundred seventy two SDG Only</v>
          </cell>
        </row>
        <row r="1874">
          <cell r="A1874">
            <v>1873</v>
          </cell>
          <cell r="B1874" t="str">
            <v>one thousand eight hundred seventy three SDG Only</v>
          </cell>
        </row>
        <row r="1875">
          <cell r="A1875">
            <v>1874</v>
          </cell>
          <cell r="B1875" t="str">
            <v>one thousand eight hundred seventy four SDG Only</v>
          </cell>
        </row>
        <row r="1876">
          <cell r="A1876">
            <v>1875</v>
          </cell>
          <cell r="B1876" t="str">
            <v>one thousand eight hundred seventy five SDG Only</v>
          </cell>
        </row>
        <row r="1877">
          <cell r="A1877">
            <v>1876</v>
          </cell>
          <cell r="B1877" t="str">
            <v>one thousand eight hundred seventy six SDG Only</v>
          </cell>
        </row>
        <row r="1878">
          <cell r="A1878">
            <v>1877</v>
          </cell>
          <cell r="B1878" t="str">
            <v>one thousand eight hundred seventy seven SDG Only</v>
          </cell>
        </row>
        <row r="1879">
          <cell r="A1879">
            <v>1878</v>
          </cell>
          <cell r="B1879" t="str">
            <v>one thousand eight hundred seventy eight SDG Only</v>
          </cell>
        </row>
        <row r="1880">
          <cell r="A1880">
            <v>1879</v>
          </cell>
          <cell r="B1880" t="str">
            <v>one thousand eight hundred seventy nine SDG Only</v>
          </cell>
        </row>
        <row r="1881">
          <cell r="A1881">
            <v>1880</v>
          </cell>
          <cell r="B1881" t="str">
            <v>one thousand eight hundred eighty  SDG Only</v>
          </cell>
        </row>
        <row r="1882">
          <cell r="A1882">
            <v>1881</v>
          </cell>
          <cell r="B1882" t="str">
            <v>one thousand eight hundred eighty one SDG Only</v>
          </cell>
        </row>
        <row r="1883">
          <cell r="A1883">
            <v>1882</v>
          </cell>
          <cell r="B1883" t="str">
            <v>one thousand eight hundred eighty two SDG Only</v>
          </cell>
        </row>
        <row r="1884">
          <cell r="A1884">
            <v>1883</v>
          </cell>
          <cell r="B1884" t="str">
            <v>one thousand eight hundred eighty three SDG Only</v>
          </cell>
        </row>
        <row r="1885">
          <cell r="A1885">
            <v>1884</v>
          </cell>
          <cell r="B1885" t="str">
            <v>one thousand eight hundred eighty four SDG Only</v>
          </cell>
        </row>
        <row r="1886">
          <cell r="A1886">
            <v>1885</v>
          </cell>
          <cell r="B1886" t="str">
            <v>one thousand eight hundred eighty five SDG Only</v>
          </cell>
        </row>
        <row r="1887">
          <cell r="A1887">
            <v>1886</v>
          </cell>
          <cell r="B1887" t="str">
            <v>one thousand eight hundred eighty six SDG Only</v>
          </cell>
        </row>
        <row r="1888">
          <cell r="A1888">
            <v>1887</v>
          </cell>
          <cell r="B1888" t="str">
            <v>one thousand eight hundred eighty seven SDG Only</v>
          </cell>
        </row>
        <row r="1889">
          <cell r="A1889">
            <v>1888</v>
          </cell>
          <cell r="B1889" t="str">
            <v>one thousand eight hundred eighty eight SDG Only</v>
          </cell>
        </row>
        <row r="1890">
          <cell r="A1890">
            <v>1889</v>
          </cell>
          <cell r="B1890" t="str">
            <v>one thousand eight hundred eighty nine SDG Only</v>
          </cell>
        </row>
        <row r="1891">
          <cell r="A1891">
            <v>1890</v>
          </cell>
          <cell r="B1891" t="str">
            <v>one thousand eight hundred ninety  SDG Only</v>
          </cell>
        </row>
        <row r="1892">
          <cell r="A1892">
            <v>1891</v>
          </cell>
          <cell r="B1892" t="str">
            <v>one thousand eight hundred ninety one SDG Only</v>
          </cell>
        </row>
        <row r="1893">
          <cell r="A1893">
            <v>1892</v>
          </cell>
          <cell r="B1893" t="str">
            <v>one thousand eight hundred ninety two SDG Only</v>
          </cell>
        </row>
        <row r="1894">
          <cell r="A1894">
            <v>1893</v>
          </cell>
          <cell r="B1894" t="str">
            <v>one thousand eight hundred ninety three SDG Only</v>
          </cell>
        </row>
        <row r="1895">
          <cell r="A1895">
            <v>1894</v>
          </cell>
          <cell r="B1895" t="str">
            <v>one thousand eight hundred ninety four SDG Only</v>
          </cell>
        </row>
        <row r="1896">
          <cell r="A1896">
            <v>1895</v>
          </cell>
          <cell r="B1896" t="str">
            <v>one thousand eight hundred ninety five SDG Only</v>
          </cell>
        </row>
        <row r="1897">
          <cell r="A1897">
            <v>1896</v>
          </cell>
          <cell r="B1897" t="str">
            <v>one thousand eight hundred ninety six SDG Only</v>
          </cell>
        </row>
        <row r="1898">
          <cell r="A1898">
            <v>1897</v>
          </cell>
          <cell r="B1898" t="str">
            <v>one thousand eight hundred ninety seven SDG Only</v>
          </cell>
        </row>
        <row r="1899">
          <cell r="A1899">
            <v>1898</v>
          </cell>
          <cell r="B1899" t="str">
            <v>one thousand eight hundred ninety eight SDG Only</v>
          </cell>
        </row>
        <row r="1900">
          <cell r="A1900">
            <v>1899</v>
          </cell>
          <cell r="B1900" t="str">
            <v>one thousand eight hundred ninety nine SDG Only</v>
          </cell>
        </row>
        <row r="1901">
          <cell r="A1901">
            <v>1900</v>
          </cell>
          <cell r="B1901" t="str">
            <v>one thousand nine hundred  SDG Only</v>
          </cell>
        </row>
        <row r="1902">
          <cell r="A1902">
            <v>1901</v>
          </cell>
          <cell r="B1902" t="str">
            <v>one thousand nine hundred one SDG Only</v>
          </cell>
        </row>
        <row r="1903">
          <cell r="A1903">
            <v>1902</v>
          </cell>
          <cell r="B1903" t="str">
            <v>one thousand nine hundred two SDG Only</v>
          </cell>
        </row>
        <row r="1904">
          <cell r="A1904">
            <v>1903</v>
          </cell>
          <cell r="B1904" t="str">
            <v>one thousand nine hundred three SDG Only</v>
          </cell>
        </row>
        <row r="1905">
          <cell r="A1905">
            <v>1904</v>
          </cell>
          <cell r="B1905" t="str">
            <v>one thousand nine hundred four SDG Only</v>
          </cell>
        </row>
        <row r="1906">
          <cell r="A1906">
            <v>1905</v>
          </cell>
          <cell r="B1906" t="str">
            <v>one thousand nine hundred five SDG Only</v>
          </cell>
        </row>
        <row r="1907">
          <cell r="A1907">
            <v>1906</v>
          </cell>
          <cell r="B1907" t="str">
            <v>one thousand nine hundred six SDG Only</v>
          </cell>
        </row>
        <row r="1908">
          <cell r="A1908">
            <v>1907</v>
          </cell>
          <cell r="B1908" t="str">
            <v>one thousand nine hundred seven SDG Only</v>
          </cell>
        </row>
        <row r="1909">
          <cell r="A1909">
            <v>1908</v>
          </cell>
          <cell r="B1909" t="str">
            <v>one thousand nine hundred eight SDG Only</v>
          </cell>
        </row>
        <row r="1910">
          <cell r="A1910">
            <v>1909</v>
          </cell>
          <cell r="B1910" t="str">
            <v>one thousand nine hundred nine SDG Only</v>
          </cell>
        </row>
        <row r="1911">
          <cell r="A1911">
            <v>1910</v>
          </cell>
          <cell r="B1911" t="str">
            <v>one thousand nine hundred ten SDG Only</v>
          </cell>
        </row>
        <row r="1912">
          <cell r="A1912">
            <v>1911</v>
          </cell>
          <cell r="B1912" t="str">
            <v>one thousand nine hundred eleven SDG Only</v>
          </cell>
        </row>
        <row r="1913">
          <cell r="A1913">
            <v>1912</v>
          </cell>
          <cell r="B1913" t="str">
            <v>one thousand nine hundred twelve SDG Only</v>
          </cell>
        </row>
        <row r="1914">
          <cell r="A1914">
            <v>1913</v>
          </cell>
          <cell r="B1914" t="str">
            <v>one thousand nine hundred thirteen SDG Only</v>
          </cell>
        </row>
        <row r="1915">
          <cell r="A1915">
            <v>1914</v>
          </cell>
          <cell r="B1915" t="str">
            <v>one thousand nine hundred fourteen SDG Only</v>
          </cell>
        </row>
        <row r="1916">
          <cell r="A1916">
            <v>1915</v>
          </cell>
          <cell r="B1916" t="str">
            <v>one thousand nine hundred fifteen SDG Only</v>
          </cell>
        </row>
        <row r="1917">
          <cell r="A1917">
            <v>1916</v>
          </cell>
          <cell r="B1917" t="str">
            <v>one thousand nine hundred sixteen SDG Only</v>
          </cell>
        </row>
        <row r="1918">
          <cell r="A1918">
            <v>1917</v>
          </cell>
          <cell r="B1918" t="str">
            <v>one thousand nine hundred seventeen SDG Only</v>
          </cell>
        </row>
        <row r="1919">
          <cell r="A1919">
            <v>1918</v>
          </cell>
          <cell r="B1919" t="str">
            <v>one thousand nine hundred eighteen SDG Only</v>
          </cell>
        </row>
        <row r="1920">
          <cell r="A1920">
            <v>1919</v>
          </cell>
          <cell r="B1920" t="str">
            <v>one thousand nine hundred nineteen SDG Only</v>
          </cell>
        </row>
        <row r="1921">
          <cell r="A1921">
            <v>1920</v>
          </cell>
          <cell r="B1921" t="str">
            <v>one thousand nine hundred twenty  SDG Only</v>
          </cell>
        </row>
        <row r="1922">
          <cell r="A1922">
            <v>1921</v>
          </cell>
          <cell r="B1922" t="str">
            <v>one thousand nine hundred twenty one SDG Only</v>
          </cell>
        </row>
        <row r="1923">
          <cell r="A1923">
            <v>1922</v>
          </cell>
          <cell r="B1923" t="str">
            <v>one thousand nine hundred twenty two SDG Only</v>
          </cell>
        </row>
        <row r="1924">
          <cell r="A1924">
            <v>1923</v>
          </cell>
          <cell r="B1924" t="str">
            <v>one thousand nine hundred twenty three SDG Only</v>
          </cell>
        </row>
        <row r="1925">
          <cell r="A1925">
            <v>1924</v>
          </cell>
          <cell r="B1925" t="str">
            <v>one thousand nine hundred twenty four SDG Only</v>
          </cell>
        </row>
        <row r="1926">
          <cell r="A1926">
            <v>1925</v>
          </cell>
          <cell r="B1926" t="str">
            <v>one thousand nine hundred twenty five SDG Only</v>
          </cell>
        </row>
        <row r="1927">
          <cell r="A1927">
            <v>1926</v>
          </cell>
          <cell r="B1927" t="str">
            <v>one thousand nine hundred twenty six SDG Only</v>
          </cell>
        </row>
        <row r="1928">
          <cell r="A1928">
            <v>1927</v>
          </cell>
          <cell r="B1928" t="str">
            <v>one thousand nine hundred twenty seven SDG Only</v>
          </cell>
        </row>
        <row r="1929">
          <cell r="A1929">
            <v>1928</v>
          </cell>
          <cell r="B1929" t="str">
            <v>one thousand nine hundred twenty eight SDG Only</v>
          </cell>
        </row>
        <row r="1930">
          <cell r="A1930">
            <v>1929</v>
          </cell>
          <cell r="B1930" t="str">
            <v>one thousand nine hundred twenty nine SDG Only</v>
          </cell>
        </row>
        <row r="1931">
          <cell r="A1931">
            <v>1930</v>
          </cell>
          <cell r="B1931" t="str">
            <v>one thousand nine hundred thirty  SDG Only</v>
          </cell>
        </row>
        <row r="1932">
          <cell r="A1932">
            <v>1931</v>
          </cell>
          <cell r="B1932" t="str">
            <v>one thousand nine hundred thirty one SDG Only</v>
          </cell>
        </row>
        <row r="1933">
          <cell r="A1933">
            <v>1932</v>
          </cell>
          <cell r="B1933" t="str">
            <v>one thousand nine hundred thirty two SDG Only</v>
          </cell>
        </row>
        <row r="1934">
          <cell r="A1934">
            <v>1933</v>
          </cell>
          <cell r="B1934" t="str">
            <v>one thousand nine hundred thirty three SDG Only</v>
          </cell>
        </row>
        <row r="1935">
          <cell r="A1935">
            <v>1934</v>
          </cell>
          <cell r="B1935" t="str">
            <v>one thousand nine hundred thirty four SDG Only</v>
          </cell>
        </row>
        <row r="1936">
          <cell r="A1936">
            <v>1935</v>
          </cell>
          <cell r="B1936" t="str">
            <v>one thousand nine hundred thirty five SDG Only</v>
          </cell>
        </row>
        <row r="1937">
          <cell r="A1937">
            <v>1936</v>
          </cell>
          <cell r="B1937" t="str">
            <v>one thousand nine hundred thirty six SDG Only</v>
          </cell>
        </row>
        <row r="1938">
          <cell r="A1938">
            <v>1937</v>
          </cell>
          <cell r="B1938" t="str">
            <v>one thousand nine hundred thirty seven SDG Only</v>
          </cell>
        </row>
        <row r="1939">
          <cell r="A1939">
            <v>1938</v>
          </cell>
          <cell r="B1939" t="str">
            <v>one thousand nine hundred thirty eight SDG Only</v>
          </cell>
        </row>
        <row r="1940">
          <cell r="A1940">
            <v>1939</v>
          </cell>
          <cell r="B1940" t="str">
            <v>one thousand nine hundred thirty nine SDG Only</v>
          </cell>
        </row>
        <row r="1941">
          <cell r="A1941">
            <v>1940</v>
          </cell>
          <cell r="B1941" t="str">
            <v>one thousand nine hundred fourty  SDG Only</v>
          </cell>
        </row>
        <row r="1942">
          <cell r="A1942">
            <v>1941</v>
          </cell>
          <cell r="B1942" t="str">
            <v>one thousand nine hundred fourty one SDG Only</v>
          </cell>
        </row>
        <row r="1943">
          <cell r="A1943">
            <v>1942</v>
          </cell>
          <cell r="B1943" t="str">
            <v>one thousand nine hundred fourty two SDG Only</v>
          </cell>
        </row>
        <row r="1944">
          <cell r="A1944">
            <v>1943</v>
          </cell>
          <cell r="B1944" t="str">
            <v>one thousand nine hundred fourty three SDG Only</v>
          </cell>
        </row>
        <row r="1945">
          <cell r="A1945">
            <v>1944</v>
          </cell>
          <cell r="B1945" t="str">
            <v>one thousand nine hundred fourty four SDG Only</v>
          </cell>
        </row>
        <row r="1946">
          <cell r="A1946">
            <v>1945</v>
          </cell>
          <cell r="B1946" t="str">
            <v>one thousand nine hundred fourty five SDG Only</v>
          </cell>
        </row>
        <row r="1947">
          <cell r="A1947">
            <v>1946</v>
          </cell>
          <cell r="B1947" t="str">
            <v>one thousand nine hundred fourty six SDG Only</v>
          </cell>
        </row>
        <row r="1948">
          <cell r="A1948">
            <v>1947</v>
          </cell>
          <cell r="B1948" t="str">
            <v>one thousand nine hundred fourty seven SDG Only</v>
          </cell>
        </row>
        <row r="1949">
          <cell r="A1949">
            <v>1948</v>
          </cell>
          <cell r="B1949" t="str">
            <v>one thousand nine hundred fourty eight SDG Only</v>
          </cell>
        </row>
        <row r="1950">
          <cell r="A1950">
            <v>1949</v>
          </cell>
          <cell r="B1950" t="str">
            <v>one thousand nine hundred fourty nine SDG Only</v>
          </cell>
        </row>
        <row r="1951">
          <cell r="A1951">
            <v>1950</v>
          </cell>
          <cell r="B1951" t="str">
            <v>one thousand nine hundred fifty  SDG Only</v>
          </cell>
        </row>
        <row r="1952">
          <cell r="A1952">
            <v>1951</v>
          </cell>
          <cell r="B1952" t="str">
            <v>one thousand nine hundred fifty one SDG Only</v>
          </cell>
        </row>
        <row r="1953">
          <cell r="A1953">
            <v>1952</v>
          </cell>
          <cell r="B1953" t="str">
            <v>one thousand nine hundred fifty two SDG Only</v>
          </cell>
        </row>
        <row r="1954">
          <cell r="A1954">
            <v>1953</v>
          </cell>
          <cell r="B1954" t="str">
            <v>one thousand nine hundred fifty three SDG Only</v>
          </cell>
        </row>
        <row r="1955">
          <cell r="A1955">
            <v>1954</v>
          </cell>
          <cell r="B1955" t="str">
            <v>one thousand nine hundred fifty four SDG Only</v>
          </cell>
        </row>
        <row r="1956">
          <cell r="A1956">
            <v>1955</v>
          </cell>
          <cell r="B1956" t="str">
            <v>one thousand nine hundred fifty five SDG Only</v>
          </cell>
        </row>
        <row r="1957">
          <cell r="A1957">
            <v>1956</v>
          </cell>
          <cell r="B1957" t="str">
            <v>one thousand nine hundred fifty six SDG Only</v>
          </cell>
        </row>
        <row r="1958">
          <cell r="A1958">
            <v>1957</v>
          </cell>
          <cell r="B1958" t="str">
            <v>one thousand nine hundred fifty seven SDG Only</v>
          </cell>
        </row>
        <row r="1959">
          <cell r="A1959">
            <v>1958</v>
          </cell>
          <cell r="B1959" t="str">
            <v>one thousand nine hundred fifty eight SDG Only</v>
          </cell>
        </row>
        <row r="1960">
          <cell r="A1960">
            <v>1959</v>
          </cell>
          <cell r="B1960" t="str">
            <v>one thousand nine hundred fifty nine SDG Only</v>
          </cell>
        </row>
        <row r="1961">
          <cell r="A1961">
            <v>1960</v>
          </cell>
          <cell r="B1961" t="str">
            <v>one thousand nine hundred sixty  SDG Only</v>
          </cell>
        </row>
        <row r="1962">
          <cell r="A1962">
            <v>1961</v>
          </cell>
          <cell r="B1962" t="str">
            <v>one thousand nine hundred sixty one SDG Only</v>
          </cell>
        </row>
        <row r="1963">
          <cell r="A1963">
            <v>1962</v>
          </cell>
          <cell r="B1963" t="str">
            <v>one thousand nine hundred sixty two SDG Only</v>
          </cell>
        </row>
        <row r="1964">
          <cell r="A1964">
            <v>1963</v>
          </cell>
          <cell r="B1964" t="str">
            <v>one thousand nine hundred sixty three SDG Only</v>
          </cell>
        </row>
        <row r="1965">
          <cell r="A1965">
            <v>1964</v>
          </cell>
          <cell r="B1965" t="str">
            <v>one thousand nine hundred sixty four SDG Only</v>
          </cell>
        </row>
        <row r="1966">
          <cell r="A1966">
            <v>1965</v>
          </cell>
          <cell r="B1966" t="str">
            <v>one thousand nine hundred sixty five SDG Only</v>
          </cell>
        </row>
        <row r="1967">
          <cell r="A1967">
            <v>1966</v>
          </cell>
          <cell r="B1967" t="str">
            <v>one thousand nine hundred sixty six SDG Only</v>
          </cell>
        </row>
        <row r="1968">
          <cell r="A1968">
            <v>1967</v>
          </cell>
          <cell r="B1968" t="str">
            <v>one thousand nine hundred sixty seven SDG Only</v>
          </cell>
        </row>
        <row r="1969">
          <cell r="A1969">
            <v>1968</v>
          </cell>
          <cell r="B1969" t="str">
            <v>one thousand nine hundred sixty eight SDG Only</v>
          </cell>
        </row>
        <row r="1970">
          <cell r="A1970">
            <v>1969</v>
          </cell>
          <cell r="B1970" t="str">
            <v>one thousand nine hundred sixty nine SDG Only</v>
          </cell>
        </row>
        <row r="1971">
          <cell r="A1971">
            <v>1970</v>
          </cell>
          <cell r="B1971" t="str">
            <v>one thousand nine hundred seventy  SDG Only</v>
          </cell>
        </row>
        <row r="1972">
          <cell r="A1972">
            <v>1971</v>
          </cell>
          <cell r="B1972" t="str">
            <v>one thousand nine hundred seventy one SDG Only</v>
          </cell>
        </row>
        <row r="1973">
          <cell r="A1973">
            <v>1972</v>
          </cell>
          <cell r="B1973" t="str">
            <v>one thousand nine hundred seventy two SDG Only</v>
          </cell>
        </row>
        <row r="1974">
          <cell r="A1974">
            <v>1973</v>
          </cell>
          <cell r="B1974" t="str">
            <v>one thousand nine hundred seventy three SDG Only</v>
          </cell>
        </row>
        <row r="1975">
          <cell r="A1975">
            <v>1974</v>
          </cell>
          <cell r="B1975" t="str">
            <v>one thousand nine hundred seventy four SDG Only</v>
          </cell>
        </row>
        <row r="1976">
          <cell r="A1976">
            <v>1975</v>
          </cell>
          <cell r="B1976" t="str">
            <v>one thousand nine hundred seventy five SDG Only</v>
          </cell>
        </row>
        <row r="1977">
          <cell r="A1977">
            <v>1976</v>
          </cell>
          <cell r="B1977" t="str">
            <v>one thousand nine hundred seventy six SDG Only</v>
          </cell>
        </row>
        <row r="1978">
          <cell r="A1978">
            <v>1977</v>
          </cell>
          <cell r="B1978" t="str">
            <v>one thousand nine hundred seventy seven SDG Only</v>
          </cell>
        </row>
        <row r="1979">
          <cell r="A1979">
            <v>1978</v>
          </cell>
          <cell r="B1979" t="str">
            <v>one thousand nine hundred seventy eight SDG Only</v>
          </cell>
        </row>
        <row r="1980">
          <cell r="A1980">
            <v>1979</v>
          </cell>
          <cell r="B1980" t="str">
            <v>one thousand nine hundred seventy nine SDG Only</v>
          </cell>
        </row>
        <row r="1981">
          <cell r="A1981">
            <v>1980</v>
          </cell>
          <cell r="B1981" t="str">
            <v>one thousand nine hundred eighty  SDG Only</v>
          </cell>
        </row>
        <row r="1982">
          <cell r="A1982">
            <v>1981</v>
          </cell>
          <cell r="B1982" t="str">
            <v>one thousand nine hundred eighty one SDG Only</v>
          </cell>
        </row>
        <row r="1983">
          <cell r="A1983">
            <v>1982</v>
          </cell>
          <cell r="B1983" t="str">
            <v>one thousand nine hundred eighty two SDG Only</v>
          </cell>
        </row>
        <row r="1984">
          <cell r="A1984">
            <v>1983</v>
          </cell>
          <cell r="B1984" t="str">
            <v>one thousand nine hundred eighty three SDG Only</v>
          </cell>
        </row>
        <row r="1985">
          <cell r="A1985">
            <v>1984</v>
          </cell>
          <cell r="B1985" t="str">
            <v>one thousand nine hundred eighty four SDG Only</v>
          </cell>
        </row>
        <row r="1986">
          <cell r="A1986">
            <v>1985</v>
          </cell>
          <cell r="B1986" t="str">
            <v>one thousand nine hundred eighty five SDG Only</v>
          </cell>
        </row>
        <row r="1987">
          <cell r="A1987">
            <v>1986</v>
          </cell>
          <cell r="B1987" t="str">
            <v>one thousand nine hundred eighty six SDG Only</v>
          </cell>
        </row>
        <row r="1988">
          <cell r="A1988">
            <v>1987</v>
          </cell>
          <cell r="B1988" t="str">
            <v>one thousand nine hundred eighty seven SDG Only</v>
          </cell>
        </row>
        <row r="1989">
          <cell r="A1989">
            <v>1988</v>
          </cell>
          <cell r="B1989" t="str">
            <v>one thousand nine hundred eighty eight SDG Only</v>
          </cell>
        </row>
        <row r="1990">
          <cell r="A1990">
            <v>1989</v>
          </cell>
          <cell r="B1990" t="str">
            <v>one thousand nine hundred eighty nine SDG Only</v>
          </cell>
        </row>
        <row r="1991">
          <cell r="A1991">
            <v>1990</v>
          </cell>
          <cell r="B1991" t="str">
            <v>one thousand nine hundred ninety  SDG Only</v>
          </cell>
        </row>
        <row r="1992">
          <cell r="A1992">
            <v>1991</v>
          </cell>
          <cell r="B1992" t="str">
            <v>one thousand nine hundred ninety one SDG Only</v>
          </cell>
        </row>
        <row r="1993">
          <cell r="A1993">
            <v>1992</v>
          </cell>
          <cell r="B1993" t="str">
            <v>one thousand nine hundred ninety two SDG Only</v>
          </cell>
        </row>
        <row r="1994">
          <cell r="A1994">
            <v>1993</v>
          </cell>
          <cell r="B1994" t="str">
            <v>one thousand nine hundred ninety three SDG Only</v>
          </cell>
        </row>
        <row r="1995">
          <cell r="A1995">
            <v>1994</v>
          </cell>
          <cell r="B1995" t="str">
            <v>one thousand nine hundred ninety four SDG Only</v>
          </cell>
        </row>
        <row r="1996">
          <cell r="A1996">
            <v>1995</v>
          </cell>
          <cell r="B1996" t="str">
            <v>one thousand nine hundred ninety five SDG Only</v>
          </cell>
        </row>
        <row r="1997">
          <cell r="A1997">
            <v>1996</v>
          </cell>
          <cell r="B1997" t="str">
            <v>one thousand nine hundred ninety six SDG Only</v>
          </cell>
        </row>
        <row r="1998">
          <cell r="A1998">
            <v>1997</v>
          </cell>
          <cell r="B1998" t="str">
            <v>one thousand nine hundred ninety seven SDG Only</v>
          </cell>
        </row>
        <row r="1999">
          <cell r="A1999">
            <v>1998</v>
          </cell>
          <cell r="B1999" t="str">
            <v>one thousand nine hundred ninety eight SDG Only</v>
          </cell>
        </row>
        <row r="2000">
          <cell r="A2000">
            <v>1999</v>
          </cell>
          <cell r="B2000" t="str">
            <v>one thousand nine hundred ninety nine SDG Only</v>
          </cell>
        </row>
        <row r="2001">
          <cell r="A2001">
            <v>2000</v>
          </cell>
          <cell r="B2001" t="str">
            <v>two thousand SDG Only</v>
          </cell>
        </row>
        <row r="2002">
          <cell r="A2002">
            <v>2001</v>
          </cell>
          <cell r="B2002" t="str">
            <v>two thousand  one SDG Only</v>
          </cell>
        </row>
        <row r="2003">
          <cell r="A2003">
            <v>2002</v>
          </cell>
          <cell r="B2003" t="str">
            <v>two thousand  two SDG Only</v>
          </cell>
        </row>
        <row r="2004">
          <cell r="A2004">
            <v>2003</v>
          </cell>
          <cell r="B2004" t="str">
            <v>two thousand  three SDG Only</v>
          </cell>
        </row>
        <row r="2005">
          <cell r="A2005">
            <v>2004</v>
          </cell>
          <cell r="B2005" t="str">
            <v>two thousand  four SDG Only</v>
          </cell>
        </row>
        <row r="2006">
          <cell r="A2006">
            <v>2005</v>
          </cell>
          <cell r="B2006" t="str">
            <v>two thousand  five SDG Only</v>
          </cell>
        </row>
        <row r="2007">
          <cell r="A2007">
            <v>2006</v>
          </cell>
          <cell r="B2007" t="str">
            <v>two thousand  six SDG Only</v>
          </cell>
        </row>
        <row r="2008">
          <cell r="A2008">
            <v>2007</v>
          </cell>
          <cell r="B2008" t="str">
            <v>two thousand  seven SDG Only</v>
          </cell>
        </row>
        <row r="2009">
          <cell r="A2009">
            <v>2008</v>
          </cell>
          <cell r="B2009" t="str">
            <v>two thousand  eight SDG Only</v>
          </cell>
        </row>
        <row r="2010">
          <cell r="A2010">
            <v>2009</v>
          </cell>
          <cell r="B2010" t="str">
            <v>two thousand  nine SDG Only</v>
          </cell>
        </row>
        <row r="2011">
          <cell r="A2011">
            <v>2010</v>
          </cell>
          <cell r="B2011" t="str">
            <v>two thousand  ten SDG Only</v>
          </cell>
        </row>
        <row r="2012">
          <cell r="A2012">
            <v>2011</v>
          </cell>
          <cell r="B2012" t="str">
            <v>two thousand  eleven SDG Only</v>
          </cell>
        </row>
        <row r="2013">
          <cell r="A2013">
            <v>2012</v>
          </cell>
          <cell r="B2013" t="str">
            <v>two thousand  twelve SDG Only</v>
          </cell>
        </row>
        <row r="2014">
          <cell r="A2014">
            <v>2013</v>
          </cell>
          <cell r="B2014" t="str">
            <v>two thousand  thirteen SDG Only</v>
          </cell>
        </row>
        <row r="2015">
          <cell r="A2015">
            <v>2014</v>
          </cell>
          <cell r="B2015" t="str">
            <v>two thousand  fourteen SDG Only</v>
          </cell>
        </row>
        <row r="2016">
          <cell r="A2016">
            <v>2015</v>
          </cell>
          <cell r="B2016" t="str">
            <v>two thousand  fifteen SDG Only</v>
          </cell>
        </row>
        <row r="2017">
          <cell r="A2017">
            <v>2016</v>
          </cell>
          <cell r="B2017" t="str">
            <v>two thousand  sixteen SDG Only</v>
          </cell>
        </row>
        <row r="2018">
          <cell r="A2018">
            <v>2017</v>
          </cell>
          <cell r="B2018" t="str">
            <v>two thousand  seventeen SDG Only</v>
          </cell>
        </row>
        <row r="2019">
          <cell r="A2019">
            <v>2018</v>
          </cell>
          <cell r="B2019" t="str">
            <v>two thousand  eighteen SDG Only</v>
          </cell>
        </row>
        <row r="2020">
          <cell r="A2020">
            <v>2019</v>
          </cell>
          <cell r="B2020" t="str">
            <v>two thousand  nineteen SDG Only</v>
          </cell>
        </row>
        <row r="2021">
          <cell r="A2021">
            <v>2020</v>
          </cell>
          <cell r="B2021" t="str">
            <v>two thousand  twenty  SDG Only</v>
          </cell>
        </row>
        <row r="2022">
          <cell r="A2022">
            <v>2021</v>
          </cell>
          <cell r="B2022" t="str">
            <v>two thousand  twenty one SDG Only</v>
          </cell>
        </row>
        <row r="2023">
          <cell r="A2023">
            <v>2022</v>
          </cell>
          <cell r="B2023" t="str">
            <v>two thousand  twenty two SDG Only</v>
          </cell>
        </row>
        <row r="2024">
          <cell r="A2024">
            <v>2023</v>
          </cell>
          <cell r="B2024" t="str">
            <v>two thousand  twenty three SDG Only</v>
          </cell>
        </row>
        <row r="2025">
          <cell r="A2025">
            <v>2024</v>
          </cell>
          <cell r="B2025" t="str">
            <v>two thousand  twenty four SDG Only</v>
          </cell>
        </row>
        <row r="2026">
          <cell r="A2026">
            <v>2025</v>
          </cell>
          <cell r="B2026" t="str">
            <v>two thousand  twenty five SDG Only</v>
          </cell>
        </row>
        <row r="2027">
          <cell r="A2027">
            <v>2026</v>
          </cell>
          <cell r="B2027" t="str">
            <v>two thousand  twenty six SDG Only</v>
          </cell>
        </row>
        <row r="2028">
          <cell r="A2028">
            <v>2027</v>
          </cell>
          <cell r="B2028" t="str">
            <v>two thousand  twenty seven SDG Only</v>
          </cell>
        </row>
        <row r="2029">
          <cell r="A2029">
            <v>2028</v>
          </cell>
          <cell r="B2029" t="str">
            <v>two thousand  twenty eight SDG Only</v>
          </cell>
        </row>
        <row r="2030">
          <cell r="A2030">
            <v>2029</v>
          </cell>
          <cell r="B2030" t="str">
            <v>two thousand  twenty nine SDG Only</v>
          </cell>
        </row>
        <row r="2031">
          <cell r="A2031">
            <v>2030</v>
          </cell>
          <cell r="B2031" t="str">
            <v>two thousand  thirty  SDG Only</v>
          </cell>
        </row>
        <row r="2032">
          <cell r="A2032">
            <v>2031</v>
          </cell>
          <cell r="B2032" t="str">
            <v>two thousand  thirty one SDG Only</v>
          </cell>
        </row>
        <row r="2033">
          <cell r="A2033">
            <v>2032</v>
          </cell>
          <cell r="B2033" t="str">
            <v>two thousand  thirty two SDG Only</v>
          </cell>
        </row>
        <row r="2034">
          <cell r="A2034">
            <v>2033</v>
          </cell>
          <cell r="B2034" t="str">
            <v>two thousand  thirty three SDG Only</v>
          </cell>
        </row>
        <row r="2035">
          <cell r="A2035">
            <v>2034</v>
          </cell>
          <cell r="B2035" t="str">
            <v>two thousand  thirty four SDG Only</v>
          </cell>
        </row>
        <row r="2036">
          <cell r="A2036">
            <v>2035</v>
          </cell>
          <cell r="B2036" t="str">
            <v>two thousand  thirty five SDG Only</v>
          </cell>
        </row>
        <row r="2037">
          <cell r="A2037">
            <v>2036</v>
          </cell>
          <cell r="B2037" t="str">
            <v>two thousand  thirty six SDG Only</v>
          </cell>
        </row>
        <row r="2038">
          <cell r="A2038">
            <v>2037</v>
          </cell>
          <cell r="B2038" t="str">
            <v>two thousand  thirty seven SDG Only</v>
          </cell>
        </row>
        <row r="2039">
          <cell r="A2039">
            <v>2038</v>
          </cell>
          <cell r="B2039" t="str">
            <v>two thousand  thirty eight SDG Only</v>
          </cell>
        </row>
        <row r="2040">
          <cell r="A2040">
            <v>2039</v>
          </cell>
          <cell r="B2040" t="str">
            <v>two thousand  thirty nine SDG Only</v>
          </cell>
        </row>
        <row r="2041">
          <cell r="A2041">
            <v>2040</v>
          </cell>
          <cell r="B2041" t="str">
            <v>two thousand  fourty  SDG Only</v>
          </cell>
        </row>
        <row r="2042">
          <cell r="A2042">
            <v>2041</v>
          </cell>
          <cell r="B2042" t="str">
            <v>two thousand  fourty one SDG Only</v>
          </cell>
        </row>
        <row r="2043">
          <cell r="A2043">
            <v>2042</v>
          </cell>
          <cell r="B2043" t="str">
            <v>two thousand  fourty two SDG Only</v>
          </cell>
        </row>
        <row r="2044">
          <cell r="A2044">
            <v>2043</v>
          </cell>
          <cell r="B2044" t="str">
            <v>two thousand  fourty three SDG Only</v>
          </cell>
        </row>
        <row r="2045">
          <cell r="A2045">
            <v>2044</v>
          </cell>
          <cell r="B2045" t="str">
            <v>two thousand  fourty four SDG Only</v>
          </cell>
        </row>
        <row r="2046">
          <cell r="A2046">
            <v>2045</v>
          </cell>
          <cell r="B2046" t="str">
            <v>two thousand  fourty five SDG Only</v>
          </cell>
        </row>
        <row r="2047">
          <cell r="A2047">
            <v>2046</v>
          </cell>
          <cell r="B2047" t="str">
            <v>two thousand  fourty six SDG Only</v>
          </cell>
        </row>
        <row r="2048">
          <cell r="A2048">
            <v>2047</v>
          </cell>
          <cell r="B2048" t="str">
            <v>two thousand  fourty seven SDG Only</v>
          </cell>
        </row>
        <row r="2049">
          <cell r="A2049">
            <v>2048</v>
          </cell>
          <cell r="B2049" t="str">
            <v>two thousand  fourty eight SDG Only</v>
          </cell>
        </row>
        <row r="2050">
          <cell r="A2050">
            <v>2049</v>
          </cell>
          <cell r="B2050" t="str">
            <v>two thousand  fourty nine SDG Only</v>
          </cell>
        </row>
        <row r="2051">
          <cell r="A2051">
            <v>2050</v>
          </cell>
          <cell r="B2051" t="str">
            <v>two thousand  fifty  SDG Only</v>
          </cell>
        </row>
        <row r="2052">
          <cell r="A2052">
            <v>2051</v>
          </cell>
          <cell r="B2052" t="str">
            <v>two thousand  fifty one SDG Only</v>
          </cell>
        </row>
        <row r="2053">
          <cell r="A2053">
            <v>2052</v>
          </cell>
          <cell r="B2053" t="str">
            <v>two thousand  fifty two SDG Only</v>
          </cell>
        </row>
        <row r="2054">
          <cell r="A2054">
            <v>2053</v>
          </cell>
          <cell r="B2054" t="str">
            <v>two thousand  fifty three SDG Only</v>
          </cell>
        </row>
        <row r="2055">
          <cell r="A2055">
            <v>2054</v>
          </cell>
          <cell r="B2055" t="str">
            <v>two thousand  fifty four SDG Only</v>
          </cell>
        </row>
        <row r="2056">
          <cell r="A2056">
            <v>2055</v>
          </cell>
          <cell r="B2056" t="str">
            <v>two thousand  fifty five SDG Only</v>
          </cell>
        </row>
        <row r="2057">
          <cell r="A2057">
            <v>2056</v>
          </cell>
          <cell r="B2057" t="str">
            <v>two thousand  fifty six SDG Only</v>
          </cell>
        </row>
        <row r="2058">
          <cell r="A2058">
            <v>2057</v>
          </cell>
          <cell r="B2058" t="str">
            <v>two thousand  fifty seven SDG Only</v>
          </cell>
        </row>
        <row r="2059">
          <cell r="A2059">
            <v>2058</v>
          </cell>
          <cell r="B2059" t="str">
            <v>two thousand  fifty eight SDG Only</v>
          </cell>
        </row>
        <row r="2060">
          <cell r="A2060">
            <v>2059</v>
          </cell>
          <cell r="B2060" t="str">
            <v>two thousand  fifty nine SDG Only</v>
          </cell>
        </row>
        <row r="2061">
          <cell r="A2061">
            <v>2060</v>
          </cell>
          <cell r="B2061" t="str">
            <v>two thousand  sixty  SDG Only</v>
          </cell>
        </row>
        <row r="2062">
          <cell r="A2062">
            <v>2061</v>
          </cell>
          <cell r="B2062" t="str">
            <v>two thousand  sixty one SDG Only</v>
          </cell>
        </row>
        <row r="2063">
          <cell r="A2063">
            <v>2062</v>
          </cell>
          <cell r="B2063" t="str">
            <v>two thousand  sixty two SDG Only</v>
          </cell>
        </row>
        <row r="2064">
          <cell r="A2064">
            <v>2063</v>
          </cell>
          <cell r="B2064" t="str">
            <v>two thousand  sixty three SDG Only</v>
          </cell>
        </row>
        <row r="2065">
          <cell r="A2065">
            <v>2064</v>
          </cell>
          <cell r="B2065" t="str">
            <v>two thousand  sixty four SDG Only</v>
          </cell>
        </row>
        <row r="2066">
          <cell r="A2066">
            <v>2065</v>
          </cell>
          <cell r="B2066" t="str">
            <v>two thousand  sixty five SDG Only</v>
          </cell>
        </row>
        <row r="2067">
          <cell r="A2067">
            <v>2066</v>
          </cell>
          <cell r="B2067" t="str">
            <v>two thousand  sixty six SDG Only</v>
          </cell>
        </row>
        <row r="2068">
          <cell r="A2068">
            <v>2067</v>
          </cell>
          <cell r="B2068" t="str">
            <v>two thousand  sixty seven SDG Only</v>
          </cell>
        </row>
        <row r="2069">
          <cell r="A2069">
            <v>2068</v>
          </cell>
          <cell r="B2069" t="str">
            <v>two thousand  sixty eight SDG Only</v>
          </cell>
        </row>
        <row r="2070">
          <cell r="A2070">
            <v>2069</v>
          </cell>
          <cell r="B2070" t="str">
            <v>two thousand  sixty nine SDG Only</v>
          </cell>
        </row>
        <row r="2071">
          <cell r="A2071">
            <v>2070</v>
          </cell>
          <cell r="B2071" t="str">
            <v>two thousand  seventy  SDG Only</v>
          </cell>
        </row>
        <row r="2072">
          <cell r="A2072">
            <v>2071</v>
          </cell>
          <cell r="B2072" t="str">
            <v>two thousand  seventy one SDG Only</v>
          </cell>
        </row>
        <row r="2073">
          <cell r="A2073">
            <v>2072</v>
          </cell>
          <cell r="B2073" t="str">
            <v>two thousand  seventy two SDG Only</v>
          </cell>
        </row>
        <row r="2074">
          <cell r="A2074">
            <v>2073</v>
          </cell>
          <cell r="B2074" t="str">
            <v>two thousand  seventy three SDG Only</v>
          </cell>
        </row>
        <row r="2075">
          <cell r="A2075">
            <v>2074</v>
          </cell>
          <cell r="B2075" t="str">
            <v>two thousand  seventy four SDG Only</v>
          </cell>
        </row>
        <row r="2076">
          <cell r="A2076">
            <v>2075</v>
          </cell>
          <cell r="B2076" t="str">
            <v>two thousand  seventy five SDG Only</v>
          </cell>
        </row>
        <row r="2077">
          <cell r="A2077">
            <v>2076</v>
          </cell>
          <cell r="B2077" t="str">
            <v>two thousand  seventy six SDG Only</v>
          </cell>
        </row>
        <row r="2078">
          <cell r="A2078">
            <v>2077</v>
          </cell>
          <cell r="B2078" t="str">
            <v>two thousand  seventy seven SDG Only</v>
          </cell>
        </row>
        <row r="2079">
          <cell r="A2079">
            <v>2078</v>
          </cell>
          <cell r="B2079" t="str">
            <v>two thousand  seventy eight SDG Only</v>
          </cell>
        </row>
        <row r="2080">
          <cell r="A2080">
            <v>2079</v>
          </cell>
          <cell r="B2080" t="str">
            <v>two thousand  seventy nine SDG Only</v>
          </cell>
        </row>
        <row r="2081">
          <cell r="A2081">
            <v>2080</v>
          </cell>
          <cell r="B2081" t="str">
            <v>two thousand  eighty  SDG Only</v>
          </cell>
        </row>
        <row r="2082">
          <cell r="A2082">
            <v>2081</v>
          </cell>
          <cell r="B2082" t="str">
            <v>two thousand  eighty one SDG Only</v>
          </cell>
        </row>
        <row r="2083">
          <cell r="A2083">
            <v>2082</v>
          </cell>
          <cell r="B2083" t="str">
            <v>two thousand  eighty two SDG Only</v>
          </cell>
        </row>
        <row r="2084">
          <cell r="A2084">
            <v>2083</v>
          </cell>
          <cell r="B2084" t="str">
            <v>two thousand  eighty three SDG Only</v>
          </cell>
        </row>
        <row r="2085">
          <cell r="A2085">
            <v>2084</v>
          </cell>
          <cell r="B2085" t="str">
            <v>two thousand  eighty four SDG Only</v>
          </cell>
        </row>
        <row r="2086">
          <cell r="A2086">
            <v>2085</v>
          </cell>
          <cell r="B2086" t="str">
            <v>two thousand  eighty five SDG Only</v>
          </cell>
        </row>
        <row r="2087">
          <cell r="A2087">
            <v>2086</v>
          </cell>
          <cell r="B2087" t="str">
            <v>two thousand  eighty six SDG Only</v>
          </cell>
        </row>
        <row r="2088">
          <cell r="A2088">
            <v>2087</v>
          </cell>
          <cell r="B2088" t="str">
            <v>two thousand  eighty seven SDG Only</v>
          </cell>
        </row>
        <row r="2089">
          <cell r="A2089">
            <v>2088</v>
          </cell>
          <cell r="B2089" t="str">
            <v>two thousand  eighty eight SDG Only</v>
          </cell>
        </row>
        <row r="2090">
          <cell r="A2090">
            <v>2089</v>
          </cell>
          <cell r="B2090" t="str">
            <v>two thousand  eighty nine SDG Only</v>
          </cell>
        </row>
        <row r="2091">
          <cell r="A2091">
            <v>2090</v>
          </cell>
          <cell r="B2091" t="str">
            <v>two thousand  ninety  SDG Only</v>
          </cell>
        </row>
        <row r="2092">
          <cell r="A2092">
            <v>2091</v>
          </cell>
          <cell r="B2092" t="str">
            <v>two thousand  ninety one SDG Only</v>
          </cell>
        </row>
        <row r="2093">
          <cell r="A2093">
            <v>2092</v>
          </cell>
          <cell r="B2093" t="str">
            <v>two thousand  ninety two SDG Only</v>
          </cell>
        </row>
        <row r="2094">
          <cell r="A2094">
            <v>2093</v>
          </cell>
          <cell r="B2094" t="str">
            <v>two thousand  ninety three SDG Only</v>
          </cell>
        </row>
        <row r="2095">
          <cell r="A2095">
            <v>2094</v>
          </cell>
          <cell r="B2095" t="str">
            <v>two thousand  ninety four SDG Only</v>
          </cell>
        </row>
        <row r="2096">
          <cell r="A2096">
            <v>2095</v>
          </cell>
          <cell r="B2096" t="str">
            <v>two thousand  ninety five SDG Only</v>
          </cell>
        </row>
        <row r="2097">
          <cell r="A2097">
            <v>2096</v>
          </cell>
          <cell r="B2097" t="str">
            <v>two thousand  ninety six SDG Only</v>
          </cell>
        </row>
        <row r="2098">
          <cell r="A2098">
            <v>2097</v>
          </cell>
          <cell r="B2098" t="str">
            <v>two thousand  ninety seven SDG Only</v>
          </cell>
        </row>
        <row r="2099">
          <cell r="A2099">
            <v>2098</v>
          </cell>
          <cell r="B2099" t="str">
            <v>two thousand  ninety eight SDG Only</v>
          </cell>
        </row>
        <row r="2100">
          <cell r="A2100">
            <v>2099</v>
          </cell>
          <cell r="B2100" t="str">
            <v>two thousand  ninety nine SDG Only</v>
          </cell>
        </row>
        <row r="2101">
          <cell r="A2101">
            <v>2100</v>
          </cell>
          <cell r="B2101" t="str">
            <v>two thousand one hundred  SDG Only</v>
          </cell>
        </row>
        <row r="2102">
          <cell r="A2102">
            <v>2101</v>
          </cell>
          <cell r="B2102" t="str">
            <v>two thousand one hundred one SDG Only</v>
          </cell>
        </row>
        <row r="2103">
          <cell r="A2103">
            <v>2102</v>
          </cell>
          <cell r="B2103" t="str">
            <v>two thousand one hundred two SDG Only</v>
          </cell>
        </row>
        <row r="2104">
          <cell r="A2104">
            <v>2103</v>
          </cell>
          <cell r="B2104" t="str">
            <v>two thousand one hundred three SDG Only</v>
          </cell>
        </row>
        <row r="2105">
          <cell r="A2105">
            <v>2104</v>
          </cell>
          <cell r="B2105" t="str">
            <v>two thousand one hundred four SDG Only</v>
          </cell>
        </row>
        <row r="2106">
          <cell r="A2106">
            <v>2105</v>
          </cell>
          <cell r="B2106" t="str">
            <v>two thousand one hundred five SDG Only</v>
          </cell>
        </row>
        <row r="2107">
          <cell r="A2107">
            <v>2106</v>
          </cell>
          <cell r="B2107" t="str">
            <v>two thousand one hundred six SDG Only</v>
          </cell>
        </row>
        <row r="2108">
          <cell r="A2108">
            <v>2107</v>
          </cell>
          <cell r="B2108" t="str">
            <v>two thousand one hundred seven SDG Only</v>
          </cell>
        </row>
        <row r="2109">
          <cell r="A2109">
            <v>2108</v>
          </cell>
          <cell r="B2109" t="str">
            <v>two thousand one hundred eight SDG Only</v>
          </cell>
        </row>
        <row r="2110">
          <cell r="A2110">
            <v>2109</v>
          </cell>
          <cell r="B2110" t="str">
            <v>two thousand one hundred nine SDG Only</v>
          </cell>
        </row>
        <row r="2111">
          <cell r="A2111">
            <v>2110</v>
          </cell>
          <cell r="B2111" t="str">
            <v>two thousand one hundred ten SDG Only</v>
          </cell>
        </row>
        <row r="2112">
          <cell r="A2112">
            <v>2111</v>
          </cell>
          <cell r="B2112" t="str">
            <v>two thousand one hundred eleven SDG Only</v>
          </cell>
        </row>
        <row r="2113">
          <cell r="A2113">
            <v>2112</v>
          </cell>
          <cell r="B2113" t="str">
            <v>two thousand one hundred twelve SDG Only</v>
          </cell>
        </row>
        <row r="2114">
          <cell r="A2114">
            <v>2113</v>
          </cell>
          <cell r="B2114" t="str">
            <v>two thousand one hundred thirteen SDG Only</v>
          </cell>
        </row>
        <row r="2115">
          <cell r="A2115">
            <v>2114</v>
          </cell>
          <cell r="B2115" t="str">
            <v>two thousand one hundred fourteen SDG Only</v>
          </cell>
        </row>
        <row r="2116">
          <cell r="A2116">
            <v>2115</v>
          </cell>
          <cell r="B2116" t="str">
            <v>two thousand one hundred fifteen SDG Only</v>
          </cell>
        </row>
        <row r="2117">
          <cell r="A2117">
            <v>2116</v>
          </cell>
          <cell r="B2117" t="str">
            <v>two thousand one hundred sixteen SDG Only</v>
          </cell>
        </row>
        <row r="2118">
          <cell r="A2118">
            <v>2117</v>
          </cell>
          <cell r="B2118" t="str">
            <v>two thousand one hundred seventeen SDG Only</v>
          </cell>
        </row>
        <row r="2119">
          <cell r="A2119">
            <v>2118</v>
          </cell>
          <cell r="B2119" t="str">
            <v>two thousand one hundred eighteen SDG Only</v>
          </cell>
        </row>
        <row r="2120">
          <cell r="A2120">
            <v>2119</v>
          </cell>
          <cell r="B2120" t="str">
            <v>two thousand one hundred nineteen SDG Only</v>
          </cell>
        </row>
        <row r="2121">
          <cell r="A2121">
            <v>2120</v>
          </cell>
          <cell r="B2121" t="str">
            <v>two thousand one hundred twenty  SDG Only</v>
          </cell>
        </row>
        <row r="2122">
          <cell r="A2122">
            <v>2121</v>
          </cell>
          <cell r="B2122" t="str">
            <v>two thousand one hundred twenty one SDG Only</v>
          </cell>
        </row>
        <row r="2123">
          <cell r="A2123">
            <v>2122</v>
          </cell>
          <cell r="B2123" t="str">
            <v>two thousand one hundred twenty two SDG Only</v>
          </cell>
        </row>
        <row r="2124">
          <cell r="A2124">
            <v>2123</v>
          </cell>
          <cell r="B2124" t="str">
            <v>two thousand one hundred twenty three SDG Only</v>
          </cell>
        </row>
        <row r="2125">
          <cell r="A2125">
            <v>2124</v>
          </cell>
          <cell r="B2125" t="str">
            <v>two thousand one hundred twenty four SDG Only</v>
          </cell>
        </row>
        <row r="2126">
          <cell r="A2126">
            <v>2125</v>
          </cell>
          <cell r="B2126" t="str">
            <v>two thousand one hundred twenty five SDG Only</v>
          </cell>
        </row>
        <row r="2127">
          <cell r="A2127">
            <v>2126</v>
          </cell>
          <cell r="B2127" t="str">
            <v>two thousand one hundred twenty six SDG Only</v>
          </cell>
        </row>
        <row r="2128">
          <cell r="A2128">
            <v>2127</v>
          </cell>
          <cell r="B2128" t="str">
            <v>two thousand one hundred twenty seven SDG Only</v>
          </cell>
        </row>
        <row r="2129">
          <cell r="A2129">
            <v>2128</v>
          </cell>
          <cell r="B2129" t="str">
            <v>two thousand one hundred twenty eight SDG Only</v>
          </cell>
        </row>
        <row r="2130">
          <cell r="A2130">
            <v>2129</v>
          </cell>
          <cell r="B2130" t="str">
            <v>two thousand one hundred twenty nine SDG Only</v>
          </cell>
        </row>
        <row r="2131">
          <cell r="A2131">
            <v>2130</v>
          </cell>
          <cell r="B2131" t="str">
            <v>two thousand one hundred thirty  SDG Only</v>
          </cell>
        </row>
        <row r="2132">
          <cell r="A2132">
            <v>2131</v>
          </cell>
          <cell r="B2132" t="str">
            <v>two thousand one hundred thirty one SDG Only</v>
          </cell>
        </row>
        <row r="2133">
          <cell r="A2133">
            <v>2132</v>
          </cell>
          <cell r="B2133" t="str">
            <v>two thousand one hundred thirty two SDG Only</v>
          </cell>
        </row>
        <row r="2134">
          <cell r="A2134">
            <v>2133</v>
          </cell>
          <cell r="B2134" t="str">
            <v>two thousand one hundred thirty three SDG Only</v>
          </cell>
        </row>
        <row r="2135">
          <cell r="A2135">
            <v>2134</v>
          </cell>
          <cell r="B2135" t="str">
            <v>two thousand one hundred thirty four SDG Only</v>
          </cell>
        </row>
        <row r="2136">
          <cell r="A2136">
            <v>2135</v>
          </cell>
          <cell r="B2136" t="str">
            <v>two thousand one hundred thirty five SDG Only</v>
          </cell>
        </row>
        <row r="2137">
          <cell r="A2137">
            <v>2136</v>
          </cell>
          <cell r="B2137" t="str">
            <v>two thousand one hundred thirty six SDG Only</v>
          </cell>
        </row>
        <row r="2138">
          <cell r="A2138">
            <v>2137</v>
          </cell>
          <cell r="B2138" t="str">
            <v>two thousand one hundred thirty seven SDG Only</v>
          </cell>
        </row>
        <row r="2139">
          <cell r="A2139">
            <v>2138</v>
          </cell>
          <cell r="B2139" t="str">
            <v>two thousand one hundred thirty eight SDG Only</v>
          </cell>
        </row>
        <row r="2140">
          <cell r="A2140">
            <v>2139</v>
          </cell>
          <cell r="B2140" t="str">
            <v>two thousand one hundred thirty nine SDG Only</v>
          </cell>
        </row>
        <row r="2141">
          <cell r="A2141">
            <v>2140</v>
          </cell>
          <cell r="B2141" t="str">
            <v>two thousand one hundred fourty  SDG Only</v>
          </cell>
        </row>
        <row r="2142">
          <cell r="A2142">
            <v>2141</v>
          </cell>
          <cell r="B2142" t="str">
            <v>two thousand one hundred fourty one SDG Only</v>
          </cell>
        </row>
        <row r="2143">
          <cell r="A2143">
            <v>2142</v>
          </cell>
          <cell r="B2143" t="str">
            <v>two thousand one hundred fourty two SDG Only</v>
          </cell>
        </row>
        <row r="2144">
          <cell r="A2144">
            <v>2143</v>
          </cell>
          <cell r="B2144" t="str">
            <v>two thousand one hundred fourty three SDG Only</v>
          </cell>
        </row>
        <row r="2145">
          <cell r="A2145">
            <v>2144</v>
          </cell>
          <cell r="B2145" t="str">
            <v>two thousand one hundred fourty four SDG Only</v>
          </cell>
        </row>
        <row r="2146">
          <cell r="A2146">
            <v>2145</v>
          </cell>
          <cell r="B2146" t="str">
            <v>two thousand one hundred fourty five SDG Only</v>
          </cell>
        </row>
        <row r="2147">
          <cell r="A2147">
            <v>2146</v>
          </cell>
          <cell r="B2147" t="str">
            <v>two thousand one hundred fourty six SDG Only</v>
          </cell>
        </row>
        <row r="2148">
          <cell r="A2148">
            <v>2147</v>
          </cell>
          <cell r="B2148" t="str">
            <v>two thousand one hundred fourty seven SDG Only</v>
          </cell>
        </row>
        <row r="2149">
          <cell r="A2149">
            <v>2148</v>
          </cell>
          <cell r="B2149" t="str">
            <v>two thousand one hundred fourty eight SDG Only</v>
          </cell>
        </row>
        <row r="2150">
          <cell r="A2150">
            <v>2149</v>
          </cell>
          <cell r="B2150" t="str">
            <v>two thousand one hundred fourty nine SDG Only</v>
          </cell>
        </row>
        <row r="2151">
          <cell r="A2151">
            <v>2150</v>
          </cell>
          <cell r="B2151" t="str">
            <v>two thousand one hundred fifty  SDG Only</v>
          </cell>
        </row>
        <row r="2152">
          <cell r="A2152">
            <v>2151</v>
          </cell>
          <cell r="B2152" t="str">
            <v>two thousand one hundred fifty one SDG Only</v>
          </cell>
        </row>
        <row r="2153">
          <cell r="A2153">
            <v>2152</v>
          </cell>
          <cell r="B2153" t="str">
            <v>two thousand one hundred fifty two SDG Only</v>
          </cell>
        </row>
        <row r="2154">
          <cell r="A2154">
            <v>2153</v>
          </cell>
          <cell r="B2154" t="str">
            <v>two thousand one hundred fifty three SDG Only</v>
          </cell>
        </row>
        <row r="2155">
          <cell r="A2155">
            <v>2154</v>
          </cell>
          <cell r="B2155" t="str">
            <v>two thousand one hundred fifty four SDG Only</v>
          </cell>
        </row>
        <row r="2156">
          <cell r="A2156">
            <v>2155</v>
          </cell>
          <cell r="B2156" t="str">
            <v>two thousand one hundred fifty five SDG Only</v>
          </cell>
        </row>
        <row r="2157">
          <cell r="A2157">
            <v>2156</v>
          </cell>
          <cell r="B2157" t="str">
            <v>two thousand one hundred fifty six SDG Only</v>
          </cell>
        </row>
        <row r="2158">
          <cell r="A2158">
            <v>2157</v>
          </cell>
          <cell r="B2158" t="str">
            <v>two thousand one hundred fifty seven SDG Only</v>
          </cell>
        </row>
        <row r="2159">
          <cell r="A2159">
            <v>2158</v>
          </cell>
          <cell r="B2159" t="str">
            <v>two thousand one hundred fifty eight SDG Only</v>
          </cell>
        </row>
        <row r="2160">
          <cell r="A2160">
            <v>2159</v>
          </cell>
          <cell r="B2160" t="str">
            <v>two thousand one hundred fifty nine SDG Only</v>
          </cell>
        </row>
        <row r="2161">
          <cell r="A2161">
            <v>2160</v>
          </cell>
          <cell r="B2161" t="str">
            <v>two thousand one hundred sixty  SDG Only</v>
          </cell>
        </row>
        <row r="2162">
          <cell r="A2162">
            <v>2161</v>
          </cell>
          <cell r="B2162" t="str">
            <v>two thousand one hundred sixty one SDG Only</v>
          </cell>
        </row>
        <row r="2163">
          <cell r="A2163">
            <v>2162</v>
          </cell>
          <cell r="B2163" t="str">
            <v>two thousand one hundred sixty two SDG Only</v>
          </cell>
        </row>
        <row r="2164">
          <cell r="A2164">
            <v>2163</v>
          </cell>
          <cell r="B2164" t="str">
            <v>two thousand one hundred sixty three SDG Only</v>
          </cell>
        </row>
        <row r="2165">
          <cell r="A2165">
            <v>2164</v>
          </cell>
          <cell r="B2165" t="str">
            <v>two thousand one hundred sixty four SDG Only</v>
          </cell>
        </row>
        <row r="2166">
          <cell r="A2166">
            <v>2165</v>
          </cell>
          <cell r="B2166" t="str">
            <v>two thousand one hundred sixty five SDG Only</v>
          </cell>
        </row>
        <row r="2167">
          <cell r="A2167">
            <v>2166</v>
          </cell>
          <cell r="B2167" t="str">
            <v>two thousand one hundred sixty six SDG Only</v>
          </cell>
        </row>
        <row r="2168">
          <cell r="A2168">
            <v>2167</v>
          </cell>
          <cell r="B2168" t="str">
            <v>two thousand one hundred sixty seven SDG Only</v>
          </cell>
        </row>
        <row r="2169">
          <cell r="A2169">
            <v>2168</v>
          </cell>
          <cell r="B2169" t="str">
            <v>two thousand one hundred sixty eight SDG Only</v>
          </cell>
        </row>
        <row r="2170">
          <cell r="A2170">
            <v>2169</v>
          </cell>
          <cell r="B2170" t="str">
            <v>two thousand one hundred sixty nine SDG Only</v>
          </cell>
        </row>
        <row r="2171">
          <cell r="A2171">
            <v>2170</v>
          </cell>
          <cell r="B2171" t="str">
            <v>two thousand one hundred seventy  SDG Only</v>
          </cell>
        </row>
        <row r="2172">
          <cell r="A2172">
            <v>2171</v>
          </cell>
          <cell r="B2172" t="str">
            <v>two thousand one hundred seventy one SDG Only</v>
          </cell>
        </row>
        <row r="2173">
          <cell r="A2173">
            <v>2172</v>
          </cell>
          <cell r="B2173" t="str">
            <v>two thousand one hundred seventy two SDG Only</v>
          </cell>
        </row>
        <row r="2174">
          <cell r="A2174">
            <v>2173</v>
          </cell>
          <cell r="B2174" t="str">
            <v>two thousand one hundred seventy three SDG Only</v>
          </cell>
        </row>
        <row r="2175">
          <cell r="A2175">
            <v>2174</v>
          </cell>
          <cell r="B2175" t="str">
            <v>two thousand one hundred seventy four SDG Only</v>
          </cell>
        </row>
        <row r="2176">
          <cell r="A2176">
            <v>2175</v>
          </cell>
          <cell r="B2176" t="str">
            <v>two thousand one hundred seventy five SDG Only</v>
          </cell>
        </row>
        <row r="2177">
          <cell r="A2177">
            <v>2176</v>
          </cell>
          <cell r="B2177" t="str">
            <v>two thousand one hundred seventy six SDG Only</v>
          </cell>
        </row>
        <row r="2178">
          <cell r="A2178">
            <v>2177</v>
          </cell>
          <cell r="B2178" t="str">
            <v>two thousand one hundred seventy seven SDG Only</v>
          </cell>
        </row>
        <row r="2179">
          <cell r="A2179">
            <v>2178</v>
          </cell>
          <cell r="B2179" t="str">
            <v>two thousand one hundred seventy eight SDG Only</v>
          </cell>
        </row>
        <row r="2180">
          <cell r="A2180">
            <v>2179</v>
          </cell>
          <cell r="B2180" t="str">
            <v>two thousand one hundred seventy nine SDG Only</v>
          </cell>
        </row>
        <row r="2181">
          <cell r="A2181">
            <v>2180</v>
          </cell>
          <cell r="B2181" t="str">
            <v>two thousand one hundred eighty  SDG Only</v>
          </cell>
        </row>
        <row r="2182">
          <cell r="A2182">
            <v>2181</v>
          </cell>
          <cell r="B2182" t="str">
            <v>two thousand one hundred eighty one SDG Only</v>
          </cell>
        </row>
        <row r="2183">
          <cell r="A2183">
            <v>2182</v>
          </cell>
          <cell r="B2183" t="str">
            <v>two thousand one hundred eighty two SDG Only</v>
          </cell>
        </row>
        <row r="2184">
          <cell r="A2184">
            <v>2183</v>
          </cell>
          <cell r="B2184" t="str">
            <v>two thousand one hundred eighty three SDG Only</v>
          </cell>
        </row>
        <row r="2185">
          <cell r="A2185">
            <v>2184</v>
          </cell>
          <cell r="B2185" t="str">
            <v>two thousand one hundred eighty four SDG Only</v>
          </cell>
        </row>
        <row r="2186">
          <cell r="A2186">
            <v>2185</v>
          </cell>
          <cell r="B2186" t="str">
            <v>two thousand one hundred eighty five SDG Only</v>
          </cell>
        </row>
        <row r="2187">
          <cell r="A2187">
            <v>2186</v>
          </cell>
          <cell r="B2187" t="str">
            <v>two thousand one hundred eighty six SDG Only</v>
          </cell>
        </row>
        <row r="2188">
          <cell r="A2188">
            <v>2187</v>
          </cell>
          <cell r="B2188" t="str">
            <v>two thousand one hundred eighty seven SDG Only</v>
          </cell>
        </row>
        <row r="2189">
          <cell r="A2189">
            <v>2188</v>
          </cell>
          <cell r="B2189" t="str">
            <v>two thousand one hundred eighty eight SDG Only</v>
          </cell>
        </row>
        <row r="2190">
          <cell r="A2190">
            <v>2189</v>
          </cell>
          <cell r="B2190" t="str">
            <v>two thousand one hundred eighty nine SDG Only</v>
          </cell>
        </row>
        <row r="2191">
          <cell r="A2191">
            <v>2190</v>
          </cell>
          <cell r="B2191" t="str">
            <v>two thousand one hundred ninety  SDG Only</v>
          </cell>
        </row>
        <row r="2192">
          <cell r="A2192">
            <v>2191</v>
          </cell>
          <cell r="B2192" t="str">
            <v>two thousand one hundred ninety one SDG Only</v>
          </cell>
        </row>
        <row r="2193">
          <cell r="A2193">
            <v>2192</v>
          </cell>
          <cell r="B2193" t="str">
            <v>two thousand one hundred ninety two SDG Only</v>
          </cell>
        </row>
        <row r="2194">
          <cell r="A2194">
            <v>2193</v>
          </cell>
          <cell r="B2194" t="str">
            <v>two thousand one hundred ninety three SDG Only</v>
          </cell>
        </row>
        <row r="2195">
          <cell r="A2195">
            <v>2194</v>
          </cell>
          <cell r="B2195" t="str">
            <v>two thousand one hundred ninety four SDG Only</v>
          </cell>
        </row>
        <row r="2196">
          <cell r="A2196">
            <v>2195</v>
          </cell>
          <cell r="B2196" t="str">
            <v>two thousand one hundred ninety five SDG Only</v>
          </cell>
        </row>
        <row r="2197">
          <cell r="A2197">
            <v>2196</v>
          </cell>
          <cell r="B2197" t="str">
            <v>two thousand one hundred ninety six SDG Only</v>
          </cell>
        </row>
        <row r="2198">
          <cell r="A2198">
            <v>2197</v>
          </cell>
          <cell r="B2198" t="str">
            <v>two thousand one hundred ninety seven SDG Only</v>
          </cell>
        </row>
        <row r="2199">
          <cell r="A2199">
            <v>2198</v>
          </cell>
          <cell r="B2199" t="str">
            <v>two thousand one hundred ninety eight SDG Only</v>
          </cell>
        </row>
        <row r="2200">
          <cell r="A2200">
            <v>2199</v>
          </cell>
          <cell r="B2200" t="str">
            <v>two thousand one hundred ninety nine SDG Only</v>
          </cell>
        </row>
        <row r="2201">
          <cell r="A2201">
            <v>2200</v>
          </cell>
          <cell r="B2201" t="str">
            <v>two thousand two hundred  SDG Only</v>
          </cell>
        </row>
        <row r="2202">
          <cell r="A2202">
            <v>2201</v>
          </cell>
          <cell r="B2202" t="str">
            <v>two thousand two hundred one SDG Only</v>
          </cell>
        </row>
        <row r="2203">
          <cell r="A2203">
            <v>2202</v>
          </cell>
          <cell r="B2203" t="str">
            <v>two thousand two hundred two SDG Only</v>
          </cell>
        </row>
        <row r="2204">
          <cell r="A2204">
            <v>2203</v>
          </cell>
          <cell r="B2204" t="str">
            <v>two thousand two hundred three SDG Only</v>
          </cell>
        </row>
        <row r="2205">
          <cell r="A2205">
            <v>2204</v>
          </cell>
          <cell r="B2205" t="str">
            <v>two thousand two hundred four SDG Only</v>
          </cell>
        </row>
        <row r="2206">
          <cell r="A2206">
            <v>2205</v>
          </cell>
          <cell r="B2206" t="str">
            <v>two thousand two hundred five SDG Only</v>
          </cell>
        </row>
        <row r="2207">
          <cell r="A2207">
            <v>2206</v>
          </cell>
          <cell r="B2207" t="str">
            <v>two thousand two hundred six SDG Only</v>
          </cell>
        </row>
        <row r="2208">
          <cell r="A2208">
            <v>2207</v>
          </cell>
          <cell r="B2208" t="str">
            <v>two thousand two hundred seven SDG Only</v>
          </cell>
        </row>
        <row r="2209">
          <cell r="A2209">
            <v>2208</v>
          </cell>
          <cell r="B2209" t="str">
            <v>two thousand two hundred eight SDG Only</v>
          </cell>
        </row>
        <row r="2210">
          <cell r="A2210">
            <v>2209</v>
          </cell>
          <cell r="B2210" t="str">
            <v>two thousand two hundred nine SDG Only</v>
          </cell>
        </row>
        <row r="2211">
          <cell r="A2211">
            <v>2210</v>
          </cell>
          <cell r="B2211" t="str">
            <v>two thousand two hundred ten SDG Only</v>
          </cell>
        </row>
        <row r="2212">
          <cell r="A2212">
            <v>2211</v>
          </cell>
          <cell r="B2212" t="str">
            <v>two thousand two hundred eleven SDG Only</v>
          </cell>
        </row>
        <row r="2213">
          <cell r="A2213">
            <v>2212</v>
          </cell>
          <cell r="B2213" t="str">
            <v>two thousand two hundred twelve SDG Only</v>
          </cell>
        </row>
        <row r="2214">
          <cell r="A2214">
            <v>2213</v>
          </cell>
          <cell r="B2214" t="str">
            <v>two thousand two hundred thirteen SDG Only</v>
          </cell>
        </row>
        <row r="2215">
          <cell r="A2215">
            <v>2214</v>
          </cell>
          <cell r="B2215" t="str">
            <v>two thousand two hundred fourteen SDG Only</v>
          </cell>
        </row>
        <row r="2216">
          <cell r="A2216">
            <v>2215</v>
          </cell>
          <cell r="B2216" t="str">
            <v>two thousand two hundred fifteen SDG Only</v>
          </cell>
        </row>
        <row r="2217">
          <cell r="A2217">
            <v>2216</v>
          </cell>
          <cell r="B2217" t="str">
            <v>two thousand two hundred sixteen SDG Only</v>
          </cell>
        </row>
        <row r="2218">
          <cell r="A2218">
            <v>2217</v>
          </cell>
          <cell r="B2218" t="str">
            <v>two thousand two hundred seventeen SDG Only</v>
          </cell>
        </row>
        <row r="2219">
          <cell r="A2219">
            <v>2218</v>
          </cell>
          <cell r="B2219" t="str">
            <v>two thousand two hundred eighteen SDG Only</v>
          </cell>
        </row>
        <row r="2220">
          <cell r="A2220">
            <v>2219</v>
          </cell>
          <cell r="B2220" t="str">
            <v>two thousand two hundred nineteen SDG Only</v>
          </cell>
        </row>
        <row r="2221">
          <cell r="A2221">
            <v>2220</v>
          </cell>
          <cell r="B2221" t="str">
            <v>two thousand two hundred twenty  SDG Only</v>
          </cell>
        </row>
        <row r="2222">
          <cell r="A2222">
            <v>2221</v>
          </cell>
          <cell r="B2222" t="str">
            <v>two thousand two hundred twenty one SDG Only</v>
          </cell>
        </row>
        <row r="2223">
          <cell r="A2223">
            <v>2222</v>
          </cell>
          <cell r="B2223" t="str">
            <v>two thousand two hundred twenty two SDG Only</v>
          </cell>
        </row>
        <row r="2224">
          <cell r="A2224">
            <v>2223</v>
          </cell>
          <cell r="B2224" t="str">
            <v>two thousand two hundred twenty three SDG Only</v>
          </cell>
        </row>
        <row r="2225">
          <cell r="A2225">
            <v>2224</v>
          </cell>
          <cell r="B2225" t="str">
            <v>two thousand two hundred twenty four SDG Only</v>
          </cell>
        </row>
        <row r="2226">
          <cell r="A2226">
            <v>2225</v>
          </cell>
          <cell r="B2226" t="str">
            <v>two thousand two hundred twenty five SDG Only</v>
          </cell>
        </row>
        <row r="2227">
          <cell r="A2227">
            <v>2226</v>
          </cell>
          <cell r="B2227" t="str">
            <v>two thousand two hundred twenty six SDG Only</v>
          </cell>
        </row>
        <row r="2228">
          <cell r="A2228">
            <v>2227</v>
          </cell>
          <cell r="B2228" t="str">
            <v>two thousand two hundred twenty seven SDG Only</v>
          </cell>
        </row>
        <row r="2229">
          <cell r="A2229">
            <v>2228</v>
          </cell>
          <cell r="B2229" t="str">
            <v>two thousand two hundred twenty eight SDG Only</v>
          </cell>
        </row>
        <row r="2230">
          <cell r="A2230">
            <v>2229</v>
          </cell>
          <cell r="B2230" t="str">
            <v>two thousand two hundred twenty nine SDG Only</v>
          </cell>
        </row>
        <row r="2231">
          <cell r="A2231">
            <v>2230</v>
          </cell>
          <cell r="B2231" t="str">
            <v>two thousand two hundred thirty  SDG Only</v>
          </cell>
        </row>
        <row r="2232">
          <cell r="A2232">
            <v>2231</v>
          </cell>
          <cell r="B2232" t="str">
            <v>two thousand two hundred thirty one SDG Only</v>
          </cell>
        </row>
        <row r="2233">
          <cell r="A2233">
            <v>2232</v>
          </cell>
          <cell r="B2233" t="str">
            <v>two thousand two hundred thirty two SDG Only</v>
          </cell>
        </row>
        <row r="2234">
          <cell r="A2234">
            <v>2233</v>
          </cell>
          <cell r="B2234" t="str">
            <v>two thousand two hundred thirty three SDG Only</v>
          </cell>
        </row>
        <row r="2235">
          <cell r="A2235">
            <v>2234</v>
          </cell>
          <cell r="B2235" t="str">
            <v>two thousand two hundred thirty four SDG Only</v>
          </cell>
        </row>
        <row r="2236">
          <cell r="A2236">
            <v>2235</v>
          </cell>
          <cell r="B2236" t="str">
            <v>two thousand two hundred thirty five SDG Only</v>
          </cell>
        </row>
        <row r="2237">
          <cell r="A2237">
            <v>2236</v>
          </cell>
          <cell r="B2237" t="str">
            <v>two thousand two hundred thirty six SDG Only</v>
          </cell>
        </row>
        <row r="2238">
          <cell r="A2238">
            <v>2237</v>
          </cell>
          <cell r="B2238" t="str">
            <v>two thousand two hundred thirty seven SDG Only</v>
          </cell>
        </row>
        <row r="2239">
          <cell r="A2239">
            <v>2238</v>
          </cell>
          <cell r="B2239" t="str">
            <v>two thousand two hundred thirty eight SDG Only</v>
          </cell>
        </row>
        <row r="2240">
          <cell r="A2240">
            <v>2239</v>
          </cell>
          <cell r="B2240" t="str">
            <v>two thousand two hundred thirty nine SDG Only</v>
          </cell>
        </row>
        <row r="2241">
          <cell r="A2241">
            <v>2240</v>
          </cell>
          <cell r="B2241" t="str">
            <v>two thousand two hundred fourty  SDG Only</v>
          </cell>
        </row>
        <row r="2242">
          <cell r="A2242">
            <v>2241</v>
          </cell>
          <cell r="B2242" t="str">
            <v>two thousand two hundred fourty one SDG Only</v>
          </cell>
        </row>
        <row r="2243">
          <cell r="A2243">
            <v>2242</v>
          </cell>
          <cell r="B2243" t="str">
            <v>two thousand two hundred fourty two SDG Only</v>
          </cell>
        </row>
        <row r="2244">
          <cell r="A2244">
            <v>2243</v>
          </cell>
          <cell r="B2244" t="str">
            <v>two thousand two hundred fourty three SDG Only</v>
          </cell>
        </row>
        <row r="2245">
          <cell r="A2245">
            <v>2244</v>
          </cell>
          <cell r="B2245" t="str">
            <v>two thousand two hundred fourty four SDG Only</v>
          </cell>
        </row>
        <row r="2246">
          <cell r="A2246">
            <v>2245</v>
          </cell>
          <cell r="B2246" t="str">
            <v>two thousand two hundred fourty five SDG Only</v>
          </cell>
        </row>
        <row r="2247">
          <cell r="A2247">
            <v>2246</v>
          </cell>
          <cell r="B2247" t="str">
            <v>two thousand two hundred fourty six SDG Only</v>
          </cell>
        </row>
        <row r="2248">
          <cell r="A2248">
            <v>2247</v>
          </cell>
          <cell r="B2248" t="str">
            <v>two thousand two hundred fourty seven SDG Only</v>
          </cell>
        </row>
        <row r="2249">
          <cell r="A2249">
            <v>2248</v>
          </cell>
          <cell r="B2249" t="str">
            <v>two thousand two hundred fourty eight SDG Only</v>
          </cell>
        </row>
        <row r="2250">
          <cell r="A2250">
            <v>2249</v>
          </cell>
          <cell r="B2250" t="str">
            <v>two thousand two hundred fourty nine SDG Only</v>
          </cell>
        </row>
        <row r="2251">
          <cell r="A2251">
            <v>2250</v>
          </cell>
          <cell r="B2251" t="str">
            <v>two thousand two hundred fifty  SDG Only</v>
          </cell>
        </row>
        <row r="2252">
          <cell r="A2252">
            <v>2251</v>
          </cell>
          <cell r="B2252" t="str">
            <v>two thousand two hundred fifty one SDG Only</v>
          </cell>
        </row>
        <row r="2253">
          <cell r="A2253">
            <v>2252</v>
          </cell>
          <cell r="B2253" t="str">
            <v>two thousand two hundred fifty two SDG Only</v>
          </cell>
        </row>
        <row r="2254">
          <cell r="A2254">
            <v>2253</v>
          </cell>
          <cell r="B2254" t="str">
            <v>two thousand two hundred fifty three SDG Only</v>
          </cell>
        </row>
        <row r="2255">
          <cell r="A2255">
            <v>2254</v>
          </cell>
          <cell r="B2255" t="str">
            <v>two thousand two hundred fifty four SDG Only</v>
          </cell>
        </row>
        <row r="2256">
          <cell r="A2256">
            <v>2255</v>
          </cell>
          <cell r="B2256" t="str">
            <v>two thousand two hundred fifty five SDG Only</v>
          </cell>
        </row>
        <row r="2257">
          <cell r="A2257">
            <v>2256</v>
          </cell>
          <cell r="B2257" t="str">
            <v>two thousand two hundred fifty six SDG Only</v>
          </cell>
        </row>
        <row r="2258">
          <cell r="A2258">
            <v>2257</v>
          </cell>
          <cell r="B2258" t="str">
            <v>two thousand two hundred fifty seven SDG Only</v>
          </cell>
        </row>
        <row r="2259">
          <cell r="A2259">
            <v>2258</v>
          </cell>
          <cell r="B2259" t="str">
            <v>two thousand two hundred fifty eight SDG Only</v>
          </cell>
        </row>
        <row r="2260">
          <cell r="A2260">
            <v>2259</v>
          </cell>
          <cell r="B2260" t="str">
            <v>two thousand two hundred fifty nine SDG Only</v>
          </cell>
        </row>
        <row r="2261">
          <cell r="A2261">
            <v>2260</v>
          </cell>
          <cell r="B2261" t="str">
            <v>two thousand two hundred sixty  SDG Only</v>
          </cell>
        </row>
        <row r="2262">
          <cell r="A2262">
            <v>2261</v>
          </cell>
          <cell r="B2262" t="str">
            <v>two thousand two hundred sixty one SDG Only</v>
          </cell>
        </row>
        <row r="2263">
          <cell r="A2263">
            <v>2262</v>
          </cell>
          <cell r="B2263" t="str">
            <v>two thousand two hundred sixty two SDG Only</v>
          </cell>
        </row>
        <row r="2264">
          <cell r="A2264">
            <v>2263</v>
          </cell>
          <cell r="B2264" t="str">
            <v>two thousand two hundred sixty three SDG Only</v>
          </cell>
        </row>
        <row r="2265">
          <cell r="A2265">
            <v>2264</v>
          </cell>
          <cell r="B2265" t="str">
            <v>two thousand two hundred sixty four SDG Only</v>
          </cell>
        </row>
        <row r="2266">
          <cell r="A2266">
            <v>2265</v>
          </cell>
          <cell r="B2266" t="str">
            <v>two thousand two hundred sixty five SDG Only</v>
          </cell>
        </row>
        <row r="2267">
          <cell r="A2267">
            <v>2266</v>
          </cell>
          <cell r="B2267" t="str">
            <v>two thousand two hundred sixty six SDG Only</v>
          </cell>
        </row>
        <row r="2268">
          <cell r="A2268">
            <v>2267</v>
          </cell>
          <cell r="B2268" t="str">
            <v>two thousand two hundred sixty seven SDG Only</v>
          </cell>
        </row>
        <row r="2269">
          <cell r="A2269">
            <v>2268</v>
          </cell>
          <cell r="B2269" t="str">
            <v>two thousand two hundred sixty eight SDG Only</v>
          </cell>
        </row>
        <row r="2270">
          <cell r="A2270">
            <v>2269</v>
          </cell>
          <cell r="B2270" t="str">
            <v>two thousand two hundred sixty nine SDG Only</v>
          </cell>
        </row>
        <row r="2271">
          <cell r="A2271">
            <v>2270</v>
          </cell>
          <cell r="B2271" t="str">
            <v>two thousand two hundred seventy  SDG Only</v>
          </cell>
        </row>
        <row r="2272">
          <cell r="A2272">
            <v>2271</v>
          </cell>
          <cell r="B2272" t="str">
            <v>two thousand two hundred seventy one SDG Only</v>
          </cell>
        </row>
        <row r="2273">
          <cell r="A2273">
            <v>2272</v>
          </cell>
          <cell r="B2273" t="str">
            <v>two thousand two hundred seventy two SDG Only</v>
          </cell>
        </row>
        <row r="2274">
          <cell r="A2274">
            <v>2273</v>
          </cell>
          <cell r="B2274" t="str">
            <v>two thousand two hundred seventy three SDG Only</v>
          </cell>
        </row>
        <row r="2275">
          <cell r="A2275">
            <v>2274</v>
          </cell>
          <cell r="B2275" t="str">
            <v>two thousand two hundred seventy four SDG Only</v>
          </cell>
        </row>
        <row r="2276">
          <cell r="A2276">
            <v>2275</v>
          </cell>
          <cell r="B2276" t="str">
            <v>two thousand two hundred seventy five SDG Only</v>
          </cell>
        </row>
        <row r="2277">
          <cell r="A2277">
            <v>2276</v>
          </cell>
          <cell r="B2277" t="str">
            <v>two thousand two hundred seventy six SDG Only</v>
          </cell>
        </row>
        <row r="2278">
          <cell r="A2278">
            <v>2277</v>
          </cell>
          <cell r="B2278" t="str">
            <v>two thousand two hundred seventy seven SDG Only</v>
          </cell>
        </row>
        <row r="2279">
          <cell r="A2279">
            <v>2278</v>
          </cell>
          <cell r="B2279" t="str">
            <v>two thousand two hundred seventy eight SDG Only</v>
          </cell>
        </row>
        <row r="2280">
          <cell r="A2280">
            <v>2279</v>
          </cell>
          <cell r="B2280" t="str">
            <v>two thousand two hundred seventy nine SDG Only</v>
          </cell>
        </row>
        <row r="2281">
          <cell r="A2281">
            <v>2280</v>
          </cell>
          <cell r="B2281" t="str">
            <v>two thousand two hundred eighty  SDG Only</v>
          </cell>
        </row>
        <row r="2282">
          <cell r="A2282">
            <v>2281</v>
          </cell>
          <cell r="B2282" t="str">
            <v>two thousand two hundred eighty one SDG Only</v>
          </cell>
        </row>
        <row r="2283">
          <cell r="A2283">
            <v>2282</v>
          </cell>
          <cell r="B2283" t="str">
            <v>two thousand two hundred eighty two SDG Only</v>
          </cell>
        </row>
        <row r="2284">
          <cell r="A2284">
            <v>2283</v>
          </cell>
          <cell r="B2284" t="str">
            <v>two thousand two hundred eighty three SDG Only</v>
          </cell>
        </row>
        <row r="2285">
          <cell r="A2285">
            <v>2284</v>
          </cell>
          <cell r="B2285" t="str">
            <v>two thousand two hundred eighty four SDG Only</v>
          </cell>
        </row>
        <row r="2286">
          <cell r="A2286">
            <v>2285</v>
          </cell>
          <cell r="B2286" t="str">
            <v>two thousand two hundred eighty five SDG Only</v>
          </cell>
        </row>
        <row r="2287">
          <cell r="A2287">
            <v>2286</v>
          </cell>
          <cell r="B2287" t="str">
            <v>two thousand two hundred eighty six SDG Only</v>
          </cell>
        </row>
        <row r="2288">
          <cell r="A2288">
            <v>2287</v>
          </cell>
          <cell r="B2288" t="str">
            <v>two thousand two hundred eighty seven SDG Only</v>
          </cell>
        </row>
        <row r="2289">
          <cell r="A2289">
            <v>2288</v>
          </cell>
          <cell r="B2289" t="str">
            <v>two thousand two hundred eighty eight SDG Only</v>
          </cell>
        </row>
        <row r="2290">
          <cell r="A2290">
            <v>2289</v>
          </cell>
          <cell r="B2290" t="str">
            <v>two thousand two hundred eighty nine SDG Only</v>
          </cell>
        </row>
        <row r="2291">
          <cell r="A2291">
            <v>2290</v>
          </cell>
          <cell r="B2291" t="str">
            <v>two thousand two hundred ninety  SDG Only</v>
          </cell>
        </row>
        <row r="2292">
          <cell r="A2292">
            <v>2291</v>
          </cell>
          <cell r="B2292" t="str">
            <v>two thousand two hundred ninety one SDG Only</v>
          </cell>
        </row>
        <row r="2293">
          <cell r="A2293">
            <v>2292</v>
          </cell>
          <cell r="B2293" t="str">
            <v>two thousand two hundred ninety two SDG Only</v>
          </cell>
        </row>
        <row r="2294">
          <cell r="A2294">
            <v>2293</v>
          </cell>
          <cell r="B2294" t="str">
            <v>two thousand two hundred ninety three SDG Only</v>
          </cell>
        </row>
        <row r="2295">
          <cell r="A2295">
            <v>2294</v>
          </cell>
          <cell r="B2295" t="str">
            <v>two thousand two hundred ninety four SDG Only</v>
          </cell>
        </row>
        <row r="2296">
          <cell r="A2296">
            <v>2295</v>
          </cell>
          <cell r="B2296" t="str">
            <v>two thousand two hundred ninety five SDG Only</v>
          </cell>
        </row>
        <row r="2297">
          <cell r="A2297">
            <v>2296</v>
          </cell>
          <cell r="B2297" t="str">
            <v>two thousand two hundred ninety six SDG Only</v>
          </cell>
        </row>
        <row r="2298">
          <cell r="A2298">
            <v>2297</v>
          </cell>
          <cell r="B2298" t="str">
            <v>two thousand two hundred ninety seven SDG Only</v>
          </cell>
        </row>
        <row r="2299">
          <cell r="A2299">
            <v>2298</v>
          </cell>
          <cell r="B2299" t="str">
            <v>two thousand two hundred ninety eight SDG Only</v>
          </cell>
        </row>
        <row r="2300">
          <cell r="A2300">
            <v>2299</v>
          </cell>
          <cell r="B2300" t="str">
            <v>two thousand two hundred ninety nine SDG Only</v>
          </cell>
        </row>
        <row r="2301">
          <cell r="A2301">
            <v>2300</v>
          </cell>
          <cell r="B2301" t="str">
            <v>two thousand three hundred  SDG Only</v>
          </cell>
        </row>
        <row r="2302">
          <cell r="A2302">
            <v>2301</v>
          </cell>
          <cell r="B2302" t="str">
            <v>two thousand three hundred one SDG Only</v>
          </cell>
        </row>
        <row r="2303">
          <cell r="A2303">
            <v>2302</v>
          </cell>
          <cell r="B2303" t="str">
            <v>two thousand three hundred two SDG Only</v>
          </cell>
        </row>
        <row r="2304">
          <cell r="A2304">
            <v>2303</v>
          </cell>
          <cell r="B2304" t="str">
            <v>two thousand three hundred three SDG Only</v>
          </cell>
        </row>
        <row r="2305">
          <cell r="A2305">
            <v>2304</v>
          </cell>
          <cell r="B2305" t="str">
            <v>two thousand three hundred four SDG Only</v>
          </cell>
        </row>
        <row r="2306">
          <cell r="A2306">
            <v>2305</v>
          </cell>
          <cell r="B2306" t="str">
            <v>two thousand three hundred five SDG Only</v>
          </cell>
        </row>
        <row r="2307">
          <cell r="A2307">
            <v>2306</v>
          </cell>
          <cell r="B2307" t="str">
            <v>two thousand three hundred six SDG Only</v>
          </cell>
        </row>
        <row r="2308">
          <cell r="A2308">
            <v>2307</v>
          </cell>
          <cell r="B2308" t="str">
            <v>two thousand three hundred seven SDG Only</v>
          </cell>
        </row>
        <row r="2309">
          <cell r="A2309">
            <v>2308</v>
          </cell>
          <cell r="B2309" t="str">
            <v>two thousand three hundred eight SDG Only</v>
          </cell>
        </row>
        <row r="2310">
          <cell r="A2310">
            <v>2309</v>
          </cell>
          <cell r="B2310" t="str">
            <v>two thousand three hundred nine SDG Only</v>
          </cell>
        </row>
        <row r="2311">
          <cell r="A2311">
            <v>2310</v>
          </cell>
          <cell r="B2311" t="str">
            <v>two thousand three hundred ten SDG Only</v>
          </cell>
        </row>
        <row r="2312">
          <cell r="A2312">
            <v>2311</v>
          </cell>
          <cell r="B2312" t="str">
            <v>two thousand three hundred eleven SDG Only</v>
          </cell>
        </row>
        <row r="2313">
          <cell r="A2313">
            <v>2312</v>
          </cell>
          <cell r="B2313" t="str">
            <v>two thousand three hundred twelve SDG Only</v>
          </cell>
        </row>
        <row r="2314">
          <cell r="A2314">
            <v>2313</v>
          </cell>
          <cell r="B2314" t="str">
            <v>two thousand three hundred thirteen SDG Only</v>
          </cell>
        </row>
        <row r="2315">
          <cell r="A2315">
            <v>2314</v>
          </cell>
          <cell r="B2315" t="str">
            <v>two thousand three hundred fourteen SDG Only</v>
          </cell>
        </row>
        <row r="2316">
          <cell r="A2316">
            <v>2315</v>
          </cell>
          <cell r="B2316" t="str">
            <v>two thousand three hundred fifteen SDG Only</v>
          </cell>
        </row>
        <row r="2317">
          <cell r="A2317">
            <v>2316</v>
          </cell>
          <cell r="B2317" t="str">
            <v>two thousand three hundred sixteen SDG Only</v>
          </cell>
        </row>
        <row r="2318">
          <cell r="A2318">
            <v>2317</v>
          </cell>
          <cell r="B2318" t="str">
            <v>two thousand three hundred seventeen SDG Only</v>
          </cell>
        </row>
        <row r="2319">
          <cell r="A2319">
            <v>2318</v>
          </cell>
          <cell r="B2319" t="str">
            <v>two thousand three hundred eighteen SDG Only</v>
          </cell>
        </row>
        <row r="2320">
          <cell r="A2320">
            <v>2319</v>
          </cell>
          <cell r="B2320" t="str">
            <v>two thousand three hundred nineteen SDG Only</v>
          </cell>
        </row>
        <row r="2321">
          <cell r="A2321">
            <v>2320</v>
          </cell>
          <cell r="B2321" t="str">
            <v>two thousand three hundred twenty  SDG Only</v>
          </cell>
        </row>
        <row r="2322">
          <cell r="A2322">
            <v>2321</v>
          </cell>
          <cell r="B2322" t="str">
            <v>two thousand three hundred twenty one SDG Only</v>
          </cell>
        </row>
        <row r="2323">
          <cell r="A2323">
            <v>2322</v>
          </cell>
          <cell r="B2323" t="str">
            <v>two thousand three hundred twenty two SDG Only</v>
          </cell>
        </row>
        <row r="2324">
          <cell r="A2324">
            <v>2323</v>
          </cell>
          <cell r="B2324" t="str">
            <v>two thousand three hundred twenty three SDG Only</v>
          </cell>
        </row>
        <row r="2325">
          <cell r="A2325">
            <v>2324</v>
          </cell>
          <cell r="B2325" t="str">
            <v>two thousand three hundred twenty four SDG Only</v>
          </cell>
        </row>
        <row r="2326">
          <cell r="A2326">
            <v>2325</v>
          </cell>
          <cell r="B2326" t="str">
            <v>two thousand three hundred twenty five SDG Only</v>
          </cell>
        </row>
        <row r="2327">
          <cell r="A2327">
            <v>2326</v>
          </cell>
          <cell r="B2327" t="str">
            <v>two thousand three hundred twenty six SDG Only</v>
          </cell>
        </row>
        <row r="2328">
          <cell r="A2328">
            <v>2327</v>
          </cell>
          <cell r="B2328" t="str">
            <v>two thousand three hundred twenty seven SDG Only</v>
          </cell>
        </row>
        <row r="2329">
          <cell r="A2329">
            <v>2328</v>
          </cell>
          <cell r="B2329" t="str">
            <v>two thousand three hundred twenty eight SDG Only</v>
          </cell>
        </row>
        <row r="2330">
          <cell r="A2330">
            <v>2329</v>
          </cell>
          <cell r="B2330" t="str">
            <v>two thousand three hundred twenty nine SDG Only</v>
          </cell>
        </row>
        <row r="2331">
          <cell r="A2331">
            <v>2330</v>
          </cell>
          <cell r="B2331" t="str">
            <v>two thousand three hundred thirty  SDG Only</v>
          </cell>
        </row>
        <row r="2332">
          <cell r="A2332">
            <v>2331</v>
          </cell>
          <cell r="B2332" t="str">
            <v>two thousand three hundred thirty one SDG Only</v>
          </cell>
        </row>
        <row r="2333">
          <cell r="A2333">
            <v>2332</v>
          </cell>
          <cell r="B2333" t="str">
            <v>two thousand three hundred thirty two SDG Only</v>
          </cell>
        </row>
        <row r="2334">
          <cell r="A2334">
            <v>2333</v>
          </cell>
          <cell r="B2334" t="str">
            <v>two thousand three hundred thirty three SDG Only</v>
          </cell>
        </row>
        <row r="2335">
          <cell r="A2335">
            <v>2334</v>
          </cell>
          <cell r="B2335" t="str">
            <v>two thousand three hundred thirty four SDG Only</v>
          </cell>
        </row>
        <row r="2336">
          <cell r="A2336">
            <v>2335</v>
          </cell>
          <cell r="B2336" t="str">
            <v>two thousand three hundred thirty five SDG Only</v>
          </cell>
        </row>
        <row r="2337">
          <cell r="A2337">
            <v>2336</v>
          </cell>
          <cell r="B2337" t="str">
            <v>two thousand three hundred thirty six SDG Only</v>
          </cell>
        </row>
        <row r="2338">
          <cell r="A2338">
            <v>2337</v>
          </cell>
          <cell r="B2338" t="str">
            <v>two thousand three hundred thirty seven SDG Only</v>
          </cell>
        </row>
        <row r="2339">
          <cell r="A2339">
            <v>2338</v>
          </cell>
          <cell r="B2339" t="str">
            <v>two thousand three hundred thirty eight SDG Only</v>
          </cell>
        </row>
        <row r="2340">
          <cell r="A2340">
            <v>2339</v>
          </cell>
          <cell r="B2340" t="str">
            <v>two thousand three hundred thirty nine SDG Only</v>
          </cell>
        </row>
        <row r="2341">
          <cell r="A2341">
            <v>2340</v>
          </cell>
          <cell r="B2341" t="str">
            <v>two thousand three hundred fourty  SDG Only</v>
          </cell>
        </row>
        <row r="2342">
          <cell r="A2342">
            <v>2341</v>
          </cell>
          <cell r="B2342" t="str">
            <v>two thousand three hundred fourty one SDG Only</v>
          </cell>
        </row>
        <row r="2343">
          <cell r="A2343">
            <v>2342</v>
          </cell>
          <cell r="B2343" t="str">
            <v>two thousand three hundred fourty two SDG Only</v>
          </cell>
        </row>
        <row r="2344">
          <cell r="A2344">
            <v>2343</v>
          </cell>
          <cell r="B2344" t="str">
            <v>two thousand three hundred fourty three SDG Only</v>
          </cell>
        </row>
        <row r="2345">
          <cell r="A2345">
            <v>2344</v>
          </cell>
          <cell r="B2345" t="str">
            <v>two thousand three hundred fourty four SDG Only</v>
          </cell>
        </row>
        <row r="2346">
          <cell r="A2346">
            <v>2345</v>
          </cell>
          <cell r="B2346" t="str">
            <v>two thousand three hundred fourty five SDG Only</v>
          </cell>
        </row>
        <row r="2347">
          <cell r="A2347">
            <v>2346</v>
          </cell>
          <cell r="B2347" t="str">
            <v>two thousand three hundred fourty six SDG Only</v>
          </cell>
        </row>
        <row r="2348">
          <cell r="A2348">
            <v>2347</v>
          </cell>
          <cell r="B2348" t="str">
            <v>two thousand three hundred fourty seven SDG Only</v>
          </cell>
        </row>
        <row r="2349">
          <cell r="A2349">
            <v>2348</v>
          </cell>
          <cell r="B2349" t="str">
            <v>two thousand three hundred fourty eight SDG Only</v>
          </cell>
        </row>
        <row r="2350">
          <cell r="A2350">
            <v>2349</v>
          </cell>
          <cell r="B2350" t="str">
            <v>two thousand three hundred fourty nine SDG Only</v>
          </cell>
        </row>
        <row r="2351">
          <cell r="A2351">
            <v>2350</v>
          </cell>
          <cell r="B2351" t="str">
            <v>two thousand three hundred fifty  SDG Only</v>
          </cell>
        </row>
        <row r="2352">
          <cell r="A2352">
            <v>2351</v>
          </cell>
          <cell r="B2352" t="str">
            <v>two thousand three hundred fifty one SDG Only</v>
          </cell>
        </row>
        <row r="2353">
          <cell r="A2353">
            <v>2352</v>
          </cell>
          <cell r="B2353" t="str">
            <v>two thousand three hundred fifty two SDG Only</v>
          </cell>
        </row>
        <row r="2354">
          <cell r="A2354">
            <v>2353</v>
          </cell>
          <cell r="B2354" t="str">
            <v>two thousand three hundred fifty three SDG Only</v>
          </cell>
        </row>
        <row r="2355">
          <cell r="A2355">
            <v>2354</v>
          </cell>
          <cell r="B2355" t="str">
            <v>two thousand three hundred fifty four SDG Only</v>
          </cell>
        </row>
        <row r="2356">
          <cell r="A2356">
            <v>2355</v>
          </cell>
          <cell r="B2356" t="str">
            <v>two thousand three hundred fifty five SDG Only</v>
          </cell>
        </row>
        <row r="2357">
          <cell r="A2357">
            <v>2356</v>
          </cell>
          <cell r="B2357" t="str">
            <v>two thousand three hundred fifty six SDG Only</v>
          </cell>
        </row>
        <row r="2358">
          <cell r="A2358">
            <v>2357</v>
          </cell>
          <cell r="B2358" t="str">
            <v>two thousand three hundred fifty seven SDG Only</v>
          </cell>
        </row>
        <row r="2359">
          <cell r="A2359">
            <v>2358</v>
          </cell>
          <cell r="B2359" t="str">
            <v>two thousand three hundred fifty eight SDG Only</v>
          </cell>
        </row>
        <row r="2360">
          <cell r="A2360">
            <v>2359</v>
          </cell>
          <cell r="B2360" t="str">
            <v>two thousand three hundred fifty nine SDG Only</v>
          </cell>
        </row>
        <row r="2361">
          <cell r="A2361">
            <v>2360</v>
          </cell>
          <cell r="B2361" t="str">
            <v>two thousand three hundred sixty  SDG Only</v>
          </cell>
        </row>
        <row r="2362">
          <cell r="A2362">
            <v>2361</v>
          </cell>
          <cell r="B2362" t="str">
            <v>two thousand three hundred sixty one SDG Only</v>
          </cell>
        </row>
        <row r="2363">
          <cell r="A2363">
            <v>2362</v>
          </cell>
          <cell r="B2363" t="str">
            <v>two thousand three hundred sixty two SDG Only</v>
          </cell>
        </row>
        <row r="2364">
          <cell r="A2364">
            <v>2363</v>
          </cell>
          <cell r="B2364" t="str">
            <v>two thousand three hundred sixty three SDG Only</v>
          </cell>
        </row>
        <row r="2365">
          <cell r="A2365">
            <v>2364</v>
          </cell>
          <cell r="B2365" t="str">
            <v>two thousand three hundred sixty four SDG Only</v>
          </cell>
        </row>
        <row r="2366">
          <cell r="A2366">
            <v>2365</v>
          </cell>
          <cell r="B2366" t="str">
            <v>two thousand three hundred sixty five SDG Only</v>
          </cell>
        </row>
        <row r="2367">
          <cell r="A2367">
            <v>2366</v>
          </cell>
          <cell r="B2367" t="str">
            <v>two thousand three hundred sixty six SDG Only</v>
          </cell>
        </row>
        <row r="2368">
          <cell r="A2368">
            <v>2367</v>
          </cell>
          <cell r="B2368" t="str">
            <v>two thousand three hundred sixty seven SDG Only</v>
          </cell>
        </row>
        <row r="2369">
          <cell r="A2369">
            <v>2368</v>
          </cell>
          <cell r="B2369" t="str">
            <v>two thousand three hundred sixty eight SDG Only</v>
          </cell>
        </row>
        <row r="2370">
          <cell r="A2370">
            <v>2369</v>
          </cell>
          <cell r="B2370" t="str">
            <v>two thousand three hundred sixty nine SDG Only</v>
          </cell>
        </row>
        <row r="2371">
          <cell r="A2371">
            <v>2370</v>
          </cell>
          <cell r="B2371" t="str">
            <v>two thousand three hundred seventy  SDG Only</v>
          </cell>
        </row>
        <row r="2372">
          <cell r="A2372">
            <v>2371</v>
          </cell>
          <cell r="B2372" t="str">
            <v>two thousand three hundred seventy one SDG Only</v>
          </cell>
        </row>
        <row r="2373">
          <cell r="A2373">
            <v>2372</v>
          </cell>
          <cell r="B2373" t="str">
            <v>two thousand three hundred seventy two SDG Only</v>
          </cell>
        </row>
        <row r="2374">
          <cell r="A2374">
            <v>2373</v>
          </cell>
          <cell r="B2374" t="str">
            <v>two thousand three hundred seventy three SDG Only</v>
          </cell>
        </row>
        <row r="2375">
          <cell r="A2375">
            <v>2374</v>
          </cell>
          <cell r="B2375" t="str">
            <v>two thousand three hundred seventy four SDG Only</v>
          </cell>
        </row>
        <row r="2376">
          <cell r="A2376">
            <v>2375</v>
          </cell>
          <cell r="B2376" t="str">
            <v>two thousand three hundred seventy five SDG Only</v>
          </cell>
        </row>
        <row r="2377">
          <cell r="A2377">
            <v>2376</v>
          </cell>
          <cell r="B2377" t="str">
            <v>two thousand three hundred seventy six SDG Only</v>
          </cell>
        </row>
        <row r="2378">
          <cell r="A2378">
            <v>2377</v>
          </cell>
          <cell r="B2378" t="str">
            <v>two thousand three hundred seventy seven SDG Only</v>
          </cell>
        </row>
        <row r="2379">
          <cell r="A2379">
            <v>2378</v>
          </cell>
          <cell r="B2379" t="str">
            <v>two thousand three hundred seventy eight SDG Only</v>
          </cell>
        </row>
        <row r="2380">
          <cell r="A2380">
            <v>2379</v>
          </cell>
          <cell r="B2380" t="str">
            <v>two thousand three hundred seventy nine SDG Only</v>
          </cell>
        </row>
        <row r="2381">
          <cell r="A2381">
            <v>2380</v>
          </cell>
          <cell r="B2381" t="str">
            <v>two thousand three hundred eighty  SDG Only</v>
          </cell>
        </row>
        <row r="2382">
          <cell r="A2382">
            <v>2381</v>
          </cell>
          <cell r="B2382" t="str">
            <v>two thousand three hundred eighty one SDG Only</v>
          </cell>
        </row>
        <row r="2383">
          <cell r="A2383">
            <v>2382</v>
          </cell>
          <cell r="B2383" t="str">
            <v>two thousand three hundred eighty two SDG Only</v>
          </cell>
        </row>
        <row r="2384">
          <cell r="A2384">
            <v>2383</v>
          </cell>
          <cell r="B2384" t="str">
            <v>two thousand three hundred eighty three SDG Only</v>
          </cell>
        </row>
        <row r="2385">
          <cell r="A2385">
            <v>2384</v>
          </cell>
          <cell r="B2385" t="str">
            <v>two thousand three hundred eighty four SDG Only</v>
          </cell>
        </row>
        <row r="2386">
          <cell r="A2386">
            <v>2385</v>
          </cell>
          <cell r="B2386" t="str">
            <v>two thousand three hundred eighty five SDG Only</v>
          </cell>
        </row>
        <row r="2387">
          <cell r="A2387">
            <v>2386</v>
          </cell>
          <cell r="B2387" t="str">
            <v>two thousand three hundred eighty six SDG Only</v>
          </cell>
        </row>
        <row r="2388">
          <cell r="A2388">
            <v>2387</v>
          </cell>
          <cell r="B2388" t="str">
            <v>two thousand three hundred eighty seven SDG Only</v>
          </cell>
        </row>
        <row r="2389">
          <cell r="A2389">
            <v>2388</v>
          </cell>
          <cell r="B2389" t="str">
            <v>two thousand three hundred eighty eight SDG Only</v>
          </cell>
        </row>
        <row r="2390">
          <cell r="A2390">
            <v>2389</v>
          </cell>
          <cell r="B2390" t="str">
            <v>two thousand three hundred eighty nine SDG Only</v>
          </cell>
        </row>
        <row r="2391">
          <cell r="A2391">
            <v>2390</v>
          </cell>
          <cell r="B2391" t="str">
            <v>two thousand three hundred ninety  SDG Only</v>
          </cell>
        </row>
        <row r="2392">
          <cell r="A2392">
            <v>2391</v>
          </cell>
          <cell r="B2392" t="str">
            <v>two thousand three hundred ninety one SDG Only</v>
          </cell>
        </row>
        <row r="2393">
          <cell r="A2393">
            <v>2392</v>
          </cell>
          <cell r="B2393" t="str">
            <v>two thousand three hundred ninety two SDG Only</v>
          </cell>
        </row>
        <row r="2394">
          <cell r="A2394">
            <v>2393</v>
          </cell>
          <cell r="B2394" t="str">
            <v>two thousand three hundred ninety three SDG Only</v>
          </cell>
        </row>
        <row r="2395">
          <cell r="A2395">
            <v>2394</v>
          </cell>
          <cell r="B2395" t="str">
            <v>two thousand three hundred ninety four SDG Only</v>
          </cell>
        </row>
        <row r="2396">
          <cell r="A2396">
            <v>2395</v>
          </cell>
          <cell r="B2396" t="str">
            <v>two thousand three hundred ninety five SDG Only</v>
          </cell>
        </row>
        <row r="2397">
          <cell r="A2397">
            <v>2396</v>
          </cell>
          <cell r="B2397" t="str">
            <v>two thousand three hundred ninety six SDG Only</v>
          </cell>
        </row>
        <row r="2398">
          <cell r="A2398">
            <v>2397</v>
          </cell>
          <cell r="B2398" t="str">
            <v>two thousand three hundred ninety seven SDG Only</v>
          </cell>
        </row>
        <row r="2399">
          <cell r="A2399">
            <v>2398</v>
          </cell>
          <cell r="B2399" t="str">
            <v>two thousand three hundred ninety eight SDG Only</v>
          </cell>
        </row>
        <row r="2400">
          <cell r="A2400">
            <v>2399</v>
          </cell>
          <cell r="B2400" t="str">
            <v>two thousand three hundred ninety nine SDG Only</v>
          </cell>
        </row>
        <row r="2401">
          <cell r="A2401">
            <v>2400</v>
          </cell>
          <cell r="B2401" t="str">
            <v>two thousand four hundred  SDG Only</v>
          </cell>
        </row>
        <row r="2402">
          <cell r="A2402">
            <v>2401</v>
          </cell>
          <cell r="B2402" t="str">
            <v>two thousand four hundred one SDG Only</v>
          </cell>
        </row>
        <row r="2403">
          <cell r="A2403">
            <v>2402</v>
          </cell>
          <cell r="B2403" t="str">
            <v>two thousand four hundred two SDG Only</v>
          </cell>
        </row>
        <row r="2404">
          <cell r="A2404">
            <v>2403</v>
          </cell>
          <cell r="B2404" t="str">
            <v>two thousand four hundred three SDG Only</v>
          </cell>
        </row>
        <row r="2405">
          <cell r="A2405">
            <v>2404</v>
          </cell>
          <cell r="B2405" t="str">
            <v>two thousand four hundred four SDG Only</v>
          </cell>
        </row>
        <row r="2406">
          <cell r="A2406">
            <v>2405</v>
          </cell>
          <cell r="B2406" t="str">
            <v>two thousand four hundred five SDG Only</v>
          </cell>
        </row>
        <row r="2407">
          <cell r="A2407">
            <v>2406</v>
          </cell>
          <cell r="B2407" t="str">
            <v>two thousand four hundred six SDG Only</v>
          </cell>
        </row>
        <row r="2408">
          <cell r="A2408">
            <v>2407</v>
          </cell>
          <cell r="B2408" t="str">
            <v>two thousand four hundred seven SDG Only</v>
          </cell>
        </row>
        <row r="2409">
          <cell r="A2409">
            <v>2408</v>
          </cell>
          <cell r="B2409" t="str">
            <v>two thousand four hundred eight SDG Only</v>
          </cell>
        </row>
        <row r="2410">
          <cell r="A2410">
            <v>2409</v>
          </cell>
          <cell r="B2410" t="str">
            <v>two thousand four hundred nine SDG Only</v>
          </cell>
        </row>
        <row r="2411">
          <cell r="A2411">
            <v>2410</v>
          </cell>
          <cell r="B2411" t="str">
            <v>two thousand four hundred ten SDG Only</v>
          </cell>
        </row>
        <row r="2412">
          <cell r="A2412">
            <v>2411</v>
          </cell>
          <cell r="B2412" t="str">
            <v>two thousand four hundred eleven SDG Only</v>
          </cell>
        </row>
        <row r="2413">
          <cell r="A2413">
            <v>2412</v>
          </cell>
          <cell r="B2413" t="str">
            <v>two thousand four hundred twelve SDG Only</v>
          </cell>
        </row>
        <row r="2414">
          <cell r="A2414">
            <v>2413</v>
          </cell>
          <cell r="B2414" t="str">
            <v>two thousand four hundred thirteen SDG Only</v>
          </cell>
        </row>
        <row r="2415">
          <cell r="A2415">
            <v>2414</v>
          </cell>
          <cell r="B2415" t="str">
            <v>two thousand four hundred fourteen SDG Only</v>
          </cell>
        </row>
        <row r="2416">
          <cell r="A2416">
            <v>2415</v>
          </cell>
          <cell r="B2416" t="str">
            <v>two thousand four hundred fifteen SDG Only</v>
          </cell>
        </row>
        <row r="2417">
          <cell r="A2417">
            <v>2416</v>
          </cell>
          <cell r="B2417" t="str">
            <v>two thousand four hundred sixteen SDG Only</v>
          </cell>
        </row>
        <row r="2418">
          <cell r="A2418">
            <v>2417</v>
          </cell>
          <cell r="B2418" t="str">
            <v>two thousand four hundred seventeen SDG Only</v>
          </cell>
        </row>
        <row r="2419">
          <cell r="A2419">
            <v>2418</v>
          </cell>
          <cell r="B2419" t="str">
            <v>two thousand four hundred eighteen SDG Only</v>
          </cell>
        </row>
        <row r="2420">
          <cell r="A2420">
            <v>2419</v>
          </cell>
          <cell r="B2420" t="str">
            <v>two thousand four hundred nineteen SDG Only</v>
          </cell>
        </row>
        <row r="2421">
          <cell r="A2421">
            <v>2420</v>
          </cell>
          <cell r="B2421" t="str">
            <v>two thousand four hundred twenty  SDG Only</v>
          </cell>
        </row>
        <row r="2422">
          <cell r="A2422">
            <v>2421</v>
          </cell>
          <cell r="B2422" t="str">
            <v>two thousand four hundred twenty one SDG Only</v>
          </cell>
        </row>
        <row r="2423">
          <cell r="A2423">
            <v>2422</v>
          </cell>
          <cell r="B2423" t="str">
            <v>two thousand four hundred twenty two SDG Only</v>
          </cell>
        </row>
        <row r="2424">
          <cell r="A2424">
            <v>2423</v>
          </cell>
          <cell r="B2424" t="str">
            <v>two thousand four hundred twenty three SDG Only</v>
          </cell>
        </row>
        <row r="2425">
          <cell r="A2425">
            <v>2424</v>
          </cell>
          <cell r="B2425" t="str">
            <v>two thousand four hundred twenty four SDG Only</v>
          </cell>
        </row>
        <row r="2426">
          <cell r="A2426">
            <v>2425</v>
          </cell>
          <cell r="B2426" t="str">
            <v>two thousand four hundred twenty five SDG Only</v>
          </cell>
        </row>
        <row r="2427">
          <cell r="A2427">
            <v>2426</v>
          </cell>
          <cell r="B2427" t="str">
            <v>two thousand four hundred twenty six SDG Only</v>
          </cell>
        </row>
        <row r="2428">
          <cell r="A2428">
            <v>2427</v>
          </cell>
          <cell r="B2428" t="str">
            <v>two thousand four hundred twenty seven SDG Only</v>
          </cell>
        </row>
        <row r="2429">
          <cell r="A2429">
            <v>2428</v>
          </cell>
          <cell r="B2429" t="str">
            <v>two thousand four hundred twenty eight SDG Only</v>
          </cell>
        </row>
        <row r="2430">
          <cell r="A2430">
            <v>2429</v>
          </cell>
          <cell r="B2430" t="str">
            <v>two thousand four hundred twenty nine SDG Only</v>
          </cell>
        </row>
        <row r="2431">
          <cell r="A2431">
            <v>2430</v>
          </cell>
          <cell r="B2431" t="str">
            <v>two thousand four hundred thirty  SDG Only</v>
          </cell>
        </row>
        <row r="2432">
          <cell r="A2432">
            <v>2431</v>
          </cell>
          <cell r="B2432" t="str">
            <v>two thousand four hundred thirty one SDG Only</v>
          </cell>
        </row>
        <row r="2433">
          <cell r="A2433">
            <v>2432</v>
          </cell>
          <cell r="B2433" t="str">
            <v>two thousand four hundred thirty two SDG Only</v>
          </cell>
        </row>
        <row r="2434">
          <cell r="A2434">
            <v>2433</v>
          </cell>
          <cell r="B2434" t="str">
            <v>two thousand four hundred thirty three SDG Only</v>
          </cell>
        </row>
        <row r="2435">
          <cell r="A2435">
            <v>2434</v>
          </cell>
          <cell r="B2435" t="str">
            <v>two thousand four hundred thirty four SDG Only</v>
          </cell>
        </row>
        <row r="2436">
          <cell r="A2436">
            <v>2435</v>
          </cell>
          <cell r="B2436" t="str">
            <v>two thousand four hundred thirty five SDG Only</v>
          </cell>
        </row>
        <row r="2437">
          <cell r="A2437">
            <v>2436</v>
          </cell>
          <cell r="B2437" t="str">
            <v>two thousand four hundred thirty six SDG Only</v>
          </cell>
        </row>
        <row r="2438">
          <cell r="A2438">
            <v>2437</v>
          </cell>
          <cell r="B2438" t="str">
            <v>two thousand four hundred thirty seven SDG Only</v>
          </cell>
        </row>
        <row r="2439">
          <cell r="A2439">
            <v>2438</v>
          </cell>
          <cell r="B2439" t="str">
            <v>two thousand four hundred thirty eight SDG Only</v>
          </cell>
        </row>
        <row r="2440">
          <cell r="A2440">
            <v>2439</v>
          </cell>
          <cell r="B2440" t="str">
            <v>two thousand four hundred thirty nine SDG Only</v>
          </cell>
        </row>
        <row r="2441">
          <cell r="A2441">
            <v>2440</v>
          </cell>
          <cell r="B2441" t="str">
            <v>two thousand four hundred fourty  SDG Only</v>
          </cell>
        </row>
        <row r="2442">
          <cell r="A2442">
            <v>2441</v>
          </cell>
          <cell r="B2442" t="str">
            <v>two thousand four hundred fourty one SDG Only</v>
          </cell>
        </row>
        <row r="2443">
          <cell r="A2443">
            <v>2442</v>
          </cell>
          <cell r="B2443" t="str">
            <v>two thousand four hundred fourty two SDG Only</v>
          </cell>
        </row>
        <row r="2444">
          <cell r="A2444">
            <v>2443</v>
          </cell>
          <cell r="B2444" t="str">
            <v>two thousand four hundred fourty three SDG Only</v>
          </cell>
        </row>
        <row r="2445">
          <cell r="A2445">
            <v>2444</v>
          </cell>
          <cell r="B2445" t="str">
            <v>two thousand four hundred fourty four SDG Only</v>
          </cell>
        </row>
        <row r="2446">
          <cell r="A2446">
            <v>2445</v>
          </cell>
          <cell r="B2446" t="str">
            <v>two thousand four hundred fourty five SDG Only</v>
          </cell>
        </row>
        <row r="2447">
          <cell r="A2447">
            <v>2446</v>
          </cell>
          <cell r="B2447" t="str">
            <v>two thousand four hundred fourty six SDG Only</v>
          </cell>
        </row>
        <row r="2448">
          <cell r="A2448">
            <v>2447</v>
          </cell>
          <cell r="B2448" t="str">
            <v>two thousand four hundred fourty seven SDG Only</v>
          </cell>
        </row>
        <row r="2449">
          <cell r="A2449">
            <v>2448</v>
          </cell>
          <cell r="B2449" t="str">
            <v>two thousand four hundred fourty eight SDG Only</v>
          </cell>
        </row>
        <row r="2450">
          <cell r="A2450">
            <v>2449</v>
          </cell>
          <cell r="B2450" t="str">
            <v>two thousand four hundred fourty nine SDG Only</v>
          </cell>
        </row>
        <row r="2451">
          <cell r="A2451">
            <v>2450</v>
          </cell>
          <cell r="B2451" t="str">
            <v>two thousand four hundred fifty  SDG Only</v>
          </cell>
        </row>
        <row r="2452">
          <cell r="A2452">
            <v>2451</v>
          </cell>
          <cell r="B2452" t="str">
            <v>two thousand four hundred fifty one SDG Only</v>
          </cell>
        </row>
        <row r="2453">
          <cell r="A2453">
            <v>2452</v>
          </cell>
          <cell r="B2453" t="str">
            <v>two thousand four hundred fifty two SDG Only</v>
          </cell>
        </row>
        <row r="2454">
          <cell r="A2454">
            <v>2453</v>
          </cell>
          <cell r="B2454" t="str">
            <v>two thousand four hundred fifty three SDG Only</v>
          </cell>
        </row>
        <row r="2455">
          <cell r="A2455">
            <v>2454</v>
          </cell>
          <cell r="B2455" t="str">
            <v>two thousand four hundred fifty four SDG Only</v>
          </cell>
        </row>
        <row r="2456">
          <cell r="A2456">
            <v>2455</v>
          </cell>
          <cell r="B2456" t="str">
            <v>two thousand four hundred fifty five SDG Only</v>
          </cell>
        </row>
        <row r="2457">
          <cell r="A2457">
            <v>2456</v>
          </cell>
          <cell r="B2457" t="str">
            <v>two thousand four hundred fifty six SDG Only</v>
          </cell>
        </row>
        <row r="2458">
          <cell r="A2458">
            <v>2457</v>
          </cell>
          <cell r="B2458" t="str">
            <v>two thousand four hundred fifty seven SDG Only</v>
          </cell>
        </row>
        <row r="2459">
          <cell r="A2459">
            <v>2458</v>
          </cell>
          <cell r="B2459" t="str">
            <v>two thousand four hundred fifty eight SDG Only</v>
          </cell>
        </row>
        <row r="2460">
          <cell r="A2460">
            <v>2459</v>
          </cell>
          <cell r="B2460" t="str">
            <v>two thousand four hundred fifty nine SDG Only</v>
          </cell>
        </row>
        <row r="2461">
          <cell r="A2461">
            <v>2460</v>
          </cell>
          <cell r="B2461" t="str">
            <v>two thousand four hundred sixty  SDG Only</v>
          </cell>
        </row>
        <row r="2462">
          <cell r="A2462">
            <v>2461</v>
          </cell>
          <cell r="B2462" t="str">
            <v>two thousand four hundred sixty one SDG Only</v>
          </cell>
        </row>
        <row r="2463">
          <cell r="A2463">
            <v>2462</v>
          </cell>
          <cell r="B2463" t="str">
            <v>two thousand four hundred sixty two SDG Only</v>
          </cell>
        </row>
        <row r="2464">
          <cell r="A2464">
            <v>2463</v>
          </cell>
          <cell r="B2464" t="str">
            <v>two thousand four hundred sixty three SDG Only</v>
          </cell>
        </row>
        <row r="2465">
          <cell r="A2465">
            <v>2464</v>
          </cell>
          <cell r="B2465" t="str">
            <v>two thousand four hundred sixty four SDG Only</v>
          </cell>
        </row>
        <row r="2466">
          <cell r="A2466">
            <v>2465</v>
          </cell>
          <cell r="B2466" t="str">
            <v>two thousand four hundred sixty five SDG Only</v>
          </cell>
        </row>
        <row r="2467">
          <cell r="A2467">
            <v>2466</v>
          </cell>
          <cell r="B2467" t="str">
            <v>two thousand four hundred sixty six SDG Only</v>
          </cell>
        </row>
        <row r="2468">
          <cell r="A2468">
            <v>2467</v>
          </cell>
          <cell r="B2468" t="str">
            <v>two thousand four hundred sixty seven SDG Only</v>
          </cell>
        </row>
        <row r="2469">
          <cell r="A2469">
            <v>2468</v>
          </cell>
          <cell r="B2469" t="str">
            <v>two thousand four hundred sixty eight SDG Only</v>
          </cell>
        </row>
        <row r="2470">
          <cell r="A2470">
            <v>2469</v>
          </cell>
          <cell r="B2470" t="str">
            <v>two thousand four hundred sixty nine SDG Only</v>
          </cell>
        </row>
        <row r="2471">
          <cell r="A2471">
            <v>2470</v>
          </cell>
          <cell r="B2471" t="str">
            <v>two thousand four hundred seventy  SDG Only</v>
          </cell>
        </row>
        <row r="2472">
          <cell r="A2472">
            <v>2471</v>
          </cell>
          <cell r="B2472" t="str">
            <v>two thousand four hundred seventy one SDG Only</v>
          </cell>
        </row>
        <row r="2473">
          <cell r="A2473">
            <v>2472</v>
          </cell>
          <cell r="B2473" t="str">
            <v>two thousand four hundred seventy two SDG Only</v>
          </cell>
        </row>
        <row r="2474">
          <cell r="A2474">
            <v>2473</v>
          </cell>
          <cell r="B2474" t="str">
            <v>two thousand four hundred seventy three SDG Only</v>
          </cell>
        </row>
        <row r="2475">
          <cell r="A2475">
            <v>2474</v>
          </cell>
          <cell r="B2475" t="str">
            <v>two thousand four hundred seventy four SDG Only</v>
          </cell>
        </row>
        <row r="2476">
          <cell r="A2476">
            <v>2475</v>
          </cell>
          <cell r="B2476" t="str">
            <v>two thousand four hundred seventy five SDG Only</v>
          </cell>
        </row>
        <row r="2477">
          <cell r="A2477">
            <v>2476</v>
          </cell>
          <cell r="B2477" t="str">
            <v>two thousand four hundred seventy six SDG Only</v>
          </cell>
        </row>
        <row r="2478">
          <cell r="A2478">
            <v>2477</v>
          </cell>
          <cell r="B2478" t="str">
            <v>two thousand four hundred seventy seven SDG Only</v>
          </cell>
        </row>
        <row r="2479">
          <cell r="A2479">
            <v>2478</v>
          </cell>
          <cell r="B2479" t="str">
            <v>two thousand four hundred seventy eight SDG Only</v>
          </cell>
        </row>
        <row r="2480">
          <cell r="A2480">
            <v>2479</v>
          </cell>
          <cell r="B2480" t="str">
            <v>two thousand four hundred seventy nine SDG Only</v>
          </cell>
        </row>
        <row r="2481">
          <cell r="A2481">
            <v>2480</v>
          </cell>
          <cell r="B2481" t="str">
            <v>two thousand four hundred eighty  SDG Only</v>
          </cell>
        </row>
        <row r="2482">
          <cell r="A2482">
            <v>2481</v>
          </cell>
          <cell r="B2482" t="str">
            <v>two thousand four hundred eighty one SDG Only</v>
          </cell>
        </row>
        <row r="2483">
          <cell r="A2483">
            <v>2482</v>
          </cell>
          <cell r="B2483" t="str">
            <v>two thousand four hundred eighty two SDG Only</v>
          </cell>
        </row>
        <row r="2484">
          <cell r="A2484">
            <v>2483</v>
          </cell>
          <cell r="B2484" t="str">
            <v>two thousand four hundred eighty three SDG Only</v>
          </cell>
        </row>
        <row r="2485">
          <cell r="A2485">
            <v>2484</v>
          </cell>
          <cell r="B2485" t="str">
            <v>two thousand four hundred eighty four SDG Only</v>
          </cell>
        </row>
        <row r="2486">
          <cell r="A2486">
            <v>2485</v>
          </cell>
          <cell r="B2486" t="str">
            <v>two thousand four hundred eighty five SDG Only</v>
          </cell>
        </row>
        <row r="2487">
          <cell r="A2487">
            <v>2486</v>
          </cell>
          <cell r="B2487" t="str">
            <v>two thousand four hundred eighty six SDG Only</v>
          </cell>
        </row>
        <row r="2488">
          <cell r="A2488">
            <v>2487</v>
          </cell>
          <cell r="B2488" t="str">
            <v>two thousand four hundred eighty seven SDG Only</v>
          </cell>
        </row>
        <row r="2489">
          <cell r="A2489">
            <v>2488</v>
          </cell>
          <cell r="B2489" t="str">
            <v>two thousand four hundred eighty eight SDG Only</v>
          </cell>
        </row>
        <row r="2490">
          <cell r="A2490">
            <v>2489</v>
          </cell>
          <cell r="B2490" t="str">
            <v>two thousand four hundred eighty nine SDG Only</v>
          </cell>
        </row>
        <row r="2491">
          <cell r="A2491">
            <v>2490</v>
          </cell>
          <cell r="B2491" t="str">
            <v>two thousand four hundred ninety  SDG Only</v>
          </cell>
        </row>
        <row r="2492">
          <cell r="A2492">
            <v>2491</v>
          </cell>
          <cell r="B2492" t="str">
            <v>two thousand four hundred ninety one SDG Only</v>
          </cell>
        </row>
        <row r="2493">
          <cell r="A2493">
            <v>2492</v>
          </cell>
          <cell r="B2493" t="str">
            <v>two thousand four hundred ninety two SDG Only</v>
          </cell>
        </row>
        <row r="2494">
          <cell r="A2494">
            <v>2493</v>
          </cell>
          <cell r="B2494" t="str">
            <v>two thousand four hundred ninety three SDG Only</v>
          </cell>
        </row>
        <row r="2495">
          <cell r="A2495">
            <v>2494</v>
          </cell>
          <cell r="B2495" t="str">
            <v>two thousand four hundred ninety four SDG Only</v>
          </cell>
        </row>
        <row r="2496">
          <cell r="A2496">
            <v>2495</v>
          </cell>
          <cell r="B2496" t="str">
            <v>two thousand four hundred ninety five SDG Only</v>
          </cell>
        </row>
        <row r="2497">
          <cell r="A2497">
            <v>2496</v>
          </cell>
          <cell r="B2497" t="str">
            <v>two thousand four hundred ninety six SDG Only</v>
          </cell>
        </row>
        <row r="2498">
          <cell r="A2498">
            <v>2497</v>
          </cell>
          <cell r="B2498" t="str">
            <v>two thousand four hundred ninety seven SDG Only</v>
          </cell>
        </row>
        <row r="2499">
          <cell r="A2499">
            <v>2498</v>
          </cell>
          <cell r="B2499" t="str">
            <v>two thousand four hundred ninety eight SDG Only</v>
          </cell>
        </row>
        <row r="2500">
          <cell r="A2500">
            <v>2499</v>
          </cell>
          <cell r="B2500" t="str">
            <v>two thousand four hundred ninety nine SDG Only</v>
          </cell>
        </row>
        <row r="2501">
          <cell r="A2501">
            <v>2500</v>
          </cell>
          <cell r="B2501" t="str">
            <v>two thousand five hundred  SDG Only</v>
          </cell>
        </row>
        <row r="2502">
          <cell r="A2502">
            <v>2501</v>
          </cell>
          <cell r="B2502" t="str">
            <v>two thousand five hundred one SDG Only</v>
          </cell>
        </row>
        <row r="2503">
          <cell r="A2503">
            <v>2502</v>
          </cell>
          <cell r="B2503" t="str">
            <v>two thousand five hundred two SDG Only</v>
          </cell>
        </row>
        <row r="2504">
          <cell r="A2504">
            <v>2503</v>
          </cell>
          <cell r="B2504" t="str">
            <v>two thousand five hundred three SDG Only</v>
          </cell>
        </row>
        <row r="2505">
          <cell r="A2505">
            <v>2504</v>
          </cell>
          <cell r="B2505" t="str">
            <v>two thousand five hundred four SDG Only</v>
          </cell>
        </row>
        <row r="2506">
          <cell r="A2506">
            <v>2505</v>
          </cell>
          <cell r="B2506" t="str">
            <v>two thousand five hundred five SDG Only</v>
          </cell>
        </row>
        <row r="2507">
          <cell r="A2507">
            <v>2506</v>
          </cell>
          <cell r="B2507" t="str">
            <v>two thousand five hundred six SDG Only</v>
          </cell>
        </row>
        <row r="2508">
          <cell r="A2508">
            <v>2507</v>
          </cell>
          <cell r="B2508" t="str">
            <v>two thousand five hundred seven SDG Only</v>
          </cell>
        </row>
        <row r="2509">
          <cell r="A2509">
            <v>2508</v>
          </cell>
          <cell r="B2509" t="str">
            <v>two thousand five hundred eight SDG Only</v>
          </cell>
        </row>
        <row r="2510">
          <cell r="A2510">
            <v>2509</v>
          </cell>
          <cell r="B2510" t="str">
            <v>two thousand five hundred nine SDG Only</v>
          </cell>
        </row>
        <row r="2511">
          <cell r="A2511">
            <v>2510</v>
          </cell>
          <cell r="B2511" t="str">
            <v>two thousand five hundred ten SDG Only</v>
          </cell>
        </row>
        <row r="2512">
          <cell r="A2512">
            <v>2511</v>
          </cell>
          <cell r="B2512" t="str">
            <v>two thousand five hundred eleven SDG Only</v>
          </cell>
        </row>
        <row r="2513">
          <cell r="A2513">
            <v>2512</v>
          </cell>
          <cell r="B2513" t="str">
            <v>two thousand five hundred twelve SDG Only</v>
          </cell>
        </row>
        <row r="2514">
          <cell r="A2514">
            <v>2513</v>
          </cell>
          <cell r="B2514" t="str">
            <v>two thousand five hundred thirteen SDG Only</v>
          </cell>
        </row>
        <row r="2515">
          <cell r="A2515">
            <v>2514</v>
          </cell>
          <cell r="B2515" t="str">
            <v>two thousand five hundred fourteen SDG Only</v>
          </cell>
        </row>
        <row r="2516">
          <cell r="A2516">
            <v>2515</v>
          </cell>
          <cell r="B2516" t="str">
            <v>two thousand five hundred fifteen SDG Only</v>
          </cell>
        </row>
        <row r="2517">
          <cell r="A2517">
            <v>2516</v>
          </cell>
          <cell r="B2517" t="str">
            <v>two thousand five hundred sixteen SDG Only</v>
          </cell>
        </row>
        <row r="2518">
          <cell r="A2518">
            <v>2517</v>
          </cell>
          <cell r="B2518" t="str">
            <v>two thousand five hundred seventeen SDG Only</v>
          </cell>
        </row>
        <row r="2519">
          <cell r="A2519">
            <v>2518</v>
          </cell>
          <cell r="B2519" t="str">
            <v>two thousand five hundred eighteen SDG Only</v>
          </cell>
        </row>
        <row r="2520">
          <cell r="A2520">
            <v>2519</v>
          </cell>
          <cell r="B2520" t="str">
            <v>two thousand five hundred nineteen SDG Only</v>
          </cell>
        </row>
        <row r="2521">
          <cell r="A2521">
            <v>2520</v>
          </cell>
          <cell r="B2521" t="str">
            <v>two thousand five hundred twenty  SDG Only</v>
          </cell>
        </row>
        <row r="2522">
          <cell r="A2522">
            <v>2521</v>
          </cell>
          <cell r="B2522" t="str">
            <v>two thousand five hundred twenty one SDG Only</v>
          </cell>
        </row>
        <row r="2523">
          <cell r="A2523">
            <v>2522</v>
          </cell>
          <cell r="B2523" t="str">
            <v>two thousand five hundred twenty two SDG Only</v>
          </cell>
        </row>
        <row r="2524">
          <cell r="A2524">
            <v>2523</v>
          </cell>
          <cell r="B2524" t="str">
            <v>two thousand five hundred twenty three SDG Only</v>
          </cell>
        </row>
        <row r="2525">
          <cell r="A2525">
            <v>2524</v>
          </cell>
          <cell r="B2525" t="str">
            <v>two thousand five hundred twenty four SDG Only</v>
          </cell>
        </row>
        <row r="2526">
          <cell r="A2526">
            <v>2525</v>
          </cell>
          <cell r="B2526" t="str">
            <v>two thousand five hundred twenty five SDG Only</v>
          </cell>
        </row>
        <row r="2527">
          <cell r="A2527">
            <v>2526</v>
          </cell>
          <cell r="B2527" t="str">
            <v>two thousand five hundred twenty six SDG Only</v>
          </cell>
        </row>
        <row r="2528">
          <cell r="A2528">
            <v>2527</v>
          </cell>
          <cell r="B2528" t="str">
            <v>two thousand five hundred twenty seven SDG Only</v>
          </cell>
        </row>
        <row r="2529">
          <cell r="A2529">
            <v>2528</v>
          </cell>
          <cell r="B2529" t="str">
            <v>two thousand five hundred twenty eight SDG Only</v>
          </cell>
        </row>
        <row r="2530">
          <cell r="A2530">
            <v>2529</v>
          </cell>
          <cell r="B2530" t="str">
            <v>two thousand five hundred twenty nine SDG Only</v>
          </cell>
        </row>
        <row r="2531">
          <cell r="A2531">
            <v>2530</v>
          </cell>
          <cell r="B2531" t="str">
            <v>two thousand five hundred thirty  SDG Only</v>
          </cell>
        </row>
        <row r="2532">
          <cell r="A2532">
            <v>2531</v>
          </cell>
          <cell r="B2532" t="str">
            <v>two thousand five hundred thirty one SDG Only</v>
          </cell>
        </row>
        <row r="2533">
          <cell r="A2533">
            <v>2532</v>
          </cell>
          <cell r="B2533" t="str">
            <v>two thousand five hundred thirty two SDG Only</v>
          </cell>
        </row>
        <row r="2534">
          <cell r="A2534">
            <v>2533</v>
          </cell>
          <cell r="B2534" t="str">
            <v>two thousand five hundred thirty three SDG Only</v>
          </cell>
        </row>
        <row r="2535">
          <cell r="A2535">
            <v>2534</v>
          </cell>
          <cell r="B2535" t="str">
            <v>two thousand five hundred thirty four SDG Only</v>
          </cell>
        </row>
        <row r="2536">
          <cell r="A2536">
            <v>2535</v>
          </cell>
          <cell r="B2536" t="str">
            <v>two thousand five hundred thirty five SDG Only</v>
          </cell>
        </row>
        <row r="2537">
          <cell r="A2537">
            <v>2536</v>
          </cell>
          <cell r="B2537" t="str">
            <v>two thousand five hundred thirty six SDG Only</v>
          </cell>
        </row>
        <row r="2538">
          <cell r="A2538">
            <v>2537</v>
          </cell>
          <cell r="B2538" t="str">
            <v>two thousand five hundred thirty seven SDG Only</v>
          </cell>
        </row>
        <row r="2539">
          <cell r="A2539">
            <v>2538</v>
          </cell>
          <cell r="B2539" t="str">
            <v>two thousand five hundred thirty eight SDG Only</v>
          </cell>
        </row>
        <row r="2540">
          <cell r="A2540">
            <v>2539</v>
          </cell>
          <cell r="B2540" t="str">
            <v>two thousand five hundred thirty nine SDG Only</v>
          </cell>
        </row>
        <row r="2541">
          <cell r="A2541">
            <v>2540</v>
          </cell>
          <cell r="B2541" t="str">
            <v>two thousand five hundred fourty  SDG Only</v>
          </cell>
        </row>
        <row r="2542">
          <cell r="A2542">
            <v>2541</v>
          </cell>
          <cell r="B2542" t="str">
            <v>two thousand five hundred fourty one SDG Only</v>
          </cell>
        </row>
        <row r="2543">
          <cell r="A2543">
            <v>2542</v>
          </cell>
          <cell r="B2543" t="str">
            <v>two thousand five hundred fourty two SDG Only</v>
          </cell>
        </row>
        <row r="2544">
          <cell r="A2544">
            <v>2543</v>
          </cell>
          <cell r="B2544" t="str">
            <v>two thousand five hundred fourty three SDG Only</v>
          </cell>
        </row>
        <row r="2545">
          <cell r="A2545">
            <v>2544</v>
          </cell>
          <cell r="B2545" t="str">
            <v>two thousand five hundred fourty four SDG Only</v>
          </cell>
        </row>
        <row r="2546">
          <cell r="A2546">
            <v>2545</v>
          </cell>
          <cell r="B2546" t="str">
            <v>two thousand five hundred fourty five SDG Only</v>
          </cell>
        </row>
        <row r="2547">
          <cell r="A2547">
            <v>2546</v>
          </cell>
          <cell r="B2547" t="str">
            <v>two thousand five hundred fourty six SDG Only</v>
          </cell>
        </row>
        <row r="2548">
          <cell r="A2548">
            <v>2547</v>
          </cell>
          <cell r="B2548" t="str">
            <v>two thousand five hundred fourty seven SDG Only</v>
          </cell>
        </row>
        <row r="2549">
          <cell r="A2549">
            <v>2548</v>
          </cell>
          <cell r="B2549" t="str">
            <v>two thousand five hundred fourty eight SDG Only</v>
          </cell>
        </row>
        <row r="2550">
          <cell r="A2550">
            <v>2549</v>
          </cell>
          <cell r="B2550" t="str">
            <v>two thousand five hundred fourty nine SDG Only</v>
          </cell>
        </row>
        <row r="2551">
          <cell r="A2551">
            <v>2550</v>
          </cell>
          <cell r="B2551" t="str">
            <v>two thousand five hundred fifty  SDG Only</v>
          </cell>
        </row>
        <row r="2552">
          <cell r="A2552">
            <v>2551</v>
          </cell>
          <cell r="B2552" t="str">
            <v>two thousand five hundred fifty one SDG Only</v>
          </cell>
        </row>
        <row r="2553">
          <cell r="A2553">
            <v>2552</v>
          </cell>
          <cell r="B2553" t="str">
            <v>two thousand five hundred fifty two SDG Only</v>
          </cell>
        </row>
        <row r="2554">
          <cell r="A2554">
            <v>2553</v>
          </cell>
          <cell r="B2554" t="str">
            <v>two thousand five hundred fifty three SDG Only</v>
          </cell>
        </row>
        <row r="2555">
          <cell r="A2555">
            <v>2554</v>
          </cell>
          <cell r="B2555" t="str">
            <v>two thousand five hundred fifty four SDG Only</v>
          </cell>
        </row>
        <row r="2556">
          <cell r="A2556">
            <v>2555</v>
          </cell>
          <cell r="B2556" t="str">
            <v>two thousand five hundred fifty five SDG Only</v>
          </cell>
        </row>
        <row r="2557">
          <cell r="A2557">
            <v>2556</v>
          </cell>
          <cell r="B2557" t="str">
            <v>two thousand five hundred fifty six SDG Only</v>
          </cell>
        </row>
        <row r="2558">
          <cell r="A2558">
            <v>2557</v>
          </cell>
          <cell r="B2558" t="str">
            <v>two thousand five hundred fifty seven SDG Only</v>
          </cell>
        </row>
        <row r="2559">
          <cell r="A2559">
            <v>2558</v>
          </cell>
          <cell r="B2559" t="str">
            <v>two thousand five hundred fifty eight SDG Only</v>
          </cell>
        </row>
        <row r="2560">
          <cell r="A2560">
            <v>2559</v>
          </cell>
          <cell r="B2560" t="str">
            <v>two thousand five hundred fifty nine SDG Only</v>
          </cell>
        </row>
        <row r="2561">
          <cell r="A2561">
            <v>2560</v>
          </cell>
          <cell r="B2561" t="str">
            <v>two thousand five hundred sixty  SDG Only</v>
          </cell>
        </row>
        <row r="2562">
          <cell r="A2562">
            <v>2561</v>
          </cell>
          <cell r="B2562" t="str">
            <v>two thousand five hundred sixty one SDG Only</v>
          </cell>
        </row>
        <row r="2563">
          <cell r="A2563">
            <v>2562</v>
          </cell>
          <cell r="B2563" t="str">
            <v>two thousand five hundred sixty two SDG Only</v>
          </cell>
        </row>
        <row r="2564">
          <cell r="A2564">
            <v>2563</v>
          </cell>
          <cell r="B2564" t="str">
            <v>two thousand five hundred sixty three SDG Only</v>
          </cell>
        </row>
        <row r="2565">
          <cell r="A2565">
            <v>2564</v>
          </cell>
          <cell r="B2565" t="str">
            <v>two thousand five hundred sixty four SDG Only</v>
          </cell>
        </row>
        <row r="2566">
          <cell r="A2566">
            <v>2565</v>
          </cell>
          <cell r="B2566" t="str">
            <v>two thousand five hundred sixty five SDG Only</v>
          </cell>
        </row>
        <row r="2567">
          <cell r="A2567">
            <v>2566</v>
          </cell>
          <cell r="B2567" t="str">
            <v>two thousand five hundred sixty six SDG Only</v>
          </cell>
        </row>
        <row r="2568">
          <cell r="A2568">
            <v>2567</v>
          </cell>
          <cell r="B2568" t="str">
            <v>two thousand five hundred sixty seven SDG Only</v>
          </cell>
        </row>
        <row r="2569">
          <cell r="A2569">
            <v>2568</v>
          </cell>
          <cell r="B2569" t="str">
            <v>two thousand five hundred sixty eight SDG Only</v>
          </cell>
        </row>
        <row r="2570">
          <cell r="A2570">
            <v>2569</v>
          </cell>
          <cell r="B2570" t="str">
            <v>two thousand five hundred sixty nine SDG Only</v>
          </cell>
        </row>
        <row r="2571">
          <cell r="A2571">
            <v>2570</v>
          </cell>
          <cell r="B2571" t="str">
            <v>two thousand five hundred seventy  SDG Only</v>
          </cell>
        </row>
        <row r="2572">
          <cell r="A2572">
            <v>2571</v>
          </cell>
          <cell r="B2572" t="str">
            <v>two thousand five hundred seventy one SDG Only</v>
          </cell>
        </row>
        <row r="2573">
          <cell r="A2573">
            <v>2572</v>
          </cell>
          <cell r="B2573" t="str">
            <v>two thousand five hundred seventy two SDG Only</v>
          </cell>
        </row>
        <row r="2574">
          <cell r="A2574">
            <v>2573</v>
          </cell>
          <cell r="B2574" t="str">
            <v>two thousand five hundred seventy three SDG Only</v>
          </cell>
        </row>
        <row r="2575">
          <cell r="A2575">
            <v>2574</v>
          </cell>
          <cell r="B2575" t="str">
            <v>two thousand five hundred seventy four SDG Only</v>
          </cell>
        </row>
        <row r="2576">
          <cell r="A2576">
            <v>2575</v>
          </cell>
          <cell r="B2576" t="str">
            <v>two thousand five hundred seventy five SDG Only</v>
          </cell>
        </row>
        <row r="2577">
          <cell r="A2577">
            <v>2576</v>
          </cell>
          <cell r="B2577" t="str">
            <v>two thousand five hundred seventy six SDG Only</v>
          </cell>
        </row>
        <row r="2578">
          <cell r="A2578">
            <v>2577</v>
          </cell>
          <cell r="B2578" t="str">
            <v>two thousand five hundred seventy seven SDG Only</v>
          </cell>
        </row>
        <row r="2579">
          <cell r="A2579">
            <v>2578</v>
          </cell>
          <cell r="B2579" t="str">
            <v>two thousand five hundred seventy eight SDG Only</v>
          </cell>
        </row>
        <row r="2580">
          <cell r="A2580">
            <v>2579</v>
          </cell>
          <cell r="B2580" t="str">
            <v>two thousand five hundred seventy nine SDG Only</v>
          </cell>
        </row>
        <row r="2581">
          <cell r="A2581">
            <v>2580</v>
          </cell>
          <cell r="B2581" t="str">
            <v>two thousand five hundred eighty  SDG Only</v>
          </cell>
        </row>
        <row r="2582">
          <cell r="A2582">
            <v>2581</v>
          </cell>
          <cell r="B2582" t="str">
            <v>two thousand five hundred eighty one SDG Only</v>
          </cell>
        </row>
        <row r="2583">
          <cell r="A2583">
            <v>2582</v>
          </cell>
          <cell r="B2583" t="str">
            <v>two thousand five hundred eighty two SDG Only</v>
          </cell>
        </row>
        <row r="2584">
          <cell r="A2584">
            <v>2583</v>
          </cell>
          <cell r="B2584" t="str">
            <v>two thousand five hundred eighty three SDG Only</v>
          </cell>
        </row>
        <row r="2585">
          <cell r="A2585">
            <v>2584</v>
          </cell>
          <cell r="B2585" t="str">
            <v>two thousand five hundred eighty four SDG Only</v>
          </cell>
        </row>
        <row r="2586">
          <cell r="A2586">
            <v>2585</v>
          </cell>
          <cell r="B2586" t="str">
            <v>two thousand five hundred eighty five SDG Only</v>
          </cell>
        </row>
        <row r="2587">
          <cell r="A2587">
            <v>2586</v>
          </cell>
          <cell r="B2587" t="str">
            <v>two thousand five hundred eighty six SDG Only</v>
          </cell>
        </row>
        <row r="2588">
          <cell r="A2588">
            <v>2587</v>
          </cell>
          <cell r="B2588" t="str">
            <v>two thousand five hundred eighty seven SDG Only</v>
          </cell>
        </row>
        <row r="2589">
          <cell r="A2589">
            <v>2588</v>
          </cell>
          <cell r="B2589" t="str">
            <v>two thousand five hundred eighty eight SDG Only</v>
          </cell>
        </row>
        <row r="2590">
          <cell r="A2590">
            <v>2589</v>
          </cell>
          <cell r="B2590" t="str">
            <v>two thousand five hundred eighty nine SDG Only</v>
          </cell>
        </row>
        <row r="2591">
          <cell r="A2591">
            <v>2590</v>
          </cell>
          <cell r="B2591" t="str">
            <v>two thousand five hundred ninety  SDG Only</v>
          </cell>
        </row>
        <row r="2592">
          <cell r="A2592">
            <v>2591</v>
          </cell>
          <cell r="B2592" t="str">
            <v>two thousand five hundred ninety one SDG Only</v>
          </cell>
        </row>
        <row r="2593">
          <cell r="A2593">
            <v>2592</v>
          </cell>
          <cell r="B2593" t="str">
            <v>two thousand five hundred ninety two SDG Only</v>
          </cell>
        </row>
        <row r="2594">
          <cell r="A2594">
            <v>2593</v>
          </cell>
          <cell r="B2594" t="str">
            <v>two thousand five hundred ninety three SDG Only</v>
          </cell>
        </row>
        <row r="2595">
          <cell r="A2595">
            <v>2594</v>
          </cell>
          <cell r="B2595" t="str">
            <v>two thousand five hundred ninety four SDG Only</v>
          </cell>
        </row>
        <row r="2596">
          <cell r="A2596">
            <v>2595</v>
          </cell>
          <cell r="B2596" t="str">
            <v>two thousand five hundred ninety five SDG Only</v>
          </cell>
        </row>
        <row r="2597">
          <cell r="A2597">
            <v>2596</v>
          </cell>
          <cell r="B2597" t="str">
            <v>two thousand five hundred ninety six SDG Only</v>
          </cell>
        </row>
        <row r="2598">
          <cell r="A2598">
            <v>2597</v>
          </cell>
          <cell r="B2598" t="str">
            <v>two thousand five hundred ninety seven SDG Only</v>
          </cell>
        </row>
        <row r="2599">
          <cell r="A2599">
            <v>2598</v>
          </cell>
          <cell r="B2599" t="str">
            <v>two thousand five hundred ninety eight SDG Only</v>
          </cell>
        </row>
        <row r="2600">
          <cell r="A2600">
            <v>2599</v>
          </cell>
          <cell r="B2600" t="str">
            <v>two thousand five hundred ninety nine SDG Only</v>
          </cell>
        </row>
        <row r="2601">
          <cell r="A2601">
            <v>2600</v>
          </cell>
          <cell r="B2601" t="str">
            <v>two thousand six hundred  SDG Only</v>
          </cell>
        </row>
        <row r="2602">
          <cell r="A2602">
            <v>2601</v>
          </cell>
          <cell r="B2602" t="str">
            <v>two thousand six hundred one SDG Only</v>
          </cell>
        </row>
        <row r="2603">
          <cell r="A2603">
            <v>2602</v>
          </cell>
          <cell r="B2603" t="str">
            <v>two thousand six hundred two SDG Only</v>
          </cell>
        </row>
        <row r="2604">
          <cell r="A2604">
            <v>2603</v>
          </cell>
          <cell r="B2604" t="str">
            <v>two thousand six hundred three SDG Only</v>
          </cell>
        </row>
        <row r="2605">
          <cell r="A2605">
            <v>2604</v>
          </cell>
          <cell r="B2605" t="str">
            <v>two thousand six hundred four SDG Only</v>
          </cell>
        </row>
        <row r="2606">
          <cell r="A2606">
            <v>2605</v>
          </cell>
          <cell r="B2606" t="str">
            <v>two thousand six hundred five SDG Only</v>
          </cell>
        </row>
        <row r="2607">
          <cell r="A2607">
            <v>2606</v>
          </cell>
          <cell r="B2607" t="str">
            <v>two thousand six hundred six SDG Only</v>
          </cell>
        </row>
        <row r="2608">
          <cell r="A2608">
            <v>2607</v>
          </cell>
          <cell r="B2608" t="str">
            <v>two thousand six hundred seven SDG Only</v>
          </cell>
        </row>
        <row r="2609">
          <cell r="A2609">
            <v>2608</v>
          </cell>
          <cell r="B2609" t="str">
            <v>two thousand six hundred eight SDG Only</v>
          </cell>
        </row>
        <row r="2610">
          <cell r="A2610">
            <v>2609</v>
          </cell>
          <cell r="B2610" t="str">
            <v>two thousand six hundred nine SDG Only</v>
          </cell>
        </row>
        <row r="2611">
          <cell r="A2611">
            <v>2610</v>
          </cell>
          <cell r="B2611" t="str">
            <v>two thousand six hundred ten SDG Only</v>
          </cell>
        </row>
        <row r="2612">
          <cell r="A2612">
            <v>2611</v>
          </cell>
          <cell r="B2612" t="str">
            <v>two thousand six hundred eleven SDG Only</v>
          </cell>
        </row>
        <row r="2613">
          <cell r="A2613">
            <v>2612</v>
          </cell>
          <cell r="B2613" t="str">
            <v>two thousand six hundred twelve SDG Only</v>
          </cell>
        </row>
        <row r="2614">
          <cell r="A2614">
            <v>2613</v>
          </cell>
          <cell r="B2614" t="str">
            <v>two thousand six hundred thirteen SDG Only</v>
          </cell>
        </row>
        <row r="2615">
          <cell r="A2615">
            <v>2614</v>
          </cell>
          <cell r="B2615" t="str">
            <v>two thousand six hundred fourteen SDG Only</v>
          </cell>
        </row>
        <row r="2616">
          <cell r="A2616">
            <v>2615</v>
          </cell>
          <cell r="B2616" t="str">
            <v>two thousand six hundred fifteen SDG Only</v>
          </cell>
        </row>
        <row r="2617">
          <cell r="A2617">
            <v>2616</v>
          </cell>
          <cell r="B2617" t="str">
            <v>two thousand six hundred sixteen SDG Only</v>
          </cell>
        </row>
        <row r="2618">
          <cell r="A2618">
            <v>2617</v>
          </cell>
          <cell r="B2618" t="str">
            <v>two thousand six hundred seventeen SDG Only</v>
          </cell>
        </row>
        <row r="2619">
          <cell r="A2619">
            <v>2618</v>
          </cell>
          <cell r="B2619" t="str">
            <v>two thousand six hundred eighteen SDG Only</v>
          </cell>
        </row>
        <row r="2620">
          <cell r="A2620">
            <v>2619</v>
          </cell>
          <cell r="B2620" t="str">
            <v>two thousand six hundred nineteen SDG Only</v>
          </cell>
        </row>
        <row r="2621">
          <cell r="A2621">
            <v>2620</v>
          </cell>
          <cell r="B2621" t="str">
            <v>two thousand six hundred twenty  SDG Only</v>
          </cell>
        </row>
        <row r="2622">
          <cell r="A2622">
            <v>2621</v>
          </cell>
          <cell r="B2622" t="str">
            <v>two thousand six hundred twenty one SDG Only</v>
          </cell>
        </row>
        <row r="2623">
          <cell r="A2623">
            <v>2622</v>
          </cell>
          <cell r="B2623" t="str">
            <v>two thousand six hundred twenty two SDG Only</v>
          </cell>
        </row>
        <row r="2624">
          <cell r="A2624">
            <v>2623</v>
          </cell>
          <cell r="B2624" t="str">
            <v>two thousand six hundred twenty three SDG Only</v>
          </cell>
        </row>
        <row r="2625">
          <cell r="A2625">
            <v>2624</v>
          </cell>
          <cell r="B2625" t="str">
            <v>two thousand six hundred twenty four SDG Only</v>
          </cell>
        </row>
        <row r="2626">
          <cell r="A2626">
            <v>2625</v>
          </cell>
          <cell r="B2626" t="str">
            <v>two thousand six hundred twenty five SDG Only</v>
          </cell>
        </row>
        <row r="2627">
          <cell r="A2627">
            <v>2626</v>
          </cell>
          <cell r="B2627" t="str">
            <v>two thousand six hundred twenty six SDG Only</v>
          </cell>
        </row>
        <row r="2628">
          <cell r="A2628">
            <v>2627</v>
          </cell>
          <cell r="B2628" t="str">
            <v>two thousand six hundred twenty seven SDG Only</v>
          </cell>
        </row>
        <row r="2629">
          <cell r="A2629">
            <v>2628</v>
          </cell>
          <cell r="B2629" t="str">
            <v>two thousand six hundred twenty eight SDG Only</v>
          </cell>
        </row>
        <row r="2630">
          <cell r="A2630">
            <v>2629</v>
          </cell>
          <cell r="B2630" t="str">
            <v>two thousand six hundred twenty nine SDG Only</v>
          </cell>
        </row>
        <row r="2631">
          <cell r="A2631">
            <v>2630</v>
          </cell>
          <cell r="B2631" t="str">
            <v>two thousand six hundred thirty  SDG Only</v>
          </cell>
        </row>
        <row r="2632">
          <cell r="A2632">
            <v>2631</v>
          </cell>
          <cell r="B2632" t="str">
            <v>two thousand six hundred thirty one SDG Only</v>
          </cell>
        </row>
        <row r="2633">
          <cell r="A2633">
            <v>2632</v>
          </cell>
          <cell r="B2633" t="str">
            <v>two thousand six hundred thirty two SDG Only</v>
          </cell>
        </row>
        <row r="2634">
          <cell r="A2634">
            <v>2633</v>
          </cell>
          <cell r="B2634" t="str">
            <v>two thousand six hundred thirty three SDG Only</v>
          </cell>
        </row>
        <row r="2635">
          <cell r="A2635">
            <v>2634</v>
          </cell>
          <cell r="B2635" t="str">
            <v>two thousand six hundred thirty four SDG Only</v>
          </cell>
        </row>
        <row r="2636">
          <cell r="A2636">
            <v>2635</v>
          </cell>
          <cell r="B2636" t="str">
            <v>two thousand six hundred thirty five SDG Only</v>
          </cell>
        </row>
        <row r="2637">
          <cell r="A2637">
            <v>2636</v>
          </cell>
          <cell r="B2637" t="str">
            <v>two thousand six hundred thirty six SDG Only</v>
          </cell>
        </row>
        <row r="2638">
          <cell r="A2638">
            <v>2637</v>
          </cell>
          <cell r="B2638" t="str">
            <v>two thousand six hundred thirty seven SDG Only</v>
          </cell>
        </row>
        <row r="2639">
          <cell r="A2639">
            <v>2638</v>
          </cell>
          <cell r="B2639" t="str">
            <v>two thousand six hundred thirty eight SDG Only</v>
          </cell>
        </row>
        <row r="2640">
          <cell r="A2640">
            <v>2639</v>
          </cell>
          <cell r="B2640" t="str">
            <v>two thousand six hundred thirty nine SDG Only</v>
          </cell>
        </row>
        <row r="2641">
          <cell r="A2641">
            <v>2640</v>
          </cell>
          <cell r="B2641" t="str">
            <v>two thousand six hundred fourty  SDG Only</v>
          </cell>
        </row>
        <row r="2642">
          <cell r="A2642">
            <v>2641</v>
          </cell>
          <cell r="B2642" t="str">
            <v>two thousand six hundred fourty one SDG Only</v>
          </cell>
        </row>
        <row r="2643">
          <cell r="A2643">
            <v>2642</v>
          </cell>
          <cell r="B2643" t="str">
            <v>two thousand six hundred fourty two SDG Only</v>
          </cell>
        </row>
        <row r="2644">
          <cell r="A2644">
            <v>2643</v>
          </cell>
          <cell r="B2644" t="str">
            <v>two thousand six hundred fourty three SDG Only</v>
          </cell>
        </row>
        <row r="2645">
          <cell r="A2645">
            <v>2644</v>
          </cell>
          <cell r="B2645" t="str">
            <v>two thousand six hundred fourty four SDG Only</v>
          </cell>
        </row>
        <row r="2646">
          <cell r="A2646">
            <v>2645</v>
          </cell>
          <cell r="B2646" t="str">
            <v>two thousand six hundred fourty five SDG Only</v>
          </cell>
        </row>
        <row r="2647">
          <cell r="A2647">
            <v>2646</v>
          </cell>
          <cell r="B2647" t="str">
            <v>two thousand six hundred fourty six SDG Only</v>
          </cell>
        </row>
        <row r="2648">
          <cell r="A2648">
            <v>2647</v>
          </cell>
          <cell r="B2648" t="str">
            <v>two thousand six hundred fourty seven SDG Only</v>
          </cell>
        </row>
        <row r="2649">
          <cell r="A2649">
            <v>2648</v>
          </cell>
          <cell r="B2649" t="str">
            <v>two thousand six hundred fourty eight SDG Only</v>
          </cell>
        </row>
        <row r="2650">
          <cell r="A2650">
            <v>2649</v>
          </cell>
          <cell r="B2650" t="str">
            <v>two thousand six hundred fourty nine SDG Only</v>
          </cell>
        </row>
        <row r="2651">
          <cell r="A2651">
            <v>2650</v>
          </cell>
          <cell r="B2651" t="str">
            <v>two thousand six hundred fifty  SDG Only</v>
          </cell>
        </row>
        <row r="2652">
          <cell r="A2652">
            <v>2651</v>
          </cell>
          <cell r="B2652" t="str">
            <v>two thousand six hundred fifty one SDG Only</v>
          </cell>
        </row>
        <row r="2653">
          <cell r="A2653">
            <v>2652</v>
          </cell>
          <cell r="B2653" t="str">
            <v>two thousand six hundred fifty two SDG Only</v>
          </cell>
        </row>
        <row r="2654">
          <cell r="A2654">
            <v>2653</v>
          </cell>
          <cell r="B2654" t="str">
            <v>two thousand six hundred fifty three SDG Only</v>
          </cell>
        </row>
        <row r="2655">
          <cell r="A2655">
            <v>2654</v>
          </cell>
          <cell r="B2655" t="str">
            <v>two thousand six hundred fifty four SDG Only</v>
          </cell>
        </row>
        <row r="2656">
          <cell r="A2656">
            <v>2655</v>
          </cell>
          <cell r="B2656" t="str">
            <v>two thousand six hundred fifty five SDG Only</v>
          </cell>
        </row>
        <row r="2657">
          <cell r="A2657">
            <v>2656</v>
          </cell>
          <cell r="B2657" t="str">
            <v>two thousand six hundred fifty six SDG Only</v>
          </cell>
        </row>
        <row r="2658">
          <cell r="A2658">
            <v>2657</v>
          </cell>
          <cell r="B2658" t="str">
            <v>two thousand six hundred fifty seven SDG Only</v>
          </cell>
        </row>
        <row r="2659">
          <cell r="A2659">
            <v>2658</v>
          </cell>
          <cell r="B2659" t="str">
            <v>two thousand six hundred fifty eight SDG Only</v>
          </cell>
        </row>
        <row r="2660">
          <cell r="A2660">
            <v>2659</v>
          </cell>
          <cell r="B2660" t="str">
            <v>two thousand six hundred fifty nine SDG Only</v>
          </cell>
        </row>
        <row r="2661">
          <cell r="A2661">
            <v>2660</v>
          </cell>
          <cell r="B2661" t="str">
            <v>two thousand six hundred sixty  SDG Only</v>
          </cell>
        </row>
        <row r="2662">
          <cell r="A2662">
            <v>2661</v>
          </cell>
          <cell r="B2662" t="str">
            <v>two thousand six hundred sixty one SDG Only</v>
          </cell>
        </row>
        <row r="2663">
          <cell r="A2663">
            <v>2662</v>
          </cell>
          <cell r="B2663" t="str">
            <v>two thousand six hundred sixty two SDG Only</v>
          </cell>
        </row>
        <row r="2664">
          <cell r="A2664">
            <v>2663</v>
          </cell>
          <cell r="B2664" t="str">
            <v>two thousand six hundred sixty three SDG Only</v>
          </cell>
        </row>
        <row r="2665">
          <cell r="A2665">
            <v>2664</v>
          </cell>
          <cell r="B2665" t="str">
            <v>two thousand six hundred sixty four SDG Only</v>
          </cell>
        </row>
        <row r="2666">
          <cell r="A2666">
            <v>2665</v>
          </cell>
          <cell r="B2666" t="str">
            <v>two thousand six hundred sixty five SDG Only</v>
          </cell>
        </row>
        <row r="2667">
          <cell r="A2667">
            <v>2666</v>
          </cell>
          <cell r="B2667" t="str">
            <v>two thousand six hundred sixty six SDG Only</v>
          </cell>
        </row>
        <row r="2668">
          <cell r="A2668">
            <v>2667</v>
          </cell>
          <cell r="B2668" t="str">
            <v>two thousand six hundred sixty seven SDG Only</v>
          </cell>
        </row>
        <row r="2669">
          <cell r="A2669">
            <v>2668</v>
          </cell>
          <cell r="B2669" t="str">
            <v>two thousand six hundred sixty eight SDG Only</v>
          </cell>
        </row>
        <row r="2670">
          <cell r="A2670">
            <v>2669</v>
          </cell>
          <cell r="B2670" t="str">
            <v>two thousand six hundred sixty nine SDG Only</v>
          </cell>
        </row>
        <row r="2671">
          <cell r="A2671">
            <v>2670</v>
          </cell>
          <cell r="B2671" t="str">
            <v>two thousand six hundred seventy  SDG Only</v>
          </cell>
        </row>
        <row r="2672">
          <cell r="A2672">
            <v>2671</v>
          </cell>
          <cell r="B2672" t="str">
            <v>two thousand six hundred seventy one SDG Only</v>
          </cell>
        </row>
        <row r="2673">
          <cell r="A2673">
            <v>2672</v>
          </cell>
          <cell r="B2673" t="str">
            <v>two thousand six hundred seventy two SDG Only</v>
          </cell>
        </row>
        <row r="2674">
          <cell r="A2674">
            <v>2673</v>
          </cell>
          <cell r="B2674" t="str">
            <v>two thousand six hundred seventy three SDG Only</v>
          </cell>
        </row>
        <row r="2675">
          <cell r="A2675">
            <v>2674</v>
          </cell>
          <cell r="B2675" t="str">
            <v>two thousand six hundred seventy four SDG Only</v>
          </cell>
        </row>
        <row r="2676">
          <cell r="A2676">
            <v>2675</v>
          </cell>
          <cell r="B2676" t="str">
            <v>two thousand six hundred seventy five SDG Only</v>
          </cell>
        </row>
        <row r="2677">
          <cell r="A2677">
            <v>2676</v>
          </cell>
          <cell r="B2677" t="str">
            <v>two thousand six hundred seventy six SDG Only</v>
          </cell>
        </row>
        <row r="2678">
          <cell r="A2678">
            <v>2677</v>
          </cell>
          <cell r="B2678" t="str">
            <v>two thousand six hundred seventy seven SDG Only</v>
          </cell>
        </row>
        <row r="2679">
          <cell r="A2679">
            <v>2678</v>
          </cell>
          <cell r="B2679" t="str">
            <v>two thousand six hundred seventy eight SDG Only</v>
          </cell>
        </row>
        <row r="2680">
          <cell r="A2680">
            <v>2679</v>
          </cell>
          <cell r="B2680" t="str">
            <v>two thousand six hundred seventy nine SDG Only</v>
          </cell>
        </row>
        <row r="2681">
          <cell r="A2681">
            <v>2680</v>
          </cell>
          <cell r="B2681" t="str">
            <v>two thousand six hundred eighty  SDG Only</v>
          </cell>
        </row>
        <row r="2682">
          <cell r="A2682">
            <v>2681</v>
          </cell>
          <cell r="B2682" t="str">
            <v>two thousand six hundred eighty one SDG Only</v>
          </cell>
        </row>
        <row r="2683">
          <cell r="A2683">
            <v>2682</v>
          </cell>
          <cell r="B2683" t="str">
            <v>two thousand six hundred eighty two SDG Only</v>
          </cell>
        </row>
        <row r="2684">
          <cell r="A2684">
            <v>2683</v>
          </cell>
          <cell r="B2684" t="str">
            <v>two thousand six hundred eighty three SDG Only</v>
          </cell>
        </row>
        <row r="2685">
          <cell r="A2685">
            <v>2684</v>
          </cell>
          <cell r="B2685" t="str">
            <v>two thousand six hundred eighty four SDG Only</v>
          </cell>
        </row>
        <row r="2686">
          <cell r="A2686">
            <v>2685</v>
          </cell>
          <cell r="B2686" t="str">
            <v>two thousand six hundred eighty five SDG Only</v>
          </cell>
        </row>
        <row r="2687">
          <cell r="A2687">
            <v>2686</v>
          </cell>
          <cell r="B2687" t="str">
            <v>two thousand six hundred eighty six SDG Only</v>
          </cell>
        </row>
        <row r="2688">
          <cell r="A2688">
            <v>2687</v>
          </cell>
          <cell r="B2688" t="str">
            <v>two thousand six hundred eighty seven SDG Only</v>
          </cell>
        </row>
        <row r="2689">
          <cell r="A2689">
            <v>2688</v>
          </cell>
          <cell r="B2689" t="str">
            <v>two thousand six hundred eighty eight SDG Only</v>
          </cell>
        </row>
        <row r="2690">
          <cell r="A2690">
            <v>2689</v>
          </cell>
          <cell r="B2690" t="str">
            <v>two thousand six hundred eighty nine SDG Only</v>
          </cell>
        </row>
        <row r="2691">
          <cell r="A2691">
            <v>2690</v>
          </cell>
          <cell r="B2691" t="str">
            <v>two thousand six hundred ninety  SDG Only</v>
          </cell>
        </row>
        <row r="2692">
          <cell r="A2692">
            <v>2691</v>
          </cell>
          <cell r="B2692" t="str">
            <v>two thousand six hundred ninety one SDG Only</v>
          </cell>
        </row>
        <row r="2693">
          <cell r="A2693">
            <v>2692</v>
          </cell>
          <cell r="B2693" t="str">
            <v>two thousand six hundred ninety two SDG Only</v>
          </cell>
        </row>
        <row r="2694">
          <cell r="A2694">
            <v>2693</v>
          </cell>
          <cell r="B2694" t="str">
            <v>two thousand six hundred ninety three SDG Only</v>
          </cell>
        </row>
        <row r="2695">
          <cell r="A2695">
            <v>2694</v>
          </cell>
          <cell r="B2695" t="str">
            <v>two thousand six hundred ninety four SDG Only</v>
          </cell>
        </row>
        <row r="2696">
          <cell r="A2696">
            <v>2695</v>
          </cell>
          <cell r="B2696" t="str">
            <v>two thousand six hundred ninety five SDG Only</v>
          </cell>
        </row>
        <row r="2697">
          <cell r="A2697">
            <v>2696</v>
          </cell>
          <cell r="B2697" t="str">
            <v>two thousand six hundred ninety six SDG Only</v>
          </cell>
        </row>
        <row r="2698">
          <cell r="A2698">
            <v>2697</v>
          </cell>
          <cell r="B2698" t="str">
            <v>two thousand six hundred ninety seven SDG Only</v>
          </cell>
        </row>
        <row r="2699">
          <cell r="A2699">
            <v>2698</v>
          </cell>
          <cell r="B2699" t="str">
            <v>two thousand six hundred ninety eight SDG Only</v>
          </cell>
        </row>
        <row r="2700">
          <cell r="A2700">
            <v>2699</v>
          </cell>
          <cell r="B2700" t="str">
            <v>two thousand six hundred ninety nine SDG Only</v>
          </cell>
        </row>
        <row r="2701">
          <cell r="A2701">
            <v>2700</v>
          </cell>
          <cell r="B2701" t="str">
            <v>two thousand seven hundred  SDG Only</v>
          </cell>
        </row>
        <row r="2702">
          <cell r="A2702">
            <v>2701</v>
          </cell>
          <cell r="B2702" t="str">
            <v>two thousand seven hundred one SDG Only</v>
          </cell>
        </row>
        <row r="2703">
          <cell r="A2703">
            <v>2702</v>
          </cell>
          <cell r="B2703" t="str">
            <v>two thousand seven hundred two SDG Only</v>
          </cell>
        </row>
        <row r="2704">
          <cell r="A2704">
            <v>2703</v>
          </cell>
          <cell r="B2704" t="str">
            <v>two thousand seven hundred three SDG Only</v>
          </cell>
        </row>
        <row r="2705">
          <cell r="A2705">
            <v>2704</v>
          </cell>
          <cell r="B2705" t="str">
            <v>two thousand seven hundred four SDG Only</v>
          </cell>
        </row>
        <row r="2706">
          <cell r="A2706">
            <v>2705</v>
          </cell>
          <cell r="B2706" t="str">
            <v>two thousand seven hundred five SDG Only</v>
          </cell>
        </row>
        <row r="2707">
          <cell r="A2707">
            <v>2706</v>
          </cell>
          <cell r="B2707" t="str">
            <v>two thousand seven hundred six SDG Only</v>
          </cell>
        </row>
        <row r="2708">
          <cell r="A2708">
            <v>2707</v>
          </cell>
          <cell r="B2708" t="str">
            <v>two thousand seven hundred seven SDG Only</v>
          </cell>
        </row>
        <row r="2709">
          <cell r="A2709">
            <v>2708</v>
          </cell>
          <cell r="B2709" t="str">
            <v>two thousand seven hundred eight SDG Only</v>
          </cell>
        </row>
        <row r="2710">
          <cell r="A2710">
            <v>2709</v>
          </cell>
          <cell r="B2710" t="str">
            <v>two thousand seven hundred nine SDG Only</v>
          </cell>
        </row>
        <row r="2711">
          <cell r="A2711">
            <v>2710</v>
          </cell>
          <cell r="B2711" t="str">
            <v>two thousand seven hundred ten SDG Only</v>
          </cell>
        </row>
        <row r="2712">
          <cell r="A2712">
            <v>2711</v>
          </cell>
          <cell r="B2712" t="str">
            <v>two thousand seven hundred eleven SDG Only</v>
          </cell>
        </row>
        <row r="2713">
          <cell r="A2713">
            <v>2712</v>
          </cell>
          <cell r="B2713" t="str">
            <v>two thousand seven hundred twelve SDG Only</v>
          </cell>
        </row>
        <row r="2714">
          <cell r="A2714">
            <v>2713</v>
          </cell>
          <cell r="B2714" t="str">
            <v>two thousand seven hundred thirteen SDG Only</v>
          </cell>
        </row>
        <row r="2715">
          <cell r="A2715">
            <v>2714</v>
          </cell>
          <cell r="B2715" t="str">
            <v>two thousand seven hundred fourteen SDG Only</v>
          </cell>
        </row>
        <row r="2716">
          <cell r="A2716">
            <v>2715</v>
          </cell>
          <cell r="B2716" t="str">
            <v>two thousand seven hundred fifteen SDG Only</v>
          </cell>
        </row>
        <row r="2717">
          <cell r="A2717">
            <v>2716</v>
          </cell>
          <cell r="B2717" t="str">
            <v>two thousand seven hundred sixteen SDG Only</v>
          </cell>
        </row>
        <row r="2718">
          <cell r="A2718">
            <v>2717</v>
          </cell>
          <cell r="B2718" t="str">
            <v>two thousand seven hundred seventeen SDG Only</v>
          </cell>
        </row>
        <row r="2719">
          <cell r="A2719">
            <v>2718</v>
          </cell>
          <cell r="B2719" t="str">
            <v>two thousand seven hundred eighteen SDG Only</v>
          </cell>
        </row>
        <row r="2720">
          <cell r="A2720">
            <v>2719</v>
          </cell>
          <cell r="B2720" t="str">
            <v>two thousand seven hundred nineteen SDG Only</v>
          </cell>
        </row>
        <row r="2721">
          <cell r="A2721">
            <v>2720</v>
          </cell>
          <cell r="B2721" t="str">
            <v>two thousand seven hundred twenty  SDG Only</v>
          </cell>
        </row>
        <row r="2722">
          <cell r="A2722">
            <v>2721</v>
          </cell>
          <cell r="B2722" t="str">
            <v>two thousand seven hundred twenty one SDG Only</v>
          </cell>
        </row>
        <row r="2723">
          <cell r="A2723">
            <v>2722</v>
          </cell>
          <cell r="B2723" t="str">
            <v>two thousand seven hundred twenty two SDG Only</v>
          </cell>
        </row>
        <row r="2724">
          <cell r="A2724">
            <v>2723</v>
          </cell>
          <cell r="B2724" t="str">
            <v>two thousand seven hundred twenty three SDG Only</v>
          </cell>
        </row>
        <row r="2725">
          <cell r="A2725">
            <v>2724</v>
          </cell>
          <cell r="B2725" t="str">
            <v>two thousand seven hundred twenty four SDG Only</v>
          </cell>
        </row>
        <row r="2726">
          <cell r="A2726">
            <v>2725</v>
          </cell>
          <cell r="B2726" t="str">
            <v>two thousand seven hundred twenty five SDG Only</v>
          </cell>
        </row>
        <row r="2727">
          <cell r="A2727">
            <v>2726</v>
          </cell>
          <cell r="B2727" t="str">
            <v>two thousand seven hundred twenty six SDG Only</v>
          </cell>
        </row>
        <row r="2728">
          <cell r="A2728">
            <v>2727</v>
          </cell>
          <cell r="B2728" t="str">
            <v>two thousand seven hundred twenty seven SDG Only</v>
          </cell>
        </row>
        <row r="2729">
          <cell r="A2729">
            <v>2728</v>
          </cell>
          <cell r="B2729" t="str">
            <v>two thousand seven hundred twenty eight SDG Only</v>
          </cell>
        </row>
        <row r="2730">
          <cell r="A2730">
            <v>2729</v>
          </cell>
          <cell r="B2730" t="str">
            <v>two thousand seven hundred twenty nine SDG Only</v>
          </cell>
        </row>
        <row r="2731">
          <cell r="A2731">
            <v>2730</v>
          </cell>
          <cell r="B2731" t="str">
            <v>two thousand seven hundred thirty  SDG Only</v>
          </cell>
        </row>
        <row r="2732">
          <cell r="A2732">
            <v>2731</v>
          </cell>
          <cell r="B2732" t="str">
            <v>two thousand seven hundred thirty one SDG Only</v>
          </cell>
        </row>
        <row r="2733">
          <cell r="A2733">
            <v>2732</v>
          </cell>
          <cell r="B2733" t="str">
            <v>two thousand seven hundred thirty two SDG Only</v>
          </cell>
        </row>
        <row r="2734">
          <cell r="A2734">
            <v>2733</v>
          </cell>
          <cell r="B2734" t="str">
            <v>two thousand seven hundred thirty three SDG Only</v>
          </cell>
        </row>
        <row r="2735">
          <cell r="A2735">
            <v>2734</v>
          </cell>
          <cell r="B2735" t="str">
            <v>two thousand seven hundred thirty four SDG Only</v>
          </cell>
        </row>
        <row r="2736">
          <cell r="A2736">
            <v>2735</v>
          </cell>
          <cell r="B2736" t="str">
            <v>two thousand seven hundred thirty five SDG Only</v>
          </cell>
        </row>
        <row r="2737">
          <cell r="A2737">
            <v>2736</v>
          </cell>
          <cell r="B2737" t="str">
            <v>two thousand seven hundred thirty six SDG Only</v>
          </cell>
        </row>
        <row r="2738">
          <cell r="A2738">
            <v>2737</v>
          </cell>
          <cell r="B2738" t="str">
            <v>two thousand seven hundred thirty seven SDG Only</v>
          </cell>
        </row>
        <row r="2739">
          <cell r="A2739">
            <v>2738</v>
          </cell>
          <cell r="B2739" t="str">
            <v>two thousand seven hundred thirty eight SDG Only</v>
          </cell>
        </row>
        <row r="2740">
          <cell r="A2740">
            <v>2739</v>
          </cell>
          <cell r="B2740" t="str">
            <v>two thousand seven hundred thirty nine SDG Only</v>
          </cell>
        </row>
        <row r="2741">
          <cell r="A2741">
            <v>2740</v>
          </cell>
          <cell r="B2741" t="str">
            <v>two thousand seven hundred fourty  SDG Only</v>
          </cell>
        </row>
        <row r="2742">
          <cell r="A2742">
            <v>2741</v>
          </cell>
          <cell r="B2742" t="str">
            <v>two thousand seven hundred fourty one SDG Only</v>
          </cell>
        </row>
        <row r="2743">
          <cell r="A2743">
            <v>2742</v>
          </cell>
          <cell r="B2743" t="str">
            <v>two thousand seven hundred fourty two SDG Only</v>
          </cell>
        </row>
        <row r="2744">
          <cell r="A2744">
            <v>2743</v>
          </cell>
          <cell r="B2744" t="str">
            <v>two thousand seven hundred fourty three SDG Only</v>
          </cell>
        </row>
        <row r="2745">
          <cell r="A2745">
            <v>2744</v>
          </cell>
          <cell r="B2745" t="str">
            <v>two thousand seven hundred fourty four SDG Only</v>
          </cell>
        </row>
        <row r="2746">
          <cell r="A2746">
            <v>2745</v>
          </cell>
          <cell r="B2746" t="str">
            <v>two thousand seven hundred fourty five SDG Only</v>
          </cell>
        </row>
        <row r="2747">
          <cell r="A2747">
            <v>2746</v>
          </cell>
          <cell r="B2747" t="str">
            <v>two thousand seven hundred fourty six SDG Only</v>
          </cell>
        </row>
        <row r="2748">
          <cell r="A2748">
            <v>2747</v>
          </cell>
          <cell r="B2748" t="str">
            <v>two thousand seven hundred fourty seven SDG Only</v>
          </cell>
        </row>
        <row r="2749">
          <cell r="A2749">
            <v>2748</v>
          </cell>
          <cell r="B2749" t="str">
            <v>two thousand seven hundred fourty eight SDG Only</v>
          </cell>
        </row>
        <row r="2750">
          <cell r="A2750">
            <v>2749</v>
          </cell>
          <cell r="B2750" t="str">
            <v>two thousand seven hundred fourty nine SDG Only</v>
          </cell>
        </row>
        <row r="2751">
          <cell r="A2751">
            <v>2750</v>
          </cell>
          <cell r="B2751" t="str">
            <v>two thousand seven hundred fifty  SDG Only</v>
          </cell>
        </row>
        <row r="2752">
          <cell r="A2752">
            <v>2751</v>
          </cell>
          <cell r="B2752" t="str">
            <v>two thousand seven hundred fifty one SDG Only</v>
          </cell>
        </row>
        <row r="2753">
          <cell r="A2753">
            <v>2752</v>
          </cell>
          <cell r="B2753" t="str">
            <v>two thousand seven hundred fifty two SDG Only</v>
          </cell>
        </row>
        <row r="2754">
          <cell r="A2754">
            <v>2753</v>
          </cell>
          <cell r="B2754" t="str">
            <v>two thousand seven hundred fifty three SDG Only</v>
          </cell>
        </row>
        <row r="2755">
          <cell r="A2755">
            <v>2754</v>
          </cell>
          <cell r="B2755" t="str">
            <v>two thousand seven hundred fifty four SDG Only</v>
          </cell>
        </row>
        <row r="2756">
          <cell r="A2756">
            <v>2755</v>
          </cell>
          <cell r="B2756" t="str">
            <v>two thousand seven hundred fifty five SDG Only</v>
          </cell>
        </row>
        <row r="2757">
          <cell r="A2757">
            <v>2756</v>
          </cell>
          <cell r="B2757" t="str">
            <v>two thousand seven hundred fifty six SDG Only</v>
          </cell>
        </row>
        <row r="2758">
          <cell r="A2758">
            <v>2757</v>
          </cell>
          <cell r="B2758" t="str">
            <v>two thousand seven hundred fifty seven SDG Only</v>
          </cell>
        </row>
        <row r="2759">
          <cell r="A2759">
            <v>2758</v>
          </cell>
          <cell r="B2759" t="str">
            <v>two thousand seven hundred fifty eight SDG Only</v>
          </cell>
        </row>
        <row r="2760">
          <cell r="A2760">
            <v>2759</v>
          </cell>
          <cell r="B2760" t="str">
            <v>two thousand seven hundred fifty nine SDG Only</v>
          </cell>
        </row>
        <row r="2761">
          <cell r="A2761">
            <v>2760</v>
          </cell>
          <cell r="B2761" t="str">
            <v>two thousand seven hundred sixty  SDG Only</v>
          </cell>
        </row>
        <row r="2762">
          <cell r="A2762">
            <v>2761</v>
          </cell>
          <cell r="B2762" t="str">
            <v>two thousand seven hundred sixty one SDG Only</v>
          </cell>
        </row>
        <row r="2763">
          <cell r="A2763">
            <v>2762</v>
          </cell>
          <cell r="B2763" t="str">
            <v>two thousand seven hundred sixty two SDG Only</v>
          </cell>
        </row>
        <row r="2764">
          <cell r="A2764">
            <v>2763</v>
          </cell>
          <cell r="B2764" t="str">
            <v>two thousand seven hundred sixty three SDG Only</v>
          </cell>
        </row>
        <row r="2765">
          <cell r="A2765">
            <v>2764</v>
          </cell>
          <cell r="B2765" t="str">
            <v>two thousand seven hundred sixty four SDG Only</v>
          </cell>
        </row>
        <row r="2766">
          <cell r="A2766">
            <v>2765</v>
          </cell>
          <cell r="B2766" t="str">
            <v>two thousand seven hundred sixty five SDG Only</v>
          </cell>
        </row>
        <row r="2767">
          <cell r="A2767">
            <v>2766</v>
          </cell>
          <cell r="B2767" t="str">
            <v>two thousand seven hundred sixty six SDG Only</v>
          </cell>
        </row>
        <row r="2768">
          <cell r="A2768">
            <v>2767</v>
          </cell>
          <cell r="B2768" t="str">
            <v>two thousand seven hundred sixty seven SDG Only</v>
          </cell>
        </row>
        <row r="2769">
          <cell r="A2769">
            <v>2768</v>
          </cell>
          <cell r="B2769" t="str">
            <v>two thousand seven hundred sixty eight SDG Only</v>
          </cell>
        </row>
        <row r="2770">
          <cell r="A2770">
            <v>2769</v>
          </cell>
          <cell r="B2770" t="str">
            <v>two thousand seven hundred sixty nine SDG Only</v>
          </cell>
        </row>
        <row r="2771">
          <cell r="A2771">
            <v>2770</v>
          </cell>
          <cell r="B2771" t="str">
            <v>two thousand seven hundred seventy  SDG Only</v>
          </cell>
        </row>
        <row r="2772">
          <cell r="A2772">
            <v>2771</v>
          </cell>
          <cell r="B2772" t="str">
            <v>two thousand seven hundred seventy one SDG Only</v>
          </cell>
        </row>
        <row r="2773">
          <cell r="A2773">
            <v>2772</v>
          </cell>
          <cell r="B2773" t="str">
            <v>two thousand seven hundred seventy two SDG Only</v>
          </cell>
        </row>
        <row r="2774">
          <cell r="A2774">
            <v>2773</v>
          </cell>
          <cell r="B2774" t="str">
            <v>two thousand seven hundred seventy three SDG Only</v>
          </cell>
        </row>
        <row r="2775">
          <cell r="A2775">
            <v>2774</v>
          </cell>
          <cell r="B2775" t="str">
            <v>two thousand seven hundred seventy four SDG Only</v>
          </cell>
        </row>
        <row r="2776">
          <cell r="A2776">
            <v>2775</v>
          </cell>
          <cell r="B2776" t="str">
            <v>two thousand seven hundred seventy five SDG Only</v>
          </cell>
        </row>
        <row r="2777">
          <cell r="A2777">
            <v>2776</v>
          </cell>
          <cell r="B2777" t="str">
            <v>two thousand seven hundred seventy six SDG Only</v>
          </cell>
        </row>
        <row r="2778">
          <cell r="A2778">
            <v>2777</v>
          </cell>
          <cell r="B2778" t="str">
            <v>two thousand seven hundred seventy seven SDG Only</v>
          </cell>
        </row>
        <row r="2779">
          <cell r="A2779">
            <v>2778</v>
          </cell>
          <cell r="B2779" t="str">
            <v>two thousand seven hundred seventy eight SDG Only</v>
          </cell>
        </row>
        <row r="2780">
          <cell r="A2780">
            <v>2779</v>
          </cell>
          <cell r="B2780" t="str">
            <v>two thousand seven hundred seventy nine SDG Only</v>
          </cell>
        </row>
        <row r="2781">
          <cell r="A2781">
            <v>2780</v>
          </cell>
          <cell r="B2781" t="str">
            <v>two thousand seven hundred eighty  SDG Only</v>
          </cell>
        </row>
        <row r="2782">
          <cell r="A2782">
            <v>2781</v>
          </cell>
          <cell r="B2782" t="str">
            <v>two thousand seven hundred eighty one SDG Only</v>
          </cell>
        </row>
        <row r="2783">
          <cell r="A2783">
            <v>2782</v>
          </cell>
          <cell r="B2783" t="str">
            <v>two thousand seven hundred eighty two SDG Only</v>
          </cell>
        </row>
        <row r="2784">
          <cell r="A2784">
            <v>2783</v>
          </cell>
          <cell r="B2784" t="str">
            <v>two thousand seven hundred eighty three SDG Only</v>
          </cell>
        </row>
        <row r="2785">
          <cell r="A2785">
            <v>2784</v>
          </cell>
          <cell r="B2785" t="str">
            <v>two thousand seven hundred eighty four SDG Only</v>
          </cell>
        </row>
        <row r="2786">
          <cell r="A2786">
            <v>2785</v>
          </cell>
          <cell r="B2786" t="str">
            <v>two thousand seven hundred eighty five SDG Only</v>
          </cell>
        </row>
        <row r="2787">
          <cell r="A2787">
            <v>2786</v>
          </cell>
          <cell r="B2787" t="str">
            <v>two thousand seven hundred eighty six SDG Only</v>
          </cell>
        </row>
        <row r="2788">
          <cell r="A2788">
            <v>2787</v>
          </cell>
          <cell r="B2788" t="str">
            <v>two thousand seven hundred eighty seven SDG Only</v>
          </cell>
        </row>
        <row r="2789">
          <cell r="A2789">
            <v>2788</v>
          </cell>
          <cell r="B2789" t="str">
            <v>two thousand seven hundred eighty eight SDG Only</v>
          </cell>
        </row>
        <row r="2790">
          <cell r="A2790">
            <v>2789</v>
          </cell>
          <cell r="B2790" t="str">
            <v>two thousand seven hundred eighty nine SDG Only</v>
          </cell>
        </row>
        <row r="2791">
          <cell r="A2791">
            <v>2790</v>
          </cell>
          <cell r="B2791" t="str">
            <v>two thousand seven hundred ninety  SDG Only</v>
          </cell>
        </row>
        <row r="2792">
          <cell r="A2792">
            <v>2791</v>
          </cell>
          <cell r="B2792" t="str">
            <v>two thousand seven hundred ninety one SDG Only</v>
          </cell>
        </row>
        <row r="2793">
          <cell r="A2793">
            <v>2792</v>
          </cell>
          <cell r="B2793" t="str">
            <v>two thousand seven hundred ninety two SDG Only</v>
          </cell>
        </row>
        <row r="2794">
          <cell r="A2794">
            <v>2793</v>
          </cell>
          <cell r="B2794" t="str">
            <v>two thousand seven hundred ninety three SDG Only</v>
          </cell>
        </row>
        <row r="2795">
          <cell r="A2795">
            <v>2794</v>
          </cell>
          <cell r="B2795" t="str">
            <v>two thousand seven hundred ninety four SDG Only</v>
          </cell>
        </row>
        <row r="2796">
          <cell r="A2796">
            <v>2795</v>
          </cell>
          <cell r="B2796" t="str">
            <v>two thousand seven hundred ninety five SDG Only</v>
          </cell>
        </row>
        <row r="2797">
          <cell r="A2797">
            <v>2796</v>
          </cell>
          <cell r="B2797" t="str">
            <v>two thousand seven hundred ninety six SDG Only</v>
          </cell>
        </row>
        <row r="2798">
          <cell r="A2798">
            <v>2797</v>
          </cell>
          <cell r="B2798" t="str">
            <v>two thousand seven hundred ninety seven SDG Only</v>
          </cell>
        </row>
        <row r="2799">
          <cell r="A2799">
            <v>2798</v>
          </cell>
          <cell r="B2799" t="str">
            <v>two thousand seven hundred ninety eight SDG Only</v>
          </cell>
        </row>
        <row r="2800">
          <cell r="A2800">
            <v>2799</v>
          </cell>
          <cell r="B2800" t="str">
            <v>two thousand seven hundred ninety nine SDG Only</v>
          </cell>
        </row>
        <row r="2801">
          <cell r="A2801">
            <v>2800</v>
          </cell>
          <cell r="B2801" t="str">
            <v>two thousand eight hundred  SDG Only</v>
          </cell>
        </row>
        <row r="2802">
          <cell r="A2802">
            <v>2801</v>
          </cell>
          <cell r="B2802" t="str">
            <v>two thousand eight hundred one SDG Only</v>
          </cell>
        </row>
        <row r="2803">
          <cell r="A2803">
            <v>2802</v>
          </cell>
          <cell r="B2803" t="str">
            <v>two thousand eight hundred two SDG Only</v>
          </cell>
        </row>
        <row r="2804">
          <cell r="A2804">
            <v>2803</v>
          </cell>
          <cell r="B2804" t="str">
            <v>two thousand eight hundred three SDG Only</v>
          </cell>
        </row>
        <row r="2805">
          <cell r="A2805">
            <v>2804</v>
          </cell>
          <cell r="B2805" t="str">
            <v>two thousand eight hundred four SDG Only</v>
          </cell>
        </row>
        <row r="2806">
          <cell r="A2806">
            <v>2805</v>
          </cell>
          <cell r="B2806" t="str">
            <v>two thousand eight hundred five SDG Only</v>
          </cell>
        </row>
        <row r="2807">
          <cell r="A2807">
            <v>2806</v>
          </cell>
          <cell r="B2807" t="str">
            <v>two thousand eight hundred six SDG Only</v>
          </cell>
        </row>
        <row r="2808">
          <cell r="A2808">
            <v>2807</v>
          </cell>
          <cell r="B2808" t="str">
            <v>two thousand eight hundred seven SDG Only</v>
          </cell>
        </row>
        <row r="2809">
          <cell r="A2809">
            <v>2808</v>
          </cell>
          <cell r="B2809" t="str">
            <v>two thousand eight hundred eight SDG Only</v>
          </cell>
        </row>
        <row r="2810">
          <cell r="A2810">
            <v>2809</v>
          </cell>
          <cell r="B2810" t="str">
            <v>two thousand eight hundred nine SDG Only</v>
          </cell>
        </row>
        <row r="2811">
          <cell r="A2811">
            <v>2810</v>
          </cell>
          <cell r="B2811" t="str">
            <v>two thousand eight hundred ten SDG Only</v>
          </cell>
        </row>
        <row r="2812">
          <cell r="A2812">
            <v>2811</v>
          </cell>
          <cell r="B2812" t="str">
            <v>two thousand eight hundred eleven SDG Only</v>
          </cell>
        </row>
        <row r="2813">
          <cell r="A2813">
            <v>2812</v>
          </cell>
          <cell r="B2813" t="str">
            <v>two thousand eight hundred twelve SDG Only</v>
          </cell>
        </row>
        <row r="2814">
          <cell r="A2814">
            <v>2813</v>
          </cell>
          <cell r="B2814" t="str">
            <v>two thousand eight hundred thirteen SDG Only</v>
          </cell>
        </row>
        <row r="2815">
          <cell r="A2815">
            <v>2814</v>
          </cell>
          <cell r="B2815" t="str">
            <v>two thousand eight hundred fourteen SDG Only</v>
          </cell>
        </row>
        <row r="2816">
          <cell r="A2816">
            <v>2815</v>
          </cell>
          <cell r="B2816" t="str">
            <v>two thousand eight hundred fifteen SDG Only</v>
          </cell>
        </row>
        <row r="2817">
          <cell r="A2817">
            <v>2816</v>
          </cell>
          <cell r="B2817" t="str">
            <v>two thousand eight hundred sixteen SDG Only</v>
          </cell>
        </row>
        <row r="2818">
          <cell r="A2818">
            <v>2817</v>
          </cell>
          <cell r="B2818" t="str">
            <v>two thousand eight hundred seventeen SDG Only</v>
          </cell>
        </row>
        <row r="2819">
          <cell r="A2819">
            <v>2818</v>
          </cell>
          <cell r="B2819" t="str">
            <v>two thousand eight hundred eighteen SDG Only</v>
          </cell>
        </row>
        <row r="2820">
          <cell r="A2820">
            <v>2819</v>
          </cell>
          <cell r="B2820" t="str">
            <v>two thousand eight hundred nineteen SDG Only</v>
          </cell>
        </row>
        <row r="2821">
          <cell r="A2821">
            <v>2820</v>
          </cell>
          <cell r="B2821" t="str">
            <v>two thousand eight hundred twenty  SDG Only</v>
          </cell>
        </row>
        <row r="2822">
          <cell r="A2822">
            <v>2821</v>
          </cell>
          <cell r="B2822" t="str">
            <v>two thousand eight hundred twenty one SDG Only</v>
          </cell>
        </row>
        <row r="2823">
          <cell r="A2823">
            <v>2822</v>
          </cell>
          <cell r="B2823" t="str">
            <v>two thousand eight hundred twenty two SDG Only</v>
          </cell>
        </row>
        <row r="2824">
          <cell r="A2824">
            <v>2823</v>
          </cell>
          <cell r="B2824" t="str">
            <v>two thousand eight hundred twenty three SDG Only</v>
          </cell>
        </row>
        <row r="2825">
          <cell r="A2825">
            <v>2824</v>
          </cell>
          <cell r="B2825" t="str">
            <v>two thousand eight hundred twenty four SDG Only</v>
          </cell>
        </row>
        <row r="2826">
          <cell r="A2826">
            <v>2825</v>
          </cell>
          <cell r="B2826" t="str">
            <v>two thousand eight hundred twenty five SDG Only</v>
          </cell>
        </row>
        <row r="2827">
          <cell r="A2827">
            <v>2826</v>
          </cell>
          <cell r="B2827" t="str">
            <v>two thousand eight hundred twenty six SDG Only</v>
          </cell>
        </row>
        <row r="2828">
          <cell r="A2828">
            <v>2827</v>
          </cell>
          <cell r="B2828" t="str">
            <v>two thousand eight hundred twenty seven SDG Only</v>
          </cell>
        </row>
        <row r="2829">
          <cell r="A2829">
            <v>2828</v>
          </cell>
          <cell r="B2829" t="str">
            <v>two thousand eight hundred twenty eight SDG Only</v>
          </cell>
        </row>
        <row r="2830">
          <cell r="A2830">
            <v>2829</v>
          </cell>
          <cell r="B2830" t="str">
            <v>two thousand eight hundred twenty nine SDG Only</v>
          </cell>
        </row>
        <row r="2831">
          <cell r="A2831">
            <v>2830</v>
          </cell>
          <cell r="B2831" t="str">
            <v>two thousand eight hundred thirty  SDG Only</v>
          </cell>
        </row>
        <row r="2832">
          <cell r="A2832">
            <v>2831</v>
          </cell>
          <cell r="B2832" t="str">
            <v>two thousand eight hundred thirty one SDG Only</v>
          </cell>
        </row>
        <row r="2833">
          <cell r="A2833">
            <v>2832</v>
          </cell>
          <cell r="B2833" t="str">
            <v>two thousand eight hundred thirty two SDG Only</v>
          </cell>
        </row>
        <row r="2834">
          <cell r="A2834">
            <v>2833</v>
          </cell>
          <cell r="B2834" t="str">
            <v>two thousand eight hundred thirty three SDG Only</v>
          </cell>
        </row>
        <row r="2835">
          <cell r="A2835">
            <v>2834</v>
          </cell>
          <cell r="B2835" t="str">
            <v>two thousand eight hundred thirty four SDG Only</v>
          </cell>
        </row>
        <row r="2836">
          <cell r="A2836">
            <v>2835</v>
          </cell>
          <cell r="B2836" t="str">
            <v>two thousand eight hundred thirty five SDG Only</v>
          </cell>
        </row>
        <row r="2837">
          <cell r="A2837">
            <v>2836</v>
          </cell>
          <cell r="B2837" t="str">
            <v>two thousand eight hundred thirty six SDG Only</v>
          </cell>
        </row>
        <row r="2838">
          <cell r="A2838">
            <v>2837</v>
          </cell>
          <cell r="B2838" t="str">
            <v>two thousand eight hundred thirty seven SDG Only</v>
          </cell>
        </row>
        <row r="2839">
          <cell r="A2839">
            <v>2838</v>
          </cell>
          <cell r="B2839" t="str">
            <v>two thousand eight hundred thirty eight SDG Only</v>
          </cell>
        </row>
        <row r="2840">
          <cell r="A2840">
            <v>2839</v>
          </cell>
          <cell r="B2840" t="str">
            <v>two thousand eight hundred thirty nine SDG Only</v>
          </cell>
        </row>
        <row r="2841">
          <cell r="A2841">
            <v>2840</v>
          </cell>
          <cell r="B2841" t="str">
            <v>two thousand eight hundred fourty  SDG Only</v>
          </cell>
        </row>
        <row r="2842">
          <cell r="A2842">
            <v>2841</v>
          </cell>
          <cell r="B2842" t="str">
            <v>two thousand eight hundred fourty one SDG Only</v>
          </cell>
        </row>
        <row r="2843">
          <cell r="A2843">
            <v>2842</v>
          </cell>
          <cell r="B2843" t="str">
            <v>two thousand eight hundred fourty two SDG Only</v>
          </cell>
        </row>
        <row r="2844">
          <cell r="A2844">
            <v>2843</v>
          </cell>
          <cell r="B2844" t="str">
            <v>two thousand eight hundred fourty three SDG Only</v>
          </cell>
        </row>
        <row r="2845">
          <cell r="A2845">
            <v>2844</v>
          </cell>
          <cell r="B2845" t="str">
            <v>two thousand eight hundred fourty four SDG Only</v>
          </cell>
        </row>
        <row r="2846">
          <cell r="A2846">
            <v>2845</v>
          </cell>
          <cell r="B2846" t="str">
            <v>two thousand eight hundred fourty five SDG Only</v>
          </cell>
        </row>
        <row r="2847">
          <cell r="A2847">
            <v>2846</v>
          </cell>
          <cell r="B2847" t="str">
            <v>two thousand eight hundred fourty six SDG Only</v>
          </cell>
        </row>
        <row r="2848">
          <cell r="A2848">
            <v>2847</v>
          </cell>
          <cell r="B2848" t="str">
            <v>two thousand eight hundred fourty seven SDG Only</v>
          </cell>
        </row>
        <row r="2849">
          <cell r="A2849">
            <v>2848</v>
          </cell>
          <cell r="B2849" t="str">
            <v>two thousand eight hundred fourty eight SDG Only</v>
          </cell>
        </row>
        <row r="2850">
          <cell r="A2850">
            <v>2849</v>
          </cell>
          <cell r="B2850" t="str">
            <v>two thousand eight hundred fourty nine SDG Only</v>
          </cell>
        </row>
        <row r="2851">
          <cell r="A2851">
            <v>2850</v>
          </cell>
          <cell r="B2851" t="str">
            <v>two thousand eight hundred fifty  SDG Only</v>
          </cell>
        </row>
        <row r="2852">
          <cell r="A2852">
            <v>2851</v>
          </cell>
          <cell r="B2852" t="str">
            <v>two thousand eight hundred fifty one SDG Only</v>
          </cell>
        </row>
        <row r="2853">
          <cell r="A2853">
            <v>2852</v>
          </cell>
          <cell r="B2853" t="str">
            <v>two thousand eight hundred fifty two SDG Only</v>
          </cell>
        </row>
        <row r="2854">
          <cell r="A2854">
            <v>2853</v>
          </cell>
          <cell r="B2854" t="str">
            <v>two thousand eight hundred fifty three SDG Only</v>
          </cell>
        </row>
        <row r="2855">
          <cell r="A2855">
            <v>2854</v>
          </cell>
          <cell r="B2855" t="str">
            <v>two thousand eight hundred fifty four SDG Only</v>
          </cell>
        </row>
        <row r="2856">
          <cell r="A2856">
            <v>2855</v>
          </cell>
          <cell r="B2856" t="str">
            <v>two thousand eight hundred fifty five SDG Only</v>
          </cell>
        </row>
        <row r="2857">
          <cell r="A2857">
            <v>2856</v>
          </cell>
          <cell r="B2857" t="str">
            <v>two thousand eight hundred fifty six SDG Only</v>
          </cell>
        </row>
        <row r="2858">
          <cell r="A2858">
            <v>2857</v>
          </cell>
          <cell r="B2858" t="str">
            <v>two thousand eight hundred fifty seven SDG Only</v>
          </cell>
        </row>
        <row r="2859">
          <cell r="A2859">
            <v>2858</v>
          </cell>
          <cell r="B2859" t="str">
            <v>two thousand eight hundred fifty eight SDG Only</v>
          </cell>
        </row>
        <row r="2860">
          <cell r="A2860">
            <v>2859</v>
          </cell>
          <cell r="B2860" t="str">
            <v>two thousand eight hundred fifty nine SDG Only</v>
          </cell>
        </row>
        <row r="2861">
          <cell r="A2861">
            <v>2860</v>
          </cell>
          <cell r="B2861" t="str">
            <v>two thousand eight hundred sixty  SDG Only</v>
          </cell>
        </row>
        <row r="2862">
          <cell r="A2862">
            <v>2861</v>
          </cell>
          <cell r="B2862" t="str">
            <v>two thousand eight hundred sixty one SDG Only</v>
          </cell>
        </row>
        <row r="2863">
          <cell r="A2863">
            <v>2862</v>
          </cell>
          <cell r="B2863" t="str">
            <v>two thousand eight hundred sixty two SDG Only</v>
          </cell>
        </row>
        <row r="2864">
          <cell r="A2864">
            <v>2863</v>
          </cell>
          <cell r="B2864" t="str">
            <v>two thousand eight hundred sixty three SDG Only</v>
          </cell>
        </row>
        <row r="2865">
          <cell r="A2865">
            <v>2864</v>
          </cell>
          <cell r="B2865" t="str">
            <v>two thousand eight hundred sixty four SDG Only</v>
          </cell>
        </row>
        <row r="2866">
          <cell r="A2866">
            <v>2865</v>
          </cell>
          <cell r="B2866" t="str">
            <v>two thousand eight hundred sixty five SDG Only</v>
          </cell>
        </row>
        <row r="2867">
          <cell r="A2867">
            <v>2866</v>
          </cell>
          <cell r="B2867" t="str">
            <v>two thousand eight hundred sixty six SDG Only</v>
          </cell>
        </row>
        <row r="2868">
          <cell r="A2868">
            <v>2867</v>
          </cell>
          <cell r="B2868" t="str">
            <v>two thousand eight hundred sixty seven SDG Only</v>
          </cell>
        </row>
        <row r="2869">
          <cell r="A2869">
            <v>2868</v>
          </cell>
          <cell r="B2869" t="str">
            <v>two thousand eight hundred sixty eight SDG Only</v>
          </cell>
        </row>
        <row r="2870">
          <cell r="A2870">
            <v>2869</v>
          </cell>
          <cell r="B2870" t="str">
            <v>two thousand eight hundred sixty nine SDG Only</v>
          </cell>
        </row>
        <row r="2871">
          <cell r="A2871">
            <v>2870</v>
          </cell>
          <cell r="B2871" t="str">
            <v>two thousand eight hundred seventy  SDG Only</v>
          </cell>
        </row>
        <row r="2872">
          <cell r="A2872">
            <v>2871</v>
          </cell>
          <cell r="B2872" t="str">
            <v>two thousand eight hundred seventy one SDG Only</v>
          </cell>
        </row>
        <row r="2873">
          <cell r="A2873">
            <v>2872</v>
          </cell>
          <cell r="B2873" t="str">
            <v>two thousand eight hundred seventy two SDG Only</v>
          </cell>
        </row>
        <row r="2874">
          <cell r="A2874">
            <v>2873</v>
          </cell>
          <cell r="B2874" t="str">
            <v>two thousand eight hundred seventy three SDG Only</v>
          </cell>
        </row>
        <row r="2875">
          <cell r="A2875">
            <v>2874</v>
          </cell>
          <cell r="B2875" t="str">
            <v>two thousand eight hundred seventy four SDG Only</v>
          </cell>
        </row>
        <row r="2876">
          <cell r="A2876">
            <v>2875</v>
          </cell>
          <cell r="B2876" t="str">
            <v>two thousand eight hundred seventy five SDG Only</v>
          </cell>
        </row>
        <row r="2877">
          <cell r="A2877">
            <v>2876</v>
          </cell>
          <cell r="B2877" t="str">
            <v>two thousand eight hundred seventy six SDG Only</v>
          </cell>
        </row>
        <row r="2878">
          <cell r="A2878">
            <v>2877</v>
          </cell>
          <cell r="B2878" t="str">
            <v>two thousand eight hundred seventy seven SDG Only</v>
          </cell>
        </row>
        <row r="2879">
          <cell r="A2879">
            <v>2878</v>
          </cell>
          <cell r="B2879" t="str">
            <v>two thousand eight hundred seventy eight SDG Only</v>
          </cell>
        </row>
        <row r="2880">
          <cell r="A2880">
            <v>2879</v>
          </cell>
          <cell r="B2880" t="str">
            <v>two thousand eight hundred seventy nine SDG Only</v>
          </cell>
        </row>
        <row r="2881">
          <cell r="A2881">
            <v>2880</v>
          </cell>
          <cell r="B2881" t="str">
            <v>two thousand eight hundred eighty  SDG Only</v>
          </cell>
        </row>
        <row r="2882">
          <cell r="A2882">
            <v>2881</v>
          </cell>
          <cell r="B2882" t="str">
            <v>two thousand eight hundred eighty one SDG Only</v>
          </cell>
        </row>
        <row r="2883">
          <cell r="A2883">
            <v>2882</v>
          </cell>
          <cell r="B2883" t="str">
            <v>two thousand eight hundred eighty two SDG Only</v>
          </cell>
        </row>
        <row r="2884">
          <cell r="A2884">
            <v>2883</v>
          </cell>
          <cell r="B2884" t="str">
            <v>two thousand eight hundred eighty three SDG Only</v>
          </cell>
        </row>
        <row r="2885">
          <cell r="A2885">
            <v>2884</v>
          </cell>
          <cell r="B2885" t="str">
            <v>two thousand eight hundred eighty four SDG Only</v>
          </cell>
        </row>
        <row r="2886">
          <cell r="A2886">
            <v>2885</v>
          </cell>
          <cell r="B2886" t="str">
            <v>two thousand eight hundred eighty five SDG Only</v>
          </cell>
        </row>
        <row r="2887">
          <cell r="A2887">
            <v>2886</v>
          </cell>
          <cell r="B2887" t="str">
            <v>two thousand eight hundred eighty six SDG Only</v>
          </cell>
        </row>
        <row r="2888">
          <cell r="A2888">
            <v>2887</v>
          </cell>
          <cell r="B2888" t="str">
            <v>two thousand eight hundred eighty seven SDG Only</v>
          </cell>
        </row>
        <row r="2889">
          <cell r="A2889">
            <v>2888</v>
          </cell>
          <cell r="B2889" t="str">
            <v>two thousand eight hundred eighty eight SDG Only</v>
          </cell>
        </row>
        <row r="2890">
          <cell r="A2890">
            <v>2889</v>
          </cell>
          <cell r="B2890" t="str">
            <v>two thousand eight hundred eighty nine SDG Only</v>
          </cell>
        </row>
        <row r="2891">
          <cell r="A2891">
            <v>2890</v>
          </cell>
          <cell r="B2891" t="str">
            <v>two thousand eight hundred ninety  SDG Only</v>
          </cell>
        </row>
        <row r="2892">
          <cell r="A2892">
            <v>2891</v>
          </cell>
          <cell r="B2892" t="str">
            <v>two thousand eight hundred ninety one SDG Only</v>
          </cell>
        </row>
        <row r="2893">
          <cell r="A2893">
            <v>2892</v>
          </cell>
          <cell r="B2893" t="str">
            <v>two thousand eight hundred ninety two SDG Only</v>
          </cell>
        </row>
        <row r="2894">
          <cell r="A2894">
            <v>2893</v>
          </cell>
          <cell r="B2894" t="str">
            <v>two thousand eight hundred ninety three SDG Only</v>
          </cell>
        </row>
        <row r="2895">
          <cell r="A2895">
            <v>2894</v>
          </cell>
          <cell r="B2895" t="str">
            <v>two thousand eight hundred ninety four SDG Only</v>
          </cell>
        </row>
        <row r="2896">
          <cell r="A2896">
            <v>2895</v>
          </cell>
          <cell r="B2896" t="str">
            <v>two thousand eight hundred ninety five SDG Only</v>
          </cell>
        </row>
        <row r="2897">
          <cell r="A2897">
            <v>2896</v>
          </cell>
          <cell r="B2897" t="str">
            <v>two thousand eight hundred ninety six SDG Only</v>
          </cell>
        </row>
        <row r="2898">
          <cell r="A2898">
            <v>2897</v>
          </cell>
          <cell r="B2898" t="str">
            <v>two thousand eight hundred ninety seven SDG Only</v>
          </cell>
        </row>
        <row r="2899">
          <cell r="A2899">
            <v>2898</v>
          </cell>
          <cell r="B2899" t="str">
            <v>two thousand eight hundred ninety eight SDG Only</v>
          </cell>
        </row>
        <row r="2900">
          <cell r="A2900">
            <v>2899</v>
          </cell>
          <cell r="B2900" t="str">
            <v>two thousand eight hundred ninety nine SDG Only</v>
          </cell>
        </row>
        <row r="2901">
          <cell r="A2901">
            <v>2900</v>
          </cell>
          <cell r="B2901" t="str">
            <v>two thousand nine hundred  SDG Only</v>
          </cell>
        </row>
        <row r="2902">
          <cell r="A2902">
            <v>2901</v>
          </cell>
          <cell r="B2902" t="str">
            <v>two thousand nine hundred one SDG Only</v>
          </cell>
        </row>
        <row r="2903">
          <cell r="A2903">
            <v>2902</v>
          </cell>
          <cell r="B2903" t="str">
            <v>two thousand nine hundred two SDG Only</v>
          </cell>
        </row>
        <row r="2904">
          <cell r="A2904">
            <v>2903</v>
          </cell>
          <cell r="B2904" t="str">
            <v>two thousand nine hundred three SDG Only</v>
          </cell>
        </row>
        <row r="2905">
          <cell r="A2905">
            <v>2904</v>
          </cell>
          <cell r="B2905" t="str">
            <v>two thousand nine hundred four SDG Only</v>
          </cell>
        </row>
        <row r="2906">
          <cell r="A2906">
            <v>2905</v>
          </cell>
          <cell r="B2906" t="str">
            <v>two thousand nine hundred five SDG Only</v>
          </cell>
        </row>
        <row r="2907">
          <cell r="A2907">
            <v>2906</v>
          </cell>
          <cell r="B2907" t="str">
            <v>two thousand nine hundred six SDG Only</v>
          </cell>
        </row>
        <row r="2908">
          <cell r="A2908">
            <v>2907</v>
          </cell>
          <cell r="B2908" t="str">
            <v>two thousand nine hundred seven SDG Only</v>
          </cell>
        </row>
        <row r="2909">
          <cell r="A2909">
            <v>2908</v>
          </cell>
          <cell r="B2909" t="str">
            <v>two thousand nine hundred eight SDG Only</v>
          </cell>
        </row>
        <row r="2910">
          <cell r="A2910">
            <v>2909</v>
          </cell>
          <cell r="B2910" t="str">
            <v>two thousand nine hundred nine SDG Only</v>
          </cell>
        </row>
        <row r="2911">
          <cell r="A2911">
            <v>2910</v>
          </cell>
          <cell r="B2911" t="str">
            <v>two thousand nine hundred ten SDG Only</v>
          </cell>
        </row>
        <row r="2912">
          <cell r="A2912">
            <v>2911</v>
          </cell>
          <cell r="B2912" t="str">
            <v>two thousand nine hundred eleven SDG Only</v>
          </cell>
        </row>
        <row r="2913">
          <cell r="A2913">
            <v>2912</v>
          </cell>
          <cell r="B2913" t="str">
            <v>two thousand nine hundred twelve SDG Only</v>
          </cell>
        </row>
        <row r="2914">
          <cell r="A2914">
            <v>2913</v>
          </cell>
          <cell r="B2914" t="str">
            <v>two thousand nine hundred thirteen SDG Only</v>
          </cell>
        </row>
        <row r="2915">
          <cell r="A2915">
            <v>2914</v>
          </cell>
          <cell r="B2915" t="str">
            <v>two thousand nine hundred fourteen SDG Only</v>
          </cell>
        </row>
        <row r="2916">
          <cell r="A2916">
            <v>2915</v>
          </cell>
          <cell r="B2916" t="str">
            <v>two thousand nine hundred fifteen SDG Only</v>
          </cell>
        </row>
        <row r="2917">
          <cell r="A2917">
            <v>2916</v>
          </cell>
          <cell r="B2917" t="str">
            <v>two thousand nine hundred sixteen SDG Only</v>
          </cell>
        </row>
        <row r="2918">
          <cell r="A2918">
            <v>2917</v>
          </cell>
          <cell r="B2918" t="str">
            <v>two thousand nine hundred seventeen SDG Only</v>
          </cell>
        </row>
        <row r="2919">
          <cell r="A2919">
            <v>2918</v>
          </cell>
          <cell r="B2919" t="str">
            <v>two thousand nine hundred eighteen SDG Only</v>
          </cell>
        </row>
        <row r="2920">
          <cell r="A2920">
            <v>2919</v>
          </cell>
          <cell r="B2920" t="str">
            <v>two thousand nine hundred nineteen SDG Only</v>
          </cell>
        </row>
        <row r="2921">
          <cell r="A2921">
            <v>2920</v>
          </cell>
          <cell r="B2921" t="str">
            <v>two thousand nine hundred twenty  SDG Only</v>
          </cell>
        </row>
        <row r="2922">
          <cell r="A2922">
            <v>2921</v>
          </cell>
          <cell r="B2922" t="str">
            <v>two thousand nine hundred twenty one SDG Only</v>
          </cell>
        </row>
        <row r="2923">
          <cell r="A2923">
            <v>2922</v>
          </cell>
          <cell r="B2923" t="str">
            <v>two thousand nine hundred twenty two SDG Only</v>
          </cell>
        </row>
        <row r="2924">
          <cell r="A2924">
            <v>2923</v>
          </cell>
          <cell r="B2924" t="str">
            <v>two thousand nine hundred twenty three SDG Only</v>
          </cell>
        </row>
        <row r="2925">
          <cell r="A2925">
            <v>2924</v>
          </cell>
          <cell r="B2925" t="str">
            <v>two thousand nine hundred twenty four SDG Only</v>
          </cell>
        </row>
        <row r="2926">
          <cell r="A2926">
            <v>2925</v>
          </cell>
          <cell r="B2926" t="str">
            <v>two thousand nine hundred twenty five SDG Only</v>
          </cell>
        </row>
        <row r="2927">
          <cell r="A2927">
            <v>2926</v>
          </cell>
          <cell r="B2927" t="str">
            <v>two thousand nine hundred twenty six SDG Only</v>
          </cell>
        </row>
        <row r="2928">
          <cell r="A2928">
            <v>2927</v>
          </cell>
          <cell r="B2928" t="str">
            <v>two thousand nine hundred twenty seven SDG Only</v>
          </cell>
        </row>
        <row r="2929">
          <cell r="A2929">
            <v>2928</v>
          </cell>
          <cell r="B2929" t="str">
            <v>two thousand nine hundred twenty eight SDG Only</v>
          </cell>
        </row>
        <row r="2930">
          <cell r="A2930">
            <v>2929</v>
          </cell>
          <cell r="B2930" t="str">
            <v>two thousand nine hundred twenty nine SDG Only</v>
          </cell>
        </row>
        <row r="2931">
          <cell r="A2931">
            <v>2930</v>
          </cell>
          <cell r="B2931" t="str">
            <v>two thousand nine hundred thirty  SDG Only</v>
          </cell>
        </row>
        <row r="2932">
          <cell r="A2932">
            <v>2931</v>
          </cell>
          <cell r="B2932" t="str">
            <v>two thousand nine hundred thirty one SDG Only</v>
          </cell>
        </row>
        <row r="2933">
          <cell r="A2933">
            <v>2932</v>
          </cell>
          <cell r="B2933" t="str">
            <v>two thousand nine hundred thirty two SDG Only</v>
          </cell>
        </row>
        <row r="2934">
          <cell r="A2934">
            <v>2933</v>
          </cell>
          <cell r="B2934" t="str">
            <v>two thousand nine hundred thirty three SDG Only</v>
          </cell>
        </row>
        <row r="2935">
          <cell r="A2935">
            <v>2934</v>
          </cell>
          <cell r="B2935" t="str">
            <v>two thousand nine hundred thirty four SDG Only</v>
          </cell>
        </row>
        <row r="2936">
          <cell r="A2936">
            <v>2935</v>
          </cell>
          <cell r="B2936" t="str">
            <v>two thousand nine hundred thirty five SDG Only</v>
          </cell>
        </row>
        <row r="2937">
          <cell r="A2937">
            <v>2936</v>
          </cell>
          <cell r="B2937" t="str">
            <v>two thousand nine hundred thirty six SDG Only</v>
          </cell>
        </row>
        <row r="2938">
          <cell r="A2938">
            <v>2937</v>
          </cell>
          <cell r="B2938" t="str">
            <v>two thousand nine hundred thirty seven SDG Only</v>
          </cell>
        </row>
        <row r="2939">
          <cell r="A2939">
            <v>2938</v>
          </cell>
          <cell r="B2939" t="str">
            <v>two thousand nine hundred thirty eight SDG Only</v>
          </cell>
        </row>
        <row r="2940">
          <cell r="A2940">
            <v>2939</v>
          </cell>
          <cell r="B2940" t="str">
            <v>two thousand nine hundred thirty nine SDG Only</v>
          </cell>
        </row>
        <row r="2941">
          <cell r="A2941">
            <v>2940</v>
          </cell>
          <cell r="B2941" t="str">
            <v>two thousand nine hundred fourty  SDG Only</v>
          </cell>
        </row>
        <row r="2942">
          <cell r="A2942">
            <v>2941</v>
          </cell>
          <cell r="B2942" t="str">
            <v>two thousand nine hundred fourty one SDG Only</v>
          </cell>
        </row>
        <row r="2943">
          <cell r="A2943">
            <v>2942</v>
          </cell>
          <cell r="B2943" t="str">
            <v>two thousand nine hundred fourty two SDG Only</v>
          </cell>
        </row>
        <row r="2944">
          <cell r="A2944">
            <v>2943</v>
          </cell>
          <cell r="B2944" t="str">
            <v>two thousand nine hundred fourty three SDG Only</v>
          </cell>
        </row>
        <row r="2945">
          <cell r="A2945">
            <v>2944</v>
          </cell>
          <cell r="B2945" t="str">
            <v>two thousand nine hundred fourty four SDG Only</v>
          </cell>
        </row>
        <row r="2946">
          <cell r="A2946">
            <v>2945</v>
          </cell>
          <cell r="B2946" t="str">
            <v>two thousand nine hundred fourty five SDG Only</v>
          </cell>
        </row>
        <row r="2947">
          <cell r="A2947">
            <v>2946</v>
          </cell>
          <cell r="B2947" t="str">
            <v>two thousand nine hundred fourty six SDG Only</v>
          </cell>
        </row>
        <row r="2948">
          <cell r="A2948">
            <v>2947</v>
          </cell>
          <cell r="B2948" t="str">
            <v>two thousand nine hundred fourty seven SDG Only</v>
          </cell>
        </row>
        <row r="2949">
          <cell r="A2949">
            <v>2948</v>
          </cell>
          <cell r="B2949" t="str">
            <v>two thousand nine hundred fourty eight SDG Only</v>
          </cell>
        </row>
        <row r="2950">
          <cell r="A2950">
            <v>2949</v>
          </cell>
          <cell r="B2950" t="str">
            <v>two thousand nine hundred fourty nine SDG Only</v>
          </cell>
        </row>
        <row r="2951">
          <cell r="A2951">
            <v>2950</v>
          </cell>
          <cell r="B2951" t="str">
            <v>two thousand nine hundred fifty  SDG Only</v>
          </cell>
        </row>
        <row r="2952">
          <cell r="A2952">
            <v>2951</v>
          </cell>
          <cell r="B2952" t="str">
            <v>two thousand nine hundred fifty one SDG Only</v>
          </cell>
        </row>
        <row r="2953">
          <cell r="A2953">
            <v>2952</v>
          </cell>
          <cell r="B2953" t="str">
            <v>two thousand nine hundred fifty two SDG Only</v>
          </cell>
        </row>
        <row r="2954">
          <cell r="A2954">
            <v>2953</v>
          </cell>
          <cell r="B2954" t="str">
            <v>two thousand nine hundred fifty three SDG Only</v>
          </cell>
        </row>
        <row r="2955">
          <cell r="A2955">
            <v>2954</v>
          </cell>
          <cell r="B2955" t="str">
            <v>two thousand nine hundred fifty four SDG Only</v>
          </cell>
        </row>
        <row r="2956">
          <cell r="A2956">
            <v>2955</v>
          </cell>
          <cell r="B2956" t="str">
            <v>two thousand nine hundred fifty five SDG Only</v>
          </cell>
        </row>
        <row r="2957">
          <cell r="A2957">
            <v>2956</v>
          </cell>
          <cell r="B2957" t="str">
            <v>two thousand nine hundred fifty six SDG Only</v>
          </cell>
        </row>
        <row r="2958">
          <cell r="A2958">
            <v>2957</v>
          </cell>
          <cell r="B2958" t="str">
            <v>two thousand nine hundred fifty seven SDG Only</v>
          </cell>
        </row>
        <row r="2959">
          <cell r="A2959">
            <v>2958</v>
          </cell>
          <cell r="B2959" t="str">
            <v>two thousand nine hundred fifty eight SDG Only</v>
          </cell>
        </row>
        <row r="2960">
          <cell r="A2960">
            <v>2959</v>
          </cell>
          <cell r="B2960" t="str">
            <v>two thousand nine hundred fifty nine SDG Only</v>
          </cell>
        </row>
        <row r="2961">
          <cell r="A2961">
            <v>2960</v>
          </cell>
          <cell r="B2961" t="str">
            <v>two thousand nine hundred sixty  SDG Only</v>
          </cell>
        </row>
        <row r="2962">
          <cell r="A2962">
            <v>2961</v>
          </cell>
          <cell r="B2962" t="str">
            <v>two thousand nine hundred sixty one SDG Only</v>
          </cell>
        </row>
        <row r="2963">
          <cell r="A2963">
            <v>2962</v>
          </cell>
          <cell r="B2963" t="str">
            <v>two thousand nine hundred sixty two SDG Only</v>
          </cell>
        </row>
        <row r="2964">
          <cell r="A2964">
            <v>2963</v>
          </cell>
          <cell r="B2964" t="str">
            <v>two thousand nine hundred sixty three SDG Only</v>
          </cell>
        </row>
        <row r="2965">
          <cell r="A2965">
            <v>2964</v>
          </cell>
          <cell r="B2965" t="str">
            <v>two thousand nine hundred sixty four SDG Only</v>
          </cell>
        </row>
        <row r="2966">
          <cell r="A2966">
            <v>2965</v>
          </cell>
          <cell r="B2966" t="str">
            <v>two thousand nine hundred sixty five SDG Only</v>
          </cell>
        </row>
        <row r="2967">
          <cell r="A2967">
            <v>2966</v>
          </cell>
          <cell r="B2967" t="str">
            <v>two thousand nine hundred sixty six SDG Only</v>
          </cell>
        </row>
        <row r="2968">
          <cell r="A2968">
            <v>2967</v>
          </cell>
          <cell r="B2968" t="str">
            <v>two thousand nine hundred sixty seven SDG Only</v>
          </cell>
        </row>
        <row r="2969">
          <cell r="A2969">
            <v>2968</v>
          </cell>
          <cell r="B2969" t="str">
            <v>two thousand nine hundred sixty eight SDG Only</v>
          </cell>
        </row>
        <row r="2970">
          <cell r="A2970">
            <v>2969</v>
          </cell>
          <cell r="B2970" t="str">
            <v>two thousand nine hundred sixty nine SDG Only</v>
          </cell>
        </row>
        <row r="2971">
          <cell r="A2971">
            <v>2970</v>
          </cell>
          <cell r="B2971" t="str">
            <v>two thousand nine hundred seventy  SDG Only</v>
          </cell>
        </row>
        <row r="2972">
          <cell r="A2972">
            <v>2971</v>
          </cell>
          <cell r="B2972" t="str">
            <v>two thousand nine hundred seventy one SDG Only</v>
          </cell>
        </row>
        <row r="2973">
          <cell r="A2973">
            <v>2972</v>
          </cell>
          <cell r="B2973" t="str">
            <v>two thousand nine hundred seventy two SDG Only</v>
          </cell>
        </row>
        <row r="2974">
          <cell r="A2974">
            <v>2973</v>
          </cell>
          <cell r="B2974" t="str">
            <v>two thousand nine hundred seventy three SDG Only</v>
          </cell>
        </row>
        <row r="2975">
          <cell r="A2975">
            <v>2974</v>
          </cell>
          <cell r="B2975" t="str">
            <v>two thousand nine hundred seventy four SDG Only</v>
          </cell>
        </row>
        <row r="2976">
          <cell r="A2976">
            <v>2975</v>
          </cell>
          <cell r="B2976" t="str">
            <v>two thousand nine hundred seventy five SDG Only</v>
          </cell>
        </row>
        <row r="2977">
          <cell r="A2977">
            <v>2976</v>
          </cell>
          <cell r="B2977" t="str">
            <v>two thousand nine hundred seventy six SDG Only</v>
          </cell>
        </row>
        <row r="2978">
          <cell r="A2978">
            <v>2977</v>
          </cell>
          <cell r="B2978" t="str">
            <v>two thousand nine hundred seventy seven SDG Only</v>
          </cell>
        </row>
        <row r="2979">
          <cell r="A2979">
            <v>2978</v>
          </cell>
          <cell r="B2979" t="str">
            <v>two thousand nine hundred seventy eight SDG Only</v>
          </cell>
        </row>
        <row r="2980">
          <cell r="A2980">
            <v>2979</v>
          </cell>
          <cell r="B2980" t="str">
            <v>two thousand nine hundred seventy nine SDG Only</v>
          </cell>
        </row>
        <row r="2981">
          <cell r="A2981">
            <v>2980</v>
          </cell>
          <cell r="B2981" t="str">
            <v>two thousand nine hundred eighty  SDG Only</v>
          </cell>
        </row>
        <row r="2982">
          <cell r="A2982">
            <v>2981</v>
          </cell>
          <cell r="B2982" t="str">
            <v>two thousand nine hundred eighty one SDG Only</v>
          </cell>
        </row>
        <row r="2983">
          <cell r="A2983">
            <v>2982</v>
          </cell>
          <cell r="B2983" t="str">
            <v>two thousand nine hundred eighty two SDG Only</v>
          </cell>
        </row>
        <row r="2984">
          <cell r="A2984">
            <v>2983</v>
          </cell>
          <cell r="B2984" t="str">
            <v>two thousand nine hundred eighty three SDG Only</v>
          </cell>
        </row>
        <row r="2985">
          <cell r="A2985">
            <v>2984</v>
          </cell>
          <cell r="B2985" t="str">
            <v>two thousand nine hundred eighty four SDG Only</v>
          </cell>
        </row>
        <row r="2986">
          <cell r="A2986">
            <v>2985</v>
          </cell>
          <cell r="B2986" t="str">
            <v>two thousand nine hundred eighty five SDG Only</v>
          </cell>
        </row>
        <row r="2987">
          <cell r="A2987">
            <v>2986</v>
          </cell>
          <cell r="B2987" t="str">
            <v>two thousand nine hundred eighty six SDG Only</v>
          </cell>
        </row>
        <row r="2988">
          <cell r="A2988">
            <v>2987</v>
          </cell>
          <cell r="B2988" t="str">
            <v>two thousand nine hundred eighty seven SDG Only</v>
          </cell>
        </row>
        <row r="2989">
          <cell r="A2989">
            <v>2988</v>
          </cell>
          <cell r="B2989" t="str">
            <v>two thousand nine hundred eighty eight SDG Only</v>
          </cell>
        </row>
        <row r="2990">
          <cell r="A2990">
            <v>2989</v>
          </cell>
          <cell r="B2990" t="str">
            <v>two thousand nine hundred eighty nine SDG Only</v>
          </cell>
        </row>
        <row r="2991">
          <cell r="A2991">
            <v>2990</v>
          </cell>
          <cell r="B2991" t="str">
            <v>two thousand nine hundred ninety  SDG Only</v>
          </cell>
        </row>
        <row r="2992">
          <cell r="A2992">
            <v>2991</v>
          </cell>
          <cell r="B2992" t="str">
            <v>two thousand nine hundred ninety one SDG Only</v>
          </cell>
        </row>
        <row r="2993">
          <cell r="A2993">
            <v>2992</v>
          </cell>
          <cell r="B2993" t="str">
            <v>two thousand nine hundred ninety two SDG Only</v>
          </cell>
        </row>
        <row r="2994">
          <cell r="A2994">
            <v>2993</v>
          </cell>
          <cell r="B2994" t="str">
            <v>two thousand nine hundred ninety three SDG Only</v>
          </cell>
        </row>
        <row r="2995">
          <cell r="A2995">
            <v>2994</v>
          </cell>
          <cell r="B2995" t="str">
            <v>two thousand nine hundred ninety four SDG Only</v>
          </cell>
        </row>
        <row r="2996">
          <cell r="A2996">
            <v>2995</v>
          </cell>
          <cell r="B2996" t="str">
            <v>two thousand nine hundred ninety five SDG Only</v>
          </cell>
        </row>
        <row r="2997">
          <cell r="A2997">
            <v>2996</v>
          </cell>
          <cell r="B2997" t="str">
            <v>two thousand nine hundred ninety six SDG Only</v>
          </cell>
        </row>
        <row r="2998">
          <cell r="A2998">
            <v>2997</v>
          </cell>
          <cell r="B2998" t="str">
            <v>two thousand nine hundred ninety seven SDG Only</v>
          </cell>
        </row>
        <row r="2999">
          <cell r="A2999">
            <v>2998</v>
          </cell>
          <cell r="B2999" t="str">
            <v>two thousand nine hundred ninety eight SDG Only</v>
          </cell>
        </row>
        <row r="3000">
          <cell r="A3000">
            <v>2999</v>
          </cell>
          <cell r="B3000" t="str">
            <v>two thousand nine hundred ninety nine SDG Only</v>
          </cell>
        </row>
        <row r="3001">
          <cell r="A3001">
            <v>3000</v>
          </cell>
          <cell r="B3001" t="str">
            <v>three thousand SDG Only</v>
          </cell>
        </row>
        <row r="3002">
          <cell r="A3002">
            <v>3001</v>
          </cell>
          <cell r="B3002" t="str">
            <v>three thousand  one SDG Only</v>
          </cell>
        </row>
        <row r="3003">
          <cell r="A3003">
            <v>3002</v>
          </cell>
          <cell r="B3003" t="str">
            <v>three thousand  two SDG Only</v>
          </cell>
        </row>
        <row r="3004">
          <cell r="A3004">
            <v>3003</v>
          </cell>
          <cell r="B3004" t="str">
            <v>three thousand  three SDG Only</v>
          </cell>
        </row>
        <row r="3005">
          <cell r="A3005">
            <v>3004</v>
          </cell>
          <cell r="B3005" t="str">
            <v>three thousand  four SDG Only</v>
          </cell>
        </row>
        <row r="3006">
          <cell r="A3006">
            <v>3005</v>
          </cell>
          <cell r="B3006" t="str">
            <v>three thousand  five SDG Only</v>
          </cell>
        </row>
        <row r="3007">
          <cell r="A3007">
            <v>3006</v>
          </cell>
          <cell r="B3007" t="str">
            <v>three thousand  six SDG Only</v>
          </cell>
        </row>
        <row r="3008">
          <cell r="A3008">
            <v>3007</v>
          </cell>
          <cell r="B3008" t="str">
            <v>three thousand  seven SDG Only</v>
          </cell>
        </row>
        <row r="3009">
          <cell r="A3009">
            <v>3008</v>
          </cell>
          <cell r="B3009" t="str">
            <v>three thousand  eight SDG Only</v>
          </cell>
        </row>
        <row r="3010">
          <cell r="A3010">
            <v>3009</v>
          </cell>
          <cell r="B3010" t="str">
            <v>three thousand  nine SDG Only</v>
          </cell>
        </row>
        <row r="3011">
          <cell r="A3011">
            <v>3010</v>
          </cell>
          <cell r="B3011" t="str">
            <v>three thousand  ten SDG Only</v>
          </cell>
        </row>
        <row r="3012">
          <cell r="A3012">
            <v>3011</v>
          </cell>
          <cell r="B3012" t="str">
            <v>three thousand  eleven SDG Only</v>
          </cell>
        </row>
        <row r="3013">
          <cell r="A3013">
            <v>3012</v>
          </cell>
          <cell r="B3013" t="str">
            <v>three thousand  twelve SDG Only</v>
          </cell>
        </row>
        <row r="3014">
          <cell r="A3014">
            <v>3013</v>
          </cell>
          <cell r="B3014" t="str">
            <v>three thousand  thirteen SDG Only</v>
          </cell>
        </row>
        <row r="3015">
          <cell r="A3015">
            <v>3014</v>
          </cell>
          <cell r="B3015" t="str">
            <v>three thousand  fourteen SDG Only</v>
          </cell>
        </row>
        <row r="3016">
          <cell r="A3016">
            <v>3015</v>
          </cell>
          <cell r="B3016" t="str">
            <v>three thousand  fifteen SDG Only</v>
          </cell>
        </row>
        <row r="3017">
          <cell r="A3017">
            <v>3016</v>
          </cell>
          <cell r="B3017" t="str">
            <v>three thousand  sixteen SDG Only</v>
          </cell>
        </row>
        <row r="3018">
          <cell r="A3018">
            <v>3017</v>
          </cell>
          <cell r="B3018" t="str">
            <v>three thousand  seventeen SDG Only</v>
          </cell>
        </row>
        <row r="3019">
          <cell r="A3019">
            <v>3018</v>
          </cell>
          <cell r="B3019" t="str">
            <v>three thousand  eighteen SDG Only</v>
          </cell>
        </row>
        <row r="3020">
          <cell r="A3020">
            <v>3019</v>
          </cell>
          <cell r="B3020" t="str">
            <v>three thousand  nineteen SDG Only</v>
          </cell>
        </row>
        <row r="3021">
          <cell r="A3021">
            <v>3020</v>
          </cell>
          <cell r="B3021" t="str">
            <v>three thousand  twenty  SDG Only</v>
          </cell>
        </row>
        <row r="3022">
          <cell r="A3022">
            <v>3021</v>
          </cell>
          <cell r="B3022" t="str">
            <v>three thousand  twenty one SDG Only</v>
          </cell>
        </row>
        <row r="3023">
          <cell r="A3023">
            <v>3022</v>
          </cell>
          <cell r="B3023" t="str">
            <v>three thousand  twenty two SDG Only</v>
          </cell>
        </row>
        <row r="3024">
          <cell r="A3024">
            <v>3023</v>
          </cell>
          <cell r="B3024" t="str">
            <v>three thousand  twenty three SDG Only</v>
          </cell>
        </row>
        <row r="3025">
          <cell r="A3025">
            <v>3024</v>
          </cell>
          <cell r="B3025" t="str">
            <v>three thousand  twenty four SDG Only</v>
          </cell>
        </row>
        <row r="3026">
          <cell r="A3026">
            <v>3025</v>
          </cell>
          <cell r="B3026" t="str">
            <v>three thousand  twenty five SDG Only</v>
          </cell>
        </row>
        <row r="3027">
          <cell r="A3027">
            <v>3026</v>
          </cell>
          <cell r="B3027" t="str">
            <v>three thousand  twenty six SDG Only</v>
          </cell>
        </row>
        <row r="3028">
          <cell r="A3028">
            <v>3027</v>
          </cell>
          <cell r="B3028" t="str">
            <v>three thousand  twenty seven SDG Only</v>
          </cell>
        </row>
        <row r="3029">
          <cell r="A3029">
            <v>3028</v>
          </cell>
          <cell r="B3029" t="str">
            <v>three thousand  twenty eight SDG Only</v>
          </cell>
        </row>
        <row r="3030">
          <cell r="A3030">
            <v>3029</v>
          </cell>
          <cell r="B3030" t="str">
            <v>three thousand  twenty nine SDG Only</v>
          </cell>
        </row>
        <row r="3031">
          <cell r="A3031">
            <v>3030</v>
          </cell>
          <cell r="B3031" t="str">
            <v>three thousand  thirty  SDG Only</v>
          </cell>
        </row>
        <row r="3032">
          <cell r="A3032">
            <v>3031</v>
          </cell>
          <cell r="B3032" t="str">
            <v>three thousand  thirty one SDG Only</v>
          </cell>
        </row>
        <row r="3033">
          <cell r="A3033">
            <v>3032</v>
          </cell>
          <cell r="B3033" t="str">
            <v>three thousand  thirty two SDG Only</v>
          </cell>
        </row>
        <row r="3034">
          <cell r="A3034">
            <v>3033</v>
          </cell>
          <cell r="B3034" t="str">
            <v>three thousand  thirty three SDG Only</v>
          </cell>
        </row>
        <row r="3035">
          <cell r="A3035">
            <v>3034</v>
          </cell>
          <cell r="B3035" t="str">
            <v>three thousand  thirty four SDG Only</v>
          </cell>
        </row>
        <row r="3036">
          <cell r="A3036">
            <v>3035</v>
          </cell>
          <cell r="B3036" t="str">
            <v>three thousand  thirty five SDG Only</v>
          </cell>
        </row>
        <row r="3037">
          <cell r="A3037">
            <v>3036</v>
          </cell>
          <cell r="B3037" t="str">
            <v>three thousand  thirty six SDG Only</v>
          </cell>
        </row>
        <row r="3038">
          <cell r="A3038">
            <v>3037</v>
          </cell>
          <cell r="B3038" t="str">
            <v>three thousand  thirty seven SDG Only</v>
          </cell>
        </row>
        <row r="3039">
          <cell r="A3039">
            <v>3038</v>
          </cell>
          <cell r="B3039" t="str">
            <v>three thousand  thirty eight SDG Only</v>
          </cell>
        </row>
        <row r="3040">
          <cell r="A3040">
            <v>3039</v>
          </cell>
          <cell r="B3040" t="str">
            <v>three thousand  thirty nine SDG Only</v>
          </cell>
        </row>
        <row r="3041">
          <cell r="A3041">
            <v>3040</v>
          </cell>
          <cell r="B3041" t="str">
            <v>three thousand  fourty  SDG Only</v>
          </cell>
        </row>
        <row r="3042">
          <cell r="A3042">
            <v>3041</v>
          </cell>
          <cell r="B3042" t="str">
            <v>three thousand  fourty one SDG Only</v>
          </cell>
        </row>
        <row r="3043">
          <cell r="A3043">
            <v>3042</v>
          </cell>
          <cell r="B3043" t="str">
            <v>three thousand  fourty two SDG Only</v>
          </cell>
        </row>
        <row r="3044">
          <cell r="A3044">
            <v>3043</v>
          </cell>
          <cell r="B3044" t="str">
            <v>three thousand  fourty three SDG Only</v>
          </cell>
        </row>
        <row r="3045">
          <cell r="A3045">
            <v>3044</v>
          </cell>
          <cell r="B3045" t="str">
            <v>three thousand  fourty four SDG Only</v>
          </cell>
        </row>
        <row r="3046">
          <cell r="A3046">
            <v>3045</v>
          </cell>
          <cell r="B3046" t="str">
            <v>three thousand  fourty five SDG Only</v>
          </cell>
        </row>
        <row r="3047">
          <cell r="A3047">
            <v>3046</v>
          </cell>
          <cell r="B3047" t="str">
            <v>three thousand  fourty six SDG Only</v>
          </cell>
        </row>
        <row r="3048">
          <cell r="A3048">
            <v>3047</v>
          </cell>
          <cell r="B3048" t="str">
            <v>three thousand  fourty seven SDG Only</v>
          </cell>
        </row>
        <row r="3049">
          <cell r="A3049">
            <v>3048</v>
          </cell>
          <cell r="B3049" t="str">
            <v>three thousand  fourty eight SDG Only</v>
          </cell>
        </row>
        <row r="3050">
          <cell r="A3050">
            <v>3049</v>
          </cell>
          <cell r="B3050" t="str">
            <v>three thousand  fourty nine SDG Only</v>
          </cell>
        </row>
        <row r="3051">
          <cell r="A3051">
            <v>3050</v>
          </cell>
          <cell r="B3051" t="str">
            <v>three thousand  fifty  SDG Only</v>
          </cell>
        </row>
        <row r="3052">
          <cell r="A3052">
            <v>3051</v>
          </cell>
          <cell r="B3052" t="str">
            <v>three thousand  fifty one SDG Only</v>
          </cell>
        </row>
        <row r="3053">
          <cell r="A3053">
            <v>3052</v>
          </cell>
          <cell r="B3053" t="str">
            <v>three thousand  fifty two SDG Only</v>
          </cell>
        </row>
        <row r="3054">
          <cell r="A3054">
            <v>3053</v>
          </cell>
          <cell r="B3054" t="str">
            <v>three thousand  fifty three SDG Only</v>
          </cell>
        </row>
        <row r="3055">
          <cell r="A3055">
            <v>3054</v>
          </cell>
          <cell r="B3055" t="str">
            <v>three thousand  fifty four SDG Only</v>
          </cell>
        </row>
        <row r="3056">
          <cell r="A3056">
            <v>3055</v>
          </cell>
          <cell r="B3056" t="str">
            <v>three thousand  fifty five SDG Only</v>
          </cell>
        </row>
        <row r="3057">
          <cell r="A3057">
            <v>3056</v>
          </cell>
          <cell r="B3057" t="str">
            <v>three thousand  fifty six SDG Only</v>
          </cell>
        </row>
        <row r="3058">
          <cell r="A3058">
            <v>3057</v>
          </cell>
          <cell r="B3058" t="str">
            <v>three thousand  fifty seven SDG Only</v>
          </cell>
        </row>
        <row r="3059">
          <cell r="A3059">
            <v>3058</v>
          </cell>
          <cell r="B3059" t="str">
            <v>three thousand  fifty eight SDG Only</v>
          </cell>
        </row>
        <row r="3060">
          <cell r="A3060">
            <v>3059</v>
          </cell>
          <cell r="B3060" t="str">
            <v>three thousand  fifty nine SDG Only</v>
          </cell>
        </row>
        <row r="3061">
          <cell r="A3061">
            <v>3060</v>
          </cell>
          <cell r="B3061" t="str">
            <v>three thousand  sixty  SDG Only</v>
          </cell>
        </row>
        <row r="3062">
          <cell r="A3062">
            <v>3061</v>
          </cell>
          <cell r="B3062" t="str">
            <v>three thousand  sixty one SDG Only</v>
          </cell>
        </row>
        <row r="3063">
          <cell r="A3063">
            <v>3062</v>
          </cell>
          <cell r="B3063" t="str">
            <v>three thousand  sixty two SDG Only</v>
          </cell>
        </row>
        <row r="3064">
          <cell r="A3064">
            <v>3063</v>
          </cell>
          <cell r="B3064" t="str">
            <v>three thousand  sixty three SDG Only</v>
          </cell>
        </row>
        <row r="3065">
          <cell r="A3065">
            <v>3064</v>
          </cell>
          <cell r="B3065" t="str">
            <v>three thousand  sixty four SDG Only</v>
          </cell>
        </row>
        <row r="3066">
          <cell r="A3066">
            <v>3065</v>
          </cell>
          <cell r="B3066" t="str">
            <v>three thousand  sixty five SDG Only</v>
          </cell>
        </row>
        <row r="3067">
          <cell r="A3067">
            <v>3066</v>
          </cell>
          <cell r="B3067" t="str">
            <v>three thousand  sixty six SDG Only</v>
          </cell>
        </row>
        <row r="3068">
          <cell r="A3068">
            <v>3067</v>
          </cell>
          <cell r="B3068" t="str">
            <v>three thousand  sixty seven SDG Only</v>
          </cell>
        </row>
        <row r="3069">
          <cell r="A3069">
            <v>3068</v>
          </cell>
          <cell r="B3069" t="str">
            <v>three thousand  sixty eight SDG Only</v>
          </cell>
        </row>
        <row r="3070">
          <cell r="A3070">
            <v>3069</v>
          </cell>
          <cell r="B3070" t="str">
            <v>three thousand  sixty nine SDG Only</v>
          </cell>
        </row>
        <row r="3071">
          <cell r="A3071">
            <v>3070</v>
          </cell>
          <cell r="B3071" t="str">
            <v>three thousand  seventy  SDG Only</v>
          </cell>
        </row>
        <row r="3072">
          <cell r="A3072">
            <v>3071</v>
          </cell>
          <cell r="B3072" t="str">
            <v>three thousand  seventy one SDG Only</v>
          </cell>
        </row>
        <row r="3073">
          <cell r="A3073">
            <v>3072</v>
          </cell>
          <cell r="B3073" t="str">
            <v>three thousand  seventy two SDG Only</v>
          </cell>
        </row>
        <row r="3074">
          <cell r="A3074">
            <v>3073</v>
          </cell>
          <cell r="B3074" t="str">
            <v>three thousand  seventy three SDG Only</v>
          </cell>
        </row>
        <row r="3075">
          <cell r="A3075">
            <v>3074</v>
          </cell>
          <cell r="B3075" t="str">
            <v>three thousand  seventy four SDG Only</v>
          </cell>
        </row>
        <row r="3076">
          <cell r="A3076">
            <v>3075</v>
          </cell>
          <cell r="B3076" t="str">
            <v>three thousand  seventy five SDG Only</v>
          </cell>
        </row>
        <row r="3077">
          <cell r="A3077">
            <v>3076</v>
          </cell>
          <cell r="B3077" t="str">
            <v>three thousand  seventy six SDG Only</v>
          </cell>
        </row>
        <row r="3078">
          <cell r="A3078">
            <v>3077</v>
          </cell>
          <cell r="B3078" t="str">
            <v>three thousand  seventy seven SDG Only</v>
          </cell>
        </row>
        <row r="3079">
          <cell r="A3079">
            <v>3078</v>
          </cell>
          <cell r="B3079" t="str">
            <v>three thousand  seventy eight SDG Only</v>
          </cell>
        </row>
        <row r="3080">
          <cell r="A3080">
            <v>3079</v>
          </cell>
          <cell r="B3080" t="str">
            <v>three thousand  seventy nine SDG Only</v>
          </cell>
        </row>
        <row r="3081">
          <cell r="A3081">
            <v>3080</v>
          </cell>
          <cell r="B3081" t="str">
            <v>three thousand  eighty  SDG Only</v>
          </cell>
        </row>
        <row r="3082">
          <cell r="A3082">
            <v>3081</v>
          </cell>
          <cell r="B3082" t="str">
            <v>three thousand  eighty one SDG Only</v>
          </cell>
        </row>
        <row r="3083">
          <cell r="A3083">
            <v>3082</v>
          </cell>
          <cell r="B3083" t="str">
            <v>three thousand  eighty two SDG Only</v>
          </cell>
        </row>
        <row r="3084">
          <cell r="A3084">
            <v>3083</v>
          </cell>
          <cell r="B3084" t="str">
            <v>three thousand  eighty three SDG Only</v>
          </cell>
        </row>
        <row r="3085">
          <cell r="A3085">
            <v>3084</v>
          </cell>
          <cell r="B3085" t="str">
            <v>three thousand  eighty four SDG Only</v>
          </cell>
        </row>
        <row r="3086">
          <cell r="A3086">
            <v>3085</v>
          </cell>
          <cell r="B3086" t="str">
            <v>three thousand  eighty five SDG Only</v>
          </cell>
        </row>
        <row r="3087">
          <cell r="A3087">
            <v>3086</v>
          </cell>
          <cell r="B3087" t="str">
            <v>three thousand  eighty six SDG Only</v>
          </cell>
        </row>
        <row r="3088">
          <cell r="A3088">
            <v>3087</v>
          </cell>
          <cell r="B3088" t="str">
            <v>three thousand  eighty seven SDG Only</v>
          </cell>
        </row>
        <row r="3089">
          <cell r="A3089">
            <v>3088</v>
          </cell>
          <cell r="B3089" t="str">
            <v>three thousand  eighty eight SDG Only</v>
          </cell>
        </row>
        <row r="3090">
          <cell r="A3090">
            <v>3089</v>
          </cell>
          <cell r="B3090" t="str">
            <v>three thousand  eighty nine SDG Only</v>
          </cell>
        </row>
        <row r="3091">
          <cell r="A3091">
            <v>3090</v>
          </cell>
          <cell r="B3091" t="str">
            <v>three thousand  ninety  SDG Only</v>
          </cell>
        </row>
        <row r="3092">
          <cell r="A3092">
            <v>3091</v>
          </cell>
          <cell r="B3092" t="str">
            <v>three thousand  ninety one SDG Only</v>
          </cell>
        </row>
        <row r="3093">
          <cell r="A3093">
            <v>3092</v>
          </cell>
          <cell r="B3093" t="str">
            <v>three thousand  ninety two SDG Only</v>
          </cell>
        </row>
        <row r="3094">
          <cell r="A3094">
            <v>3093</v>
          </cell>
          <cell r="B3094" t="str">
            <v>three thousand  ninety three SDG Only</v>
          </cell>
        </row>
        <row r="3095">
          <cell r="A3095">
            <v>3094</v>
          </cell>
          <cell r="B3095" t="str">
            <v>three thousand  ninety four SDG Only</v>
          </cell>
        </row>
        <row r="3096">
          <cell r="A3096">
            <v>3095</v>
          </cell>
          <cell r="B3096" t="str">
            <v>three thousand  ninety five SDG Only</v>
          </cell>
        </row>
        <row r="3097">
          <cell r="A3097">
            <v>3096</v>
          </cell>
          <cell r="B3097" t="str">
            <v>three thousand  ninety six SDG Only</v>
          </cell>
        </row>
        <row r="3098">
          <cell r="A3098">
            <v>3097</v>
          </cell>
          <cell r="B3098" t="str">
            <v>three thousand  ninety seven SDG Only</v>
          </cell>
        </row>
        <row r="3099">
          <cell r="A3099">
            <v>3098</v>
          </cell>
          <cell r="B3099" t="str">
            <v>three thousand  ninety eight SDG Only</v>
          </cell>
        </row>
        <row r="3100">
          <cell r="A3100">
            <v>3099</v>
          </cell>
          <cell r="B3100" t="str">
            <v>three thousand  ninety nine SDG Only</v>
          </cell>
        </row>
        <row r="3101">
          <cell r="A3101">
            <v>3100</v>
          </cell>
          <cell r="B3101" t="str">
            <v>three thousand one hundred  SDG Only</v>
          </cell>
        </row>
        <row r="3102">
          <cell r="A3102">
            <v>3101</v>
          </cell>
          <cell r="B3102" t="str">
            <v>three thousand one hundred one SDG Only</v>
          </cell>
        </row>
        <row r="3103">
          <cell r="A3103">
            <v>3102</v>
          </cell>
          <cell r="B3103" t="str">
            <v>three thousand one hundred two SDG Only</v>
          </cell>
        </row>
        <row r="3104">
          <cell r="A3104">
            <v>3103</v>
          </cell>
          <cell r="B3104" t="str">
            <v>three thousand one hundred three SDG Only</v>
          </cell>
        </row>
        <row r="3105">
          <cell r="A3105">
            <v>3104</v>
          </cell>
          <cell r="B3105" t="str">
            <v>three thousand one hundred four SDG Only</v>
          </cell>
        </row>
        <row r="3106">
          <cell r="A3106">
            <v>3105</v>
          </cell>
          <cell r="B3106" t="str">
            <v>three thousand one hundred five SDG Only</v>
          </cell>
        </row>
        <row r="3107">
          <cell r="A3107">
            <v>3106</v>
          </cell>
          <cell r="B3107" t="str">
            <v>three thousand one hundred six SDG Only</v>
          </cell>
        </row>
        <row r="3108">
          <cell r="A3108">
            <v>3107</v>
          </cell>
          <cell r="B3108" t="str">
            <v>three thousand one hundred seven SDG Only</v>
          </cell>
        </row>
        <row r="3109">
          <cell r="A3109">
            <v>3108</v>
          </cell>
          <cell r="B3109" t="str">
            <v>three thousand one hundred eight SDG Only</v>
          </cell>
        </row>
        <row r="3110">
          <cell r="A3110">
            <v>3109</v>
          </cell>
          <cell r="B3110" t="str">
            <v>three thousand one hundred nine SDG Only</v>
          </cell>
        </row>
        <row r="3111">
          <cell r="A3111">
            <v>3110</v>
          </cell>
          <cell r="B3111" t="str">
            <v>three thousand one hundred ten SDG Only</v>
          </cell>
        </row>
        <row r="3112">
          <cell r="A3112">
            <v>3111</v>
          </cell>
          <cell r="B3112" t="str">
            <v>three thousand one hundred eleven SDG Only</v>
          </cell>
        </row>
        <row r="3113">
          <cell r="A3113">
            <v>3112</v>
          </cell>
          <cell r="B3113" t="str">
            <v>three thousand one hundred twelve SDG Only</v>
          </cell>
        </row>
        <row r="3114">
          <cell r="A3114">
            <v>3113</v>
          </cell>
          <cell r="B3114" t="str">
            <v>three thousand one hundred thirteen SDG Only</v>
          </cell>
        </row>
        <row r="3115">
          <cell r="A3115">
            <v>3114</v>
          </cell>
          <cell r="B3115" t="str">
            <v>three thousand one hundred fourteen SDG Only</v>
          </cell>
        </row>
        <row r="3116">
          <cell r="A3116">
            <v>3115</v>
          </cell>
          <cell r="B3116" t="str">
            <v>three thousand one hundred fifteen SDG Only</v>
          </cell>
        </row>
        <row r="3117">
          <cell r="A3117">
            <v>3116</v>
          </cell>
          <cell r="B3117" t="str">
            <v>three thousand one hundred sixteen SDG Only</v>
          </cell>
        </row>
        <row r="3118">
          <cell r="A3118">
            <v>3117</v>
          </cell>
          <cell r="B3118" t="str">
            <v>three thousand one hundred seventeen SDG Only</v>
          </cell>
        </row>
        <row r="3119">
          <cell r="A3119">
            <v>3118</v>
          </cell>
          <cell r="B3119" t="str">
            <v>three thousand one hundred eighteen SDG Only</v>
          </cell>
        </row>
        <row r="3120">
          <cell r="A3120">
            <v>3119</v>
          </cell>
          <cell r="B3120" t="str">
            <v>three thousand one hundred nineteen SDG Only</v>
          </cell>
        </row>
        <row r="3121">
          <cell r="A3121">
            <v>3120</v>
          </cell>
          <cell r="B3121" t="str">
            <v>three thousand one hundred twenty  SDG Only</v>
          </cell>
        </row>
        <row r="3122">
          <cell r="A3122">
            <v>3121</v>
          </cell>
          <cell r="B3122" t="str">
            <v>three thousand one hundred twenty one SDG Only</v>
          </cell>
        </row>
        <row r="3123">
          <cell r="A3123">
            <v>3122</v>
          </cell>
          <cell r="B3123" t="str">
            <v>three thousand one hundred twenty two SDG Only</v>
          </cell>
        </row>
        <row r="3124">
          <cell r="A3124">
            <v>3123</v>
          </cell>
          <cell r="B3124" t="str">
            <v>three thousand one hundred twenty three SDG Only</v>
          </cell>
        </row>
        <row r="3125">
          <cell r="A3125">
            <v>3124</v>
          </cell>
          <cell r="B3125" t="str">
            <v>three thousand one hundred twenty four SDG Only</v>
          </cell>
        </row>
        <row r="3126">
          <cell r="A3126">
            <v>3125</v>
          </cell>
          <cell r="B3126" t="str">
            <v>three thousand one hundred twenty five SDG Only</v>
          </cell>
        </row>
        <row r="3127">
          <cell r="A3127">
            <v>3126</v>
          </cell>
          <cell r="B3127" t="str">
            <v>three thousand one hundred twenty six SDG Only</v>
          </cell>
        </row>
        <row r="3128">
          <cell r="A3128">
            <v>3127</v>
          </cell>
          <cell r="B3128" t="str">
            <v>three thousand one hundred twenty seven SDG Only</v>
          </cell>
        </row>
        <row r="3129">
          <cell r="A3129">
            <v>3128</v>
          </cell>
          <cell r="B3129" t="str">
            <v>three thousand one hundred twenty eight SDG Only</v>
          </cell>
        </row>
        <row r="3130">
          <cell r="A3130">
            <v>3129</v>
          </cell>
          <cell r="B3130" t="str">
            <v>three thousand one hundred twenty nine SDG Only</v>
          </cell>
        </row>
        <row r="3131">
          <cell r="A3131">
            <v>3130</v>
          </cell>
          <cell r="B3131" t="str">
            <v>three thousand one hundred thirty  SDG Only</v>
          </cell>
        </row>
        <row r="3132">
          <cell r="A3132">
            <v>3131</v>
          </cell>
          <cell r="B3132" t="str">
            <v>three thousand one hundred thirty one SDG Only</v>
          </cell>
        </row>
        <row r="3133">
          <cell r="A3133">
            <v>3132</v>
          </cell>
          <cell r="B3133" t="str">
            <v>three thousand one hundred thirty two SDG Only</v>
          </cell>
        </row>
        <row r="3134">
          <cell r="A3134">
            <v>3133</v>
          </cell>
          <cell r="B3134" t="str">
            <v>three thousand one hundred thirty three SDG Only</v>
          </cell>
        </row>
        <row r="3135">
          <cell r="A3135">
            <v>3134</v>
          </cell>
          <cell r="B3135" t="str">
            <v>three thousand one hundred thirty four SDG Only</v>
          </cell>
        </row>
        <row r="3136">
          <cell r="A3136">
            <v>3135</v>
          </cell>
          <cell r="B3136" t="str">
            <v>three thousand one hundred thirty five SDG Only</v>
          </cell>
        </row>
        <row r="3137">
          <cell r="A3137">
            <v>3136</v>
          </cell>
          <cell r="B3137" t="str">
            <v>three thousand one hundred thirty six SDG Only</v>
          </cell>
        </row>
        <row r="3138">
          <cell r="A3138">
            <v>3137</v>
          </cell>
          <cell r="B3138" t="str">
            <v>three thousand one hundred thirty seven SDG Only</v>
          </cell>
        </row>
        <row r="3139">
          <cell r="A3139">
            <v>3138</v>
          </cell>
          <cell r="B3139" t="str">
            <v>three thousand one hundred thirty eight SDG Only</v>
          </cell>
        </row>
        <row r="3140">
          <cell r="A3140">
            <v>3139</v>
          </cell>
          <cell r="B3140" t="str">
            <v>three thousand one hundred thirty nine SDG Only</v>
          </cell>
        </row>
        <row r="3141">
          <cell r="A3141">
            <v>3140</v>
          </cell>
          <cell r="B3141" t="str">
            <v>three thousand one hundred fourty  SDG Only</v>
          </cell>
        </row>
        <row r="3142">
          <cell r="A3142">
            <v>3141</v>
          </cell>
          <cell r="B3142" t="str">
            <v>three thousand one hundred fourty one SDG Only</v>
          </cell>
        </row>
        <row r="3143">
          <cell r="A3143">
            <v>3142</v>
          </cell>
          <cell r="B3143" t="str">
            <v>three thousand one hundred fourty two SDG Only</v>
          </cell>
        </row>
        <row r="3144">
          <cell r="A3144">
            <v>3143</v>
          </cell>
          <cell r="B3144" t="str">
            <v>three thousand one hundred fourty three SDG Only</v>
          </cell>
        </row>
        <row r="3145">
          <cell r="A3145">
            <v>3144</v>
          </cell>
          <cell r="B3145" t="str">
            <v>three thousand one hundred fourty four SDG Only</v>
          </cell>
        </row>
        <row r="3146">
          <cell r="A3146">
            <v>3145</v>
          </cell>
          <cell r="B3146" t="str">
            <v>three thousand one hundred fourty five SDG Only</v>
          </cell>
        </row>
        <row r="3147">
          <cell r="A3147">
            <v>3146</v>
          </cell>
          <cell r="B3147" t="str">
            <v>three thousand one hundred fourty six SDG Only</v>
          </cell>
        </row>
        <row r="3148">
          <cell r="A3148">
            <v>3147</v>
          </cell>
          <cell r="B3148" t="str">
            <v>three thousand one hundred fourty seven SDG Only</v>
          </cell>
        </row>
        <row r="3149">
          <cell r="A3149">
            <v>3148</v>
          </cell>
          <cell r="B3149" t="str">
            <v>three thousand one hundred fourty eight SDG Only</v>
          </cell>
        </row>
        <row r="3150">
          <cell r="A3150">
            <v>3149</v>
          </cell>
          <cell r="B3150" t="str">
            <v>three thousand one hundred fourty nine SDG Only</v>
          </cell>
        </row>
        <row r="3151">
          <cell r="A3151">
            <v>3150</v>
          </cell>
          <cell r="B3151" t="str">
            <v>three thousand one hundred fifty  SDG Only</v>
          </cell>
        </row>
        <row r="3152">
          <cell r="A3152">
            <v>3151</v>
          </cell>
          <cell r="B3152" t="str">
            <v>three thousand one hundred fifty one SDG Only</v>
          </cell>
        </row>
        <row r="3153">
          <cell r="A3153">
            <v>3152</v>
          </cell>
          <cell r="B3153" t="str">
            <v>three thousand one hundred fifty two SDG Only</v>
          </cell>
        </row>
        <row r="3154">
          <cell r="A3154">
            <v>3153</v>
          </cell>
          <cell r="B3154" t="str">
            <v>three thousand one hundred fifty three SDG Only</v>
          </cell>
        </row>
        <row r="3155">
          <cell r="A3155">
            <v>3154</v>
          </cell>
          <cell r="B3155" t="str">
            <v>three thousand one hundred fifty four SDG Only</v>
          </cell>
        </row>
        <row r="3156">
          <cell r="A3156">
            <v>3155</v>
          </cell>
          <cell r="B3156" t="str">
            <v>three thousand one hundred fifty five SDG Only</v>
          </cell>
        </row>
        <row r="3157">
          <cell r="A3157">
            <v>3156</v>
          </cell>
          <cell r="B3157" t="str">
            <v>three thousand one hundred fifty six SDG Only</v>
          </cell>
        </row>
        <row r="3158">
          <cell r="A3158">
            <v>3157</v>
          </cell>
          <cell r="B3158" t="str">
            <v>three thousand one hundred fifty seven SDG Only</v>
          </cell>
        </row>
        <row r="3159">
          <cell r="A3159">
            <v>3158</v>
          </cell>
          <cell r="B3159" t="str">
            <v>three thousand one hundred fifty eight SDG Only</v>
          </cell>
        </row>
        <row r="3160">
          <cell r="A3160">
            <v>3159</v>
          </cell>
          <cell r="B3160" t="str">
            <v>three thousand one hundred fifty nine SDG Only</v>
          </cell>
        </row>
        <row r="3161">
          <cell r="A3161">
            <v>3160</v>
          </cell>
          <cell r="B3161" t="str">
            <v>three thousand one hundred sixty  SDG Only</v>
          </cell>
        </row>
        <row r="3162">
          <cell r="A3162">
            <v>3161</v>
          </cell>
          <cell r="B3162" t="str">
            <v>three thousand one hundred sixty one SDG Only</v>
          </cell>
        </row>
        <row r="3163">
          <cell r="A3163">
            <v>3162</v>
          </cell>
          <cell r="B3163" t="str">
            <v>three thousand one hundred sixty two SDG Only</v>
          </cell>
        </row>
        <row r="3164">
          <cell r="A3164">
            <v>3163</v>
          </cell>
          <cell r="B3164" t="str">
            <v>three thousand one hundred sixty three SDG Only</v>
          </cell>
        </row>
        <row r="3165">
          <cell r="A3165">
            <v>3164</v>
          </cell>
          <cell r="B3165" t="str">
            <v>three thousand one hundred sixty four SDG Only</v>
          </cell>
        </row>
        <row r="3166">
          <cell r="A3166">
            <v>3165</v>
          </cell>
          <cell r="B3166" t="str">
            <v>three thousand one hundred sixty five SDG Only</v>
          </cell>
        </row>
        <row r="3167">
          <cell r="A3167">
            <v>3166</v>
          </cell>
          <cell r="B3167" t="str">
            <v>three thousand one hundred sixty six SDG Only</v>
          </cell>
        </row>
        <row r="3168">
          <cell r="A3168">
            <v>3167</v>
          </cell>
          <cell r="B3168" t="str">
            <v>three thousand one hundred sixty seven SDG Only</v>
          </cell>
        </row>
        <row r="3169">
          <cell r="A3169">
            <v>3168</v>
          </cell>
          <cell r="B3169" t="str">
            <v>three thousand one hundred sixty eight SDG Only</v>
          </cell>
        </row>
        <row r="3170">
          <cell r="A3170">
            <v>3169</v>
          </cell>
          <cell r="B3170" t="str">
            <v>three thousand one hundred sixty nine SDG Only</v>
          </cell>
        </row>
        <row r="3171">
          <cell r="A3171">
            <v>3170</v>
          </cell>
          <cell r="B3171" t="str">
            <v>three thousand one hundred seventy  SDG Only</v>
          </cell>
        </row>
        <row r="3172">
          <cell r="A3172">
            <v>3171</v>
          </cell>
          <cell r="B3172" t="str">
            <v>three thousand one hundred seventy one SDG Only</v>
          </cell>
        </row>
        <row r="3173">
          <cell r="A3173">
            <v>3172</v>
          </cell>
          <cell r="B3173" t="str">
            <v>three thousand one hundred seventy two SDG Only</v>
          </cell>
        </row>
        <row r="3174">
          <cell r="A3174">
            <v>3173</v>
          </cell>
          <cell r="B3174" t="str">
            <v>three thousand one hundred seventy three SDG Only</v>
          </cell>
        </row>
        <row r="3175">
          <cell r="A3175">
            <v>3174</v>
          </cell>
          <cell r="B3175" t="str">
            <v>three thousand one hundred seventy four SDG Only</v>
          </cell>
        </row>
        <row r="3176">
          <cell r="A3176">
            <v>3175</v>
          </cell>
          <cell r="B3176" t="str">
            <v>three thousand one hundred seventy five SDG Only</v>
          </cell>
        </row>
        <row r="3177">
          <cell r="A3177">
            <v>3176</v>
          </cell>
          <cell r="B3177" t="str">
            <v>three thousand one hundred seventy six SDG Only</v>
          </cell>
        </row>
        <row r="3178">
          <cell r="A3178">
            <v>3177</v>
          </cell>
          <cell r="B3178" t="str">
            <v>three thousand one hundred seventy seven SDG Only</v>
          </cell>
        </row>
        <row r="3179">
          <cell r="A3179">
            <v>3178</v>
          </cell>
          <cell r="B3179" t="str">
            <v>three thousand one hundred seventy eight SDG Only</v>
          </cell>
        </row>
        <row r="3180">
          <cell r="A3180">
            <v>3179</v>
          </cell>
          <cell r="B3180" t="str">
            <v>three thousand one hundred seventy nine SDG Only</v>
          </cell>
        </row>
        <row r="3181">
          <cell r="A3181">
            <v>3180</v>
          </cell>
          <cell r="B3181" t="str">
            <v>three thousand one hundred eighty  SDG Only</v>
          </cell>
        </row>
        <row r="3182">
          <cell r="A3182">
            <v>3181</v>
          </cell>
          <cell r="B3182" t="str">
            <v>three thousand one hundred eighty one SDG Only</v>
          </cell>
        </row>
        <row r="3183">
          <cell r="A3183">
            <v>3182</v>
          </cell>
          <cell r="B3183" t="str">
            <v>three thousand one hundred eighty two SDG Only</v>
          </cell>
        </row>
        <row r="3184">
          <cell r="A3184">
            <v>3183</v>
          </cell>
          <cell r="B3184" t="str">
            <v>three thousand one hundred eighty three SDG Only</v>
          </cell>
        </row>
        <row r="3185">
          <cell r="A3185">
            <v>3184</v>
          </cell>
          <cell r="B3185" t="str">
            <v>three thousand one hundred eighty four SDG Only</v>
          </cell>
        </row>
        <row r="3186">
          <cell r="A3186">
            <v>3185</v>
          </cell>
          <cell r="B3186" t="str">
            <v>three thousand one hundred eighty five SDG Only</v>
          </cell>
        </row>
        <row r="3187">
          <cell r="A3187">
            <v>3186</v>
          </cell>
          <cell r="B3187" t="str">
            <v>three thousand one hundred eighty six SDG Only</v>
          </cell>
        </row>
        <row r="3188">
          <cell r="A3188">
            <v>3187</v>
          </cell>
          <cell r="B3188" t="str">
            <v>three thousand one hundred eighty seven SDG Only</v>
          </cell>
        </row>
        <row r="3189">
          <cell r="A3189">
            <v>3188</v>
          </cell>
          <cell r="B3189" t="str">
            <v>three thousand one hundred eighty eight SDG Only</v>
          </cell>
        </row>
        <row r="3190">
          <cell r="A3190">
            <v>3189</v>
          </cell>
          <cell r="B3190" t="str">
            <v>three thousand one hundred eighty nine SDG Only</v>
          </cell>
        </row>
        <row r="3191">
          <cell r="A3191">
            <v>3190</v>
          </cell>
          <cell r="B3191" t="str">
            <v>three thousand one hundred ninety  SDG Only</v>
          </cell>
        </row>
        <row r="3192">
          <cell r="A3192">
            <v>3191</v>
          </cell>
          <cell r="B3192" t="str">
            <v>three thousand one hundred ninety one SDG Only</v>
          </cell>
        </row>
        <row r="3193">
          <cell r="A3193">
            <v>3192</v>
          </cell>
          <cell r="B3193" t="str">
            <v>three thousand one hundred ninety two SDG Only</v>
          </cell>
        </row>
        <row r="3194">
          <cell r="A3194">
            <v>3193</v>
          </cell>
          <cell r="B3194" t="str">
            <v>three thousand one hundred ninety three SDG Only</v>
          </cell>
        </row>
        <row r="3195">
          <cell r="A3195">
            <v>3194</v>
          </cell>
          <cell r="B3195" t="str">
            <v>three thousand one hundred ninety four SDG Only</v>
          </cell>
        </row>
        <row r="3196">
          <cell r="A3196">
            <v>3195</v>
          </cell>
          <cell r="B3196" t="str">
            <v>three thousand one hundred ninety five SDG Only</v>
          </cell>
        </row>
        <row r="3197">
          <cell r="A3197">
            <v>3196</v>
          </cell>
          <cell r="B3197" t="str">
            <v>three thousand one hundred ninety six SDG Only</v>
          </cell>
        </row>
        <row r="3198">
          <cell r="A3198">
            <v>3197</v>
          </cell>
          <cell r="B3198" t="str">
            <v>three thousand one hundred ninety seven SDG Only</v>
          </cell>
        </row>
        <row r="3199">
          <cell r="A3199">
            <v>3198</v>
          </cell>
          <cell r="B3199" t="str">
            <v>three thousand one hundred ninety eight SDG Only</v>
          </cell>
        </row>
        <row r="3200">
          <cell r="A3200">
            <v>3199</v>
          </cell>
          <cell r="B3200" t="str">
            <v>three thousand one hundred ninety nine SDG Only</v>
          </cell>
        </row>
        <row r="3201">
          <cell r="A3201">
            <v>3200</v>
          </cell>
          <cell r="B3201" t="str">
            <v>three thousand two hundred  SDG Only</v>
          </cell>
        </row>
        <row r="3202">
          <cell r="A3202">
            <v>3201</v>
          </cell>
          <cell r="B3202" t="str">
            <v>three thousand two hundred one SDG Only</v>
          </cell>
        </row>
        <row r="3203">
          <cell r="A3203">
            <v>3202</v>
          </cell>
          <cell r="B3203" t="str">
            <v>three thousand two hundred two SDG Only</v>
          </cell>
        </row>
        <row r="3204">
          <cell r="A3204">
            <v>3203</v>
          </cell>
          <cell r="B3204" t="str">
            <v>three thousand two hundred three SDG Only</v>
          </cell>
        </row>
        <row r="3205">
          <cell r="A3205">
            <v>3204</v>
          </cell>
          <cell r="B3205" t="str">
            <v>three thousand two hundred four SDG Only</v>
          </cell>
        </row>
        <row r="3206">
          <cell r="A3206">
            <v>3205</v>
          </cell>
          <cell r="B3206" t="str">
            <v>three thousand two hundred five SDG Only</v>
          </cell>
        </row>
        <row r="3207">
          <cell r="A3207">
            <v>3206</v>
          </cell>
          <cell r="B3207" t="str">
            <v>three thousand two hundred six SDG Only</v>
          </cell>
        </row>
        <row r="3208">
          <cell r="A3208">
            <v>3207</v>
          </cell>
          <cell r="B3208" t="str">
            <v>three thousand two hundred seven SDG Only</v>
          </cell>
        </row>
        <row r="3209">
          <cell r="A3209">
            <v>3208</v>
          </cell>
          <cell r="B3209" t="str">
            <v>three thousand two hundred eight SDG Only</v>
          </cell>
        </row>
        <row r="3210">
          <cell r="A3210">
            <v>3209</v>
          </cell>
          <cell r="B3210" t="str">
            <v>three thousand two hundred nine SDG Only</v>
          </cell>
        </row>
        <row r="3211">
          <cell r="A3211">
            <v>3210</v>
          </cell>
          <cell r="B3211" t="str">
            <v>three thousand two hundred ten SDG Only</v>
          </cell>
        </row>
        <row r="3212">
          <cell r="A3212">
            <v>3211</v>
          </cell>
          <cell r="B3212" t="str">
            <v>three thousand two hundred eleven SDG Only</v>
          </cell>
        </row>
        <row r="3213">
          <cell r="A3213">
            <v>3212</v>
          </cell>
          <cell r="B3213" t="str">
            <v>three thousand two hundred twelve SDG Only</v>
          </cell>
        </row>
        <row r="3214">
          <cell r="A3214">
            <v>3213</v>
          </cell>
          <cell r="B3214" t="str">
            <v>three thousand two hundred thirteen SDG Only</v>
          </cell>
        </row>
        <row r="3215">
          <cell r="A3215">
            <v>3214</v>
          </cell>
          <cell r="B3215" t="str">
            <v>three thousand two hundred fourteen SDG Only</v>
          </cell>
        </row>
        <row r="3216">
          <cell r="A3216">
            <v>3215</v>
          </cell>
          <cell r="B3216" t="str">
            <v>three thousand two hundred fifteen SDG Only</v>
          </cell>
        </row>
        <row r="3217">
          <cell r="A3217">
            <v>3216</v>
          </cell>
          <cell r="B3217" t="str">
            <v>three thousand two hundred sixteen SDG Only</v>
          </cell>
        </row>
        <row r="3218">
          <cell r="A3218">
            <v>3217</v>
          </cell>
          <cell r="B3218" t="str">
            <v>three thousand two hundred seventeen SDG Only</v>
          </cell>
        </row>
        <row r="3219">
          <cell r="A3219">
            <v>3218</v>
          </cell>
          <cell r="B3219" t="str">
            <v>three thousand two hundred eighteen SDG Only</v>
          </cell>
        </row>
        <row r="3220">
          <cell r="A3220">
            <v>3219</v>
          </cell>
          <cell r="B3220" t="str">
            <v>three thousand two hundred nineteen SDG Only</v>
          </cell>
        </row>
        <row r="3221">
          <cell r="A3221">
            <v>3220</v>
          </cell>
          <cell r="B3221" t="str">
            <v>three thousand two hundred twenty  SDG Only</v>
          </cell>
        </row>
        <row r="3222">
          <cell r="A3222">
            <v>3221</v>
          </cell>
          <cell r="B3222" t="str">
            <v>three thousand two hundred twenty one SDG Only</v>
          </cell>
        </row>
        <row r="3223">
          <cell r="A3223">
            <v>3222</v>
          </cell>
          <cell r="B3223" t="str">
            <v>three thousand two hundred twenty two SDG Only</v>
          </cell>
        </row>
        <row r="3224">
          <cell r="A3224">
            <v>3223</v>
          </cell>
          <cell r="B3224" t="str">
            <v>three thousand two hundred twenty three SDG Only</v>
          </cell>
        </row>
        <row r="3225">
          <cell r="A3225">
            <v>3224</v>
          </cell>
          <cell r="B3225" t="str">
            <v>three thousand two hundred twenty four SDG Only</v>
          </cell>
        </row>
        <row r="3226">
          <cell r="A3226">
            <v>3225</v>
          </cell>
          <cell r="B3226" t="str">
            <v>three thousand two hundred twenty five SDG Only</v>
          </cell>
        </row>
        <row r="3227">
          <cell r="A3227">
            <v>3226</v>
          </cell>
          <cell r="B3227" t="str">
            <v>three thousand two hundred twenty six SDG Only</v>
          </cell>
        </row>
        <row r="3228">
          <cell r="A3228">
            <v>3227</v>
          </cell>
          <cell r="B3228" t="str">
            <v>three thousand two hundred twenty seven SDG Only</v>
          </cell>
        </row>
        <row r="3229">
          <cell r="A3229">
            <v>3228</v>
          </cell>
          <cell r="B3229" t="str">
            <v>three thousand two hundred twenty eight SDG Only</v>
          </cell>
        </row>
        <row r="3230">
          <cell r="A3230">
            <v>3229</v>
          </cell>
          <cell r="B3230" t="str">
            <v>three thousand two hundred twenty nine SDG Only</v>
          </cell>
        </row>
        <row r="3231">
          <cell r="A3231">
            <v>3230</v>
          </cell>
          <cell r="B3231" t="str">
            <v>three thousand two hundred thirty  SDG Only</v>
          </cell>
        </row>
        <row r="3232">
          <cell r="A3232">
            <v>3231</v>
          </cell>
          <cell r="B3232" t="str">
            <v>three thousand two hundred thirty one SDG Only</v>
          </cell>
        </row>
        <row r="3233">
          <cell r="A3233">
            <v>3232</v>
          </cell>
          <cell r="B3233" t="str">
            <v>three thousand two hundred thirty two SDG Only</v>
          </cell>
        </row>
        <row r="3234">
          <cell r="A3234">
            <v>3233</v>
          </cell>
          <cell r="B3234" t="str">
            <v>three thousand two hundred thirty three SDG Only</v>
          </cell>
        </row>
        <row r="3235">
          <cell r="A3235">
            <v>3234</v>
          </cell>
          <cell r="B3235" t="str">
            <v>three thousand two hundred thirty four SDG Only</v>
          </cell>
        </row>
        <row r="3236">
          <cell r="A3236">
            <v>3235</v>
          </cell>
          <cell r="B3236" t="str">
            <v>three thousand two hundred thirty five SDG Only</v>
          </cell>
        </row>
        <row r="3237">
          <cell r="A3237">
            <v>3236</v>
          </cell>
          <cell r="B3237" t="str">
            <v>three thousand two hundred thirty six SDG Only</v>
          </cell>
        </row>
        <row r="3238">
          <cell r="A3238">
            <v>3237</v>
          </cell>
          <cell r="B3238" t="str">
            <v>three thousand two hundred thirty seven SDG Only</v>
          </cell>
        </row>
        <row r="3239">
          <cell r="A3239">
            <v>3238</v>
          </cell>
          <cell r="B3239" t="str">
            <v>three thousand two hundred thirty eight SDG Only</v>
          </cell>
        </row>
        <row r="3240">
          <cell r="A3240">
            <v>3239</v>
          </cell>
          <cell r="B3240" t="str">
            <v>three thousand two hundred thirty nine SDG Only</v>
          </cell>
        </row>
        <row r="3241">
          <cell r="A3241">
            <v>3240</v>
          </cell>
          <cell r="B3241" t="str">
            <v>three thousand two hundred fourty  SDG Only</v>
          </cell>
        </row>
        <row r="3242">
          <cell r="A3242">
            <v>3241</v>
          </cell>
          <cell r="B3242" t="str">
            <v>three thousand two hundred fourty one SDG Only</v>
          </cell>
        </row>
        <row r="3243">
          <cell r="A3243">
            <v>3242</v>
          </cell>
          <cell r="B3243" t="str">
            <v>three thousand two hundred fourty two SDG Only</v>
          </cell>
        </row>
        <row r="3244">
          <cell r="A3244">
            <v>3243</v>
          </cell>
          <cell r="B3244" t="str">
            <v>three thousand two hundred fourty three SDG Only</v>
          </cell>
        </row>
        <row r="3245">
          <cell r="A3245">
            <v>3244</v>
          </cell>
          <cell r="B3245" t="str">
            <v>three thousand two hundred fourty four SDG Only</v>
          </cell>
        </row>
        <row r="3246">
          <cell r="A3246">
            <v>3245</v>
          </cell>
          <cell r="B3246" t="str">
            <v>three thousand two hundred fourty five SDG Only</v>
          </cell>
        </row>
        <row r="3247">
          <cell r="A3247">
            <v>3246</v>
          </cell>
          <cell r="B3247" t="str">
            <v>three thousand two hundred fourty six SDG Only</v>
          </cell>
        </row>
        <row r="3248">
          <cell r="A3248">
            <v>3247</v>
          </cell>
          <cell r="B3248" t="str">
            <v>three thousand two hundred fourty seven SDG Only</v>
          </cell>
        </row>
        <row r="3249">
          <cell r="A3249">
            <v>3248</v>
          </cell>
          <cell r="B3249" t="str">
            <v>three thousand two hundred fourty eight SDG Only</v>
          </cell>
        </row>
        <row r="3250">
          <cell r="A3250">
            <v>3249</v>
          </cell>
          <cell r="B3250" t="str">
            <v>three thousand two hundred fourty nine SDG Only</v>
          </cell>
        </row>
        <row r="3251">
          <cell r="A3251">
            <v>3250</v>
          </cell>
          <cell r="B3251" t="str">
            <v>three thousand two hundred fifty  SDG Only</v>
          </cell>
        </row>
        <row r="3252">
          <cell r="A3252">
            <v>3251</v>
          </cell>
          <cell r="B3252" t="str">
            <v>three thousand two hundred fifty one SDG Only</v>
          </cell>
        </row>
        <row r="3253">
          <cell r="A3253">
            <v>3252</v>
          </cell>
          <cell r="B3253" t="str">
            <v>three thousand two hundred fifty two SDG Only</v>
          </cell>
        </row>
        <row r="3254">
          <cell r="A3254">
            <v>3253</v>
          </cell>
          <cell r="B3254" t="str">
            <v>three thousand two hundred fifty three SDG Only</v>
          </cell>
        </row>
        <row r="3255">
          <cell r="A3255">
            <v>3254</v>
          </cell>
          <cell r="B3255" t="str">
            <v>three thousand two hundred fifty four SDG Only</v>
          </cell>
        </row>
        <row r="3256">
          <cell r="A3256">
            <v>3255</v>
          </cell>
          <cell r="B3256" t="str">
            <v>three thousand two hundred fifty five SDG Only</v>
          </cell>
        </row>
        <row r="3257">
          <cell r="A3257">
            <v>3256</v>
          </cell>
          <cell r="B3257" t="str">
            <v>three thousand two hundred fifty six SDG Only</v>
          </cell>
        </row>
        <row r="3258">
          <cell r="A3258">
            <v>3257</v>
          </cell>
          <cell r="B3258" t="str">
            <v>three thousand two hundred fifty seven SDG Only</v>
          </cell>
        </row>
        <row r="3259">
          <cell r="A3259">
            <v>3258</v>
          </cell>
          <cell r="B3259" t="str">
            <v>three thousand two hundred fifty eight SDG Only</v>
          </cell>
        </row>
        <row r="3260">
          <cell r="A3260">
            <v>3259</v>
          </cell>
          <cell r="B3260" t="str">
            <v>three thousand two hundred fifty nine SDG Only</v>
          </cell>
        </row>
        <row r="3261">
          <cell r="A3261">
            <v>3260</v>
          </cell>
          <cell r="B3261" t="str">
            <v>three thousand two hundred sixty  SDG Only</v>
          </cell>
        </row>
        <row r="3262">
          <cell r="A3262">
            <v>3261</v>
          </cell>
          <cell r="B3262" t="str">
            <v>three thousand two hundred sixty one SDG Only</v>
          </cell>
        </row>
        <row r="3263">
          <cell r="A3263">
            <v>3262</v>
          </cell>
          <cell r="B3263" t="str">
            <v>three thousand two hundred sixty two SDG Only</v>
          </cell>
        </row>
        <row r="3264">
          <cell r="A3264">
            <v>3263</v>
          </cell>
          <cell r="B3264" t="str">
            <v>three thousand two hundred sixty three SDG Only</v>
          </cell>
        </row>
        <row r="3265">
          <cell r="A3265">
            <v>3264</v>
          </cell>
          <cell r="B3265" t="str">
            <v>three thousand two hundred sixty four SDG Only</v>
          </cell>
        </row>
        <row r="3266">
          <cell r="A3266">
            <v>3265</v>
          </cell>
          <cell r="B3266" t="str">
            <v>three thousand two hundred sixty five SDG Only</v>
          </cell>
        </row>
        <row r="3267">
          <cell r="A3267">
            <v>3266</v>
          </cell>
          <cell r="B3267" t="str">
            <v>three thousand two hundred sixty six SDG Only</v>
          </cell>
        </row>
        <row r="3268">
          <cell r="A3268">
            <v>3267</v>
          </cell>
          <cell r="B3268" t="str">
            <v>three thousand two hundred sixty seven SDG Only</v>
          </cell>
        </row>
        <row r="3269">
          <cell r="A3269">
            <v>3268</v>
          </cell>
          <cell r="B3269" t="str">
            <v>three thousand two hundred sixty eight SDG Only</v>
          </cell>
        </row>
        <row r="3270">
          <cell r="A3270">
            <v>3269</v>
          </cell>
          <cell r="B3270" t="str">
            <v>three thousand two hundred sixty nine SDG Only</v>
          </cell>
        </row>
        <row r="3271">
          <cell r="A3271">
            <v>3270</v>
          </cell>
          <cell r="B3271" t="str">
            <v>three thousand two hundred seventy  SDG Only</v>
          </cell>
        </row>
        <row r="3272">
          <cell r="A3272">
            <v>3271</v>
          </cell>
          <cell r="B3272" t="str">
            <v>three thousand two hundred seventy one SDG Only</v>
          </cell>
        </row>
        <row r="3273">
          <cell r="A3273">
            <v>3272</v>
          </cell>
          <cell r="B3273" t="str">
            <v>three thousand two hundred seventy two SDG Only</v>
          </cell>
        </row>
        <row r="3274">
          <cell r="A3274">
            <v>3273</v>
          </cell>
          <cell r="B3274" t="str">
            <v>three thousand two hundred seventy three SDG Only</v>
          </cell>
        </row>
        <row r="3275">
          <cell r="A3275">
            <v>3274</v>
          </cell>
          <cell r="B3275" t="str">
            <v>three thousand two hundred seventy four SDG Only</v>
          </cell>
        </row>
        <row r="3276">
          <cell r="A3276">
            <v>3275</v>
          </cell>
          <cell r="B3276" t="str">
            <v>three thousand two hundred seventy five SDG Only</v>
          </cell>
        </row>
        <row r="3277">
          <cell r="A3277">
            <v>3276</v>
          </cell>
          <cell r="B3277" t="str">
            <v>three thousand two hundred seventy six SDG Only</v>
          </cell>
        </row>
        <row r="3278">
          <cell r="A3278">
            <v>3277</v>
          </cell>
          <cell r="B3278" t="str">
            <v>three thousand two hundred seventy seven SDG Only</v>
          </cell>
        </row>
        <row r="3279">
          <cell r="A3279">
            <v>3278</v>
          </cell>
          <cell r="B3279" t="str">
            <v>three thousand two hundred seventy eight SDG Only</v>
          </cell>
        </row>
        <row r="3280">
          <cell r="A3280">
            <v>3279</v>
          </cell>
          <cell r="B3280" t="str">
            <v>three thousand two hundred seventy nine SDG Only</v>
          </cell>
        </row>
        <row r="3281">
          <cell r="A3281">
            <v>3280</v>
          </cell>
          <cell r="B3281" t="str">
            <v>three thousand two hundred eighty  SDG Only</v>
          </cell>
        </row>
        <row r="3282">
          <cell r="A3282">
            <v>3281</v>
          </cell>
          <cell r="B3282" t="str">
            <v>three thousand two hundred eighty one SDG Only</v>
          </cell>
        </row>
        <row r="3283">
          <cell r="A3283">
            <v>3282</v>
          </cell>
          <cell r="B3283" t="str">
            <v>three thousand two hundred eighty two SDG Only</v>
          </cell>
        </row>
        <row r="3284">
          <cell r="A3284">
            <v>3283</v>
          </cell>
          <cell r="B3284" t="str">
            <v>three thousand two hundred eighty three SDG Only</v>
          </cell>
        </row>
        <row r="3285">
          <cell r="A3285">
            <v>3284</v>
          </cell>
          <cell r="B3285" t="str">
            <v>three thousand two hundred eighty four SDG Only</v>
          </cell>
        </row>
        <row r="3286">
          <cell r="A3286">
            <v>3285</v>
          </cell>
          <cell r="B3286" t="str">
            <v>three thousand two hundred eighty five SDG Only</v>
          </cell>
        </row>
        <row r="3287">
          <cell r="A3287">
            <v>3286</v>
          </cell>
          <cell r="B3287" t="str">
            <v>three thousand two hundred eighty six SDG Only</v>
          </cell>
        </row>
        <row r="3288">
          <cell r="A3288">
            <v>3287</v>
          </cell>
          <cell r="B3288" t="str">
            <v>three thousand two hundred eighty seven SDG Only</v>
          </cell>
        </row>
        <row r="3289">
          <cell r="A3289">
            <v>3288</v>
          </cell>
          <cell r="B3289" t="str">
            <v>three thousand two hundred eighty eight SDG Only</v>
          </cell>
        </row>
        <row r="3290">
          <cell r="A3290">
            <v>3289</v>
          </cell>
          <cell r="B3290" t="str">
            <v>three thousand two hundred eighty nine SDG Only</v>
          </cell>
        </row>
        <row r="3291">
          <cell r="A3291">
            <v>3290</v>
          </cell>
          <cell r="B3291" t="str">
            <v>three thousand two hundred ninety  SDG Only</v>
          </cell>
        </row>
        <row r="3292">
          <cell r="A3292">
            <v>3291</v>
          </cell>
          <cell r="B3292" t="str">
            <v>three thousand two hundred ninety one SDG Only</v>
          </cell>
        </row>
        <row r="3293">
          <cell r="A3293">
            <v>3292</v>
          </cell>
          <cell r="B3293" t="str">
            <v>three thousand two hundred ninety two SDG Only</v>
          </cell>
        </row>
        <row r="3294">
          <cell r="A3294">
            <v>3293</v>
          </cell>
          <cell r="B3294" t="str">
            <v>three thousand two hundred ninety three SDG Only</v>
          </cell>
        </row>
        <row r="3295">
          <cell r="A3295">
            <v>3294</v>
          </cell>
          <cell r="B3295" t="str">
            <v>three thousand two hundred ninety four SDG Only</v>
          </cell>
        </row>
        <row r="3296">
          <cell r="A3296">
            <v>3295</v>
          </cell>
          <cell r="B3296" t="str">
            <v>three thousand two hundred ninety five SDG Only</v>
          </cell>
        </row>
        <row r="3297">
          <cell r="A3297">
            <v>3296</v>
          </cell>
          <cell r="B3297" t="str">
            <v>three thousand two hundred ninety six SDG Only</v>
          </cell>
        </row>
        <row r="3298">
          <cell r="A3298">
            <v>3297</v>
          </cell>
          <cell r="B3298" t="str">
            <v>three thousand two hundred ninety seven SDG Only</v>
          </cell>
        </row>
        <row r="3299">
          <cell r="A3299">
            <v>3298</v>
          </cell>
          <cell r="B3299" t="str">
            <v>three thousand two hundred ninety eight SDG Only</v>
          </cell>
        </row>
        <row r="3300">
          <cell r="A3300">
            <v>3299</v>
          </cell>
          <cell r="B3300" t="str">
            <v>three thousand two hundred ninety nine SDG Only</v>
          </cell>
        </row>
        <row r="3301">
          <cell r="A3301">
            <v>3300</v>
          </cell>
          <cell r="B3301" t="str">
            <v>three thousand three hundred  SDG Only</v>
          </cell>
        </row>
        <row r="3302">
          <cell r="A3302">
            <v>3301</v>
          </cell>
          <cell r="B3302" t="str">
            <v>three thousand three hundred one SDG Only</v>
          </cell>
        </row>
        <row r="3303">
          <cell r="A3303">
            <v>3302</v>
          </cell>
          <cell r="B3303" t="str">
            <v>three thousand three hundred two SDG Only</v>
          </cell>
        </row>
        <row r="3304">
          <cell r="A3304">
            <v>3303</v>
          </cell>
          <cell r="B3304" t="str">
            <v>three thousand three hundred three SDG Only</v>
          </cell>
        </row>
        <row r="3305">
          <cell r="A3305">
            <v>3304</v>
          </cell>
          <cell r="B3305" t="str">
            <v>three thousand three hundred four SDG Only</v>
          </cell>
        </row>
        <row r="3306">
          <cell r="A3306">
            <v>3305</v>
          </cell>
          <cell r="B3306" t="str">
            <v>three thousand three hundred five SDG Only</v>
          </cell>
        </row>
        <row r="3307">
          <cell r="A3307">
            <v>3306</v>
          </cell>
          <cell r="B3307" t="str">
            <v>three thousand three hundred six SDG Only</v>
          </cell>
        </row>
        <row r="3308">
          <cell r="A3308">
            <v>3307</v>
          </cell>
          <cell r="B3308" t="str">
            <v>three thousand three hundred seven SDG Only</v>
          </cell>
        </row>
        <row r="3309">
          <cell r="A3309">
            <v>3308</v>
          </cell>
          <cell r="B3309" t="str">
            <v>three thousand three hundred eight SDG Only</v>
          </cell>
        </row>
        <row r="3310">
          <cell r="A3310">
            <v>3309</v>
          </cell>
          <cell r="B3310" t="str">
            <v>three thousand three hundred nine SDG Only</v>
          </cell>
        </row>
        <row r="3311">
          <cell r="A3311">
            <v>3310</v>
          </cell>
          <cell r="B3311" t="str">
            <v>three thousand three hundred ten SDG Only</v>
          </cell>
        </row>
        <row r="3312">
          <cell r="A3312">
            <v>3311</v>
          </cell>
          <cell r="B3312" t="str">
            <v>three thousand three hundred eleven SDG Only</v>
          </cell>
        </row>
        <row r="3313">
          <cell r="A3313">
            <v>3312</v>
          </cell>
          <cell r="B3313" t="str">
            <v>three thousand three hundred twelve SDG Only</v>
          </cell>
        </row>
        <row r="3314">
          <cell r="A3314">
            <v>3313</v>
          </cell>
          <cell r="B3314" t="str">
            <v>three thousand three hundred thirteen SDG Only</v>
          </cell>
        </row>
        <row r="3315">
          <cell r="A3315">
            <v>3314</v>
          </cell>
          <cell r="B3315" t="str">
            <v>three thousand three hundred fourteen SDG Only</v>
          </cell>
        </row>
        <row r="3316">
          <cell r="A3316">
            <v>3315</v>
          </cell>
          <cell r="B3316" t="str">
            <v>three thousand three hundred fifteen SDG Only</v>
          </cell>
        </row>
        <row r="3317">
          <cell r="A3317">
            <v>3316</v>
          </cell>
          <cell r="B3317" t="str">
            <v>three thousand three hundred sixteen SDG Only</v>
          </cell>
        </row>
        <row r="3318">
          <cell r="A3318">
            <v>3317</v>
          </cell>
          <cell r="B3318" t="str">
            <v>three thousand three hundred seventeen SDG Only</v>
          </cell>
        </row>
        <row r="3319">
          <cell r="A3319">
            <v>3318</v>
          </cell>
          <cell r="B3319" t="str">
            <v>three thousand three hundred eighteen SDG Only</v>
          </cell>
        </row>
        <row r="3320">
          <cell r="A3320">
            <v>3319</v>
          </cell>
          <cell r="B3320" t="str">
            <v>three thousand three hundred nineteen SDG Only</v>
          </cell>
        </row>
        <row r="3321">
          <cell r="A3321">
            <v>3320</v>
          </cell>
          <cell r="B3321" t="str">
            <v>three thousand three hundred twenty  SDG Only</v>
          </cell>
        </row>
        <row r="3322">
          <cell r="A3322">
            <v>3321</v>
          </cell>
          <cell r="B3322" t="str">
            <v>three thousand three hundred twenty one SDG Only</v>
          </cell>
        </row>
        <row r="3323">
          <cell r="A3323">
            <v>3322</v>
          </cell>
          <cell r="B3323" t="str">
            <v>three thousand three hundred twenty two SDG Only</v>
          </cell>
        </row>
        <row r="3324">
          <cell r="A3324">
            <v>3323</v>
          </cell>
          <cell r="B3324" t="str">
            <v>three thousand three hundred twenty three SDG Only</v>
          </cell>
        </row>
        <row r="3325">
          <cell r="A3325">
            <v>3324</v>
          </cell>
          <cell r="B3325" t="str">
            <v>three thousand three hundred twenty four SDG Only</v>
          </cell>
        </row>
        <row r="3326">
          <cell r="A3326">
            <v>3325</v>
          </cell>
          <cell r="B3326" t="str">
            <v>three thousand three hundred twenty five SDG Only</v>
          </cell>
        </row>
        <row r="3327">
          <cell r="A3327">
            <v>3326</v>
          </cell>
          <cell r="B3327" t="str">
            <v>three thousand three hundred twenty six SDG Only</v>
          </cell>
        </row>
        <row r="3328">
          <cell r="A3328">
            <v>3327</v>
          </cell>
          <cell r="B3328" t="str">
            <v>three thousand three hundred twenty seven SDG Only</v>
          </cell>
        </row>
        <row r="3329">
          <cell r="A3329">
            <v>3328</v>
          </cell>
          <cell r="B3329" t="str">
            <v>three thousand three hundred twenty eight SDG Only</v>
          </cell>
        </row>
        <row r="3330">
          <cell r="A3330">
            <v>3329</v>
          </cell>
          <cell r="B3330" t="str">
            <v>three thousand three hundred twenty nine SDG Only</v>
          </cell>
        </row>
        <row r="3331">
          <cell r="A3331">
            <v>3330</v>
          </cell>
          <cell r="B3331" t="str">
            <v>three thousand three hundred thirty  SDG Only</v>
          </cell>
        </row>
        <row r="3332">
          <cell r="A3332">
            <v>3331</v>
          </cell>
          <cell r="B3332" t="str">
            <v>three thousand three hundred thirty one SDG Only</v>
          </cell>
        </row>
        <row r="3333">
          <cell r="A3333">
            <v>3332</v>
          </cell>
          <cell r="B3333" t="str">
            <v>three thousand three hundred thirty two SDG Only</v>
          </cell>
        </row>
        <row r="3334">
          <cell r="A3334">
            <v>3333</v>
          </cell>
          <cell r="B3334" t="str">
            <v>three thousand three hundred thirty three SDG Only</v>
          </cell>
        </row>
        <row r="3335">
          <cell r="A3335">
            <v>3334</v>
          </cell>
          <cell r="B3335" t="str">
            <v>three thousand three hundred thirty four SDG Only</v>
          </cell>
        </row>
        <row r="3336">
          <cell r="A3336">
            <v>3335</v>
          </cell>
          <cell r="B3336" t="str">
            <v>three thousand three hundred thirty five SDG Only</v>
          </cell>
        </row>
        <row r="3337">
          <cell r="A3337">
            <v>3336</v>
          </cell>
          <cell r="B3337" t="str">
            <v>three thousand three hundred thirty six SDG Only</v>
          </cell>
        </row>
        <row r="3338">
          <cell r="A3338">
            <v>3337</v>
          </cell>
          <cell r="B3338" t="str">
            <v>three thousand three hundred thirty seven SDG Only</v>
          </cell>
        </row>
        <row r="3339">
          <cell r="A3339">
            <v>3338</v>
          </cell>
          <cell r="B3339" t="str">
            <v>three thousand three hundred thirty eight SDG Only</v>
          </cell>
        </row>
        <row r="3340">
          <cell r="A3340">
            <v>3339</v>
          </cell>
          <cell r="B3340" t="str">
            <v>three thousand three hundred thirty nine SDG Only</v>
          </cell>
        </row>
        <row r="3341">
          <cell r="A3341">
            <v>3340</v>
          </cell>
          <cell r="B3341" t="str">
            <v>three thousand three hundred fourty  SDG Only</v>
          </cell>
        </row>
        <row r="3342">
          <cell r="A3342">
            <v>3341</v>
          </cell>
          <cell r="B3342" t="str">
            <v>three thousand three hundred fourty one SDG Only</v>
          </cell>
        </row>
        <row r="3343">
          <cell r="A3343">
            <v>3342</v>
          </cell>
          <cell r="B3343" t="str">
            <v>three thousand three hundred fourty two SDG Only</v>
          </cell>
        </row>
        <row r="3344">
          <cell r="A3344">
            <v>3343</v>
          </cell>
          <cell r="B3344" t="str">
            <v>three thousand three hundred fourty three SDG Only</v>
          </cell>
        </row>
        <row r="3345">
          <cell r="A3345">
            <v>3344</v>
          </cell>
          <cell r="B3345" t="str">
            <v>three thousand three hundred fourty four SDG Only</v>
          </cell>
        </row>
        <row r="3346">
          <cell r="A3346">
            <v>3345</v>
          </cell>
          <cell r="B3346" t="str">
            <v>three thousand three hundred fourty five SDG Only</v>
          </cell>
        </row>
        <row r="3347">
          <cell r="A3347">
            <v>3346</v>
          </cell>
          <cell r="B3347" t="str">
            <v>three thousand three hundred fourty six SDG Only</v>
          </cell>
        </row>
        <row r="3348">
          <cell r="A3348">
            <v>3347</v>
          </cell>
          <cell r="B3348" t="str">
            <v>three thousand three hundred fourty seven SDG Only</v>
          </cell>
        </row>
        <row r="3349">
          <cell r="A3349">
            <v>3348</v>
          </cell>
          <cell r="B3349" t="str">
            <v>three thousand three hundred fourty eight SDG Only</v>
          </cell>
        </row>
        <row r="3350">
          <cell r="A3350">
            <v>3349</v>
          </cell>
          <cell r="B3350" t="str">
            <v>three thousand three hundred fourty nine SDG Only</v>
          </cell>
        </row>
        <row r="3351">
          <cell r="A3351">
            <v>3350</v>
          </cell>
          <cell r="B3351" t="str">
            <v>three thousand three hundred fifty  SDG Only</v>
          </cell>
        </row>
        <row r="3352">
          <cell r="A3352">
            <v>3351</v>
          </cell>
          <cell r="B3352" t="str">
            <v>three thousand three hundred fifty one SDG Only</v>
          </cell>
        </row>
        <row r="3353">
          <cell r="A3353">
            <v>3352</v>
          </cell>
          <cell r="B3353" t="str">
            <v>three thousand three hundred fifty two SDG Only</v>
          </cell>
        </row>
        <row r="3354">
          <cell r="A3354">
            <v>3353</v>
          </cell>
          <cell r="B3354" t="str">
            <v>three thousand three hundred fifty three SDG Only</v>
          </cell>
        </row>
        <row r="3355">
          <cell r="A3355">
            <v>3354</v>
          </cell>
          <cell r="B3355" t="str">
            <v>three thousand three hundred fifty four SDG Only</v>
          </cell>
        </row>
        <row r="3356">
          <cell r="A3356">
            <v>3355</v>
          </cell>
          <cell r="B3356" t="str">
            <v>three thousand three hundred fifty five SDG Only</v>
          </cell>
        </row>
        <row r="3357">
          <cell r="A3357">
            <v>3356</v>
          </cell>
          <cell r="B3357" t="str">
            <v>three thousand three hundred fifty six SDG Only</v>
          </cell>
        </row>
        <row r="3358">
          <cell r="A3358">
            <v>3357</v>
          </cell>
          <cell r="B3358" t="str">
            <v>three thousand three hundred fifty seven SDG Only</v>
          </cell>
        </row>
        <row r="3359">
          <cell r="A3359">
            <v>3358</v>
          </cell>
          <cell r="B3359" t="str">
            <v>three thousand three hundred fifty eight SDG Only</v>
          </cell>
        </row>
        <row r="3360">
          <cell r="A3360">
            <v>3359</v>
          </cell>
          <cell r="B3360" t="str">
            <v>three thousand three hundred fifty nine SDG Only</v>
          </cell>
        </row>
        <row r="3361">
          <cell r="A3361">
            <v>3360</v>
          </cell>
          <cell r="B3361" t="str">
            <v>three thousand three hundred sixty  SDG Only</v>
          </cell>
        </row>
        <row r="3362">
          <cell r="A3362">
            <v>3361</v>
          </cell>
          <cell r="B3362" t="str">
            <v>three thousand three hundred sixty one SDG Only</v>
          </cell>
        </row>
        <row r="3363">
          <cell r="A3363">
            <v>3362</v>
          </cell>
          <cell r="B3363" t="str">
            <v>three thousand three hundred sixty two SDG Only</v>
          </cell>
        </row>
        <row r="3364">
          <cell r="A3364">
            <v>3363</v>
          </cell>
          <cell r="B3364" t="str">
            <v>three thousand three hundred sixty three SDG Only</v>
          </cell>
        </row>
        <row r="3365">
          <cell r="A3365">
            <v>3364</v>
          </cell>
          <cell r="B3365" t="str">
            <v>three thousand three hundred sixty four SDG Only</v>
          </cell>
        </row>
        <row r="3366">
          <cell r="A3366">
            <v>3365</v>
          </cell>
          <cell r="B3366" t="str">
            <v>three thousand three hundred sixty five SDG Only</v>
          </cell>
        </row>
        <row r="3367">
          <cell r="A3367">
            <v>3366</v>
          </cell>
          <cell r="B3367" t="str">
            <v>three thousand three hundred sixty six SDG Only</v>
          </cell>
        </row>
        <row r="3368">
          <cell r="A3368">
            <v>3367</v>
          </cell>
          <cell r="B3368" t="str">
            <v>three thousand three hundred sixty seven SDG Only</v>
          </cell>
        </row>
        <row r="3369">
          <cell r="A3369">
            <v>3368</v>
          </cell>
          <cell r="B3369" t="str">
            <v>three thousand three hundred sixty eight SDG Only</v>
          </cell>
        </row>
        <row r="3370">
          <cell r="A3370">
            <v>3369</v>
          </cell>
          <cell r="B3370" t="str">
            <v>three thousand three hundred sixty nine SDG Only</v>
          </cell>
        </row>
        <row r="3371">
          <cell r="A3371">
            <v>3370</v>
          </cell>
          <cell r="B3371" t="str">
            <v>three thousand three hundred seventy  SDG Only</v>
          </cell>
        </row>
        <row r="3372">
          <cell r="A3372">
            <v>3371</v>
          </cell>
          <cell r="B3372" t="str">
            <v>three thousand three hundred seventy one SDG Only</v>
          </cell>
        </row>
        <row r="3373">
          <cell r="A3373">
            <v>3372</v>
          </cell>
          <cell r="B3373" t="str">
            <v>three thousand three hundred seventy two SDG Only</v>
          </cell>
        </row>
        <row r="3374">
          <cell r="A3374">
            <v>3373</v>
          </cell>
          <cell r="B3374" t="str">
            <v>three thousand three hundred seventy three SDG Only</v>
          </cell>
        </row>
        <row r="3375">
          <cell r="A3375">
            <v>3374</v>
          </cell>
          <cell r="B3375" t="str">
            <v>three thousand three hundred seventy four SDG Only</v>
          </cell>
        </row>
        <row r="3376">
          <cell r="A3376">
            <v>3375</v>
          </cell>
          <cell r="B3376" t="str">
            <v>three thousand three hundred seventy five SDG Only</v>
          </cell>
        </row>
        <row r="3377">
          <cell r="A3377">
            <v>3376</v>
          </cell>
          <cell r="B3377" t="str">
            <v>three thousand three hundred seventy six SDG Only</v>
          </cell>
        </row>
        <row r="3378">
          <cell r="A3378">
            <v>3377</v>
          </cell>
          <cell r="B3378" t="str">
            <v>three thousand three hundred seventy seven SDG Only</v>
          </cell>
        </row>
        <row r="3379">
          <cell r="A3379">
            <v>3378</v>
          </cell>
          <cell r="B3379" t="str">
            <v>three thousand three hundred seventy eight SDG Only</v>
          </cell>
        </row>
        <row r="3380">
          <cell r="A3380">
            <v>3379</v>
          </cell>
          <cell r="B3380" t="str">
            <v>three thousand three hundred seventy nine SDG Only</v>
          </cell>
        </row>
        <row r="3381">
          <cell r="A3381">
            <v>3380</v>
          </cell>
          <cell r="B3381" t="str">
            <v>three thousand three hundred eighty  SDG Only</v>
          </cell>
        </row>
        <row r="3382">
          <cell r="A3382">
            <v>3381</v>
          </cell>
          <cell r="B3382" t="str">
            <v>three thousand three hundred eighty one SDG Only</v>
          </cell>
        </row>
        <row r="3383">
          <cell r="A3383">
            <v>3382</v>
          </cell>
          <cell r="B3383" t="str">
            <v>three thousand three hundred eighty two SDG Only</v>
          </cell>
        </row>
        <row r="3384">
          <cell r="A3384">
            <v>3383</v>
          </cell>
          <cell r="B3384" t="str">
            <v>three thousand three hundred eighty three SDG Only</v>
          </cell>
        </row>
        <row r="3385">
          <cell r="A3385">
            <v>3384</v>
          </cell>
          <cell r="B3385" t="str">
            <v>three thousand three hundred eighty four SDG Only</v>
          </cell>
        </row>
        <row r="3386">
          <cell r="A3386">
            <v>3385</v>
          </cell>
          <cell r="B3386" t="str">
            <v>three thousand three hundred eighty five SDG Only</v>
          </cell>
        </row>
        <row r="3387">
          <cell r="A3387">
            <v>3386</v>
          </cell>
          <cell r="B3387" t="str">
            <v>three thousand three hundred eighty six SDG Only</v>
          </cell>
        </row>
        <row r="3388">
          <cell r="A3388">
            <v>3387</v>
          </cell>
          <cell r="B3388" t="str">
            <v>three thousand three hundred eighty seven SDG Only</v>
          </cell>
        </row>
        <row r="3389">
          <cell r="A3389">
            <v>3388</v>
          </cell>
          <cell r="B3389" t="str">
            <v>three thousand three hundred eighty eight SDG Only</v>
          </cell>
        </row>
        <row r="3390">
          <cell r="A3390">
            <v>3389</v>
          </cell>
          <cell r="B3390" t="str">
            <v>three thousand three hundred eighty nine SDG Only</v>
          </cell>
        </row>
        <row r="3391">
          <cell r="A3391">
            <v>3390</v>
          </cell>
          <cell r="B3391" t="str">
            <v>three thousand three hundred ninety  SDG Only</v>
          </cell>
        </row>
        <row r="3392">
          <cell r="A3392">
            <v>3391</v>
          </cell>
          <cell r="B3392" t="str">
            <v>three thousand three hundred ninety one SDG Only</v>
          </cell>
        </row>
        <row r="3393">
          <cell r="A3393">
            <v>3392</v>
          </cell>
          <cell r="B3393" t="str">
            <v>three thousand three hundred ninety two SDG Only</v>
          </cell>
        </row>
        <row r="3394">
          <cell r="A3394">
            <v>3393</v>
          </cell>
          <cell r="B3394" t="str">
            <v>three thousand three hundred ninety three SDG Only</v>
          </cell>
        </row>
        <row r="3395">
          <cell r="A3395">
            <v>3394</v>
          </cell>
          <cell r="B3395" t="str">
            <v>three thousand three hundred ninety four SDG Only</v>
          </cell>
        </row>
        <row r="3396">
          <cell r="A3396">
            <v>3395</v>
          </cell>
          <cell r="B3396" t="str">
            <v>three thousand three hundred ninety five SDG Only</v>
          </cell>
        </row>
        <row r="3397">
          <cell r="A3397">
            <v>3396</v>
          </cell>
          <cell r="B3397" t="str">
            <v>three thousand three hundred ninety six SDG Only</v>
          </cell>
        </row>
        <row r="3398">
          <cell r="A3398">
            <v>3397</v>
          </cell>
          <cell r="B3398" t="str">
            <v>three thousand three hundred ninety seven SDG Only</v>
          </cell>
        </row>
        <row r="3399">
          <cell r="A3399">
            <v>3398</v>
          </cell>
          <cell r="B3399" t="str">
            <v>three thousand three hundred ninety eight SDG Only</v>
          </cell>
        </row>
        <row r="3400">
          <cell r="A3400">
            <v>3399</v>
          </cell>
          <cell r="B3400" t="str">
            <v>three thousand three hundred ninety nine SDG Only</v>
          </cell>
        </row>
        <row r="3401">
          <cell r="A3401">
            <v>3400</v>
          </cell>
          <cell r="B3401" t="str">
            <v>three thousand four hundred  SDG Only</v>
          </cell>
        </row>
        <row r="3402">
          <cell r="A3402">
            <v>3401</v>
          </cell>
          <cell r="B3402" t="str">
            <v>three thousand four hundred one SDG Only</v>
          </cell>
        </row>
        <row r="3403">
          <cell r="A3403">
            <v>3402</v>
          </cell>
          <cell r="B3403" t="str">
            <v>three thousand four hundred two SDG Only</v>
          </cell>
        </row>
        <row r="3404">
          <cell r="A3404">
            <v>3403</v>
          </cell>
          <cell r="B3404" t="str">
            <v>three thousand four hundred three SDG Only</v>
          </cell>
        </row>
        <row r="3405">
          <cell r="A3405">
            <v>3404</v>
          </cell>
          <cell r="B3405" t="str">
            <v>three thousand four hundred four SDG Only</v>
          </cell>
        </row>
        <row r="3406">
          <cell r="A3406">
            <v>3405</v>
          </cell>
          <cell r="B3406" t="str">
            <v>three thousand four hundred five SDG Only</v>
          </cell>
        </row>
        <row r="3407">
          <cell r="A3407">
            <v>3406</v>
          </cell>
          <cell r="B3407" t="str">
            <v>three thousand four hundred six SDG Only</v>
          </cell>
        </row>
        <row r="3408">
          <cell r="A3408">
            <v>3407</v>
          </cell>
          <cell r="B3408" t="str">
            <v>three thousand four hundred seven SDG Only</v>
          </cell>
        </row>
        <row r="3409">
          <cell r="A3409">
            <v>3408</v>
          </cell>
          <cell r="B3409" t="str">
            <v>three thousand four hundred eight SDG Only</v>
          </cell>
        </row>
        <row r="3410">
          <cell r="A3410">
            <v>3409</v>
          </cell>
          <cell r="B3410" t="str">
            <v>three thousand four hundred nine SDG Only</v>
          </cell>
        </row>
        <row r="3411">
          <cell r="A3411">
            <v>3410</v>
          </cell>
          <cell r="B3411" t="str">
            <v>three thousand four hundred ten SDG Only</v>
          </cell>
        </row>
        <row r="3412">
          <cell r="A3412">
            <v>3411</v>
          </cell>
          <cell r="B3412" t="str">
            <v>three thousand four hundred eleven SDG Only</v>
          </cell>
        </row>
        <row r="3413">
          <cell r="A3413">
            <v>3412</v>
          </cell>
          <cell r="B3413" t="str">
            <v>three thousand four hundred twelve SDG Only</v>
          </cell>
        </row>
        <row r="3414">
          <cell r="A3414">
            <v>3413</v>
          </cell>
          <cell r="B3414" t="str">
            <v>three thousand four hundred thirteen SDG Only</v>
          </cell>
        </row>
        <row r="3415">
          <cell r="A3415">
            <v>3414</v>
          </cell>
          <cell r="B3415" t="str">
            <v>three thousand four hundred fourteen SDG Only</v>
          </cell>
        </row>
        <row r="3416">
          <cell r="A3416">
            <v>3415</v>
          </cell>
          <cell r="B3416" t="str">
            <v>three thousand four hundred fifteen SDG Only</v>
          </cell>
        </row>
        <row r="3417">
          <cell r="A3417">
            <v>3416</v>
          </cell>
          <cell r="B3417" t="str">
            <v>three thousand four hundred sixteen SDG Only</v>
          </cell>
        </row>
        <row r="3418">
          <cell r="A3418">
            <v>3417</v>
          </cell>
          <cell r="B3418" t="str">
            <v>three thousand four hundred seventeen SDG Only</v>
          </cell>
        </row>
        <row r="3419">
          <cell r="A3419">
            <v>3418</v>
          </cell>
          <cell r="B3419" t="str">
            <v>three thousand four hundred eighteen SDG Only</v>
          </cell>
        </row>
        <row r="3420">
          <cell r="A3420">
            <v>3419</v>
          </cell>
          <cell r="B3420" t="str">
            <v>three thousand four hundred nineteen SDG Only</v>
          </cell>
        </row>
        <row r="3421">
          <cell r="A3421">
            <v>3420</v>
          </cell>
          <cell r="B3421" t="str">
            <v>three thousand four hundred twenty  SDG Only</v>
          </cell>
        </row>
        <row r="3422">
          <cell r="A3422">
            <v>3421</v>
          </cell>
          <cell r="B3422" t="str">
            <v>three thousand four hundred twenty one SDG Only</v>
          </cell>
        </row>
        <row r="3423">
          <cell r="A3423">
            <v>3422</v>
          </cell>
          <cell r="B3423" t="str">
            <v>three thousand four hundred twenty two SDG Only</v>
          </cell>
        </row>
        <row r="3424">
          <cell r="A3424">
            <v>3423</v>
          </cell>
          <cell r="B3424" t="str">
            <v>three thousand four hundred twenty three SDG Only</v>
          </cell>
        </row>
        <row r="3425">
          <cell r="A3425">
            <v>3424</v>
          </cell>
          <cell r="B3425" t="str">
            <v>three thousand four hundred twenty four SDG Only</v>
          </cell>
        </row>
        <row r="3426">
          <cell r="A3426">
            <v>3425</v>
          </cell>
          <cell r="B3426" t="str">
            <v>three thousand four hundred twenty five SDG Only</v>
          </cell>
        </row>
        <row r="3427">
          <cell r="A3427">
            <v>3426</v>
          </cell>
          <cell r="B3427" t="str">
            <v>three thousand four hundred twenty six SDG Only</v>
          </cell>
        </row>
        <row r="3428">
          <cell r="A3428">
            <v>3427</v>
          </cell>
          <cell r="B3428" t="str">
            <v>three thousand four hundred twenty seven SDG Only</v>
          </cell>
        </row>
        <row r="3429">
          <cell r="A3429">
            <v>3428</v>
          </cell>
          <cell r="B3429" t="str">
            <v>three thousand four hundred twenty eight SDG Only</v>
          </cell>
        </row>
        <row r="3430">
          <cell r="A3430">
            <v>3429</v>
          </cell>
          <cell r="B3430" t="str">
            <v>three thousand four hundred twenty nine SDG Only</v>
          </cell>
        </row>
        <row r="3431">
          <cell r="A3431">
            <v>3430</v>
          </cell>
          <cell r="B3431" t="str">
            <v>three thousand four hundred thirty  SDG Only</v>
          </cell>
        </row>
        <row r="3432">
          <cell r="A3432">
            <v>3431</v>
          </cell>
          <cell r="B3432" t="str">
            <v>three thousand four hundred thirty one SDG Only</v>
          </cell>
        </row>
        <row r="3433">
          <cell r="A3433">
            <v>3432</v>
          </cell>
          <cell r="B3433" t="str">
            <v>three thousand four hundred thirty two SDG Only</v>
          </cell>
        </row>
        <row r="3434">
          <cell r="A3434">
            <v>3433</v>
          </cell>
          <cell r="B3434" t="str">
            <v>three thousand four hundred thirty three SDG Only</v>
          </cell>
        </row>
        <row r="3435">
          <cell r="A3435">
            <v>3434</v>
          </cell>
          <cell r="B3435" t="str">
            <v>three thousand four hundred thirty four SDG Only</v>
          </cell>
        </row>
        <row r="3436">
          <cell r="A3436">
            <v>3435</v>
          </cell>
          <cell r="B3436" t="str">
            <v>three thousand four hundred thirty five SDG Only</v>
          </cell>
        </row>
        <row r="3437">
          <cell r="A3437">
            <v>3436</v>
          </cell>
          <cell r="B3437" t="str">
            <v>three thousand four hundred thirty six SDG Only</v>
          </cell>
        </row>
        <row r="3438">
          <cell r="A3438">
            <v>3437</v>
          </cell>
          <cell r="B3438" t="str">
            <v>three thousand four hundred thirty seven SDG Only</v>
          </cell>
        </row>
        <row r="3439">
          <cell r="A3439">
            <v>3438</v>
          </cell>
          <cell r="B3439" t="str">
            <v>three thousand four hundred thirty eight SDG Only</v>
          </cell>
        </row>
        <row r="3440">
          <cell r="A3440">
            <v>3439</v>
          </cell>
          <cell r="B3440" t="str">
            <v>three thousand four hundred thirty nine SDG Only</v>
          </cell>
        </row>
        <row r="3441">
          <cell r="A3441">
            <v>3440</v>
          </cell>
          <cell r="B3441" t="str">
            <v>three thousand four hundred fourty  SDG Only</v>
          </cell>
        </row>
        <row r="3442">
          <cell r="A3442">
            <v>3441</v>
          </cell>
          <cell r="B3442" t="str">
            <v>three thousand four hundred fourty one SDG Only</v>
          </cell>
        </row>
        <row r="3443">
          <cell r="A3443">
            <v>3442</v>
          </cell>
          <cell r="B3443" t="str">
            <v>three thousand four hundred fourty two SDG Only</v>
          </cell>
        </row>
        <row r="3444">
          <cell r="A3444">
            <v>3443</v>
          </cell>
          <cell r="B3444" t="str">
            <v>three thousand four hundred fourty three SDG Only</v>
          </cell>
        </row>
        <row r="3445">
          <cell r="A3445">
            <v>3444</v>
          </cell>
          <cell r="B3445" t="str">
            <v>three thousand four hundred fourty four SDG Only</v>
          </cell>
        </row>
        <row r="3446">
          <cell r="A3446">
            <v>3445</v>
          </cell>
          <cell r="B3446" t="str">
            <v>three thousand four hundred fourty five SDG Only</v>
          </cell>
        </row>
        <row r="3447">
          <cell r="A3447">
            <v>3446</v>
          </cell>
          <cell r="B3447" t="str">
            <v>three thousand four hundred fourty six SDG Only</v>
          </cell>
        </row>
        <row r="3448">
          <cell r="A3448">
            <v>3447</v>
          </cell>
          <cell r="B3448" t="str">
            <v>three thousand four hundred fourty seven SDG Only</v>
          </cell>
        </row>
        <row r="3449">
          <cell r="A3449">
            <v>3448</v>
          </cell>
          <cell r="B3449" t="str">
            <v>three thousand four hundred fourty eight SDG Only</v>
          </cell>
        </row>
        <row r="3450">
          <cell r="A3450">
            <v>3449</v>
          </cell>
          <cell r="B3450" t="str">
            <v>three thousand four hundred fourty nine SDG Only</v>
          </cell>
        </row>
        <row r="3451">
          <cell r="A3451">
            <v>3450</v>
          </cell>
          <cell r="B3451" t="str">
            <v>three thousand four hundred fifty  SDG Only</v>
          </cell>
        </row>
        <row r="3452">
          <cell r="A3452">
            <v>3451</v>
          </cell>
          <cell r="B3452" t="str">
            <v>three thousand four hundred fifty one SDG Only</v>
          </cell>
        </row>
        <row r="3453">
          <cell r="A3453">
            <v>3452</v>
          </cell>
          <cell r="B3453" t="str">
            <v>three thousand four hundred fifty two SDG Only</v>
          </cell>
        </row>
        <row r="3454">
          <cell r="A3454">
            <v>3453</v>
          </cell>
          <cell r="B3454" t="str">
            <v>three thousand four hundred fifty three SDG Only</v>
          </cell>
        </row>
        <row r="3455">
          <cell r="A3455">
            <v>3454</v>
          </cell>
          <cell r="B3455" t="str">
            <v>three thousand four hundred fifty four SDG Only</v>
          </cell>
        </row>
        <row r="3456">
          <cell r="A3456">
            <v>3455</v>
          </cell>
          <cell r="B3456" t="str">
            <v>three thousand four hundred fifty five SDG Only</v>
          </cell>
        </row>
        <row r="3457">
          <cell r="A3457">
            <v>3456</v>
          </cell>
          <cell r="B3457" t="str">
            <v>three thousand four hundred fifty six SDG Only</v>
          </cell>
        </row>
        <row r="3458">
          <cell r="A3458">
            <v>3457</v>
          </cell>
          <cell r="B3458" t="str">
            <v>three thousand four hundred fifty seven SDG Only</v>
          </cell>
        </row>
        <row r="3459">
          <cell r="A3459">
            <v>3458</v>
          </cell>
          <cell r="B3459" t="str">
            <v>three thousand four hundred fifty eight SDG Only</v>
          </cell>
        </row>
        <row r="3460">
          <cell r="A3460">
            <v>3459</v>
          </cell>
          <cell r="B3460" t="str">
            <v>three thousand four hundred fifty nine SDG Only</v>
          </cell>
        </row>
        <row r="3461">
          <cell r="A3461">
            <v>3460</v>
          </cell>
          <cell r="B3461" t="str">
            <v>three thousand four hundred sixty  SDG Only</v>
          </cell>
        </row>
        <row r="3462">
          <cell r="A3462">
            <v>3461</v>
          </cell>
          <cell r="B3462" t="str">
            <v>three thousand four hundred sixty one SDG Only</v>
          </cell>
        </row>
        <row r="3463">
          <cell r="A3463">
            <v>3462</v>
          </cell>
          <cell r="B3463" t="str">
            <v>three thousand four hundred sixty two SDG Only</v>
          </cell>
        </row>
        <row r="3464">
          <cell r="A3464">
            <v>3463</v>
          </cell>
          <cell r="B3464" t="str">
            <v>three thousand four hundred sixty three SDG Only</v>
          </cell>
        </row>
        <row r="3465">
          <cell r="A3465">
            <v>3464</v>
          </cell>
          <cell r="B3465" t="str">
            <v>three thousand four hundred sixty four SDG Only</v>
          </cell>
        </row>
        <row r="3466">
          <cell r="A3466">
            <v>3465</v>
          </cell>
          <cell r="B3466" t="str">
            <v>three thousand four hundred sixty five SDG Only</v>
          </cell>
        </row>
        <row r="3467">
          <cell r="A3467">
            <v>3466</v>
          </cell>
          <cell r="B3467" t="str">
            <v>three thousand four hundred sixty six SDG Only</v>
          </cell>
        </row>
        <row r="3468">
          <cell r="A3468">
            <v>3467</v>
          </cell>
          <cell r="B3468" t="str">
            <v>three thousand four hundred sixty seven SDG Only</v>
          </cell>
        </row>
        <row r="3469">
          <cell r="A3469">
            <v>3468</v>
          </cell>
          <cell r="B3469" t="str">
            <v>three thousand four hundred sixty eight SDG Only</v>
          </cell>
        </row>
        <row r="3470">
          <cell r="A3470">
            <v>3469</v>
          </cell>
          <cell r="B3470" t="str">
            <v>three thousand four hundred sixty nine SDG Only</v>
          </cell>
        </row>
        <row r="3471">
          <cell r="A3471">
            <v>3470</v>
          </cell>
          <cell r="B3471" t="str">
            <v>three thousand four hundred seventy  SDG Only</v>
          </cell>
        </row>
        <row r="3472">
          <cell r="A3472">
            <v>3471</v>
          </cell>
          <cell r="B3472" t="str">
            <v>three thousand four hundred seventy one SDG Only</v>
          </cell>
        </row>
        <row r="3473">
          <cell r="A3473">
            <v>3472</v>
          </cell>
          <cell r="B3473" t="str">
            <v>three thousand four hundred seventy two SDG Only</v>
          </cell>
        </row>
        <row r="3474">
          <cell r="A3474">
            <v>3473</v>
          </cell>
          <cell r="B3474" t="str">
            <v>three thousand four hundred seventy three SDG Only</v>
          </cell>
        </row>
        <row r="3475">
          <cell r="A3475">
            <v>3474</v>
          </cell>
          <cell r="B3475" t="str">
            <v>three thousand four hundred seventy four SDG Only</v>
          </cell>
        </row>
        <row r="3476">
          <cell r="A3476">
            <v>3475</v>
          </cell>
          <cell r="B3476" t="str">
            <v>three thousand four hundred seventy five SDG Only</v>
          </cell>
        </row>
        <row r="3477">
          <cell r="A3477">
            <v>3476</v>
          </cell>
          <cell r="B3477" t="str">
            <v>three thousand four hundred seventy six SDG Only</v>
          </cell>
        </row>
        <row r="3478">
          <cell r="A3478">
            <v>3477</v>
          </cell>
          <cell r="B3478" t="str">
            <v>three thousand four hundred seventy seven SDG Only</v>
          </cell>
        </row>
        <row r="3479">
          <cell r="A3479">
            <v>3478</v>
          </cell>
          <cell r="B3479" t="str">
            <v>three thousand four hundred seventy eight SDG Only</v>
          </cell>
        </row>
        <row r="3480">
          <cell r="A3480">
            <v>3479</v>
          </cell>
          <cell r="B3480" t="str">
            <v>three thousand four hundred seventy nine SDG Only</v>
          </cell>
        </row>
        <row r="3481">
          <cell r="A3481">
            <v>3480</v>
          </cell>
          <cell r="B3481" t="str">
            <v>three thousand four hundred eighty  SDG Only</v>
          </cell>
        </row>
        <row r="3482">
          <cell r="A3482">
            <v>3481</v>
          </cell>
          <cell r="B3482" t="str">
            <v>three thousand four hundred eighty one SDG Only</v>
          </cell>
        </row>
        <row r="3483">
          <cell r="A3483">
            <v>3482</v>
          </cell>
          <cell r="B3483" t="str">
            <v>three thousand four hundred eighty two SDG Only</v>
          </cell>
        </row>
        <row r="3484">
          <cell r="A3484">
            <v>3483</v>
          </cell>
          <cell r="B3484" t="str">
            <v>three thousand four hundred eighty three SDG Only</v>
          </cell>
        </row>
        <row r="3485">
          <cell r="A3485">
            <v>3484</v>
          </cell>
          <cell r="B3485" t="str">
            <v>three thousand four hundred eighty four SDG Only</v>
          </cell>
        </row>
        <row r="3486">
          <cell r="A3486">
            <v>3485</v>
          </cell>
          <cell r="B3486" t="str">
            <v>three thousand four hundred eighty five SDG Only</v>
          </cell>
        </row>
        <row r="3487">
          <cell r="A3487">
            <v>3486</v>
          </cell>
          <cell r="B3487" t="str">
            <v>three thousand four hundred eighty six SDG Only</v>
          </cell>
        </row>
        <row r="3488">
          <cell r="A3488">
            <v>3487</v>
          </cell>
          <cell r="B3488" t="str">
            <v>three thousand four hundred eighty seven SDG Only</v>
          </cell>
        </row>
        <row r="3489">
          <cell r="A3489">
            <v>3488</v>
          </cell>
          <cell r="B3489" t="str">
            <v>three thousand four hundred eighty eight SDG Only</v>
          </cell>
        </row>
        <row r="3490">
          <cell r="A3490">
            <v>3489</v>
          </cell>
          <cell r="B3490" t="str">
            <v>three thousand four hundred eighty nine SDG Only</v>
          </cell>
        </row>
        <row r="3491">
          <cell r="A3491">
            <v>3490</v>
          </cell>
          <cell r="B3491" t="str">
            <v>three thousand four hundred ninety  SDG Only</v>
          </cell>
        </row>
        <row r="3492">
          <cell r="A3492">
            <v>3491</v>
          </cell>
          <cell r="B3492" t="str">
            <v>three thousand four hundred ninety one SDG Only</v>
          </cell>
        </row>
        <row r="3493">
          <cell r="A3493">
            <v>3492</v>
          </cell>
          <cell r="B3493" t="str">
            <v>three thousand four hundred ninety two SDG Only</v>
          </cell>
        </row>
        <row r="3494">
          <cell r="A3494">
            <v>3493</v>
          </cell>
          <cell r="B3494" t="str">
            <v>three thousand four hundred ninety three SDG Only</v>
          </cell>
        </row>
        <row r="3495">
          <cell r="A3495">
            <v>3494</v>
          </cell>
          <cell r="B3495" t="str">
            <v>three thousand four hundred ninety four SDG Only</v>
          </cell>
        </row>
        <row r="3496">
          <cell r="A3496">
            <v>3495</v>
          </cell>
          <cell r="B3496" t="str">
            <v>three thousand four hundred ninety five SDG Only</v>
          </cell>
        </row>
        <row r="3497">
          <cell r="A3497">
            <v>3496</v>
          </cell>
          <cell r="B3497" t="str">
            <v>three thousand four hundred ninety six SDG Only</v>
          </cell>
        </row>
        <row r="3498">
          <cell r="A3498">
            <v>3497</v>
          </cell>
          <cell r="B3498" t="str">
            <v>three thousand four hundred ninety seven SDG Only</v>
          </cell>
        </row>
        <row r="3499">
          <cell r="A3499">
            <v>3498</v>
          </cell>
          <cell r="B3499" t="str">
            <v>three thousand four hundred ninety eight SDG Only</v>
          </cell>
        </row>
        <row r="3500">
          <cell r="A3500">
            <v>3499</v>
          </cell>
          <cell r="B3500" t="str">
            <v>three thousand four hundred ninety nine SDG Only</v>
          </cell>
        </row>
        <row r="3501">
          <cell r="A3501">
            <v>3500</v>
          </cell>
          <cell r="B3501" t="str">
            <v>three thousand five hundred  SDG Only</v>
          </cell>
        </row>
        <row r="3502">
          <cell r="A3502">
            <v>3501</v>
          </cell>
          <cell r="B3502" t="str">
            <v>three thousand five hundred one SDG Only</v>
          </cell>
        </row>
        <row r="3503">
          <cell r="A3503">
            <v>3502</v>
          </cell>
          <cell r="B3503" t="str">
            <v>three thousand five hundred two SDG Only</v>
          </cell>
        </row>
        <row r="3504">
          <cell r="A3504">
            <v>3503</v>
          </cell>
          <cell r="B3504" t="str">
            <v>three thousand five hundred three SDG Only</v>
          </cell>
        </row>
        <row r="3505">
          <cell r="A3505">
            <v>3504</v>
          </cell>
          <cell r="B3505" t="str">
            <v>three thousand five hundred four SDG Only</v>
          </cell>
        </row>
        <row r="3506">
          <cell r="A3506">
            <v>3505</v>
          </cell>
          <cell r="B3506" t="str">
            <v>three thousand five hundred five SDG Only</v>
          </cell>
        </row>
        <row r="3507">
          <cell r="A3507">
            <v>3506</v>
          </cell>
          <cell r="B3507" t="str">
            <v>three thousand five hundred six SDG Only</v>
          </cell>
        </row>
        <row r="3508">
          <cell r="A3508">
            <v>3507</v>
          </cell>
          <cell r="B3508" t="str">
            <v>three thousand five hundred seven SDG Only</v>
          </cell>
        </row>
        <row r="3509">
          <cell r="A3509">
            <v>3508</v>
          </cell>
          <cell r="B3509" t="str">
            <v>three thousand five hundred eight SDG Only</v>
          </cell>
        </row>
        <row r="3510">
          <cell r="A3510">
            <v>3509</v>
          </cell>
          <cell r="B3510" t="str">
            <v>three thousand five hundred nine SDG Only</v>
          </cell>
        </row>
        <row r="3511">
          <cell r="A3511">
            <v>3510</v>
          </cell>
          <cell r="B3511" t="str">
            <v>three thousand five hundred ten SDG Only</v>
          </cell>
        </row>
        <row r="3512">
          <cell r="A3512">
            <v>3511</v>
          </cell>
          <cell r="B3512" t="str">
            <v>three thousand five hundred eleven SDG Only</v>
          </cell>
        </row>
        <row r="3513">
          <cell r="A3513">
            <v>3512</v>
          </cell>
          <cell r="B3513" t="str">
            <v>three thousand five hundred twelve SDG Only</v>
          </cell>
        </row>
        <row r="3514">
          <cell r="A3514">
            <v>3513</v>
          </cell>
          <cell r="B3514" t="str">
            <v>three thousand five hundred thirteen SDG Only</v>
          </cell>
        </row>
        <row r="3515">
          <cell r="A3515">
            <v>3514</v>
          </cell>
          <cell r="B3515" t="str">
            <v>three thousand five hundred fourteen SDG Only</v>
          </cell>
        </row>
        <row r="3516">
          <cell r="A3516">
            <v>3515</v>
          </cell>
          <cell r="B3516" t="str">
            <v>three thousand five hundred fifteen SDG Only</v>
          </cell>
        </row>
        <row r="3517">
          <cell r="A3517">
            <v>3516</v>
          </cell>
          <cell r="B3517" t="str">
            <v>three thousand five hundred sixteen SDG Only</v>
          </cell>
        </row>
        <row r="3518">
          <cell r="A3518">
            <v>3517</v>
          </cell>
          <cell r="B3518" t="str">
            <v>three thousand five hundred seventeen SDG Only</v>
          </cell>
        </row>
        <row r="3519">
          <cell r="A3519">
            <v>3518</v>
          </cell>
          <cell r="B3519" t="str">
            <v>three thousand five hundred eighteen SDG Only</v>
          </cell>
        </row>
        <row r="3520">
          <cell r="A3520">
            <v>3519</v>
          </cell>
          <cell r="B3520" t="str">
            <v>three thousand five hundred nineteen SDG Only</v>
          </cell>
        </row>
        <row r="3521">
          <cell r="A3521">
            <v>3520</v>
          </cell>
          <cell r="B3521" t="str">
            <v>three thousand five hundred twenty  SDG Only</v>
          </cell>
        </row>
        <row r="3522">
          <cell r="A3522">
            <v>3521</v>
          </cell>
          <cell r="B3522" t="str">
            <v>three thousand five hundred twenty one SDG Only</v>
          </cell>
        </row>
        <row r="3523">
          <cell r="A3523">
            <v>3522</v>
          </cell>
          <cell r="B3523" t="str">
            <v>three thousand five hundred twenty two SDG Only</v>
          </cell>
        </row>
        <row r="3524">
          <cell r="A3524">
            <v>3523</v>
          </cell>
          <cell r="B3524" t="str">
            <v>three thousand five hundred twenty three SDG Only</v>
          </cell>
        </row>
        <row r="3525">
          <cell r="A3525">
            <v>3524</v>
          </cell>
          <cell r="B3525" t="str">
            <v>three thousand five hundred twenty four SDG Only</v>
          </cell>
        </row>
        <row r="3526">
          <cell r="A3526">
            <v>3525</v>
          </cell>
          <cell r="B3526" t="str">
            <v>three thousand five hundred twenty five SDG Only</v>
          </cell>
        </row>
        <row r="3527">
          <cell r="A3527">
            <v>3526</v>
          </cell>
          <cell r="B3527" t="str">
            <v>three thousand five hundred twenty six SDG Only</v>
          </cell>
        </row>
        <row r="3528">
          <cell r="A3528">
            <v>3527</v>
          </cell>
          <cell r="B3528" t="str">
            <v>three thousand five hundred twenty seven SDG Only</v>
          </cell>
        </row>
        <row r="3529">
          <cell r="A3529">
            <v>3528</v>
          </cell>
          <cell r="B3529" t="str">
            <v>three thousand five hundred twenty eight SDG Only</v>
          </cell>
        </row>
        <row r="3530">
          <cell r="A3530">
            <v>3529</v>
          </cell>
          <cell r="B3530" t="str">
            <v>three thousand five hundred twenty nine SDG Only</v>
          </cell>
        </row>
        <row r="3531">
          <cell r="A3531">
            <v>3530</v>
          </cell>
          <cell r="B3531" t="str">
            <v>three thousand five hundred thirty  SDG Only</v>
          </cell>
        </row>
        <row r="3532">
          <cell r="A3532">
            <v>3531</v>
          </cell>
          <cell r="B3532" t="str">
            <v>three thousand five hundred thirty one SDG Only</v>
          </cell>
        </row>
        <row r="3533">
          <cell r="A3533">
            <v>3532</v>
          </cell>
          <cell r="B3533" t="str">
            <v>three thousand five hundred thirty two SDG Only</v>
          </cell>
        </row>
        <row r="3534">
          <cell r="A3534">
            <v>3533</v>
          </cell>
          <cell r="B3534" t="str">
            <v>three thousand five hundred thirty three SDG Only</v>
          </cell>
        </row>
        <row r="3535">
          <cell r="A3535">
            <v>3534</v>
          </cell>
          <cell r="B3535" t="str">
            <v>three thousand five hundred thirty four SDG Only</v>
          </cell>
        </row>
        <row r="3536">
          <cell r="A3536">
            <v>3535</v>
          </cell>
          <cell r="B3536" t="str">
            <v>three thousand five hundred thirty five SDG Only</v>
          </cell>
        </row>
        <row r="3537">
          <cell r="A3537">
            <v>3536</v>
          </cell>
          <cell r="B3537" t="str">
            <v>three thousand five hundred thirty six SDG Only</v>
          </cell>
        </row>
        <row r="3538">
          <cell r="A3538">
            <v>3537</v>
          </cell>
          <cell r="B3538" t="str">
            <v>three thousand five hundred thirty seven SDG Only</v>
          </cell>
        </row>
        <row r="3539">
          <cell r="A3539">
            <v>3538</v>
          </cell>
          <cell r="B3539" t="str">
            <v>three thousand five hundred thirty eight SDG Only</v>
          </cell>
        </row>
        <row r="3540">
          <cell r="A3540">
            <v>3539</v>
          </cell>
          <cell r="B3540" t="str">
            <v>three thousand five hundred thirty nine SDG Only</v>
          </cell>
        </row>
        <row r="3541">
          <cell r="A3541">
            <v>3540</v>
          </cell>
          <cell r="B3541" t="str">
            <v>three thousand five hundred fourty  SDG Only</v>
          </cell>
        </row>
        <row r="3542">
          <cell r="A3542">
            <v>3541</v>
          </cell>
          <cell r="B3542" t="str">
            <v>three thousand five hundred fourty one SDG Only</v>
          </cell>
        </row>
        <row r="3543">
          <cell r="A3543">
            <v>3542</v>
          </cell>
          <cell r="B3543" t="str">
            <v>three thousand five hundred fourty two SDG Only</v>
          </cell>
        </row>
        <row r="3544">
          <cell r="A3544">
            <v>3543</v>
          </cell>
          <cell r="B3544" t="str">
            <v>three thousand five hundred fourty three SDG Only</v>
          </cell>
        </row>
        <row r="3545">
          <cell r="A3545">
            <v>3544</v>
          </cell>
          <cell r="B3545" t="str">
            <v>three thousand five hundred fourty four SDG Only</v>
          </cell>
        </row>
        <row r="3546">
          <cell r="A3546">
            <v>3545</v>
          </cell>
          <cell r="B3546" t="str">
            <v>three thousand five hundred fourty five SDG Only</v>
          </cell>
        </row>
        <row r="3547">
          <cell r="A3547">
            <v>3546</v>
          </cell>
          <cell r="B3547" t="str">
            <v>three thousand five hundred fourty six SDG Only</v>
          </cell>
        </row>
        <row r="3548">
          <cell r="A3548">
            <v>3547</v>
          </cell>
          <cell r="B3548" t="str">
            <v>three thousand five hundred fourty seven SDG Only</v>
          </cell>
        </row>
        <row r="3549">
          <cell r="A3549">
            <v>3548</v>
          </cell>
          <cell r="B3549" t="str">
            <v>three thousand five hundred fourty eight SDG Only</v>
          </cell>
        </row>
        <row r="3550">
          <cell r="A3550">
            <v>3549</v>
          </cell>
          <cell r="B3550" t="str">
            <v>three thousand five hundred fourty nine SDG Only</v>
          </cell>
        </row>
        <row r="3551">
          <cell r="A3551">
            <v>3550</v>
          </cell>
          <cell r="B3551" t="str">
            <v>three thousand five hundred fifty  SDG Only</v>
          </cell>
        </row>
        <row r="3552">
          <cell r="A3552">
            <v>3551</v>
          </cell>
          <cell r="B3552" t="str">
            <v>three thousand five hundred fifty one SDG Only</v>
          </cell>
        </row>
        <row r="3553">
          <cell r="A3553">
            <v>3552</v>
          </cell>
          <cell r="B3553" t="str">
            <v>three thousand five hundred fifty two SDG Only</v>
          </cell>
        </row>
        <row r="3554">
          <cell r="A3554">
            <v>3553</v>
          </cell>
          <cell r="B3554" t="str">
            <v>three thousand five hundred fifty three SDG Only</v>
          </cell>
        </row>
        <row r="3555">
          <cell r="A3555">
            <v>3554</v>
          </cell>
          <cell r="B3555" t="str">
            <v>three thousand five hundred fifty four SDG Only</v>
          </cell>
        </row>
        <row r="3556">
          <cell r="A3556">
            <v>3555</v>
          </cell>
          <cell r="B3556" t="str">
            <v>three thousand five hundred fifty five SDG Only</v>
          </cell>
        </row>
        <row r="3557">
          <cell r="A3557">
            <v>3556</v>
          </cell>
          <cell r="B3557" t="str">
            <v>three thousand five hundred fifty six SDG Only</v>
          </cell>
        </row>
        <row r="3558">
          <cell r="A3558">
            <v>3557</v>
          </cell>
          <cell r="B3558" t="str">
            <v>three thousand five hundred fifty seven SDG Only</v>
          </cell>
        </row>
        <row r="3559">
          <cell r="A3559">
            <v>3558</v>
          </cell>
          <cell r="B3559" t="str">
            <v>three thousand five hundred fifty eight SDG Only</v>
          </cell>
        </row>
        <row r="3560">
          <cell r="A3560">
            <v>3559</v>
          </cell>
          <cell r="B3560" t="str">
            <v>three thousand five hundred fifty nine SDG Only</v>
          </cell>
        </row>
        <row r="3561">
          <cell r="A3561">
            <v>3560</v>
          </cell>
          <cell r="B3561" t="str">
            <v>three thousand five hundred sixty  SDG Only</v>
          </cell>
        </row>
        <row r="3562">
          <cell r="A3562">
            <v>3561</v>
          </cell>
          <cell r="B3562" t="str">
            <v>three thousand five hundred sixty one SDG Only</v>
          </cell>
        </row>
        <row r="3563">
          <cell r="A3563">
            <v>3562</v>
          </cell>
          <cell r="B3563" t="str">
            <v>three thousand five hundred sixty two SDG Only</v>
          </cell>
        </row>
        <row r="3564">
          <cell r="A3564">
            <v>3563</v>
          </cell>
          <cell r="B3564" t="str">
            <v>three thousand five hundred sixty three SDG Only</v>
          </cell>
        </row>
        <row r="3565">
          <cell r="A3565">
            <v>3564</v>
          </cell>
          <cell r="B3565" t="str">
            <v>three thousand five hundred sixty four SDG Only</v>
          </cell>
        </row>
        <row r="3566">
          <cell r="A3566">
            <v>3565</v>
          </cell>
          <cell r="B3566" t="str">
            <v>three thousand five hundred sixty five SDG Only</v>
          </cell>
        </row>
        <row r="3567">
          <cell r="A3567">
            <v>3566</v>
          </cell>
          <cell r="B3567" t="str">
            <v>three thousand five hundred sixty six SDG Only</v>
          </cell>
        </row>
        <row r="3568">
          <cell r="A3568">
            <v>3567</v>
          </cell>
          <cell r="B3568" t="str">
            <v>three thousand five hundred sixty seven SDG Only</v>
          </cell>
        </row>
        <row r="3569">
          <cell r="A3569">
            <v>3568</v>
          </cell>
          <cell r="B3569" t="str">
            <v>three thousand five hundred sixty eight SDG Only</v>
          </cell>
        </row>
        <row r="3570">
          <cell r="A3570">
            <v>3569</v>
          </cell>
          <cell r="B3570" t="str">
            <v>three thousand five hundred sixty nine SDG Only</v>
          </cell>
        </row>
        <row r="3571">
          <cell r="A3571">
            <v>3570</v>
          </cell>
          <cell r="B3571" t="str">
            <v>three thousand five hundred seventy  SDG Only</v>
          </cell>
        </row>
        <row r="3572">
          <cell r="A3572">
            <v>3571</v>
          </cell>
          <cell r="B3572" t="str">
            <v>three thousand five hundred seventy one SDG Only</v>
          </cell>
        </row>
        <row r="3573">
          <cell r="A3573">
            <v>3572</v>
          </cell>
          <cell r="B3573" t="str">
            <v>three thousand five hundred seventy two SDG Only</v>
          </cell>
        </row>
        <row r="3574">
          <cell r="A3574">
            <v>3573</v>
          </cell>
          <cell r="B3574" t="str">
            <v>three thousand five hundred seventy three SDG Only</v>
          </cell>
        </row>
        <row r="3575">
          <cell r="A3575">
            <v>3574</v>
          </cell>
          <cell r="B3575" t="str">
            <v>three thousand five hundred seventy four SDG Only</v>
          </cell>
        </row>
        <row r="3576">
          <cell r="A3576">
            <v>3575</v>
          </cell>
          <cell r="B3576" t="str">
            <v>three thousand five hundred seventy five SDG Only</v>
          </cell>
        </row>
        <row r="3577">
          <cell r="A3577">
            <v>3576</v>
          </cell>
          <cell r="B3577" t="str">
            <v>three thousand five hundred seventy six SDG Only</v>
          </cell>
        </row>
        <row r="3578">
          <cell r="A3578">
            <v>3577</v>
          </cell>
          <cell r="B3578" t="str">
            <v>three thousand five hundred seventy seven SDG Only</v>
          </cell>
        </row>
        <row r="3579">
          <cell r="A3579">
            <v>3578</v>
          </cell>
          <cell r="B3579" t="str">
            <v>three thousand five hundred seventy eight SDG Only</v>
          </cell>
        </row>
        <row r="3580">
          <cell r="A3580">
            <v>3579</v>
          </cell>
          <cell r="B3580" t="str">
            <v>three thousand five hundred seventy nine SDG Only</v>
          </cell>
        </row>
        <row r="3581">
          <cell r="A3581">
            <v>3580</v>
          </cell>
          <cell r="B3581" t="str">
            <v>three thousand five hundred eighty  SDG Only</v>
          </cell>
        </row>
        <row r="3582">
          <cell r="A3582">
            <v>3581</v>
          </cell>
          <cell r="B3582" t="str">
            <v>three thousand five hundred eighty one SDG Only</v>
          </cell>
        </row>
        <row r="3583">
          <cell r="A3583">
            <v>3582</v>
          </cell>
          <cell r="B3583" t="str">
            <v>three thousand five hundred eighty two SDG Only</v>
          </cell>
        </row>
        <row r="3584">
          <cell r="A3584">
            <v>3583</v>
          </cell>
          <cell r="B3584" t="str">
            <v>three thousand five hundred eighty three SDG Only</v>
          </cell>
        </row>
        <row r="3585">
          <cell r="A3585">
            <v>3584</v>
          </cell>
          <cell r="B3585" t="str">
            <v>three thousand five hundred eighty four SDG Only</v>
          </cell>
        </row>
        <row r="3586">
          <cell r="A3586">
            <v>3585</v>
          </cell>
          <cell r="B3586" t="str">
            <v>three thousand five hundred eighty five SDG Only</v>
          </cell>
        </row>
        <row r="3587">
          <cell r="A3587">
            <v>3586</v>
          </cell>
          <cell r="B3587" t="str">
            <v>three thousand five hundred eighty six SDG Only</v>
          </cell>
        </row>
        <row r="3588">
          <cell r="A3588">
            <v>3587</v>
          </cell>
          <cell r="B3588" t="str">
            <v>three thousand five hundred eighty seven SDG Only</v>
          </cell>
        </row>
        <row r="3589">
          <cell r="A3589">
            <v>3588</v>
          </cell>
          <cell r="B3589" t="str">
            <v>three thousand five hundred eighty eight SDG Only</v>
          </cell>
        </row>
        <row r="3590">
          <cell r="A3590">
            <v>3589</v>
          </cell>
          <cell r="B3590" t="str">
            <v>three thousand five hundred eighty nine SDG Only</v>
          </cell>
        </row>
        <row r="3591">
          <cell r="A3591">
            <v>3590</v>
          </cell>
          <cell r="B3591" t="str">
            <v>three thousand five hundred ninety  SDG Only</v>
          </cell>
        </row>
        <row r="3592">
          <cell r="A3592">
            <v>3591</v>
          </cell>
          <cell r="B3592" t="str">
            <v>three thousand five hundred ninety one SDG Only</v>
          </cell>
        </row>
        <row r="3593">
          <cell r="A3593">
            <v>3592</v>
          </cell>
          <cell r="B3593" t="str">
            <v>three thousand five hundred ninety two SDG Only</v>
          </cell>
        </row>
        <row r="3594">
          <cell r="A3594">
            <v>3593</v>
          </cell>
          <cell r="B3594" t="str">
            <v>three thousand five hundred ninety three SDG Only</v>
          </cell>
        </row>
        <row r="3595">
          <cell r="A3595">
            <v>3594</v>
          </cell>
          <cell r="B3595" t="str">
            <v>three thousand five hundred ninety four SDG Only</v>
          </cell>
        </row>
        <row r="3596">
          <cell r="A3596">
            <v>3595</v>
          </cell>
          <cell r="B3596" t="str">
            <v>three thousand five hundred ninety five SDG Only</v>
          </cell>
        </row>
        <row r="3597">
          <cell r="A3597">
            <v>3596</v>
          </cell>
          <cell r="B3597" t="str">
            <v>three thousand five hundred ninety six SDG Only</v>
          </cell>
        </row>
        <row r="3598">
          <cell r="A3598">
            <v>3597</v>
          </cell>
          <cell r="B3598" t="str">
            <v>three thousand five hundred ninety seven SDG Only</v>
          </cell>
        </row>
        <row r="3599">
          <cell r="A3599">
            <v>3598</v>
          </cell>
          <cell r="B3599" t="str">
            <v>three thousand five hundred ninety eight SDG Only</v>
          </cell>
        </row>
        <row r="3600">
          <cell r="A3600">
            <v>3599</v>
          </cell>
          <cell r="B3600" t="str">
            <v>three thousand five hundred ninety nine SDG Only</v>
          </cell>
        </row>
        <row r="3601">
          <cell r="A3601">
            <v>3600</v>
          </cell>
          <cell r="B3601" t="str">
            <v>three thousand six hundred  SDG Only</v>
          </cell>
        </row>
        <row r="3602">
          <cell r="A3602">
            <v>3601</v>
          </cell>
          <cell r="B3602" t="str">
            <v>three thousand six hundred one SDG Only</v>
          </cell>
        </row>
        <row r="3603">
          <cell r="A3603">
            <v>3602</v>
          </cell>
          <cell r="B3603" t="str">
            <v>three thousand six hundred two SDG Only</v>
          </cell>
        </row>
        <row r="3604">
          <cell r="A3604">
            <v>3603</v>
          </cell>
          <cell r="B3604" t="str">
            <v>three thousand six hundred three SDG Only</v>
          </cell>
        </row>
        <row r="3605">
          <cell r="A3605">
            <v>3604</v>
          </cell>
          <cell r="B3605" t="str">
            <v>three thousand six hundred four SDG Only</v>
          </cell>
        </row>
        <row r="3606">
          <cell r="A3606">
            <v>3605</v>
          </cell>
          <cell r="B3606" t="str">
            <v>three thousand six hundred five SDG Only</v>
          </cell>
        </row>
        <row r="3607">
          <cell r="A3607">
            <v>3606</v>
          </cell>
          <cell r="B3607" t="str">
            <v>three thousand six hundred six SDG Only</v>
          </cell>
        </row>
        <row r="3608">
          <cell r="A3608">
            <v>3607</v>
          </cell>
          <cell r="B3608" t="str">
            <v>three thousand six hundred seven SDG Only</v>
          </cell>
        </row>
        <row r="3609">
          <cell r="A3609">
            <v>3608</v>
          </cell>
          <cell r="B3609" t="str">
            <v>three thousand six hundred eight SDG Only</v>
          </cell>
        </row>
        <row r="3610">
          <cell r="A3610">
            <v>3609</v>
          </cell>
          <cell r="B3610" t="str">
            <v>three thousand six hundred nine SDG Only</v>
          </cell>
        </row>
        <row r="3611">
          <cell r="A3611">
            <v>3610</v>
          </cell>
          <cell r="B3611" t="str">
            <v>three thousand six hundred ten SDG Only</v>
          </cell>
        </row>
        <row r="3612">
          <cell r="A3612">
            <v>3611</v>
          </cell>
          <cell r="B3612" t="str">
            <v>three thousand six hundred eleven SDG Only</v>
          </cell>
        </row>
        <row r="3613">
          <cell r="A3613">
            <v>3612</v>
          </cell>
          <cell r="B3613" t="str">
            <v>three thousand six hundred twelve SDG Only</v>
          </cell>
        </row>
        <row r="3614">
          <cell r="A3614">
            <v>3613</v>
          </cell>
          <cell r="B3614" t="str">
            <v>three thousand six hundred thirteen SDG Only</v>
          </cell>
        </row>
        <row r="3615">
          <cell r="A3615">
            <v>3614</v>
          </cell>
          <cell r="B3615" t="str">
            <v>three thousand six hundred fourteen SDG Only</v>
          </cell>
        </row>
        <row r="3616">
          <cell r="A3616">
            <v>3615</v>
          </cell>
          <cell r="B3616" t="str">
            <v>three thousand six hundred fifteen SDG Only</v>
          </cell>
        </row>
        <row r="3617">
          <cell r="A3617">
            <v>3616</v>
          </cell>
          <cell r="B3617" t="str">
            <v>three thousand six hundred sixteen SDG Only</v>
          </cell>
        </row>
        <row r="3618">
          <cell r="A3618">
            <v>3617</v>
          </cell>
          <cell r="B3618" t="str">
            <v>three thousand six hundred seventeen SDG Only</v>
          </cell>
        </row>
        <row r="3619">
          <cell r="A3619">
            <v>3618</v>
          </cell>
          <cell r="B3619" t="str">
            <v>three thousand six hundred eighteen SDG Only</v>
          </cell>
        </row>
        <row r="3620">
          <cell r="A3620">
            <v>3619</v>
          </cell>
          <cell r="B3620" t="str">
            <v>three thousand six hundred nineteen SDG Only</v>
          </cell>
        </row>
        <row r="3621">
          <cell r="A3621">
            <v>3620</v>
          </cell>
          <cell r="B3621" t="str">
            <v>three thousand six hundred twenty  SDG Only</v>
          </cell>
        </row>
        <row r="3622">
          <cell r="A3622">
            <v>3621</v>
          </cell>
          <cell r="B3622" t="str">
            <v>three thousand six hundred twenty one SDG Only</v>
          </cell>
        </row>
        <row r="3623">
          <cell r="A3623">
            <v>3622</v>
          </cell>
          <cell r="B3623" t="str">
            <v>three thousand six hundred twenty two SDG Only</v>
          </cell>
        </row>
        <row r="3624">
          <cell r="A3624">
            <v>3623</v>
          </cell>
          <cell r="B3624" t="str">
            <v>three thousand six hundred twenty three SDG Only</v>
          </cell>
        </row>
        <row r="3625">
          <cell r="A3625">
            <v>3624</v>
          </cell>
          <cell r="B3625" t="str">
            <v>three thousand six hundred twenty four SDG Only</v>
          </cell>
        </row>
        <row r="3626">
          <cell r="A3626">
            <v>3625</v>
          </cell>
          <cell r="B3626" t="str">
            <v>three thousand six hundred twenty five SDG Only</v>
          </cell>
        </row>
        <row r="3627">
          <cell r="A3627">
            <v>3626</v>
          </cell>
          <cell r="B3627" t="str">
            <v>three thousand six hundred twenty six SDG Only</v>
          </cell>
        </row>
        <row r="3628">
          <cell r="A3628">
            <v>3627</v>
          </cell>
          <cell r="B3628" t="str">
            <v>three thousand six hundred twenty seven SDG Only</v>
          </cell>
        </row>
        <row r="3629">
          <cell r="A3629">
            <v>3628</v>
          </cell>
          <cell r="B3629" t="str">
            <v>three thousand six hundred twenty eight SDG Only</v>
          </cell>
        </row>
        <row r="3630">
          <cell r="A3630">
            <v>3629</v>
          </cell>
          <cell r="B3630" t="str">
            <v>three thousand six hundred twenty nine SDG Only</v>
          </cell>
        </row>
        <row r="3631">
          <cell r="A3631">
            <v>3630</v>
          </cell>
          <cell r="B3631" t="str">
            <v>three thousand six hundred thirty  SDG Only</v>
          </cell>
        </row>
        <row r="3632">
          <cell r="A3632">
            <v>3631</v>
          </cell>
          <cell r="B3632" t="str">
            <v>three thousand six hundred thirty one SDG Only</v>
          </cell>
        </row>
        <row r="3633">
          <cell r="A3633">
            <v>3632</v>
          </cell>
          <cell r="B3633" t="str">
            <v>three thousand six hundred thirty two SDG Only</v>
          </cell>
        </row>
        <row r="3634">
          <cell r="A3634">
            <v>3633</v>
          </cell>
          <cell r="B3634" t="str">
            <v>three thousand six hundred thirty three SDG Only</v>
          </cell>
        </row>
        <row r="3635">
          <cell r="A3635">
            <v>3634</v>
          </cell>
          <cell r="B3635" t="str">
            <v>three thousand six hundred thirty four SDG Only</v>
          </cell>
        </row>
        <row r="3636">
          <cell r="A3636">
            <v>3635</v>
          </cell>
          <cell r="B3636" t="str">
            <v>three thousand six hundred thirty five SDG Only</v>
          </cell>
        </row>
        <row r="3637">
          <cell r="A3637">
            <v>3636</v>
          </cell>
          <cell r="B3637" t="str">
            <v>three thousand six hundred thirty six SDG Only</v>
          </cell>
        </row>
        <row r="3638">
          <cell r="A3638">
            <v>3637</v>
          </cell>
          <cell r="B3638" t="str">
            <v>three thousand six hundred thirty seven SDG Only</v>
          </cell>
        </row>
        <row r="3639">
          <cell r="A3639">
            <v>3638</v>
          </cell>
          <cell r="B3639" t="str">
            <v>three thousand six hundred thirty eight SDG Only</v>
          </cell>
        </row>
        <row r="3640">
          <cell r="A3640">
            <v>3639</v>
          </cell>
          <cell r="B3640" t="str">
            <v>three thousand six hundred thirty nine SDG Only</v>
          </cell>
        </row>
        <row r="3641">
          <cell r="A3641">
            <v>3640</v>
          </cell>
          <cell r="B3641" t="str">
            <v>three thousand six hundred fourty  SDG Only</v>
          </cell>
        </row>
        <row r="3642">
          <cell r="A3642">
            <v>3641</v>
          </cell>
          <cell r="B3642" t="str">
            <v>three thousand six hundred fourty one SDG Only</v>
          </cell>
        </row>
        <row r="3643">
          <cell r="A3643">
            <v>3642</v>
          </cell>
          <cell r="B3643" t="str">
            <v>three thousand six hundred fourty two SDG Only</v>
          </cell>
        </row>
        <row r="3644">
          <cell r="A3644">
            <v>3643</v>
          </cell>
          <cell r="B3644" t="str">
            <v>three thousand six hundred fourty three SDG Only</v>
          </cell>
        </row>
        <row r="3645">
          <cell r="A3645">
            <v>3644</v>
          </cell>
          <cell r="B3645" t="str">
            <v>three thousand six hundred fourty four SDG Only</v>
          </cell>
        </row>
        <row r="3646">
          <cell r="A3646">
            <v>3645</v>
          </cell>
          <cell r="B3646" t="str">
            <v>three thousand six hundred fourty five SDG Only</v>
          </cell>
        </row>
        <row r="3647">
          <cell r="A3647">
            <v>3646</v>
          </cell>
          <cell r="B3647" t="str">
            <v>three thousand six hundred fourty six SDG Only</v>
          </cell>
        </row>
        <row r="3648">
          <cell r="A3648">
            <v>3647</v>
          </cell>
          <cell r="B3648" t="str">
            <v>three thousand six hundred fourty seven SDG Only</v>
          </cell>
        </row>
        <row r="3649">
          <cell r="A3649">
            <v>3648</v>
          </cell>
          <cell r="B3649" t="str">
            <v>three thousand six hundred fourty eight SDG Only</v>
          </cell>
        </row>
        <row r="3650">
          <cell r="A3650">
            <v>3649</v>
          </cell>
          <cell r="B3650" t="str">
            <v>three thousand six hundred fourty nine SDG Only</v>
          </cell>
        </row>
        <row r="3651">
          <cell r="A3651">
            <v>3650</v>
          </cell>
          <cell r="B3651" t="str">
            <v>three thousand six hundred fifty  SDG Only</v>
          </cell>
        </row>
        <row r="3652">
          <cell r="A3652">
            <v>3651</v>
          </cell>
          <cell r="B3652" t="str">
            <v>three thousand six hundred fifty one SDG Only</v>
          </cell>
        </row>
        <row r="3653">
          <cell r="A3653">
            <v>3652</v>
          </cell>
          <cell r="B3653" t="str">
            <v>three thousand six hundred fifty two SDG Only</v>
          </cell>
        </row>
        <row r="3654">
          <cell r="A3654">
            <v>3653</v>
          </cell>
          <cell r="B3654" t="str">
            <v>three thousand six hundred fifty three SDG Only</v>
          </cell>
        </row>
        <row r="3655">
          <cell r="A3655">
            <v>3654</v>
          </cell>
          <cell r="B3655" t="str">
            <v>three thousand six hundred fifty four SDG Only</v>
          </cell>
        </row>
        <row r="3656">
          <cell r="A3656">
            <v>3655</v>
          </cell>
          <cell r="B3656" t="str">
            <v>three thousand six hundred fifty five SDG Only</v>
          </cell>
        </row>
        <row r="3657">
          <cell r="A3657">
            <v>3656</v>
          </cell>
          <cell r="B3657" t="str">
            <v>three thousand six hundred fifty six SDG Only</v>
          </cell>
        </row>
        <row r="3658">
          <cell r="A3658">
            <v>3657</v>
          </cell>
          <cell r="B3658" t="str">
            <v>three thousand six hundred fifty seven SDG Only</v>
          </cell>
        </row>
        <row r="3659">
          <cell r="A3659">
            <v>3658</v>
          </cell>
          <cell r="B3659" t="str">
            <v>three thousand six hundred fifty eight SDG Only</v>
          </cell>
        </row>
        <row r="3660">
          <cell r="A3660">
            <v>3659</v>
          </cell>
          <cell r="B3660" t="str">
            <v>three thousand six hundred fifty nine SDG Only</v>
          </cell>
        </row>
        <row r="3661">
          <cell r="A3661">
            <v>3660</v>
          </cell>
          <cell r="B3661" t="str">
            <v>three thousand six hundred sixty  SDG Only</v>
          </cell>
        </row>
        <row r="3662">
          <cell r="A3662">
            <v>3661</v>
          </cell>
          <cell r="B3662" t="str">
            <v>three thousand six hundred sixty one SDG Only</v>
          </cell>
        </row>
        <row r="3663">
          <cell r="A3663">
            <v>3662</v>
          </cell>
          <cell r="B3663" t="str">
            <v>three thousand six hundred sixty two SDG Only</v>
          </cell>
        </row>
        <row r="3664">
          <cell r="A3664">
            <v>3663</v>
          </cell>
          <cell r="B3664" t="str">
            <v>three thousand six hundred sixty three SDG Only</v>
          </cell>
        </row>
        <row r="3665">
          <cell r="A3665">
            <v>3664</v>
          </cell>
          <cell r="B3665" t="str">
            <v>three thousand six hundred sixty four SDG Only</v>
          </cell>
        </row>
        <row r="3666">
          <cell r="A3666">
            <v>3665</v>
          </cell>
          <cell r="B3666" t="str">
            <v>three thousand six hundred sixty five SDG Only</v>
          </cell>
        </row>
        <row r="3667">
          <cell r="A3667">
            <v>3666</v>
          </cell>
          <cell r="B3667" t="str">
            <v>three thousand six hundred sixty six SDG Only</v>
          </cell>
        </row>
        <row r="3668">
          <cell r="A3668">
            <v>3667</v>
          </cell>
          <cell r="B3668" t="str">
            <v>three thousand six hundred sixty seven SDG Only</v>
          </cell>
        </row>
        <row r="3669">
          <cell r="A3669">
            <v>3668</v>
          </cell>
          <cell r="B3669" t="str">
            <v>three thousand six hundred sixty eight SDG Only</v>
          </cell>
        </row>
        <row r="3670">
          <cell r="A3670">
            <v>3669</v>
          </cell>
          <cell r="B3670" t="str">
            <v>three thousand six hundred sixty nine SDG Only</v>
          </cell>
        </row>
        <row r="3671">
          <cell r="A3671">
            <v>3670</v>
          </cell>
          <cell r="B3671" t="str">
            <v>three thousand six hundred seventy  SDG Only</v>
          </cell>
        </row>
        <row r="3672">
          <cell r="A3672">
            <v>3671</v>
          </cell>
          <cell r="B3672" t="str">
            <v>three thousand six hundred seventy one SDG Only</v>
          </cell>
        </row>
        <row r="3673">
          <cell r="A3673">
            <v>3672</v>
          </cell>
          <cell r="B3673" t="str">
            <v>three thousand six hundred seventy two SDG Only</v>
          </cell>
        </row>
        <row r="3674">
          <cell r="A3674">
            <v>3673</v>
          </cell>
          <cell r="B3674" t="str">
            <v>three thousand six hundred seventy three SDG Only</v>
          </cell>
        </row>
        <row r="3675">
          <cell r="A3675">
            <v>3674</v>
          </cell>
          <cell r="B3675" t="str">
            <v>three thousand six hundred seventy four SDG Only</v>
          </cell>
        </row>
        <row r="3676">
          <cell r="A3676">
            <v>3675</v>
          </cell>
          <cell r="B3676" t="str">
            <v>three thousand six hundred seventy five SDG Only</v>
          </cell>
        </row>
        <row r="3677">
          <cell r="A3677">
            <v>3676</v>
          </cell>
          <cell r="B3677" t="str">
            <v>three thousand six hundred seventy six SDG Only</v>
          </cell>
        </row>
        <row r="3678">
          <cell r="A3678">
            <v>3677</v>
          </cell>
          <cell r="B3678" t="str">
            <v>three thousand six hundred seventy seven SDG Only</v>
          </cell>
        </row>
        <row r="3679">
          <cell r="A3679">
            <v>3678</v>
          </cell>
          <cell r="B3679" t="str">
            <v>three thousand six hundred seventy eight SDG Only</v>
          </cell>
        </row>
        <row r="3680">
          <cell r="A3680">
            <v>3679</v>
          </cell>
          <cell r="B3680" t="str">
            <v>three thousand six hundred seventy nine SDG Only</v>
          </cell>
        </row>
        <row r="3681">
          <cell r="A3681">
            <v>3680</v>
          </cell>
          <cell r="B3681" t="str">
            <v>three thousand six hundred eighty  SDG Only</v>
          </cell>
        </row>
        <row r="3682">
          <cell r="A3682">
            <v>3681</v>
          </cell>
          <cell r="B3682" t="str">
            <v>three thousand six hundred eighty one SDG Only</v>
          </cell>
        </row>
        <row r="3683">
          <cell r="A3683">
            <v>3682</v>
          </cell>
          <cell r="B3683" t="str">
            <v>three thousand six hundred eighty two SDG Only</v>
          </cell>
        </row>
        <row r="3684">
          <cell r="A3684">
            <v>3683</v>
          </cell>
          <cell r="B3684" t="str">
            <v>three thousand six hundred eighty three SDG Only</v>
          </cell>
        </row>
        <row r="3685">
          <cell r="A3685">
            <v>3684</v>
          </cell>
          <cell r="B3685" t="str">
            <v>three thousand six hundred eighty four SDG Only</v>
          </cell>
        </row>
        <row r="3686">
          <cell r="A3686">
            <v>3685</v>
          </cell>
          <cell r="B3686" t="str">
            <v>three thousand six hundred eighty five SDG Only</v>
          </cell>
        </row>
        <row r="3687">
          <cell r="A3687">
            <v>3686</v>
          </cell>
          <cell r="B3687" t="str">
            <v>three thousand six hundred eighty six SDG Only</v>
          </cell>
        </row>
        <row r="3688">
          <cell r="A3688">
            <v>3687</v>
          </cell>
          <cell r="B3688" t="str">
            <v>three thousand six hundred eighty seven SDG Only</v>
          </cell>
        </row>
        <row r="3689">
          <cell r="A3689">
            <v>3688</v>
          </cell>
          <cell r="B3689" t="str">
            <v>three thousand six hundred eighty eight SDG Only</v>
          </cell>
        </row>
        <row r="3690">
          <cell r="A3690">
            <v>3689</v>
          </cell>
          <cell r="B3690" t="str">
            <v>three thousand six hundred eighty nine SDG Only</v>
          </cell>
        </row>
        <row r="3691">
          <cell r="A3691">
            <v>3690</v>
          </cell>
          <cell r="B3691" t="str">
            <v>three thousand six hundred ninety  SDG Only</v>
          </cell>
        </row>
        <row r="3692">
          <cell r="A3692">
            <v>3691</v>
          </cell>
          <cell r="B3692" t="str">
            <v>three thousand six hundred ninety one SDG Only</v>
          </cell>
        </row>
        <row r="3693">
          <cell r="A3693">
            <v>3692</v>
          </cell>
          <cell r="B3693" t="str">
            <v>three thousand six hundred ninety two SDG Only</v>
          </cell>
        </row>
        <row r="3694">
          <cell r="A3694">
            <v>3693</v>
          </cell>
          <cell r="B3694" t="str">
            <v>three thousand six hundred ninety three SDG Only</v>
          </cell>
        </row>
        <row r="3695">
          <cell r="A3695">
            <v>3694</v>
          </cell>
          <cell r="B3695" t="str">
            <v>three thousand six hundred ninety four SDG Only</v>
          </cell>
        </row>
        <row r="3696">
          <cell r="A3696">
            <v>3695</v>
          </cell>
          <cell r="B3696" t="str">
            <v>three thousand six hundred ninety five SDG Only</v>
          </cell>
        </row>
        <row r="3697">
          <cell r="A3697">
            <v>3696</v>
          </cell>
          <cell r="B3697" t="str">
            <v>three thousand six hundred ninety six SDG Only</v>
          </cell>
        </row>
        <row r="3698">
          <cell r="A3698">
            <v>3697</v>
          </cell>
          <cell r="B3698" t="str">
            <v>three thousand six hundred ninety seven SDG Only</v>
          </cell>
        </row>
        <row r="3699">
          <cell r="A3699">
            <v>3698</v>
          </cell>
          <cell r="B3699" t="str">
            <v>three thousand six hundred ninety eight SDG Only</v>
          </cell>
        </row>
        <row r="3700">
          <cell r="A3700">
            <v>3699</v>
          </cell>
          <cell r="B3700" t="str">
            <v>three thousand six hundred ninety nine SDG Only</v>
          </cell>
        </row>
        <row r="3701">
          <cell r="A3701">
            <v>3700</v>
          </cell>
          <cell r="B3701" t="str">
            <v>three thousand seven hundred  SDG Only</v>
          </cell>
        </row>
        <row r="3702">
          <cell r="A3702">
            <v>3701</v>
          </cell>
          <cell r="B3702" t="str">
            <v>three thousand seven hundred one SDG Only</v>
          </cell>
        </row>
        <row r="3703">
          <cell r="A3703">
            <v>3702</v>
          </cell>
          <cell r="B3703" t="str">
            <v>three thousand seven hundred two SDG Only</v>
          </cell>
        </row>
        <row r="3704">
          <cell r="A3704">
            <v>3703</v>
          </cell>
          <cell r="B3704" t="str">
            <v>three thousand seven hundred three SDG Only</v>
          </cell>
        </row>
        <row r="3705">
          <cell r="A3705">
            <v>3704</v>
          </cell>
          <cell r="B3705" t="str">
            <v>three thousand seven hundred four SDG Only</v>
          </cell>
        </row>
        <row r="3706">
          <cell r="A3706">
            <v>3705</v>
          </cell>
          <cell r="B3706" t="str">
            <v>three thousand seven hundred five SDG Only</v>
          </cell>
        </row>
        <row r="3707">
          <cell r="A3707">
            <v>3706</v>
          </cell>
          <cell r="B3707" t="str">
            <v>three thousand seven hundred six SDG Only</v>
          </cell>
        </row>
        <row r="3708">
          <cell r="A3708">
            <v>3707</v>
          </cell>
          <cell r="B3708" t="str">
            <v>three thousand seven hundred seven SDG Only</v>
          </cell>
        </row>
        <row r="3709">
          <cell r="A3709">
            <v>3708</v>
          </cell>
          <cell r="B3709" t="str">
            <v>three thousand seven hundred eight SDG Only</v>
          </cell>
        </row>
        <row r="3710">
          <cell r="A3710">
            <v>3709</v>
          </cell>
          <cell r="B3710" t="str">
            <v>three thousand seven hundred nine SDG Only</v>
          </cell>
        </row>
        <row r="3711">
          <cell r="A3711">
            <v>3710</v>
          </cell>
          <cell r="B3711" t="str">
            <v>three thousand seven hundred ten SDG Only</v>
          </cell>
        </row>
        <row r="3712">
          <cell r="A3712">
            <v>3711</v>
          </cell>
          <cell r="B3712" t="str">
            <v>three thousand seven hundred eleven SDG Only</v>
          </cell>
        </row>
        <row r="3713">
          <cell r="A3713">
            <v>3712</v>
          </cell>
          <cell r="B3713" t="str">
            <v>three thousand seven hundred twelve SDG Only</v>
          </cell>
        </row>
        <row r="3714">
          <cell r="A3714">
            <v>3713</v>
          </cell>
          <cell r="B3714" t="str">
            <v>three thousand seven hundred thirteen SDG Only</v>
          </cell>
        </row>
        <row r="3715">
          <cell r="A3715">
            <v>3714</v>
          </cell>
          <cell r="B3715" t="str">
            <v>three thousand seven hundred fourteen SDG Only</v>
          </cell>
        </row>
        <row r="3716">
          <cell r="A3716">
            <v>3715</v>
          </cell>
          <cell r="B3716" t="str">
            <v>three thousand seven hundred fifteen SDG Only</v>
          </cell>
        </row>
        <row r="3717">
          <cell r="A3717">
            <v>3716</v>
          </cell>
          <cell r="B3717" t="str">
            <v>three thousand seven hundred sixteen SDG Only</v>
          </cell>
        </row>
        <row r="3718">
          <cell r="A3718">
            <v>3717</v>
          </cell>
          <cell r="B3718" t="str">
            <v>three thousand seven hundred seventeen SDG Only</v>
          </cell>
        </row>
        <row r="3719">
          <cell r="A3719">
            <v>3718</v>
          </cell>
          <cell r="B3719" t="str">
            <v>three thousand seven hundred eighteen SDG Only</v>
          </cell>
        </row>
        <row r="3720">
          <cell r="A3720">
            <v>3719</v>
          </cell>
          <cell r="B3720" t="str">
            <v>three thousand seven hundred nineteen SDG Only</v>
          </cell>
        </row>
        <row r="3721">
          <cell r="A3721">
            <v>3720</v>
          </cell>
          <cell r="B3721" t="str">
            <v>three thousand seven hundred twenty  SDG Only</v>
          </cell>
        </row>
        <row r="3722">
          <cell r="A3722">
            <v>3721</v>
          </cell>
          <cell r="B3722" t="str">
            <v>three thousand seven hundred twenty one SDG Only</v>
          </cell>
        </row>
        <row r="3723">
          <cell r="A3723">
            <v>3722</v>
          </cell>
          <cell r="B3723" t="str">
            <v>three thousand seven hundred twenty two SDG Only</v>
          </cell>
        </row>
        <row r="3724">
          <cell r="A3724">
            <v>3723</v>
          </cell>
          <cell r="B3724" t="str">
            <v>three thousand seven hundred twenty three SDG Only</v>
          </cell>
        </row>
        <row r="3725">
          <cell r="A3725">
            <v>3724</v>
          </cell>
          <cell r="B3725" t="str">
            <v>three thousand seven hundred twenty four SDG Only</v>
          </cell>
        </row>
        <row r="3726">
          <cell r="A3726">
            <v>3725</v>
          </cell>
          <cell r="B3726" t="str">
            <v>three thousand seven hundred twenty five SDG Only</v>
          </cell>
        </row>
        <row r="3727">
          <cell r="A3727">
            <v>3726</v>
          </cell>
          <cell r="B3727" t="str">
            <v>three thousand seven hundred twenty six SDG Only</v>
          </cell>
        </row>
        <row r="3728">
          <cell r="A3728">
            <v>3727</v>
          </cell>
          <cell r="B3728" t="str">
            <v>three thousand seven hundred twenty seven SDG Only</v>
          </cell>
        </row>
        <row r="3729">
          <cell r="A3729">
            <v>3728</v>
          </cell>
          <cell r="B3729" t="str">
            <v>three thousand seven hundred twenty eight SDG Only</v>
          </cell>
        </row>
        <row r="3730">
          <cell r="A3730">
            <v>3729</v>
          </cell>
          <cell r="B3730" t="str">
            <v>three thousand seven hundred twenty nine SDG Only</v>
          </cell>
        </row>
        <row r="3731">
          <cell r="A3731">
            <v>3730</v>
          </cell>
          <cell r="B3731" t="str">
            <v>three thousand seven hundred thirty  SDG Only</v>
          </cell>
        </row>
        <row r="3732">
          <cell r="A3732">
            <v>3731</v>
          </cell>
          <cell r="B3732" t="str">
            <v>three thousand seven hundred thirty one SDG Only</v>
          </cell>
        </row>
        <row r="3733">
          <cell r="A3733">
            <v>3732</v>
          </cell>
          <cell r="B3733" t="str">
            <v>three thousand seven hundred thirty two SDG Only</v>
          </cell>
        </row>
        <row r="3734">
          <cell r="A3734">
            <v>3733</v>
          </cell>
          <cell r="B3734" t="str">
            <v>three thousand seven hundred thirty three SDG Only</v>
          </cell>
        </row>
        <row r="3735">
          <cell r="A3735">
            <v>3734</v>
          </cell>
          <cell r="B3735" t="str">
            <v>three thousand seven hundred thirty four SDG Only</v>
          </cell>
        </row>
        <row r="3736">
          <cell r="A3736">
            <v>3735</v>
          </cell>
          <cell r="B3736" t="str">
            <v>three thousand seven hundred thirty five SDG Only</v>
          </cell>
        </row>
        <row r="3737">
          <cell r="A3737">
            <v>3736</v>
          </cell>
          <cell r="B3737" t="str">
            <v>three thousand seven hundred thirty six SDG Only</v>
          </cell>
        </row>
        <row r="3738">
          <cell r="A3738">
            <v>3737</v>
          </cell>
          <cell r="B3738" t="str">
            <v>three thousand seven hundred thirty seven SDG Only</v>
          </cell>
        </row>
        <row r="3739">
          <cell r="A3739">
            <v>3738</v>
          </cell>
          <cell r="B3739" t="str">
            <v>three thousand seven hundred thirty eight SDG Only</v>
          </cell>
        </row>
        <row r="3740">
          <cell r="A3740">
            <v>3739</v>
          </cell>
          <cell r="B3740" t="str">
            <v>three thousand seven hundred thirty nine SDG Only</v>
          </cell>
        </row>
        <row r="3741">
          <cell r="A3741">
            <v>3740</v>
          </cell>
          <cell r="B3741" t="str">
            <v>three thousand seven hundred fourty  SDG Only</v>
          </cell>
        </row>
        <row r="3742">
          <cell r="A3742">
            <v>3741</v>
          </cell>
          <cell r="B3742" t="str">
            <v>three thousand seven hundred fourty one SDG Only</v>
          </cell>
        </row>
        <row r="3743">
          <cell r="A3743">
            <v>3742</v>
          </cell>
          <cell r="B3743" t="str">
            <v>three thousand seven hundred fourty two SDG Only</v>
          </cell>
        </row>
        <row r="3744">
          <cell r="A3744">
            <v>3743</v>
          </cell>
          <cell r="B3744" t="str">
            <v>three thousand seven hundred fourty three SDG Only</v>
          </cell>
        </row>
        <row r="3745">
          <cell r="A3745">
            <v>3744</v>
          </cell>
          <cell r="B3745" t="str">
            <v>three thousand seven hundred fourty four SDG Only</v>
          </cell>
        </row>
        <row r="3746">
          <cell r="A3746">
            <v>3745</v>
          </cell>
          <cell r="B3746" t="str">
            <v>three thousand seven hundred fourty five SDG Only</v>
          </cell>
        </row>
        <row r="3747">
          <cell r="A3747">
            <v>3746</v>
          </cell>
          <cell r="B3747" t="str">
            <v>three thousand seven hundred fourty six SDG Only</v>
          </cell>
        </row>
        <row r="3748">
          <cell r="A3748">
            <v>3747</v>
          </cell>
          <cell r="B3748" t="str">
            <v>three thousand seven hundred fourty seven SDG Only</v>
          </cell>
        </row>
        <row r="3749">
          <cell r="A3749">
            <v>3748</v>
          </cell>
          <cell r="B3749" t="str">
            <v>three thousand seven hundred fourty eight SDG Only</v>
          </cell>
        </row>
        <row r="3750">
          <cell r="A3750">
            <v>3749</v>
          </cell>
          <cell r="B3750" t="str">
            <v>three thousand seven hundred fourty nine SDG Only</v>
          </cell>
        </row>
        <row r="3751">
          <cell r="A3751">
            <v>3750</v>
          </cell>
          <cell r="B3751" t="str">
            <v>three thousand seven hundred fifty  SDG Only</v>
          </cell>
        </row>
        <row r="3752">
          <cell r="A3752">
            <v>3751</v>
          </cell>
          <cell r="B3752" t="str">
            <v>three thousand seven hundred fifty one SDG Only</v>
          </cell>
        </row>
        <row r="3753">
          <cell r="A3753">
            <v>3752</v>
          </cell>
          <cell r="B3753" t="str">
            <v>three thousand seven hundred fifty two SDG Only</v>
          </cell>
        </row>
        <row r="3754">
          <cell r="A3754">
            <v>3753</v>
          </cell>
          <cell r="B3754" t="str">
            <v>three thousand seven hundred fifty three SDG Only</v>
          </cell>
        </row>
        <row r="3755">
          <cell r="A3755">
            <v>3754</v>
          </cell>
          <cell r="B3755" t="str">
            <v>three thousand seven hundred fifty four SDG Only</v>
          </cell>
        </row>
        <row r="3756">
          <cell r="A3756">
            <v>3755</v>
          </cell>
          <cell r="B3756" t="str">
            <v>three thousand seven hundred fifty five SDG Only</v>
          </cell>
        </row>
        <row r="3757">
          <cell r="A3757">
            <v>3756</v>
          </cell>
          <cell r="B3757" t="str">
            <v>three thousand seven hundred fifty six SDG Only</v>
          </cell>
        </row>
        <row r="3758">
          <cell r="A3758">
            <v>3757</v>
          </cell>
          <cell r="B3758" t="str">
            <v>three thousand seven hundred fifty seven SDG Only</v>
          </cell>
        </row>
        <row r="3759">
          <cell r="A3759">
            <v>3758</v>
          </cell>
          <cell r="B3759" t="str">
            <v>three thousand seven hundred fifty eight SDG Only</v>
          </cell>
        </row>
        <row r="3760">
          <cell r="A3760">
            <v>3759</v>
          </cell>
          <cell r="B3760" t="str">
            <v>three thousand seven hundred fifty nine SDG Only</v>
          </cell>
        </row>
        <row r="3761">
          <cell r="A3761">
            <v>3760</v>
          </cell>
          <cell r="B3761" t="str">
            <v>three thousand seven hundred sixty  SDG Only</v>
          </cell>
        </row>
        <row r="3762">
          <cell r="A3762">
            <v>3761</v>
          </cell>
          <cell r="B3762" t="str">
            <v>three thousand seven hundred sixty one SDG Only</v>
          </cell>
        </row>
        <row r="3763">
          <cell r="A3763">
            <v>3762</v>
          </cell>
          <cell r="B3763" t="str">
            <v>three thousand seven hundred sixty two SDG Only</v>
          </cell>
        </row>
        <row r="3764">
          <cell r="A3764">
            <v>3763</v>
          </cell>
          <cell r="B3764" t="str">
            <v>three thousand seven hundred sixty three SDG Only</v>
          </cell>
        </row>
        <row r="3765">
          <cell r="A3765">
            <v>3764</v>
          </cell>
          <cell r="B3765" t="str">
            <v>three thousand seven hundred sixty four SDG Only</v>
          </cell>
        </row>
        <row r="3766">
          <cell r="A3766">
            <v>3765</v>
          </cell>
          <cell r="B3766" t="str">
            <v>three thousand seven hundred sixty five SDG Only</v>
          </cell>
        </row>
        <row r="3767">
          <cell r="A3767">
            <v>3766</v>
          </cell>
          <cell r="B3767" t="str">
            <v>three thousand seven hundred sixty six SDG Only</v>
          </cell>
        </row>
        <row r="3768">
          <cell r="A3768">
            <v>3767</v>
          </cell>
          <cell r="B3768" t="str">
            <v>three thousand seven hundred sixty seven SDG Only</v>
          </cell>
        </row>
        <row r="3769">
          <cell r="A3769">
            <v>3768</v>
          </cell>
          <cell r="B3769" t="str">
            <v>three thousand seven hundred sixty eight SDG Only</v>
          </cell>
        </row>
        <row r="3770">
          <cell r="A3770">
            <v>3769</v>
          </cell>
          <cell r="B3770" t="str">
            <v>three thousand seven hundred sixty nine SDG Only</v>
          </cell>
        </row>
        <row r="3771">
          <cell r="A3771">
            <v>3770</v>
          </cell>
          <cell r="B3771" t="str">
            <v>three thousand seven hundred seventy  SDG Only</v>
          </cell>
        </row>
        <row r="3772">
          <cell r="A3772">
            <v>3771</v>
          </cell>
          <cell r="B3772" t="str">
            <v>three thousand seven hundred seventy one SDG Only</v>
          </cell>
        </row>
        <row r="3773">
          <cell r="A3773">
            <v>3772</v>
          </cell>
          <cell r="B3773" t="str">
            <v>three thousand seven hundred seventy two SDG Only</v>
          </cell>
        </row>
        <row r="3774">
          <cell r="A3774">
            <v>3773</v>
          </cell>
          <cell r="B3774" t="str">
            <v>three thousand seven hundred seventy three SDG Only</v>
          </cell>
        </row>
        <row r="3775">
          <cell r="A3775">
            <v>3774</v>
          </cell>
          <cell r="B3775" t="str">
            <v>three thousand seven hundred seventy four SDG Only</v>
          </cell>
        </row>
        <row r="3776">
          <cell r="A3776">
            <v>3775</v>
          </cell>
          <cell r="B3776" t="str">
            <v>three thousand seven hundred seventy five SDG Only</v>
          </cell>
        </row>
        <row r="3777">
          <cell r="A3777">
            <v>3776</v>
          </cell>
          <cell r="B3777" t="str">
            <v>three thousand seven hundred seventy six SDG Only</v>
          </cell>
        </row>
        <row r="3778">
          <cell r="A3778">
            <v>3777</v>
          </cell>
          <cell r="B3778" t="str">
            <v>three thousand seven hundred seventy seven SDG Only</v>
          </cell>
        </row>
        <row r="3779">
          <cell r="A3779">
            <v>3778</v>
          </cell>
          <cell r="B3779" t="str">
            <v>three thousand seven hundred seventy eight SDG Only</v>
          </cell>
        </row>
        <row r="3780">
          <cell r="A3780">
            <v>3779</v>
          </cell>
          <cell r="B3780" t="str">
            <v>three thousand seven hundred seventy nine SDG Only</v>
          </cell>
        </row>
        <row r="3781">
          <cell r="A3781">
            <v>3780</v>
          </cell>
          <cell r="B3781" t="str">
            <v>three thousand seven hundred eighty  SDG Only</v>
          </cell>
        </row>
        <row r="3782">
          <cell r="A3782">
            <v>3781</v>
          </cell>
          <cell r="B3782" t="str">
            <v>three thousand seven hundred eighty one SDG Only</v>
          </cell>
        </row>
        <row r="3783">
          <cell r="A3783">
            <v>3782</v>
          </cell>
          <cell r="B3783" t="str">
            <v>three thousand seven hundred eighty two SDG Only</v>
          </cell>
        </row>
        <row r="3784">
          <cell r="A3784">
            <v>3783</v>
          </cell>
          <cell r="B3784" t="str">
            <v>three thousand seven hundred eighty three SDG Only</v>
          </cell>
        </row>
        <row r="3785">
          <cell r="A3785">
            <v>3784</v>
          </cell>
          <cell r="B3785" t="str">
            <v>three thousand seven hundred eighty four SDG Only</v>
          </cell>
        </row>
        <row r="3786">
          <cell r="A3786">
            <v>3785</v>
          </cell>
          <cell r="B3786" t="str">
            <v>three thousand seven hundred eighty five SDG Only</v>
          </cell>
        </row>
        <row r="3787">
          <cell r="A3787">
            <v>3786</v>
          </cell>
          <cell r="B3787" t="str">
            <v>three thousand seven hundred eighty six SDG Only</v>
          </cell>
        </row>
        <row r="3788">
          <cell r="A3788">
            <v>3787</v>
          </cell>
          <cell r="B3788" t="str">
            <v>three thousand seven hundred eighty seven SDG Only</v>
          </cell>
        </row>
        <row r="3789">
          <cell r="A3789">
            <v>3788</v>
          </cell>
          <cell r="B3789" t="str">
            <v>three thousand seven hundred eighty eight SDG Only</v>
          </cell>
        </row>
        <row r="3790">
          <cell r="A3790">
            <v>3789</v>
          </cell>
          <cell r="B3790" t="str">
            <v>three thousand seven hundred eighty nine SDG Only</v>
          </cell>
        </row>
        <row r="3791">
          <cell r="A3791">
            <v>3790</v>
          </cell>
          <cell r="B3791" t="str">
            <v>three thousand seven hundred ninety  SDG Only</v>
          </cell>
        </row>
        <row r="3792">
          <cell r="A3792">
            <v>3791</v>
          </cell>
          <cell r="B3792" t="str">
            <v>three thousand seven hundred ninety one SDG Only</v>
          </cell>
        </row>
        <row r="3793">
          <cell r="A3793">
            <v>3792</v>
          </cell>
          <cell r="B3793" t="str">
            <v>three thousand seven hundred ninety two SDG Only</v>
          </cell>
        </row>
        <row r="3794">
          <cell r="A3794">
            <v>3793</v>
          </cell>
          <cell r="B3794" t="str">
            <v>three thousand seven hundred ninety three SDG Only</v>
          </cell>
        </row>
        <row r="3795">
          <cell r="A3795">
            <v>3794</v>
          </cell>
          <cell r="B3795" t="str">
            <v>three thousand seven hundred ninety four SDG Only</v>
          </cell>
        </row>
        <row r="3796">
          <cell r="A3796">
            <v>3795</v>
          </cell>
          <cell r="B3796" t="str">
            <v>three thousand seven hundred ninety five SDG Only</v>
          </cell>
        </row>
        <row r="3797">
          <cell r="A3797">
            <v>3796</v>
          </cell>
          <cell r="B3797" t="str">
            <v>three thousand seven hundred ninety six SDG Only</v>
          </cell>
        </row>
        <row r="3798">
          <cell r="A3798">
            <v>3797</v>
          </cell>
          <cell r="B3798" t="str">
            <v>three thousand seven hundred ninety seven SDG Only</v>
          </cell>
        </row>
        <row r="3799">
          <cell r="A3799">
            <v>3798</v>
          </cell>
          <cell r="B3799" t="str">
            <v>three thousand seven hundred ninety eight SDG Only</v>
          </cell>
        </row>
        <row r="3800">
          <cell r="A3800">
            <v>3799</v>
          </cell>
          <cell r="B3800" t="str">
            <v>three thousand seven hundred ninety nine SDG Only</v>
          </cell>
        </row>
        <row r="3801">
          <cell r="A3801">
            <v>3800</v>
          </cell>
          <cell r="B3801" t="str">
            <v>three thousand eight hundred  SDG Only</v>
          </cell>
        </row>
        <row r="3802">
          <cell r="A3802">
            <v>3801</v>
          </cell>
          <cell r="B3802" t="str">
            <v>three thousand eight hundred one SDG Only</v>
          </cell>
        </row>
        <row r="3803">
          <cell r="A3803">
            <v>3802</v>
          </cell>
          <cell r="B3803" t="str">
            <v>three thousand eight hundred two SDG Only</v>
          </cell>
        </row>
        <row r="3804">
          <cell r="A3804">
            <v>3803</v>
          </cell>
          <cell r="B3804" t="str">
            <v>three thousand eight hundred three SDG Only</v>
          </cell>
        </row>
        <row r="3805">
          <cell r="A3805">
            <v>3804</v>
          </cell>
          <cell r="B3805" t="str">
            <v>three thousand eight hundred four SDG Only</v>
          </cell>
        </row>
        <row r="3806">
          <cell r="A3806">
            <v>3805</v>
          </cell>
          <cell r="B3806" t="str">
            <v>three thousand eight hundred five SDG Only</v>
          </cell>
        </row>
        <row r="3807">
          <cell r="A3807">
            <v>3806</v>
          </cell>
          <cell r="B3807" t="str">
            <v>three thousand eight hundred six SDG Only</v>
          </cell>
        </row>
        <row r="3808">
          <cell r="A3808">
            <v>3807</v>
          </cell>
          <cell r="B3808" t="str">
            <v>three thousand eight hundred seven SDG Only</v>
          </cell>
        </row>
        <row r="3809">
          <cell r="A3809">
            <v>3808</v>
          </cell>
          <cell r="B3809" t="str">
            <v>three thousand eight hundred eight SDG Only</v>
          </cell>
        </row>
        <row r="3810">
          <cell r="A3810">
            <v>3809</v>
          </cell>
          <cell r="B3810" t="str">
            <v>three thousand eight hundred nine SDG Only</v>
          </cell>
        </row>
        <row r="3811">
          <cell r="A3811">
            <v>3810</v>
          </cell>
          <cell r="B3811" t="str">
            <v>three thousand eight hundred ten SDG Only</v>
          </cell>
        </row>
        <row r="3812">
          <cell r="A3812">
            <v>3811</v>
          </cell>
          <cell r="B3812" t="str">
            <v>three thousand eight hundred eleven SDG Only</v>
          </cell>
        </row>
        <row r="3813">
          <cell r="A3813">
            <v>3812</v>
          </cell>
          <cell r="B3813" t="str">
            <v>three thousand eight hundred twelve SDG Only</v>
          </cell>
        </row>
        <row r="3814">
          <cell r="A3814">
            <v>3813</v>
          </cell>
          <cell r="B3814" t="str">
            <v>three thousand eight hundred thirteen SDG Only</v>
          </cell>
        </row>
        <row r="3815">
          <cell r="A3815">
            <v>3814</v>
          </cell>
          <cell r="B3815" t="str">
            <v>three thousand eight hundred fourteen SDG Only</v>
          </cell>
        </row>
        <row r="3816">
          <cell r="A3816">
            <v>3815</v>
          </cell>
          <cell r="B3816" t="str">
            <v>three thousand eight hundred fifteen SDG Only</v>
          </cell>
        </row>
        <row r="3817">
          <cell r="A3817">
            <v>3816</v>
          </cell>
          <cell r="B3817" t="str">
            <v>three thousand eight hundred sixteen SDG Only</v>
          </cell>
        </row>
        <row r="3818">
          <cell r="A3818">
            <v>3817</v>
          </cell>
          <cell r="B3818" t="str">
            <v>three thousand eight hundred seventeen SDG Only</v>
          </cell>
        </row>
        <row r="3819">
          <cell r="A3819">
            <v>3818</v>
          </cell>
          <cell r="B3819" t="str">
            <v>three thousand eight hundred eighteen SDG Only</v>
          </cell>
        </row>
        <row r="3820">
          <cell r="A3820">
            <v>3819</v>
          </cell>
          <cell r="B3820" t="str">
            <v>three thousand eight hundred nineteen SDG Only</v>
          </cell>
        </row>
        <row r="3821">
          <cell r="A3821">
            <v>3820</v>
          </cell>
          <cell r="B3821" t="str">
            <v>three thousand eight hundred twenty  SDG Only</v>
          </cell>
        </row>
        <row r="3822">
          <cell r="A3822">
            <v>3821</v>
          </cell>
          <cell r="B3822" t="str">
            <v>three thousand eight hundred twenty one SDG Only</v>
          </cell>
        </row>
        <row r="3823">
          <cell r="A3823">
            <v>3822</v>
          </cell>
          <cell r="B3823" t="str">
            <v>three thousand eight hundred twenty two SDG Only</v>
          </cell>
        </row>
        <row r="3824">
          <cell r="A3824">
            <v>3823</v>
          </cell>
          <cell r="B3824" t="str">
            <v>three thousand eight hundred twenty three SDG Only</v>
          </cell>
        </row>
        <row r="3825">
          <cell r="A3825">
            <v>3824</v>
          </cell>
          <cell r="B3825" t="str">
            <v>three thousand eight hundred twenty four SDG Only</v>
          </cell>
        </row>
        <row r="3826">
          <cell r="A3826">
            <v>3825</v>
          </cell>
          <cell r="B3826" t="str">
            <v>three thousand eight hundred twenty five SDG Only</v>
          </cell>
        </row>
        <row r="3827">
          <cell r="A3827">
            <v>3826</v>
          </cell>
          <cell r="B3827" t="str">
            <v>three thousand eight hundred twenty six SDG Only</v>
          </cell>
        </row>
        <row r="3828">
          <cell r="A3828">
            <v>3827</v>
          </cell>
          <cell r="B3828" t="str">
            <v>three thousand eight hundred twenty seven SDG Only</v>
          </cell>
        </row>
        <row r="3829">
          <cell r="A3829">
            <v>3828</v>
          </cell>
          <cell r="B3829" t="str">
            <v>three thousand eight hundred twenty eight SDG Only</v>
          </cell>
        </row>
        <row r="3830">
          <cell r="A3830">
            <v>3829</v>
          </cell>
          <cell r="B3830" t="str">
            <v>three thousand eight hundred twenty nine SDG Only</v>
          </cell>
        </row>
        <row r="3831">
          <cell r="A3831">
            <v>3830</v>
          </cell>
          <cell r="B3831" t="str">
            <v>three thousand eight hundred thirty  SDG Only</v>
          </cell>
        </row>
        <row r="3832">
          <cell r="A3832">
            <v>3831</v>
          </cell>
          <cell r="B3832" t="str">
            <v>three thousand eight hundred thirty one SDG Only</v>
          </cell>
        </row>
        <row r="3833">
          <cell r="A3833">
            <v>3832</v>
          </cell>
          <cell r="B3833" t="str">
            <v>three thousand eight hundred thirty two SDG Only</v>
          </cell>
        </row>
        <row r="3834">
          <cell r="A3834">
            <v>3833</v>
          </cell>
          <cell r="B3834" t="str">
            <v>three thousand eight hundred thirty three SDG Only</v>
          </cell>
        </row>
        <row r="3835">
          <cell r="A3835">
            <v>3834</v>
          </cell>
          <cell r="B3835" t="str">
            <v>three thousand eight hundred thirty four SDG Only</v>
          </cell>
        </row>
        <row r="3836">
          <cell r="A3836">
            <v>3835</v>
          </cell>
          <cell r="B3836" t="str">
            <v>three thousand eight hundred thirty five SDG Only</v>
          </cell>
        </row>
        <row r="3837">
          <cell r="A3837">
            <v>3836</v>
          </cell>
          <cell r="B3837" t="str">
            <v>three thousand eight hundred thirty six SDG Only</v>
          </cell>
        </row>
        <row r="3838">
          <cell r="A3838">
            <v>3837</v>
          </cell>
          <cell r="B3838" t="str">
            <v>three thousand eight hundred thirty seven SDG Only</v>
          </cell>
        </row>
        <row r="3839">
          <cell r="A3839">
            <v>3838</v>
          </cell>
          <cell r="B3839" t="str">
            <v>three thousand eight hundred thirty eight SDG Only</v>
          </cell>
        </row>
        <row r="3840">
          <cell r="A3840">
            <v>3839</v>
          </cell>
          <cell r="B3840" t="str">
            <v>three thousand eight hundred thirty nine SDG Only</v>
          </cell>
        </row>
        <row r="3841">
          <cell r="A3841">
            <v>3840</v>
          </cell>
          <cell r="B3841" t="str">
            <v>three thousand eight hundred fourty  SDG Only</v>
          </cell>
        </row>
        <row r="3842">
          <cell r="A3842">
            <v>3841</v>
          </cell>
          <cell r="B3842" t="str">
            <v>three thousand eight hundred fourty one SDG Only</v>
          </cell>
        </row>
        <row r="3843">
          <cell r="A3843">
            <v>3842</v>
          </cell>
          <cell r="B3843" t="str">
            <v>three thousand eight hundred fourty two SDG Only</v>
          </cell>
        </row>
        <row r="3844">
          <cell r="A3844">
            <v>3843</v>
          </cell>
          <cell r="B3844" t="str">
            <v>three thousand eight hundred fourty three SDG Only</v>
          </cell>
        </row>
        <row r="3845">
          <cell r="A3845">
            <v>3844</v>
          </cell>
          <cell r="B3845" t="str">
            <v>three thousand eight hundred fourty four SDG Only</v>
          </cell>
        </row>
        <row r="3846">
          <cell r="A3846">
            <v>3845</v>
          </cell>
          <cell r="B3846" t="str">
            <v>three thousand eight hundred fourty five SDG Only</v>
          </cell>
        </row>
        <row r="3847">
          <cell r="A3847">
            <v>3846</v>
          </cell>
          <cell r="B3847" t="str">
            <v>three thousand eight hundred fourty six SDG Only</v>
          </cell>
        </row>
        <row r="3848">
          <cell r="A3848">
            <v>3847</v>
          </cell>
          <cell r="B3848" t="str">
            <v>three thousand eight hundred fourty seven SDG Only</v>
          </cell>
        </row>
        <row r="3849">
          <cell r="A3849">
            <v>3848</v>
          </cell>
          <cell r="B3849" t="str">
            <v>three thousand eight hundred fourty eight SDG Only</v>
          </cell>
        </row>
        <row r="3850">
          <cell r="A3850">
            <v>3849</v>
          </cell>
          <cell r="B3850" t="str">
            <v>three thousand eight hundred fourty nine SDG Only</v>
          </cell>
        </row>
        <row r="3851">
          <cell r="A3851">
            <v>3850</v>
          </cell>
          <cell r="B3851" t="str">
            <v>three thousand eight hundred fifty  SDG Only</v>
          </cell>
        </row>
        <row r="3852">
          <cell r="A3852">
            <v>3851</v>
          </cell>
          <cell r="B3852" t="str">
            <v>three thousand eight hundred fifty one SDG Only</v>
          </cell>
        </row>
        <row r="3853">
          <cell r="A3853">
            <v>3852</v>
          </cell>
          <cell r="B3853" t="str">
            <v>three thousand eight hundred fifty two SDG Only</v>
          </cell>
        </row>
        <row r="3854">
          <cell r="A3854">
            <v>3853</v>
          </cell>
          <cell r="B3854" t="str">
            <v>three thousand eight hundred fifty three SDG Only</v>
          </cell>
        </row>
        <row r="3855">
          <cell r="A3855">
            <v>3854</v>
          </cell>
          <cell r="B3855" t="str">
            <v>three thousand eight hundred fifty four SDG Only</v>
          </cell>
        </row>
        <row r="3856">
          <cell r="A3856">
            <v>3855</v>
          </cell>
          <cell r="B3856" t="str">
            <v>three thousand eight hundred fifty five SDG Only</v>
          </cell>
        </row>
        <row r="3857">
          <cell r="A3857">
            <v>3856</v>
          </cell>
          <cell r="B3857" t="str">
            <v>three thousand eight hundred fifty six SDG Only</v>
          </cell>
        </row>
        <row r="3858">
          <cell r="A3858">
            <v>3857</v>
          </cell>
          <cell r="B3858" t="str">
            <v>three thousand eight hundred fifty seven SDG Only</v>
          </cell>
        </row>
        <row r="3859">
          <cell r="A3859">
            <v>3858</v>
          </cell>
          <cell r="B3859" t="str">
            <v>three thousand eight hundred fifty eight SDG Only</v>
          </cell>
        </row>
        <row r="3860">
          <cell r="A3860">
            <v>3859</v>
          </cell>
          <cell r="B3860" t="str">
            <v>three thousand eight hundred fifty nine SDG Only</v>
          </cell>
        </row>
        <row r="3861">
          <cell r="A3861">
            <v>3860</v>
          </cell>
          <cell r="B3861" t="str">
            <v>three thousand eight hundred sixty  SDG Only</v>
          </cell>
        </row>
        <row r="3862">
          <cell r="A3862">
            <v>3861</v>
          </cell>
          <cell r="B3862" t="str">
            <v>three thousand eight hundred sixty one SDG Only</v>
          </cell>
        </row>
        <row r="3863">
          <cell r="A3863">
            <v>3862</v>
          </cell>
          <cell r="B3863" t="str">
            <v>three thousand eight hundred sixty two SDG Only</v>
          </cell>
        </row>
        <row r="3864">
          <cell r="A3864">
            <v>3863</v>
          </cell>
          <cell r="B3864" t="str">
            <v>three thousand eight hundred sixty three SDG Only</v>
          </cell>
        </row>
        <row r="3865">
          <cell r="A3865">
            <v>3864</v>
          </cell>
          <cell r="B3865" t="str">
            <v>three thousand eight hundred sixty four SDG Only</v>
          </cell>
        </row>
        <row r="3866">
          <cell r="A3866">
            <v>3865</v>
          </cell>
          <cell r="B3866" t="str">
            <v>three thousand eight hundred sixty five SDG Only</v>
          </cell>
        </row>
        <row r="3867">
          <cell r="A3867">
            <v>3866</v>
          </cell>
          <cell r="B3867" t="str">
            <v>three thousand eight hundred sixty six SDG Only</v>
          </cell>
        </row>
        <row r="3868">
          <cell r="A3868">
            <v>3867</v>
          </cell>
          <cell r="B3868" t="str">
            <v>three thousand eight hundred sixty seven SDG Only</v>
          </cell>
        </row>
        <row r="3869">
          <cell r="A3869">
            <v>3868</v>
          </cell>
          <cell r="B3869" t="str">
            <v>three thousand eight hundred sixty eight SDG Only</v>
          </cell>
        </row>
        <row r="3870">
          <cell r="A3870">
            <v>3869</v>
          </cell>
          <cell r="B3870" t="str">
            <v>three thousand eight hundred sixty nine SDG Only</v>
          </cell>
        </row>
        <row r="3871">
          <cell r="A3871">
            <v>3870</v>
          </cell>
          <cell r="B3871" t="str">
            <v>three thousand eight hundred seventy  SDG Only</v>
          </cell>
        </row>
        <row r="3872">
          <cell r="A3872">
            <v>3871</v>
          </cell>
          <cell r="B3872" t="str">
            <v>three thousand eight hundred seventy one SDG Only</v>
          </cell>
        </row>
        <row r="3873">
          <cell r="A3873">
            <v>3872</v>
          </cell>
          <cell r="B3873" t="str">
            <v>three thousand eight hundred seventy two SDG Only</v>
          </cell>
        </row>
        <row r="3874">
          <cell r="A3874">
            <v>3873</v>
          </cell>
          <cell r="B3874" t="str">
            <v>three thousand eight hundred seventy three SDG Only</v>
          </cell>
        </row>
        <row r="3875">
          <cell r="A3875">
            <v>3874</v>
          </cell>
          <cell r="B3875" t="str">
            <v>three thousand eight hundred seventy four SDG Only</v>
          </cell>
        </row>
        <row r="3876">
          <cell r="A3876">
            <v>3875</v>
          </cell>
          <cell r="B3876" t="str">
            <v>three thousand eight hundred seventy five SDG Only</v>
          </cell>
        </row>
        <row r="3877">
          <cell r="A3877">
            <v>3876</v>
          </cell>
          <cell r="B3877" t="str">
            <v>three thousand eight hundred seventy six SDG Only</v>
          </cell>
        </row>
        <row r="3878">
          <cell r="A3878">
            <v>3877</v>
          </cell>
          <cell r="B3878" t="str">
            <v>three thousand eight hundred seventy seven SDG Only</v>
          </cell>
        </row>
        <row r="3879">
          <cell r="A3879">
            <v>3878</v>
          </cell>
          <cell r="B3879" t="str">
            <v>three thousand eight hundred seventy eight SDG Only</v>
          </cell>
        </row>
        <row r="3880">
          <cell r="A3880">
            <v>3879</v>
          </cell>
          <cell r="B3880" t="str">
            <v>three thousand eight hundred seventy nine SDG Only</v>
          </cell>
        </row>
        <row r="3881">
          <cell r="A3881">
            <v>3880</v>
          </cell>
          <cell r="B3881" t="str">
            <v>three thousand eight hundred eighty  SDG Only</v>
          </cell>
        </row>
        <row r="3882">
          <cell r="A3882">
            <v>3881</v>
          </cell>
          <cell r="B3882" t="str">
            <v>three thousand eight hundred eighty one SDG Only</v>
          </cell>
        </row>
        <row r="3883">
          <cell r="A3883">
            <v>3882</v>
          </cell>
          <cell r="B3883" t="str">
            <v>three thousand eight hundred eighty two SDG Only</v>
          </cell>
        </row>
        <row r="3884">
          <cell r="A3884">
            <v>3883</v>
          </cell>
          <cell r="B3884" t="str">
            <v>three thousand eight hundred eighty three SDG Only</v>
          </cell>
        </row>
        <row r="3885">
          <cell r="A3885">
            <v>3884</v>
          </cell>
          <cell r="B3885" t="str">
            <v>three thousand eight hundred eighty four SDG Only</v>
          </cell>
        </row>
        <row r="3886">
          <cell r="A3886">
            <v>3885</v>
          </cell>
          <cell r="B3886" t="str">
            <v>three thousand eight hundred eighty five SDG Only</v>
          </cell>
        </row>
        <row r="3887">
          <cell r="A3887">
            <v>3886</v>
          </cell>
          <cell r="B3887" t="str">
            <v>three thousand eight hundred eighty six SDG Only</v>
          </cell>
        </row>
        <row r="3888">
          <cell r="A3888">
            <v>3887</v>
          </cell>
          <cell r="B3888" t="str">
            <v>three thousand eight hundred eighty seven SDG Only</v>
          </cell>
        </row>
        <row r="3889">
          <cell r="A3889">
            <v>3888</v>
          </cell>
          <cell r="B3889" t="str">
            <v>three thousand eight hundred eighty eight SDG Only</v>
          </cell>
        </row>
        <row r="3890">
          <cell r="A3890">
            <v>3889</v>
          </cell>
          <cell r="B3890" t="str">
            <v>three thousand eight hundred eighty nine SDG Only</v>
          </cell>
        </row>
        <row r="3891">
          <cell r="A3891">
            <v>3890</v>
          </cell>
          <cell r="B3891" t="str">
            <v>three thousand eight hundred ninety  SDG Only</v>
          </cell>
        </row>
        <row r="3892">
          <cell r="A3892">
            <v>3891</v>
          </cell>
          <cell r="B3892" t="str">
            <v>three thousand eight hundred ninety one SDG Only</v>
          </cell>
        </row>
        <row r="3893">
          <cell r="A3893">
            <v>3892</v>
          </cell>
          <cell r="B3893" t="str">
            <v>three thousand eight hundred ninety two SDG Only</v>
          </cell>
        </row>
        <row r="3894">
          <cell r="A3894">
            <v>3893</v>
          </cell>
          <cell r="B3894" t="str">
            <v>three thousand eight hundred ninety three SDG Only</v>
          </cell>
        </row>
        <row r="3895">
          <cell r="A3895">
            <v>3894</v>
          </cell>
          <cell r="B3895" t="str">
            <v>three thousand eight hundred ninety four SDG Only</v>
          </cell>
        </row>
        <row r="3896">
          <cell r="A3896">
            <v>3895</v>
          </cell>
          <cell r="B3896" t="str">
            <v>three thousand eight hundred ninety five SDG Only</v>
          </cell>
        </row>
        <row r="3897">
          <cell r="A3897">
            <v>3896</v>
          </cell>
          <cell r="B3897" t="str">
            <v>three thousand eight hundred ninety six SDG Only</v>
          </cell>
        </row>
        <row r="3898">
          <cell r="A3898">
            <v>3897</v>
          </cell>
          <cell r="B3898" t="str">
            <v>three thousand eight hundred ninety seven SDG Only</v>
          </cell>
        </row>
        <row r="3899">
          <cell r="A3899">
            <v>3898</v>
          </cell>
          <cell r="B3899" t="str">
            <v>three thousand eight hundred ninety eight SDG Only</v>
          </cell>
        </row>
        <row r="3900">
          <cell r="A3900">
            <v>3899</v>
          </cell>
          <cell r="B3900" t="str">
            <v>three thousand eight hundred ninety nine SDG Only</v>
          </cell>
        </row>
        <row r="3901">
          <cell r="A3901">
            <v>3900</v>
          </cell>
          <cell r="B3901" t="str">
            <v>three thousand nine hundred  SDG Only</v>
          </cell>
        </row>
        <row r="3902">
          <cell r="A3902">
            <v>3901</v>
          </cell>
          <cell r="B3902" t="str">
            <v>three thousand nine hundred one SDG Only</v>
          </cell>
        </row>
        <row r="3903">
          <cell r="A3903">
            <v>3902</v>
          </cell>
          <cell r="B3903" t="str">
            <v>three thousand nine hundred two SDG Only</v>
          </cell>
        </row>
        <row r="3904">
          <cell r="A3904">
            <v>3903</v>
          </cell>
          <cell r="B3904" t="str">
            <v>three thousand nine hundred three SDG Only</v>
          </cell>
        </row>
        <row r="3905">
          <cell r="A3905">
            <v>3904</v>
          </cell>
          <cell r="B3905" t="str">
            <v>three thousand nine hundred four SDG Only</v>
          </cell>
        </row>
        <row r="3906">
          <cell r="A3906">
            <v>3905</v>
          </cell>
          <cell r="B3906" t="str">
            <v>three thousand nine hundred five SDG Only</v>
          </cell>
        </row>
        <row r="3907">
          <cell r="A3907">
            <v>3906</v>
          </cell>
          <cell r="B3907" t="str">
            <v>three thousand nine hundred six SDG Only</v>
          </cell>
        </row>
        <row r="3908">
          <cell r="A3908">
            <v>3907</v>
          </cell>
          <cell r="B3908" t="str">
            <v>three thousand nine hundred seven SDG Only</v>
          </cell>
        </row>
        <row r="3909">
          <cell r="A3909">
            <v>3908</v>
          </cell>
          <cell r="B3909" t="str">
            <v>three thousand nine hundred eight SDG Only</v>
          </cell>
        </row>
        <row r="3910">
          <cell r="A3910">
            <v>3909</v>
          </cell>
          <cell r="B3910" t="str">
            <v>three thousand nine hundred nine SDG Only</v>
          </cell>
        </row>
        <row r="3911">
          <cell r="A3911">
            <v>3910</v>
          </cell>
          <cell r="B3911" t="str">
            <v>three thousand nine hundred ten SDG Only</v>
          </cell>
        </row>
        <row r="3912">
          <cell r="A3912">
            <v>3911</v>
          </cell>
          <cell r="B3912" t="str">
            <v>three thousand nine hundred eleven SDG Only</v>
          </cell>
        </row>
        <row r="3913">
          <cell r="A3913">
            <v>3912</v>
          </cell>
          <cell r="B3913" t="str">
            <v>three thousand nine hundred twelve SDG Only</v>
          </cell>
        </row>
        <row r="3914">
          <cell r="A3914">
            <v>3913</v>
          </cell>
          <cell r="B3914" t="str">
            <v>three thousand nine hundred thirteen SDG Only</v>
          </cell>
        </row>
        <row r="3915">
          <cell r="A3915">
            <v>3914</v>
          </cell>
          <cell r="B3915" t="str">
            <v>three thousand nine hundred fourteen SDG Only</v>
          </cell>
        </row>
        <row r="3916">
          <cell r="A3916">
            <v>3915</v>
          </cell>
          <cell r="B3916" t="str">
            <v>three thousand nine hundred fifteen SDG Only</v>
          </cell>
        </row>
        <row r="3917">
          <cell r="A3917">
            <v>3916</v>
          </cell>
          <cell r="B3917" t="str">
            <v>three thousand nine hundred sixteen SDG Only</v>
          </cell>
        </row>
        <row r="3918">
          <cell r="A3918">
            <v>3917</v>
          </cell>
          <cell r="B3918" t="str">
            <v>three thousand nine hundred seventeen SDG Only</v>
          </cell>
        </row>
        <row r="3919">
          <cell r="A3919">
            <v>3918</v>
          </cell>
          <cell r="B3919" t="str">
            <v>three thousand nine hundred eighteen SDG Only</v>
          </cell>
        </row>
        <row r="3920">
          <cell r="A3920">
            <v>3919</v>
          </cell>
          <cell r="B3920" t="str">
            <v>three thousand nine hundred nineteen SDG Only</v>
          </cell>
        </row>
        <row r="3921">
          <cell r="A3921">
            <v>3920</v>
          </cell>
          <cell r="B3921" t="str">
            <v>three thousand nine hundred twenty  SDG Only</v>
          </cell>
        </row>
        <row r="3922">
          <cell r="A3922">
            <v>3921</v>
          </cell>
          <cell r="B3922" t="str">
            <v>three thousand nine hundred twenty one SDG Only</v>
          </cell>
        </row>
        <row r="3923">
          <cell r="A3923">
            <v>3922</v>
          </cell>
          <cell r="B3923" t="str">
            <v>three thousand nine hundred twenty two SDG Only</v>
          </cell>
        </row>
        <row r="3924">
          <cell r="A3924">
            <v>3923</v>
          </cell>
          <cell r="B3924" t="str">
            <v>three thousand nine hundred twenty three SDG Only</v>
          </cell>
        </row>
        <row r="3925">
          <cell r="A3925">
            <v>3924</v>
          </cell>
          <cell r="B3925" t="str">
            <v>three thousand nine hundred twenty four SDG Only</v>
          </cell>
        </row>
        <row r="3926">
          <cell r="A3926">
            <v>3925</v>
          </cell>
          <cell r="B3926" t="str">
            <v>three thousand nine hundred twenty five SDG Only</v>
          </cell>
        </row>
        <row r="3927">
          <cell r="A3927">
            <v>3926</v>
          </cell>
          <cell r="B3927" t="str">
            <v>three thousand nine hundred twenty six SDG Only</v>
          </cell>
        </row>
        <row r="3928">
          <cell r="A3928">
            <v>3927</v>
          </cell>
          <cell r="B3928" t="str">
            <v>three thousand nine hundred twenty seven SDG Only</v>
          </cell>
        </row>
        <row r="3929">
          <cell r="A3929">
            <v>3928</v>
          </cell>
          <cell r="B3929" t="str">
            <v>three thousand nine hundred twenty eight SDG Only</v>
          </cell>
        </row>
        <row r="3930">
          <cell r="A3930">
            <v>3929</v>
          </cell>
          <cell r="B3930" t="str">
            <v>three thousand nine hundred twenty nine SDG Only</v>
          </cell>
        </row>
        <row r="3931">
          <cell r="A3931">
            <v>3930</v>
          </cell>
          <cell r="B3931" t="str">
            <v>three thousand nine hundred thirty  SDG Only</v>
          </cell>
        </row>
        <row r="3932">
          <cell r="A3932">
            <v>3931</v>
          </cell>
          <cell r="B3932" t="str">
            <v>three thousand nine hundred thirty one SDG Only</v>
          </cell>
        </row>
        <row r="3933">
          <cell r="A3933">
            <v>3932</v>
          </cell>
          <cell r="B3933" t="str">
            <v>three thousand nine hundred thirty two SDG Only</v>
          </cell>
        </row>
        <row r="3934">
          <cell r="A3934">
            <v>3933</v>
          </cell>
          <cell r="B3934" t="str">
            <v>three thousand nine hundred thirty three SDG Only</v>
          </cell>
        </row>
        <row r="3935">
          <cell r="A3935">
            <v>3934</v>
          </cell>
          <cell r="B3935" t="str">
            <v>three thousand nine hundred thirty four SDG Only</v>
          </cell>
        </row>
        <row r="3936">
          <cell r="A3936">
            <v>3935</v>
          </cell>
          <cell r="B3936" t="str">
            <v>three thousand nine hundred thirty five SDG Only</v>
          </cell>
        </row>
        <row r="3937">
          <cell r="A3937">
            <v>3936</v>
          </cell>
          <cell r="B3937" t="str">
            <v>three thousand nine hundred thirty six SDG Only</v>
          </cell>
        </row>
        <row r="3938">
          <cell r="A3938">
            <v>3937</v>
          </cell>
          <cell r="B3938" t="str">
            <v>three thousand nine hundred thirty seven SDG Only</v>
          </cell>
        </row>
        <row r="3939">
          <cell r="A3939">
            <v>3938</v>
          </cell>
          <cell r="B3939" t="str">
            <v>three thousand nine hundred thirty eight SDG Only</v>
          </cell>
        </row>
        <row r="3940">
          <cell r="A3940">
            <v>3939</v>
          </cell>
          <cell r="B3940" t="str">
            <v>three thousand nine hundred thirty nine SDG Only</v>
          </cell>
        </row>
        <row r="3941">
          <cell r="A3941">
            <v>3940</v>
          </cell>
          <cell r="B3941" t="str">
            <v>three thousand nine hundred fourty  SDG Only</v>
          </cell>
        </row>
        <row r="3942">
          <cell r="A3942">
            <v>3941</v>
          </cell>
          <cell r="B3942" t="str">
            <v>three thousand nine hundred fourty one SDG Only</v>
          </cell>
        </row>
        <row r="3943">
          <cell r="A3943">
            <v>3942</v>
          </cell>
          <cell r="B3943" t="str">
            <v>three thousand nine hundred fourty two SDG Only</v>
          </cell>
        </row>
        <row r="3944">
          <cell r="A3944">
            <v>3943</v>
          </cell>
          <cell r="B3944" t="str">
            <v>three thousand nine hundred fourty three SDG Only</v>
          </cell>
        </row>
        <row r="3945">
          <cell r="A3945">
            <v>3944</v>
          </cell>
          <cell r="B3945" t="str">
            <v>three thousand nine hundred fourty four SDG Only</v>
          </cell>
        </row>
        <row r="3946">
          <cell r="A3946">
            <v>3945</v>
          </cell>
          <cell r="B3946" t="str">
            <v>three thousand nine hundred fourty five SDG Only</v>
          </cell>
        </row>
        <row r="3947">
          <cell r="A3947">
            <v>3946</v>
          </cell>
          <cell r="B3947" t="str">
            <v>three thousand nine hundred fourty six SDG Only</v>
          </cell>
        </row>
        <row r="3948">
          <cell r="A3948">
            <v>3947</v>
          </cell>
          <cell r="B3948" t="str">
            <v>three thousand nine hundred fourty seven SDG Only</v>
          </cell>
        </row>
        <row r="3949">
          <cell r="A3949">
            <v>3948</v>
          </cell>
          <cell r="B3949" t="str">
            <v>three thousand nine hundred fourty eight SDG Only</v>
          </cell>
        </row>
        <row r="3950">
          <cell r="A3950">
            <v>3949</v>
          </cell>
          <cell r="B3950" t="str">
            <v>three thousand nine hundred fourty nine SDG Only</v>
          </cell>
        </row>
        <row r="3951">
          <cell r="A3951">
            <v>3950</v>
          </cell>
          <cell r="B3951" t="str">
            <v>three thousand nine hundred fifty  SDG Only</v>
          </cell>
        </row>
        <row r="3952">
          <cell r="A3952">
            <v>3951</v>
          </cell>
          <cell r="B3952" t="str">
            <v>three thousand nine hundred fifty one SDG Only</v>
          </cell>
        </row>
        <row r="3953">
          <cell r="A3953">
            <v>3952</v>
          </cell>
          <cell r="B3953" t="str">
            <v>three thousand nine hundred fifty two SDG Only</v>
          </cell>
        </row>
        <row r="3954">
          <cell r="A3954">
            <v>3953</v>
          </cell>
          <cell r="B3954" t="str">
            <v>three thousand nine hundred fifty three SDG Only</v>
          </cell>
        </row>
        <row r="3955">
          <cell r="A3955">
            <v>3954</v>
          </cell>
          <cell r="B3955" t="str">
            <v>three thousand nine hundred fifty four SDG Only</v>
          </cell>
        </row>
        <row r="3956">
          <cell r="A3956">
            <v>3955</v>
          </cell>
          <cell r="B3956" t="str">
            <v>three thousand nine hundred fifty five SDG Only</v>
          </cell>
        </row>
        <row r="3957">
          <cell r="A3957">
            <v>3956</v>
          </cell>
          <cell r="B3957" t="str">
            <v>three thousand nine hundred fifty six SDG Only</v>
          </cell>
        </row>
        <row r="3958">
          <cell r="A3958">
            <v>3957</v>
          </cell>
          <cell r="B3958" t="str">
            <v>three thousand nine hundred fifty seven SDG Only</v>
          </cell>
        </row>
        <row r="3959">
          <cell r="A3959">
            <v>3958</v>
          </cell>
          <cell r="B3959" t="str">
            <v>three thousand nine hundred fifty eight SDG Only</v>
          </cell>
        </row>
        <row r="3960">
          <cell r="A3960">
            <v>3959</v>
          </cell>
          <cell r="B3960" t="str">
            <v>three thousand nine hundred fifty nine SDG Only</v>
          </cell>
        </row>
        <row r="3961">
          <cell r="A3961">
            <v>3960</v>
          </cell>
          <cell r="B3961" t="str">
            <v>three thousand nine hundred sixty  SDG Only</v>
          </cell>
        </row>
        <row r="3962">
          <cell r="A3962">
            <v>3961</v>
          </cell>
          <cell r="B3962" t="str">
            <v>three thousand nine hundred sixty one SDG Only</v>
          </cell>
        </row>
        <row r="3963">
          <cell r="A3963">
            <v>3962</v>
          </cell>
          <cell r="B3963" t="str">
            <v>three thousand nine hundred sixty two SDG Only</v>
          </cell>
        </row>
        <row r="3964">
          <cell r="A3964">
            <v>3963</v>
          </cell>
          <cell r="B3964" t="str">
            <v>three thousand nine hundred sixty three SDG Only</v>
          </cell>
        </row>
        <row r="3965">
          <cell r="A3965">
            <v>3964</v>
          </cell>
          <cell r="B3965" t="str">
            <v>three thousand nine hundred sixty four SDG Only</v>
          </cell>
        </row>
        <row r="3966">
          <cell r="A3966">
            <v>3965</v>
          </cell>
          <cell r="B3966" t="str">
            <v>three thousand nine hundred sixty five SDG Only</v>
          </cell>
        </row>
        <row r="3967">
          <cell r="A3967">
            <v>3966</v>
          </cell>
          <cell r="B3967" t="str">
            <v>three thousand nine hundred sixty six SDG Only</v>
          </cell>
        </row>
        <row r="3968">
          <cell r="A3968">
            <v>3967</v>
          </cell>
          <cell r="B3968" t="str">
            <v>three thousand nine hundred sixty seven SDG Only</v>
          </cell>
        </row>
        <row r="3969">
          <cell r="A3969">
            <v>3968</v>
          </cell>
          <cell r="B3969" t="str">
            <v>three thousand nine hundred sixty eight SDG Only</v>
          </cell>
        </row>
        <row r="3970">
          <cell r="A3970">
            <v>3969</v>
          </cell>
          <cell r="B3970" t="str">
            <v>three thousand nine hundred sixty nine SDG Only</v>
          </cell>
        </row>
        <row r="3971">
          <cell r="A3971">
            <v>3970</v>
          </cell>
          <cell r="B3971" t="str">
            <v>three thousand nine hundred seventy  SDG Only</v>
          </cell>
        </row>
        <row r="3972">
          <cell r="A3972">
            <v>3971</v>
          </cell>
          <cell r="B3972" t="str">
            <v>three thousand nine hundred seventy one SDG Only</v>
          </cell>
        </row>
        <row r="3973">
          <cell r="A3973">
            <v>3972</v>
          </cell>
          <cell r="B3973" t="str">
            <v>three thousand nine hundred seventy two SDG Only</v>
          </cell>
        </row>
        <row r="3974">
          <cell r="A3974">
            <v>3973</v>
          </cell>
          <cell r="B3974" t="str">
            <v>three thousand nine hundred seventy three SDG Only</v>
          </cell>
        </row>
        <row r="3975">
          <cell r="A3975">
            <v>3974</v>
          </cell>
          <cell r="B3975" t="str">
            <v>three thousand nine hundred seventy four SDG Only</v>
          </cell>
        </row>
        <row r="3976">
          <cell r="A3976">
            <v>3975</v>
          </cell>
          <cell r="B3976" t="str">
            <v>three thousand nine hundred seventy five SDG Only</v>
          </cell>
        </row>
        <row r="3977">
          <cell r="A3977">
            <v>3976</v>
          </cell>
          <cell r="B3977" t="str">
            <v>three thousand nine hundred seventy six SDG Only</v>
          </cell>
        </row>
        <row r="3978">
          <cell r="A3978">
            <v>3977</v>
          </cell>
          <cell r="B3978" t="str">
            <v>three thousand nine hundred seventy seven SDG Only</v>
          </cell>
        </row>
        <row r="3979">
          <cell r="A3979">
            <v>3978</v>
          </cell>
          <cell r="B3979" t="str">
            <v>three thousand nine hundred seventy eight SDG Only</v>
          </cell>
        </row>
        <row r="3980">
          <cell r="A3980">
            <v>3979</v>
          </cell>
          <cell r="B3980" t="str">
            <v>three thousand nine hundred seventy nine SDG Only</v>
          </cell>
        </row>
        <row r="3981">
          <cell r="A3981">
            <v>3980</v>
          </cell>
          <cell r="B3981" t="str">
            <v>three thousand nine hundred eighty  SDG Only</v>
          </cell>
        </row>
        <row r="3982">
          <cell r="A3982">
            <v>3981</v>
          </cell>
          <cell r="B3982" t="str">
            <v>three thousand nine hundred eighty one SDG Only</v>
          </cell>
        </row>
        <row r="3983">
          <cell r="A3983">
            <v>3982</v>
          </cell>
          <cell r="B3983" t="str">
            <v>three thousand nine hundred eighty two SDG Only</v>
          </cell>
        </row>
        <row r="3984">
          <cell r="A3984">
            <v>3983</v>
          </cell>
          <cell r="B3984" t="str">
            <v>three thousand nine hundred eighty three SDG Only</v>
          </cell>
        </row>
        <row r="3985">
          <cell r="A3985">
            <v>3984</v>
          </cell>
          <cell r="B3985" t="str">
            <v>three thousand nine hundred eighty four SDG Only</v>
          </cell>
        </row>
        <row r="3986">
          <cell r="A3986">
            <v>3985</v>
          </cell>
          <cell r="B3986" t="str">
            <v>three thousand nine hundred eighty five SDG Only</v>
          </cell>
        </row>
        <row r="3987">
          <cell r="A3987">
            <v>3986</v>
          </cell>
          <cell r="B3987" t="str">
            <v>three thousand nine hundred eighty six SDG Only</v>
          </cell>
        </row>
        <row r="3988">
          <cell r="A3988">
            <v>3987</v>
          </cell>
          <cell r="B3988" t="str">
            <v>three thousand nine hundred eighty seven SDG Only</v>
          </cell>
        </row>
        <row r="3989">
          <cell r="A3989">
            <v>3988</v>
          </cell>
          <cell r="B3989" t="str">
            <v>three thousand nine hundred eighty eight SDG Only</v>
          </cell>
        </row>
        <row r="3990">
          <cell r="A3990">
            <v>3989</v>
          </cell>
          <cell r="B3990" t="str">
            <v>three thousand nine hundred eighty nine SDG Only</v>
          </cell>
        </row>
        <row r="3991">
          <cell r="A3991">
            <v>3990</v>
          </cell>
          <cell r="B3991" t="str">
            <v>three thousand nine hundred ninety  SDG Only</v>
          </cell>
        </row>
        <row r="3992">
          <cell r="A3992">
            <v>3991</v>
          </cell>
          <cell r="B3992" t="str">
            <v>three thousand nine hundred ninety one SDG Only</v>
          </cell>
        </row>
        <row r="3993">
          <cell r="A3993">
            <v>3992</v>
          </cell>
          <cell r="B3993" t="str">
            <v>three thousand nine hundred ninety two SDG Only</v>
          </cell>
        </row>
        <row r="3994">
          <cell r="A3994">
            <v>3993</v>
          </cell>
          <cell r="B3994" t="str">
            <v>three thousand nine hundred ninety three SDG Only</v>
          </cell>
        </row>
        <row r="3995">
          <cell r="A3995">
            <v>3994</v>
          </cell>
          <cell r="B3995" t="str">
            <v>three thousand nine hundred ninety four SDG Only</v>
          </cell>
        </row>
        <row r="3996">
          <cell r="A3996">
            <v>3995</v>
          </cell>
          <cell r="B3996" t="str">
            <v>three thousand nine hundred ninety five SDG Only</v>
          </cell>
        </row>
        <row r="3997">
          <cell r="A3997">
            <v>3996</v>
          </cell>
          <cell r="B3997" t="str">
            <v>three thousand nine hundred ninety six SDG Only</v>
          </cell>
        </row>
        <row r="3998">
          <cell r="A3998">
            <v>3997</v>
          </cell>
          <cell r="B3998" t="str">
            <v>three thousand nine hundred ninety seven SDG Only</v>
          </cell>
        </row>
        <row r="3999">
          <cell r="A3999">
            <v>3998</v>
          </cell>
          <cell r="B3999" t="str">
            <v>three thousand nine hundred ninety eight SDG Only</v>
          </cell>
        </row>
        <row r="4000">
          <cell r="A4000">
            <v>3999</v>
          </cell>
          <cell r="B4000" t="str">
            <v>three thousand nine hundred ninety nine SDG Only</v>
          </cell>
        </row>
        <row r="4001">
          <cell r="A4001">
            <v>4000</v>
          </cell>
          <cell r="B4001" t="str">
            <v>four thousand SDG Only</v>
          </cell>
        </row>
      </sheetData>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étrages"/>
      <sheetName val="Expats"/>
      <sheetName val="Staff Nat."/>
      <sheetName val="Frais Fonct."/>
      <sheetName val="Inventaire"/>
      <sheetName val="Medical-Nut"/>
      <sheetName val="Log-Sanitation"/>
      <sheetName val="Format-Appui local"/>
      <sheetName val="Transp-Fret-Stock"/>
      <sheetName val="Consult-Appui terrain"/>
      <sheetName val="Divers"/>
      <sheetName val="Total Projet"/>
      <sheetName val="Explications"/>
      <sheetName val="Trésorerie"/>
      <sheetName val="P3"/>
      <sheetName val="Expatriés"/>
      <sheetName val="Analyse des écarts"/>
      <sheetName val="TradBud"/>
      <sheetName val="Module1"/>
      <sheetName val="Français"/>
      <sheetName val="Anglais"/>
      <sheetName val="Espagnol"/>
      <sheetName val="Portugais"/>
      <sheetName val="Module2"/>
      <sheetName val="Module3"/>
      <sheetName val="Module BudInit"/>
      <sheetName val="Module Janvier"/>
      <sheetName val="Module Février"/>
      <sheetName val="Module Mars"/>
      <sheetName val="Module Avril"/>
      <sheetName val="Module Mai"/>
      <sheetName val="Module Juin"/>
      <sheetName val="Module Juillet"/>
      <sheetName val="Module Aout"/>
      <sheetName val="Module Septembre"/>
      <sheetName val="Module Octobre"/>
      <sheetName val="Module Novembre"/>
      <sheetName val="Module Décembre"/>
      <sheetName val="Module4"/>
      <sheetName val="Module5"/>
      <sheetName val="EC"/>
      <sheetName val="DB"/>
      <sheetName val="abbreviations list"/>
      <sheetName val="encodage saga (excel)"/>
    </sheetNames>
    <sheetDataSet>
      <sheetData sheetId="0" refreshError="1">
        <row r="8">
          <cell r="F8" t="str">
            <v>MSF</v>
          </cell>
        </row>
        <row r="9">
          <cell r="F9">
            <v>2001</v>
          </cell>
        </row>
        <row r="12">
          <cell r="G12" t="str">
            <v>UN101</v>
          </cell>
        </row>
        <row r="17">
          <cell r="D17" t="str">
            <v>FRANC FRANCAIS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voi"/>
      <sheetName val="menutreso"/>
      <sheetName val="treso"/>
      <sheetName val="dev1"/>
      <sheetName val="dev2"/>
      <sheetName val="dev3"/>
      <sheetName val="dev4"/>
      <sheetName val="dev5"/>
      <sheetName val="dev6"/>
      <sheetName val="avances"/>
      <sheetName val="ModuleMenus"/>
      <sheetName val="ModuleRecalcul"/>
      <sheetName val="Read me"/>
      <sheetName val="ECHO follow-up"/>
      <sheetName val="Paramétrages"/>
    </sheetNames>
    <sheetDataSet>
      <sheetData sheetId="0" refreshError="1">
        <row r="52">
          <cell r="A52" t="str">
            <v>JANVIER</v>
          </cell>
        </row>
        <row r="56">
          <cell r="A56" t="str">
            <v>MENSUEL</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6"/>
      <sheetName val="R7"/>
      <sheetName val="R5"/>
      <sheetName val="R8"/>
      <sheetName val="PRINT"/>
      <sheetName val="SHEET"/>
      <sheetName val="SHEET 2"/>
      <sheetName val="P1"/>
      <sheetName val="P2"/>
      <sheetName val="P3"/>
      <sheetName val="Contract"/>
      <sheetName val="BASES"/>
      <sheetName val="renv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5">
          <cell r="H15" t="str">
            <v>EL FASHER</v>
          </cell>
        </row>
        <row r="16">
          <cell r="H16" t="str">
            <v>NYALA</v>
          </cell>
        </row>
        <row r="17">
          <cell r="H17" t="str">
            <v>KHARTOUM</v>
          </cell>
        </row>
      </sheetData>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arameters"/>
      <sheetName val="2 Assumptions"/>
      <sheetName val="3 STAFF LIST"/>
      <sheetName val="4 SALARY GRID"/>
      <sheetName val="5 RECAP CONTRAT"/>
      <sheetName val="5 RECAP CONTRAT REAL"/>
      <sheetName val="6 RECAP Z1"/>
      <sheetName val="7 ReadMe"/>
    </sheetNames>
    <sheetDataSet>
      <sheetData sheetId="0">
        <row r="6">
          <cell r="C6" t="str">
            <v>KL</v>
          </cell>
          <cell r="F6" t="str">
            <v>KLC01</v>
          </cell>
          <cell r="N6" t="str">
            <v>1-PROJECT</v>
          </cell>
          <cell r="R6" t="str">
            <v>ECHO</v>
          </cell>
          <cell r="AB6" t="str">
            <v>F</v>
          </cell>
          <cell r="AE6" t="str">
            <v>ADM</v>
          </cell>
          <cell r="AF6" t="str">
            <v>Administration</v>
          </cell>
          <cell r="AG6">
            <v>650100</v>
          </cell>
        </row>
        <row r="7">
          <cell r="C7" t="str">
            <v>DK</v>
          </cell>
          <cell r="F7" t="str">
            <v>KLH01</v>
          </cell>
          <cell r="N7" t="str">
            <v>2-TO BE SUBMITTED</v>
          </cell>
          <cell r="R7" t="str">
            <v>EUROPAID</v>
          </cell>
          <cell r="AB7" t="str">
            <v>M</v>
          </cell>
          <cell r="AE7" t="str">
            <v>FS</v>
          </cell>
          <cell r="AF7" t="str">
            <v>Food Security</v>
          </cell>
          <cell r="AG7">
            <v>650101</v>
          </cell>
          <cell r="AL7" t="str">
            <v>ML3E</v>
          </cell>
          <cell r="AM7" t="str">
            <v>Manager</v>
          </cell>
          <cell r="AN7">
            <v>3</v>
          </cell>
          <cell r="AO7" t="str">
            <v>Expert</v>
          </cell>
        </row>
        <row r="8">
          <cell r="C8" t="str">
            <v>GH</v>
          </cell>
          <cell r="F8" t="str">
            <v>KLH02</v>
          </cell>
          <cell r="N8" t="str">
            <v>3-SUBMITTED</v>
          </cell>
          <cell r="R8" t="str">
            <v>OFDA</v>
          </cell>
          <cell r="AE8" t="str">
            <v>HOME</v>
          </cell>
          <cell r="AF8" t="str">
            <v>Home Staff (cook, cleaner guesthouse…)</v>
          </cell>
          <cell r="AG8">
            <v>650014</v>
          </cell>
          <cell r="AL8" t="str">
            <v>ML3P</v>
          </cell>
          <cell r="AM8" t="str">
            <v>Manager</v>
          </cell>
          <cell r="AN8">
            <v>3</v>
          </cell>
          <cell r="AO8" t="str">
            <v>Professional</v>
          </cell>
        </row>
        <row r="9">
          <cell r="C9" t="str">
            <v>SA</v>
          </cell>
          <cell r="F9" t="str">
            <v>KLN01</v>
          </cell>
          <cell r="N9" t="str">
            <v>4-ACCEPTED</v>
          </cell>
          <cell r="R9" t="str">
            <v>USAID</v>
          </cell>
          <cell r="AE9" t="str">
            <v>LOG</v>
          </cell>
          <cell r="AF9" t="str">
            <v>Logistics</v>
          </cell>
          <cell r="AG9">
            <v>650100</v>
          </cell>
          <cell r="AL9" t="str">
            <v>ML3Q</v>
          </cell>
          <cell r="AM9" t="str">
            <v>Manager</v>
          </cell>
          <cell r="AN9">
            <v>3</v>
          </cell>
          <cell r="AO9" t="str">
            <v>Qualified</v>
          </cell>
        </row>
        <row r="10">
          <cell r="C10" t="str">
            <v>BASE 5</v>
          </cell>
          <cell r="F10" t="str">
            <v>KLN02</v>
          </cell>
          <cell r="N10" t="str">
            <v>5-SIGNED</v>
          </cell>
          <cell r="R10" t="str">
            <v>BPRM</v>
          </cell>
          <cell r="AE10" t="str">
            <v>MED</v>
          </cell>
          <cell r="AF10" t="str">
            <v>Medical</v>
          </cell>
          <cell r="AG10">
            <v>650101</v>
          </cell>
          <cell r="AL10" t="str">
            <v>ML3B</v>
          </cell>
          <cell r="AM10" t="str">
            <v>Manager</v>
          </cell>
          <cell r="AN10">
            <v>3</v>
          </cell>
          <cell r="AO10" t="str">
            <v>Beginner</v>
          </cell>
        </row>
        <row r="11">
          <cell r="C11" t="str">
            <v>BASE 6</v>
          </cell>
          <cell r="F11" t="str">
            <v>GHC01</v>
          </cell>
          <cell r="N11" t="str">
            <v>6-COMPLETED</v>
          </cell>
          <cell r="R11" t="str">
            <v>UNHCR</v>
          </cell>
          <cell r="AE11" t="str">
            <v>NUT</v>
          </cell>
          <cell r="AF11" t="str">
            <v>Nutrition</v>
          </cell>
          <cell r="AG11">
            <v>650101</v>
          </cell>
          <cell r="AL11" t="str">
            <v>ML2E</v>
          </cell>
          <cell r="AM11" t="str">
            <v>Manager</v>
          </cell>
          <cell r="AN11">
            <v>2</v>
          </cell>
          <cell r="AO11" t="str">
            <v>Expert</v>
          </cell>
        </row>
        <row r="12">
          <cell r="C12" t="str">
            <v>BASE 7</v>
          </cell>
          <cell r="F12" t="str">
            <v>GHF02</v>
          </cell>
          <cell r="R12" t="str">
            <v>PNUD</v>
          </cell>
          <cell r="AE12" t="str">
            <v>PSY</v>
          </cell>
          <cell r="AF12" t="str">
            <v>Psychology</v>
          </cell>
          <cell r="AG12">
            <v>650101</v>
          </cell>
          <cell r="AL12" t="str">
            <v>ML2P</v>
          </cell>
          <cell r="AM12" t="str">
            <v>Manager</v>
          </cell>
          <cell r="AN12">
            <v>2</v>
          </cell>
          <cell r="AO12" t="str">
            <v>Professional</v>
          </cell>
        </row>
        <row r="13">
          <cell r="C13" t="str">
            <v>BASE 8</v>
          </cell>
          <cell r="F13" t="str">
            <v>HZC01</v>
          </cell>
          <cell r="R13" t="str">
            <v>UNICEF</v>
          </cell>
          <cell r="AE13" t="str">
            <v>WS</v>
          </cell>
          <cell r="AF13" t="str">
            <v>Water and Sanitation</v>
          </cell>
          <cell r="AG13">
            <v>650101</v>
          </cell>
          <cell r="AL13" t="str">
            <v>ML2Q</v>
          </cell>
          <cell r="AM13" t="str">
            <v>Manager</v>
          </cell>
          <cell r="AN13">
            <v>2</v>
          </cell>
          <cell r="AO13" t="str">
            <v>Qualified</v>
          </cell>
        </row>
        <row r="14">
          <cell r="C14" t="str">
            <v>BASE 9</v>
          </cell>
          <cell r="F14" t="str">
            <v>HZF01</v>
          </cell>
          <cell r="R14" t="str">
            <v>PAM / WFP</v>
          </cell>
          <cell r="AE14" t="str">
            <v>ZZ</v>
          </cell>
          <cell r="AL14" t="str">
            <v>ML2B</v>
          </cell>
          <cell r="AM14" t="str">
            <v>Manager</v>
          </cell>
          <cell r="AN14">
            <v>2</v>
          </cell>
          <cell r="AO14" t="str">
            <v>Beginner</v>
          </cell>
        </row>
        <row r="15">
          <cell r="C15" t="str">
            <v>BASE 10</v>
          </cell>
          <cell r="F15" t="str">
            <v>HZF02</v>
          </cell>
          <cell r="R15" t="str">
            <v>UN DIVERS</v>
          </cell>
          <cell r="AE15" t="str">
            <v>ZZ</v>
          </cell>
          <cell r="AL15" t="str">
            <v>ML1E</v>
          </cell>
          <cell r="AM15" t="str">
            <v>Manager</v>
          </cell>
          <cell r="AN15">
            <v>1</v>
          </cell>
          <cell r="AO15" t="str">
            <v>Expert</v>
          </cell>
        </row>
        <row r="16">
          <cell r="C16" t="str">
            <v>BASE 11</v>
          </cell>
          <cell r="F16" t="str">
            <v>HZH01</v>
          </cell>
          <cell r="R16" t="str">
            <v>FAO</v>
          </cell>
          <cell r="AE16" t="str">
            <v>ZZ</v>
          </cell>
          <cell r="AL16" t="str">
            <v>ML1P</v>
          </cell>
          <cell r="AM16" t="str">
            <v>Manager</v>
          </cell>
          <cell r="AN16">
            <v>1</v>
          </cell>
          <cell r="AO16" t="str">
            <v>Professional</v>
          </cell>
        </row>
        <row r="17">
          <cell r="C17" t="str">
            <v>BASE 12</v>
          </cell>
          <cell r="F17" t="str">
            <v>SAC01</v>
          </cell>
          <cell r="R17" t="str">
            <v>FAC</v>
          </cell>
          <cell r="AE17" t="str">
            <v>ZZ</v>
          </cell>
          <cell r="AL17" t="str">
            <v>ML1Q</v>
          </cell>
          <cell r="AM17" t="str">
            <v>Manager</v>
          </cell>
          <cell r="AN17">
            <v>1</v>
          </cell>
          <cell r="AO17" t="str">
            <v>Qualified</v>
          </cell>
        </row>
        <row r="18">
          <cell r="C18" t="str">
            <v>BASE 13</v>
          </cell>
          <cell r="F18" t="str">
            <v>SAF01</v>
          </cell>
          <cell r="R18" t="str">
            <v>MCAC French Embassies</v>
          </cell>
          <cell r="AE18" t="str">
            <v>ZZ</v>
          </cell>
          <cell r="AL18" t="str">
            <v>ML1B</v>
          </cell>
          <cell r="AM18" t="str">
            <v>Manager</v>
          </cell>
          <cell r="AN18">
            <v>1</v>
          </cell>
          <cell r="AO18" t="str">
            <v>Beginner</v>
          </cell>
        </row>
        <row r="19">
          <cell r="C19" t="str">
            <v>BASE 14</v>
          </cell>
          <cell r="F19" t="str">
            <v>SAF02</v>
          </cell>
          <cell r="R19" t="str">
            <v>DAH</v>
          </cell>
          <cell r="AE19" t="str">
            <v>ZZ</v>
          </cell>
          <cell r="AL19" t="str">
            <v>TL3E</v>
          </cell>
          <cell r="AM19" t="str">
            <v>Technician</v>
          </cell>
          <cell r="AN19">
            <v>3</v>
          </cell>
          <cell r="AO19" t="str">
            <v>Expert</v>
          </cell>
        </row>
        <row r="20">
          <cell r="C20" t="str">
            <v>Multi-base</v>
          </cell>
          <cell r="F20" t="str">
            <v>SAH01</v>
          </cell>
          <cell r="R20" t="str">
            <v>AFD</v>
          </cell>
          <cell r="AE20" t="str">
            <v>ZZ</v>
          </cell>
          <cell r="AL20" t="str">
            <v>TL3P</v>
          </cell>
          <cell r="AM20" t="str">
            <v>Technician</v>
          </cell>
          <cell r="AN20">
            <v>3</v>
          </cell>
          <cell r="AO20" t="str">
            <v>Professional</v>
          </cell>
        </row>
        <row r="21">
          <cell r="F21" t="str">
            <v>PROJECT16</v>
          </cell>
          <cell r="R21" t="str">
            <v>MAAIONG/MAE</v>
          </cell>
          <cell r="AE21" t="str">
            <v>ZZ</v>
          </cell>
          <cell r="AL21" t="str">
            <v>TL3Q</v>
          </cell>
          <cell r="AM21" t="str">
            <v>Technician</v>
          </cell>
          <cell r="AN21">
            <v>3</v>
          </cell>
          <cell r="AO21" t="str">
            <v>Qualified</v>
          </cell>
        </row>
        <row r="22">
          <cell r="F22" t="str">
            <v>PROJECT17</v>
          </cell>
          <cell r="R22" t="str">
            <v>DIVERS GVT FR / fr GVT DIVERS</v>
          </cell>
          <cell r="AL22" t="str">
            <v>TL3B</v>
          </cell>
          <cell r="AM22" t="str">
            <v>Technician</v>
          </cell>
          <cell r="AN22">
            <v>3</v>
          </cell>
          <cell r="AO22" t="str">
            <v>Beginner</v>
          </cell>
        </row>
        <row r="23">
          <cell r="F23" t="str">
            <v>PROJECT18</v>
          </cell>
          <cell r="R23" t="str">
            <v>CIAA</v>
          </cell>
          <cell r="AL23" t="str">
            <v>TL2E</v>
          </cell>
          <cell r="AM23" t="str">
            <v>Technician</v>
          </cell>
          <cell r="AN23">
            <v>2</v>
          </cell>
          <cell r="AO23" t="str">
            <v>Expert</v>
          </cell>
        </row>
        <row r="24">
          <cell r="F24" t="str">
            <v>PROJECT19</v>
          </cell>
          <cell r="R24" t="str">
            <v>DFID/AMBASSADE GB / GB EMBASSY</v>
          </cell>
          <cell r="AL24" t="str">
            <v>TL2P</v>
          </cell>
          <cell r="AM24" t="str">
            <v>Technician</v>
          </cell>
          <cell r="AN24">
            <v>2</v>
          </cell>
          <cell r="AO24" t="str">
            <v>Professional</v>
          </cell>
        </row>
        <row r="25">
          <cell r="F25" t="str">
            <v>PROJECT20</v>
          </cell>
          <cell r="R25" t="str">
            <v>CIDA/AMB CANADIENNNE / CANADIAN EMBASSY</v>
          </cell>
          <cell r="AL25" t="str">
            <v>TL2Q</v>
          </cell>
          <cell r="AM25" t="str">
            <v>Technician</v>
          </cell>
          <cell r="AN25">
            <v>2</v>
          </cell>
          <cell r="AO25" t="str">
            <v>Qualified</v>
          </cell>
        </row>
        <row r="26">
          <cell r="F26" t="str">
            <v>PROJECT21</v>
          </cell>
          <cell r="R26" t="str">
            <v>GVT, AMBASSADE JAPONAIS / JAPANESE GVT EMBASSY</v>
          </cell>
          <cell r="AL26" t="str">
            <v>TL2B</v>
          </cell>
          <cell r="AM26" t="str">
            <v>Technician</v>
          </cell>
          <cell r="AN26">
            <v>2</v>
          </cell>
          <cell r="AO26" t="str">
            <v>Beginner</v>
          </cell>
        </row>
        <row r="27">
          <cell r="F27" t="str">
            <v>PROJECT22</v>
          </cell>
          <cell r="R27" t="str">
            <v>GVT, AMBASSADE SUISSE / SWITZERLAND GVT EMBASSY</v>
          </cell>
          <cell r="AL27" t="str">
            <v>TL1E</v>
          </cell>
          <cell r="AM27" t="str">
            <v>Technician</v>
          </cell>
          <cell r="AN27">
            <v>1</v>
          </cell>
          <cell r="AO27" t="str">
            <v>Expert</v>
          </cell>
        </row>
        <row r="28">
          <cell r="F28" t="str">
            <v>PROJECT23</v>
          </cell>
          <cell r="R28" t="str">
            <v>GVT, AMBASSADE PAYS-BAS / DUTCH GVT EMBASSY</v>
          </cell>
          <cell r="AL28" t="str">
            <v>TL1P</v>
          </cell>
          <cell r="AM28" t="str">
            <v>Technician</v>
          </cell>
          <cell r="AN28">
            <v>1</v>
          </cell>
          <cell r="AO28" t="str">
            <v>Professional</v>
          </cell>
        </row>
        <row r="29">
          <cell r="F29" t="str">
            <v>PROJECT24</v>
          </cell>
          <cell r="R29" t="str">
            <v>GVT, AMBASSADE ALLEMAND / GERMAN GVT EMBASSY</v>
          </cell>
          <cell r="AL29" t="str">
            <v>TL1Q</v>
          </cell>
          <cell r="AM29" t="str">
            <v>Technician</v>
          </cell>
          <cell r="AN29">
            <v>1</v>
          </cell>
          <cell r="AO29" t="str">
            <v>Qualified</v>
          </cell>
        </row>
        <row r="30">
          <cell r="F30" t="str">
            <v>PROJECT25</v>
          </cell>
          <cell r="R30" t="str">
            <v>SIDA / AMBASSADE SUEDOISE / SWEDEN EMBASSY</v>
          </cell>
          <cell r="AL30" t="str">
            <v>TL1B</v>
          </cell>
          <cell r="AM30" t="str">
            <v>Technician</v>
          </cell>
          <cell r="AN30">
            <v>1</v>
          </cell>
          <cell r="AO30" t="str">
            <v>Beginner</v>
          </cell>
        </row>
        <row r="31">
          <cell r="F31" t="str">
            <v>PROJECT26</v>
          </cell>
          <cell r="R31" t="str">
            <v>GVT, AMBASSADE AUSTRALIENNE / AUSTRALIAN GVT EMBASSY</v>
          </cell>
          <cell r="AL31" t="str">
            <v>EL3E</v>
          </cell>
          <cell r="AM31" t="str">
            <v>Employee</v>
          </cell>
          <cell r="AN31">
            <v>3</v>
          </cell>
          <cell r="AO31" t="str">
            <v>Expert</v>
          </cell>
        </row>
        <row r="32">
          <cell r="F32" t="str">
            <v>PROJECT27</v>
          </cell>
          <cell r="R32" t="str">
            <v>GVT, AMBASSADE BELGE /BELGIAN GVT EMBASSY</v>
          </cell>
          <cell r="AL32" t="str">
            <v>EL3P</v>
          </cell>
          <cell r="AM32" t="str">
            <v>Employee</v>
          </cell>
          <cell r="AN32">
            <v>3</v>
          </cell>
          <cell r="AO32" t="str">
            <v>Professional</v>
          </cell>
        </row>
        <row r="33">
          <cell r="F33" t="str">
            <v>PROJECT28</v>
          </cell>
          <cell r="R33" t="str">
            <v>GVT, AMBASSADE NVELLE ZELANDE / NEW ZEALAND GVT EMBASSY</v>
          </cell>
          <cell r="AL33" t="str">
            <v>EL3Q</v>
          </cell>
          <cell r="AM33" t="str">
            <v>Employee</v>
          </cell>
          <cell r="AN33">
            <v>3</v>
          </cell>
          <cell r="AO33" t="str">
            <v>Qualified</v>
          </cell>
        </row>
        <row r="34">
          <cell r="R34" t="str">
            <v>AECI / AMBASSADE EXPAGNOL / SPANISH EMBASSY</v>
          </cell>
          <cell r="AL34" t="str">
            <v>EL3B</v>
          </cell>
          <cell r="AM34" t="str">
            <v>Employee</v>
          </cell>
          <cell r="AN34">
            <v>3</v>
          </cell>
          <cell r="AO34" t="str">
            <v>Beginner</v>
          </cell>
        </row>
        <row r="35">
          <cell r="R35" t="str">
            <v>GVT, AMBASSADE NORVEGIENNE / NORVAY GVT EMBASSY</v>
          </cell>
          <cell r="AL35" t="str">
            <v>EL2E</v>
          </cell>
          <cell r="AM35" t="str">
            <v>Employee</v>
          </cell>
          <cell r="AN35">
            <v>2</v>
          </cell>
          <cell r="AO35" t="str">
            <v>Expert</v>
          </cell>
        </row>
        <row r="36">
          <cell r="R36" t="str">
            <v>GVT, AMBASSADE DANOISE / DANISH GVT EMBASSY</v>
          </cell>
          <cell r="AL36" t="str">
            <v>EL2P</v>
          </cell>
          <cell r="AM36" t="str">
            <v>Employee</v>
          </cell>
          <cell r="AN36">
            <v>2</v>
          </cell>
          <cell r="AO36" t="str">
            <v>Professional</v>
          </cell>
        </row>
        <row r="37">
          <cell r="R37" t="str">
            <v>GVT, AMBASSADE FINLANDAISE / FINNISH GVT EMBASSY</v>
          </cell>
          <cell r="AL37" t="str">
            <v>EL2Q</v>
          </cell>
          <cell r="AM37" t="str">
            <v>Employee</v>
          </cell>
          <cell r="AN37">
            <v>2</v>
          </cell>
          <cell r="AO37" t="str">
            <v>Qualified</v>
          </cell>
        </row>
        <row r="38">
          <cell r="R38" t="str">
            <v>ONGS DIVERS / VARIOUS NGOS</v>
          </cell>
          <cell r="AL38" t="str">
            <v>EL2B</v>
          </cell>
          <cell r="AM38" t="str">
            <v>Employee</v>
          </cell>
          <cell r="AN38">
            <v>2</v>
          </cell>
          <cell r="AO38" t="str">
            <v>Beginner</v>
          </cell>
        </row>
        <row r="39">
          <cell r="R39" t="str">
            <v>EVENEMENT AFFECTE (course contre la faim)</v>
          </cell>
          <cell r="AL39" t="str">
            <v>EL1E</v>
          </cell>
          <cell r="AM39" t="str">
            <v>Employee</v>
          </cell>
          <cell r="AN39">
            <v>1</v>
          </cell>
          <cell r="AO39" t="str">
            <v>Expert</v>
          </cell>
        </row>
        <row r="40">
          <cell r="R40" t="str">
            <v>DONS ENTREPRISE AFFECTE / ALLOCATED FIRMS DONATION</v>
          </cell>
          <cell r="AL40" t="str">
            <v>EL1P</v>
          </cell>
          <cell r="AM40" t="str">
            <v>Employee</v>
          </cell>
          <cell r="AN40">
            <v>1</v>
          </cell>
          <cell r="AO40" t="str">
            <v>Professional</v>
          </cell>
        </row>
        <row r="41">
          <cell r="R41" t="str">
            <v>DONS PRIVES / PRIVATE DONATION</v>
          </cell>
          <cell r="AL41" t="str">
            <v>EL1Q</v>
          </cell>
          <cell r="AM41" t="str">
            <v>Employee</v>
          </cell>
          <cell r="AN41">
            <v>1</v>
          </cell>
          <cell r="AO41" t="str">
            <v>Qualified</v>
          </cell>
        </row>
        <row r="42">
          <cell r="R42" t="str">
            <v>LEG AFFECTE / ALLOCATED LEGACY</v>
          </cell>
          <cell r="AL42" t="str">
            <v>EL1B</v>
          </cell>
          <cell r="AM42" t="str">
            <v>Employee</v>
          </cell>
          <cell r="AN42">
            <v>1</v>
          </cell>
          <cell r="AO42" t="str">
            <v>Beginner</v>
          </cell>
        </row>
        <row r="43">
          <cell r="R43" t="str">
            <v>FONDATION AFFECTE / ALLOCATED FONDATION</v>
          </cell>
        </row>
        <row r="44">
          <cell r="R44" t="str">
            <v>BANQUE MONDIAL / WORLD BANK</v>
          </cell>
        </row>
        <row r="45">
          <cell r="R45" t="str">
            <v>AGENCE DE L'EAU</v>
          </cell>
        </row>
        <row r="46">
          <cell r="R46" t="str">
            <v>DIVERS INSTITUTIONS</v>
          </cell>
        </row>
        <row r="47">
          <cell r="R47" t="str">
            <v>COLLECTIVITEES LOCALES / LOCAL AUTHORITIES</v>
          </cell>
        </row>
      </sheetData>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FI weight vs SAGA entries"/>
      <sheetName val="Pareto Mission"/>
      <sheetName val="NBO"/>
      <sheetName val="MO"/>
      <sheetName val="WA"/>
      <sheetName val="GA"/>
      <sheetName val="Expenses per code per base"/>
      <sheetName val="Database Log"/>
      <sheetName val="Database Log (2)"/>
      <sheetName val="Database Log (3)"/>
      <sheetName val="Chart of accounts"/>
      <sheetName val="Lists"/>
    </sheetNames>
    <sheetDataSet>
      <sheetData sheetId="0"/>
      <sheetData sheetId="1"/>
      <sheetData sheetId="2"/>
      <sheetData sheetId="3"/>
      <sheetData sheetId="4"/>
      <sheetData sheetId="5"/>
      <sheetData sheetId="6"/>
      <sheetData sheetId="7"/>
      <sheetData sheetId="8"/>
      <sheetData sheetId="9"/>
      <sheetData sheetId="10"/>
      <sheetData sheetId="11">
        <row r="1">
          <cell r="A1" t="str">
            <v>GAC01</v>
          </cell>
          <cell r="B1" t="str">
            <v>GA</v>
          </cell>
          <cell r="E1" t="str">
            <v>BNA1KES</v>
          </cell>
          <cell r="F1" t="str">
            <v>NBO</v>
          </cell>
        </row>
        <row r="2">
          <cell r="A2" t="str">
            <v>MOC01</v>
          </cell>
          <cell r="B2" t="str">
            <v>MO</v>
          </cell>
          <cell r="E2" t="str">
            <v>BNA1USD</v>
          </cell>
          <cell r="F2" t="str">
            <v>NBO</v>
          </cell>
        </row>
        <row r="3">
          <cell r="A3" t="str">
            <v>NAC01</v>
          </cell>
          <cell r="B3" t="str">
            <v>NA</v>
          </cell>
          <cell r="E3" t="str">
            <v>CGA1USD</v>
          </cell>
          <cell r="F3" t="str">
            <v>GA</v>
          </cell>
        </row>
        <row r="4">
          <cell r="A4" t="str">
            <v>WAC01</v>
          </cell>
          <cell r="B4" t="str">
            <v>WA</v>
          </cell>
          <cell r="E4" t="str">
            <v>CGA2SOS</v>
          </cell>
          <cell r="F4" t="str">
            <v>GA</v>
          </cell>
        </row>
        <row r="5">
          <cell r="A5" t="str">
            <v>GAN01</v>
          </cell>
          <cell r="B5" t="str">
            <v>GA</v>
          </cell>
          <cell r="E5" t="str">
            <v>CGA3SOS</v>
          </cell>
          <cell r="F5" t="str">
            <v>GA</v>
          </cell>
        </row>
        <row r="6">
          <cell r="A6" t="str">
            <v>GAH02</v>
          </cell>
          <cell r="B6" t="str">
            <v>GA</v>
          </cell>
          <cell r="E6" t="str">
            <v>CMN1SOS</v>
          </cell>
          <cell r="F6" t="str">
            <v>MO</v>
          </cell>
        </row>
        <row r="7">
          <cell r="A7" t="str">
            <v>GAH01</v>
          </cell>
          <cell r="B7" t="str">
            <v>GA</v>
          </cell>
          <cell r="E7" t="str">
            <v>CMN1USD</v>
          </cell>
          <cell r="F7" t="str">
            <v>MO</v>
          </cell>
        </row>
        <row r="8">
          <cell r="A8" t="str">
            <v>MON01</v>
          </cell>
          <cell r="B8" t="str">
            <v>MO</v>
          </cell>
          <cell r="E8" t="str">
            <v>CMS1SOS</v>
          </cell>
          <cell r="F8" t="str">
            <v>MO</v>
          </cell>
        </row>
        <row r="9">
          <cell r="A9" t="str">
            <v>MOM01</v>
          </cell>
          <cell r="B9" t="str">
            <v>MO</v>
          </cell>
          <cell r="E9" t="str">
            <v>CMS1USD</v>
          </cell>
          <cell r="F9" t="str">
            <v>MO</v>
          </cell>
        </row>
        <row r="10">
          <cell r="A10" t="str">
            <v>MOH01</v>
          </cell>
          <cell r="B10" t="str">
            <v>MO</v>
          </cell>
          <cell r="E10" t="str">
            <v>CNA1KES</v>
          </cell>
          <cell r="F10" t="str">
            <v>NBO</v>
          </cell>
        </row>
        <row r="11">
          <cell r="A11" t="str">
            <v>WAH01</v>
          </cell>
          <cell r="B11" t="str">
            <v>WA</v>
          </cell>
          <cell r="E11" t="str">
            <v>CNA2KES</v>
          </cell>
          <cell r="F11" t="str">
            <v>NBO</v>
          </cell>
        </row>
        <row r="12">
          <cell r="A12" t="str">
            <v>WAF01</v>
          </cell>
          <cell r="B12" t="str">
            <v>WA</v>
          </cell>
          <cell r="E12" t="str">
            <v>CNA2USD</v>
          </cell>
          <cell r="F12" t="str">
            <v>NBO</v>
          </cell>
        </row>
        <row r="13">
          <cell r="A13" t="str">
            <v>WAN01</v>
          </cell>
          <cell r="B13" t="str">
            <v>WA</v>
          </cell>
          <cell r="E13" t="str">
            <v>CWA1SOS</v>
          </cell>
          <cell r="F13" t="str">
            <v>WA</v>
          </cell>
        </row>
        <row r="14">
          <cell r="A14" t="str">
            <v>WAF02</v>
          </cell>
          <cell r="B14" t="str">
            <v>WA</v>
          </cell>
          <cell r="E14" t="str">
            <v>CWA1USD</v>
          </cell>
          <cell r="F14" t="str">
            <v>WA</v>
          </cell>
        </row>
        <row r="15">
          <cell r="A15" t="str">
            <v>WAH02</v>
          </cell>
          <cell r="B15" t="str">
            <v>WA</v>
          </cell>
          <cell r="E15" t="str">
            <v>EDPA</v>
          </cell>
          <cell r="F15" t="str">
            <v>NBO</v>
          </cell>
        </row>
        <row r="16">
          <cell r="E16" t="str">
            <v>EOD</v>
          </cell>
          <cell r="F16" t="str">
            <v>NBO</v>
          </cell>
        </row>
        <row r="17">
          <cell r="E17" t="str">
            <v>LAMO</v>
          </cell>
          <cell r="F17" t="str">
            <v>NBO</v>
          </cell>
        </row>
        <row r="18">
          <cell r="E18" t="str">
            <v>OEPA</v>
          </cell>
          <cell r="F18" t="str">
            <v>NBO</v>
          </cell>
        </row>
        <row r="19">
          <cell r="E19" t="str">
            <v>VOD KES</v>
          </cell>
          <cell r="F19" t="str">
            <v>NBO</v>
          </cell>
        </row>
        <row r="20">
          <cell r="E20" t="str">
            <v>VOD SOS</v>
          </cell>
          <cell r="F20" t="str">
            <v>NBO</v>
          </cell>
        </row>
        <row r="21">
          <cell r="E21" t="str">
            <v>VOD USD</v>
          </cell>
          <cell r="F21" t="str">
            <v>NBO</v>
          </cell>
        </row>
        <row r="22">
          <cell r="E22" t="str">
            <v>WBXLEUR</v>
          </cell>
          <cell r="F22" t="str">
            <v>NBO</v>
          </cell>
        </row>
        <row r="23">
          <cell r="E23" t="str">
            <v>WBXLUSD</v>
          </cell>
          <cell r="F23" t="str">
            <v>NBO</v>
          </cell>
        </row>
        <row r="24">
          <cell r="E24" t="str">
            <v>XODAKES</v>
          </cell>
          <cell r="F24" t="str">
            <v>NBO</v>
          </cell>
        </row>
        <row r="25">
          <cell r="E25" t="str">
            <v>XODASOS</v>
          </cell>
          <cell r="F25" t="str">
            <v>NBO</v>
          </cell>
        </row>
        <row r="26">
          <cell r="E26" t="str">
            <v>XODAUSD</v>
          </cell>
          <cell r="F26" t="str">
            <v>NBO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data"/>
      <sheetName val="Employee Follow up"/>
      <sheetName val="Attendance"/>
      <sheetName val="Loans"/>
      <sheetName val="Field Allowance"/>
      <sheetName val="Medical coverage"/>
      <sheetName val="Hardship Allowance"/>
      <sheetName val="IC-Tax Schedule"/>
      <sheetName val="Tax Calculation"/>
      <sheetName val="Payroll Permanent "/>
      <sheetName val="Salary Receipt"/>
      <sheetName val="COL &amp; Benefit"/>
      <sheetName val="Payroll Temporary"/>
      <sheetName val="Benefit Receipt"/>
      <sheetName val="Salary Receipt Temporary"/>
      <sheetName val="Advance Receipt"/>
      <sheetName val="Salary-Amend"/>
      <sheetName val="Fix 1"/>
      <sheetName val="Fix 2"/>
      <sheetName val="Fix 3"/>
      <sheetName val="Opn 1"/>
      <sheetName val="Opn 2"/>
      <sheetName val="Opn 3"/>
      <sheetName val="EOC-notice"/>
      <sheetName val="Sheet1"/>
    </sheetNames>
    <sheetDataSet>
      <sheetData sheetId="0"/>
      <sheetData sheetId="1">
        <row r="2">
          <cell r="A2">
            <v>41820</v>
          </cell>
        </row>
        <row r="3">
          <cell r="A3" t="str">
            <v>Staff Code</v>
          </cell>
          <cell r="B3" t="str">
            <v>Name</v>
          </cell>
          <cell r="C3" t="str">
            <v>NRC Card</v>
          </cell>
          <cell r="D3" t="str">
            <v>Sex</v>
          </cell>
          <cell r="E3" t="str">
            <v>Father's name</v>
          </cell>
          <cell r="F3" t="str">
            <v>Address</v>
          </cell>
          <cell r="G3" t="str">
            <v>Civil Status</v>
          </cell>
          <cell r="H3" t="str">
            <v>Birth Date</v>
          </cell>
          <cell r="I3" t="str">
            <v>Age (years)</v>
          </cell>
          <cell r="J3" t="str">
            <v>Position</v>
          </cell>
          <cell r="K3" t="str">
            <v>Department</v>
          </cell>
          <cell r="L3" t="str">
            <v>Team</v>
          </cell>
          <cell r="M3" t="str">
            <v>Base of work</v>
          </cell>
          <cell r="N3" t="str">
            <v>Place of work</v>
          </cell>
          <cell r="O3" t="str">
            <v>Date Entry in current position</v>
          </cell>
          <cell r="P3" t="str">
            <v>Qualifications grade</v>
          </cell>
          <cell r="Q3" t="str">
            <v>Date at current grade</v>
          </cell>
          <cell r="R3" t="str">
            <v>HR Comments on career management</v>
          </cell>
          <cell r="S3" t="str">
            <v>Date Entry ACF</v>
          </cell>
          <cell r="T3" t="str">
            <v>Starting date contract</v>
          </cell>
          <cell r="U3" t="str">
            <v>Probationary Period</v>
          </cell>
          <cell r="V3" t="str">
            <v>End of probationary period date</v>
          </cell>
          <cell r="W3" t="str">
            <v>Contract duration (months)</v>
          </cell>
          <cell r="X3" t="str">
            <v>Ending date current contract</v>
          </cell>
          <cell r="Y3" t="str">
            <v>Seniority (months)</v>
          </cell>
          <cell r="Z3" t="str">
            <v>Seniority step</v>
          </cell>
          <cell r="AA3" t="str">
            <v>Date seniority step review</v>
          </cell>
          <cell r="AB3" t="str">
            <v>Next review of seniority</v>
          </cell>
          <cell r="AC3" t="str">
            <v>Date resignation</v>
          </cell>
          <cell r="AD3" t="str">
            <v>Ending date current contract due to resignation</v>
          </cell>
          <cell r="AE3" t="str">
            <v>Date of Last JD review</v>
          </cell>
          <cell r="AF3" t="str">
            <v>Date of last Appraisal</v>
          </cell>
          <cell r="AG3" t="str">
            <v>Appraisal done by</v>
          </cell>
          <cell r="AH3" t="str">
            <v>Date of next appraisal</v>
          </cell>
          <cell r="AI3" t="str">
            <v>Name of Training received</v>
          </cell>
          <cell r="AJ3" t="str">
            <v>Training beginning date</v>
          </cell>
          <cell r="AK3" t="str">
            <v>Training ending date</v>
          </cell>
          <cell r="AL3" t="str">
            <v>Training Content description</v>
          </cell>
          <cell r="AM3" t="str">
            <v>Comments</v>
          </cell>
          <cell r="AN3" t="str">
            <v>Training pending</v>
          </cell>
          <cell r="AO3" t="str">
            <v>Date Warning 1</v>
          </cell>
          <cell r="AP3" t="str">
            <v>Motif</v>
          </cell>
          <cell r="AQ3" t="str">
            <v>Date warning 2</v>
          </cell>
          <cell r="AR3" t="str">
            <v>Motif</v>
          </cell>
          <cell r="AS3" t="str">
            <v>Date warning 3</v>
          </cell>
          <cell r="AT3" t="str">
            <v>Motif</v>
          </cell>
          <cell r="AU3" t="str">
            <v>Date Dissmissal</v>
          </cell>
          <cell r="AV3" t="str">
            <v>Motif</v>
          </cell>
          <cell r="AW3" t="str">
            <v>Verbal Warning</v>
          </cell>
          <cell r="AX3" t="str">
            <v>Motif</v>
          </cell>
          <cell r="AY3" t="str">
            <v>Next review of seniority</v>
          </cell>
        </row>
        <row r="4">
          <cell r="A4" t="str">
            <v>YGN0027</v>
          </cell>
          <cell r="B4" t="str">
            <v>Mary</v>
          </cell>
          <cell r="C4" t="str">
            <v>12/Sa Ka Na (N) 054303</v>
          </cell>
          <cell r="D4" t="str">
            <v>F</v>
          </cell>
          <cell r="E4" t="str">
            <v>U A Asokeya Swa Mi</v>
          </cell>
          <cell r="F4" t="str">
            <v>No. 244, 7th floor (A), Bargayar St, Myaynigone, Sanchaung Tsp, Yangon</v>
          </cell>
          <cell r="G4" t="str">
            <v>Married</v>
          </cell>
          <cell r="H4">
            <v>22670</v>
          </cell>
          <cell r="I4">
            <v>52.417853231106243</v>
          </cell>
          <cell r="J4" t="str">
            <v>Cleaner</v>
          </cell>
          <cell r="K4" t="str">
            <v>Administration</v>
          </cell>
          <cell r="L4" t="str">
            <v>Office</v>
          </cell>
          <cell r="M4" t="str">
            <v>Yangon</v>
          </cell>
          <cell r="N4" t="str">
            <v>Yangon</v>
          </cell>
          <cell r="O4">
            <v>39203</v>
          </cell>
          <cell r="P4" t="str">
            <v>E1S</v>
          </cell>
          <cell r="Q4">
            <v>41091</v>
          </cell>
          <cell r="R4" t="str">
            <v>E1C to E1S in July'12</v>
          </cell>
          <cell r="S4">
            <v>39203</v>
          </cell>
          <cell r="T4">
            <v>41640</v>
          </cell>
          <cell r="U4" t="str">
            <v>Nil</v>
          </cell>
          <cell r="W4">
            <v>11.960569550930996</v>
          </cell>
          <cell r="X4">
            <v>42004</v>
          </cell>
          <cell r="Y4">
            <v>85.979466119096514</v>
          </cell>
          <cell r="Z4" t="str">
            <v>s5</v>
          </cell>
          <cell r="AB4" t="str">
            <v>upper limit of seniority</v>
          </cell>
          <cell r="AY4" t="str">
            <v>upper limit of seniority</v>
          </cell>
          <cell r="AZ4" t="str">
            <v>C/O 09-9928975</v>
          </cell>
        </row>
        <row r="5">
          <cell r="A5" t="str">
            <v>YGN0016</v>
          </cell>
          <cell r="B5" t="str">
            <v>Andrew</v>
          </cell>
          <cell r="C5" t="str">
            <v>12/KMT(N) 048026</v>
          </cell>
          <cell r="D5" t="str">
            <v>M</v>
          </cell>
          <cell r="E5" t="str">
            <v>U Lewis</v>
          </cell>
          <cell r="F5" t="str">
            <v>No.2706, Win Hlaing Street, Mayangone Tsp, Yangon</v>
          </cell>
          <cell r="G5" t="str">
            <v>Married</v>
          </cell>
          <cell r="H5">
            <v>27218</v>
          </cell>
          <cell r="I5">
            <v>39.964403066812707</v>
          </cell>
          <cell r="J5" t="str">
            <v>Watchman</v>
          </cell>
          <cell r="K5" t="str">
            <v>Logistics</v>
          </cell>
          <cell r="L5" t="str">
            <v>Office</v>
          </cell>
          <cell r="M5" t="str">
            <v>Yangon</v>
          </cell>
          <cell r="N5" t="str">
            <v>Yangon</v>
          </cell>
          <cell r="O5">
            <v>36617</v>
          </cell>
          <cell r="P5" t="str">
            <v>E1S</v>
          </cell>
          <cell r="S5">
            <v>36617</v>
          </cell>
          <cell r="T5">
            <v>41640</v>
          </cell>
          <cell r="U5" t="str">
            <v>Nil</v>
          </cell>
          <cell r="W5">
            <v>11.960569550930996</v>
          </cell>
          <cell r="X5">
            <v>42004</v>
          </cell>
          <cell r="Y5">
            <v>170.94045174537987</v>
          </cell>
          <cell r="Z5" t="str">
            <v>s5</v>
          </cell>
          <cell r="AB5" t="str">
            <v>upper limit of seniority</v>
          </cell>
          <cell r="AC5" t="str">
            <v>.</v>
          </cell>
          <cell r="AE5">
            <v>39508</v>
          </cell>
          <cell r="AF5">
            <v>40939</v>
          </cell>
          <cell r="AG5" t="str">
            <v>Deputy Log Capital</v>
          </cell>
          <cell r="AO5">
            <v>39087</v>
          </cell>
          <cell r="AP5" t="str">
            <v>Offensive attitude towards colleagues</v>
          </cell>
          <cell r="AY5" t="str">
            <v>upper limit of seniority</v>
          </cell>
          <cell r="AZ5" t="str">
            <v>666736, 651580</v>
          </cell>
        </row>
        <row r="6">
          <cell r="A6" t="str">
            <v>YGN0007</v>
          </cell>
          <cell r="B6" t="str">
            <v>Annie @ Than Than Win</v>
          </cell>
          <cell r="C6" t="str">
            <v>7/NaTaLa(N) 239565</v>
          </cell>
          <cell r="D6" t="str">
            <v>F</v>
          </cell>
          <cell r="E6" t="str">
            <v>Mr. J.A. Dass</v>
          </cell>
          <cell r="F6" t="str">
            <v>No., 168, 5th Floor, Baho Street, Sanchaung Tsp, Yangon.</v>
          </cell>
          <cell r="G6" t="str">
            <v>Single</v>
          </cell>
          <cell r="H6">
            <v>21951</v>
          </cell>
          <cell r="I6">
            <v>54.386637458926614</v>
          </cell>
          <cell r="J6" t="str">
            <v>Accountancy Controller</v>
          </cell>
          <cell r="K6" t="str">
            <v>Administration</v>
          </cell>
          <cell r="L6" t="str">
            <v>Office</v>
          </cell>
          <cell r="M6" t="str">
            <v>Yangon</v>
          </cell>
          <cell r="N6" t="str">
            <v>Yangon</v>
          </cell>
          <cell r="O6">
            <v>39986</v>
          </cell>
          <cell r="P6" t="str">
            <v>T1Q</v>
          </cell>
          <cell r="Q6">
            <v>41579</v>
          </cell>
          <cell r="R6" t="str">
            <v>E3Qto T1J in Nov 2012, T1J to T1Q in Nov'13</v>
          </cell>
          <cell r="S6">
            <v>35041</v>
          </cell>
          <cell r="T6">
            <v>41640</v>
          </cell>
          <cell r="U6" t="str">
            <v>Nil</v>
          </cell>
          <cell r="W6">
            <v>11.960569550930996</v>
          </cell>
          <cell r="X6">
            <v>42004</v>
          </cell>
          <cell r="Y6">
            <v>222.7186858316222</v>
          </cell>
          <cell r="Z6" t="str">
            <v>s5</v>
          </cell>
          <cell r="AB6" t="str">
            <v>upper limit of seniority</v>
          </cell>
          <cell r="AF6">
            <v>40938</v>
          </cell>
          <cell r="AG6" t="str">
            <v>Financial Controller</v>
          </cell>
          <cell r="AY6" t="str">
            <v>upper limit of seniority</v>
          </cell>
          <cell r="AZ6" t="str">
            <v>Nil</v>
          </cell>
        </row>
        <row r="7">
          <cell r="A7" t="str">
            <v>YGN0014</v>
          </cell>
          <cell r="B7" t="str">
            <v>Aung Shwe</v>
          </cell>
          <cell r="C7" t="str">
            <v>T/RGN-005004</v>
          </cell>
          <cell r="D7" t="str">
            <v>M</v>
          </cell>
          <cell r="E7" t="str">
            <v>U Chew Ni Sein</v>
          </cell>
          <cell r="F7" t="str">
            <v>No.214, Thirimingalar St, 8 miles</v>
          </cell>
          <cell r="G7" t="str">
            <v>Married</v>
          </cell>
          <cell r="H7">
            <v>22877</v>
          </cell>
          <cell r="I7">
            <v>51.851040525739322</v>
          </cell>
          <cell r="J7" t="str">
            <v>Driver</v>
          </cell>
          <cell r="K7" t="str">
            <v>Logistics</v>
          </cell>
          <cell r="L7" t="str">
            <v>Office</v>
          </cell>
          <cell r="M7" t="str">
            <v>Yangon</v>
          </cell>
          <cell r="N7" t="str">
            <v>Yangon</v>
          </cell>
          <cell r="O7">
            <v>35886</v>
          </cell>
          <cell r="P7" t="str">
            <v>T1S</v>
          </cell>
          <cell r="S7">
            <v>35886</v>
          </cell>
          <cell r="T7">
            <v>41640</v>
          </cell>
          <cell r="U7" t="str">
            <v>Nil</v>
          </cell>
          <cell r="W7">
            <v>11.960569550930996</v>
          </cell>
          <cell r="X7">
            <v>42004</v>
          </cell>
          <cell r="Y7">
            <v>194.95687885010267</v>
          </cell>
          <cell r="Z7" t="str">
            <v>s5</v>
          </cell>
          <cell r="AB7" t="str">
            <v>upper limit of seniority</v>
          </cell>
          <cell r="AE7">
            <v>39508</v>
          </cell>
          <cell r="AF7">
            <v>40946</v>
          </cell>
          <cell r="AG7" t="str">
            <v>Deputy Log Capital</v>
          </cell>
          <cell r="AY7" t="str">
            <v>upper limit of seniority</v>
          </cell>
          <cell r="AZ7" t="str">
            <v>Nil</v>
          </cell>
        </row>
        <row r="8">
          <cell r="A8" t="str">
            <v>YGN0008</v>
          </cell>
          <cell r="B8" t="str">
            <v>Benjamin</v>
          </cell>
          <cell r="C8" t="str">
            <v>GBK-092151</v>
          </cell>
          <cell r="D8" t="str">
            <v>M</v>
          </cell>
          <cell r="E8" t="str">
            <v>U Peter</v>
          </cell>
          <cell r="F8" t="str">
            <v>923,Ward 49, Bo Thone St, North Dagon Township, Yangon</v>
          </cell>
          <cell r="G8" t="str">
            <v>Married</v>
          </cell>
          <cell r="H8">
            <v>23078</v>
          </cell>
          <cell r="I8">
            <v>51.300657174151155</v>
          </cell>
          <cell r="J8" t="str">
            <v>Watchman</v>
          </cell>
          <cell r="K8" t="str">
            <v>Logistics</v>
          </cell>
          <cell r="L8" t="str">
            <v>Office</v>
          </cell>
          <cell r="M8" t="str">
            <v>Yangon</v>
          </cell>
          <cell r="N8" t="str">
            <v>Yangon</v>
          </cell>
          <cell r="O8">
            <v>36137</v>
          </cell>
          <cell r="P8" t="str">
            <v>E1S</v>
          </cell>
          <cell r="R8" t="str">
            <v>since 01.05.08, salary not frozen anymore</v>
          </cell>
          <cell r="S8">
            <v>35041</v>
          </cell>
          <cell r="T8">
            <v>41640</v>
          </cell>
          <cell r="U8" t="str">
            <v>Nil</v>
          </cell>
          <cell r="W8">
            <v>11.960569550930996</v>
          </cell>
          <cell r="X8">
            <v>42004</v>
          </cell>
          <cell r="Y8">
            <v>222.7186858316222</v>
          </cell>
          <cell r="Z8" t="str">
            <v>s5</v>
          </cell>
          <cell r="AB8" t="str">
            <v>upper limit of seniority</v>
          </cell>
          <cell r="AE8">
            <v>39508</v>
          </cell>
          <cell r="AF8">
            <v>40945</v>
          </cell>
          <cell r="AG8" t="str">
            <v>Deputy Log Capital</v>
          </cell>
          <cell r="AO8">
            <v>39087</v>
          </cell>
          <cell r="AP8" t="str">
            <v>Offensive attitude towards colleagues</v>
          </cell>
          <cell r="AY8" t="str">
            <v>upper limit of seniority</v>
          </cell>
          <cell r="AZ8">
            <v>584701</v>
          </cell>
        </row>
        <row r="9">
          <cell r="A9" t="str">
            <v>YGN0004</v>
          </cell>
          <cell r="B9" t="str">
            <v>Elizabeth</v>
          </cell>
          <cell r="C9" t="str">
            <v>12/Mayaka(Naing)124432</v>
          </cell>
          <cell r="D9" t="str">
            <v>F</v>
          </cell>
          <cell r="E9" t="str">
            <v>Mr. Anthony Dass</v>
          </cell>
          <cell r="F9" t="str">
            <v>No.13(Left), 8th Floor, Bo Moe Street, San Chaung township, Yangon</v>
          </cell>
          <cell r="G9" t="str">
            <v>Married</v>
          </cell>
          <cell r="H9">
            <v>23931</v>
          </cell>
          <cell r="I9">
            <v>48.964950711938663</v>
          </cell>
          <cell r="J9" t="str">
            <v>Cook</v>
          </cell>
          <cell r="K9" t="str">
            <v>Administration</v>
          </cell>
          <cell r="L9" t="str">
            <v>Guest House</v>
          </cell>
          <cell r="M9" t="str">
            <v>Yangon</v>
          </cell>
          <cell r="N9" t="str">
            <v>Yangon</v>
          </cell>
          <cell r="O9">
            <v>34547</v>
          </cell>
          <cell r="P9" t="str">
            <v>E3Q</v>
          </cell>
          <cell r="Q9">
            <v>41030</v>
          </cell>
          <cell r="R9" t="str">
            <v>since 01.05.08, salary not frozen anymore
Upgrade E2S --&gt; E3Q (01 May  2012)</v>
          </cell>
          <cell r="S9">
            <v>34578</v>
          </cell>
          <cell r="T9">
            <v>41640</v>
          </cell>
          <cell r="U9" t="str">
            <v>Nil</v>
          </cell>
          <cell r="W9">
            <v>11.960569550930996</v>
          </cell>
          <cell r="X9">
            <v>42004</v>
          </cell>
          <cell r="Y9">
            <v>237.93018480492816</v>
          </cell>
          <cell r="Z9" t="str">
            <v>s5</v>
          </cell>
          <cell r="AB9" t="str">
            <v>upper limit of seniority</v>
          </cell>
          <cell r="AE9">
            <v>39508</v>
          </cell>
          <cell r="AF9">
            <v>40940</v>
          </cell>
          <cell r="AG9" t="str">
            <v>Admin Co</v>
          </cell>
          <cell r="AY9" t="str">
            <v>upper limit of seniority</v>
          </cell>
          <cell r="AZ9" t="str">
            <v>09-421 021 979</v>
          </cell>
        </row>
        <row r="10">
          <cell r="A10" t="str">
            <v>YGN0025</v>
          </cell>
          <cell r="B10" t="str">
            <v>Khaing Min</v>
          </cell>
          <cell r="C10" t="str">
            <v>3/BaAhNa(Naing)216165</v>
          </cell>
          <cell r="D10" t="str">
            <v>M</v>
          </cell>
          <cell r="E10" t="str">
            <v>U Thein Myint</v>
          </cell>
          <cell r="F10" t="str">
            <v>No. 919, Bo Thone Road, North Dagon Tsp, Yangon</v>
          </cell>
          <cell r="G10" t="str">
            <v>Married</v>
          </cell>
          <cell r="H10">
            <v>30473</v>
          </cell>
          <cell r="I10">
            <v>31.051478641840088</v>
          </cell>
          <cell r="J10" t="str">
            <v>Watchman</v>
          </cell>
          <cell r="K10" t="str">
            <v>Logistics</v>
          </cell>
          <cell r="L10" t="str">
            <v>Office</v>
          </cell>
          <cell r="M10" t="str">
            <v>Yangon</v>
          </cell>
          <cell r="N10" t="str">
            <v>Yangon</v>
          </cell>
          <cell r="O10">
            <v>38968</v>
          </cell>
          <cell r="P10" t="str">
            <v>E1C</v>
          </cell>
          <cell r="Q10">
            <v>40360</v>
          </cell>
          <cell r="S10">
            <v>38968</v>
          </cell>
          <cell r="T10">
            <v>41640</v>
          </cell>
          <cell r="U10" t="str">
            <v>Nil</v>
          </cell>
          <cell r="W10">
            <v>11.960569550930996</v>
          </cell>
          <cell r="X10">
            <v>42004</v>
          </cell>
          <cell r="Y10">
            <v>93.700205338809027</v>
          </cell>
          <cell r="Z10" t="str">
            <v>s5</v>
          </cell>
          <cell r="AB10" t="str">
            <v>upper limit of seniority</v>
          </cell>
          <cell r="AY10" t="str">
            <v>upper limit of seniority</v>
          </cell>
          <cell r="AZ10" t="str">
            <v>09-73010215</v>
          </cell>
        </row>
        <row r="11">
          <cell r="A11" t="str">
            <v>YGN0003</v>
          </cell>
          <cell r="B11" t="str">
            <v>Matilda</v>
          </cell>
          <cell r="C11" t="str">
            <v>12/Mayaka(Naing)122721</v>
          </cell>
          <cell r="D11" t="str">
            <v>F</v>
          </cell>
          <cell r="E11" t="str">
            <v>Mr. Anthony Dass</v>
          </cell>
          <cell r="F11" t="str">
            <v xml:space="preserve">12/A, 8th Level, Myaynigone Zaylan, San Chaung township, Yangon
</v>
          </cell>
          <cell r="G11" t="str">
            <v>Single</v>
          </cell>
          <cell r="H11">
            <v>26749</v>
          </cell>
          <cell r="I11">
            <v>41.248630887185108</v>
          </cell>
          <cell r="J11" t="str">
            <v>Accountancy Controller</v>
          </cell>
          <cell r="K11" t="str">
            <v>Administration</v>
          </cell>
          <cell r="L11" t="str">
            <v>Office</v>
          </cell>
          <cell r="M11" t="str">
            <v>Yangon</v>
          </cell>
          <cell r="N11" t="str">
            <v>Yangon</v>
          </cell>
          <cell r="O11">
            <v>39203</v>
          </cell>
          <cell r="P11" t="str">
            <v>T1C</v>
          </cell>
          <cell r="Q11">
            <v>41579</v>
          </cell>
          <cell r="R11" t="str">
            <v>E3C to E3S in July'12,E3S to T1Q in Nov, T1Q to T1C in Nov'13</v>
          </cell>
          <cell r="S11">
            <v>34560</v>
          </cell>
          <cell r="T11">
            <v>41640</v>
          </cell>
          <cell r="U11" t="str">
            <v>Nil</v>
          </cell>
          <cell r="W11">
            <v>11.960569550930996</v>
          </cell>
          <cell r="X11">
            <v>42004</v>
          </cell>
          <cell r="Y11">
            <v>238.52156057494864</v>
          </cell>
          <cell r="Z11" t="str">
            <v>s5</v>
          </cell>
          <cell r="AB11" t="str">
            <v>upper limit of seniority</v>
          </cell>
          <cell r="AE11">
            <v>39508</v>
          </cell>
          <cell r="AF11">
            <v>40933</v>
          </cell>
          <cell r="AG11" t="str">
            <v>Admin Co</v>
          </cell>
          <cell r="AY11" t="str">
            <v>upper limit of seniority</v>
          </cell>
          <cell r="AZ11" t="str">
            <v>Nil</v>
          </cell>
        </row>
        <row r="12">
          <cell r="A12" t="str">
            <v>YGN0031</v>
          </cell>
          <cell r="B12" t="str">
            <v>Nan Hnin Nu Nu Thein</v>
          </cell>
          <cell r="C12" t="str">
            <v>7/ Nya La Pa (N) 090374</v>
          </cell>
          <cell r="D12" t="str">
            <v>F</v>
          </cell>
          <cell r="E12" t="str">
            <v>U Kyaw Thein</v>
          </cell>
          <cell r="F12" t="str">
            <v>Room 51, 7th floor, Buidling no1, Pann Hlaing Housing, Htee Tann Street, Kyeemyindine Yangon</v>
          </cell>
          <cell r="G12" t="str">
            <v>Married</v>
          </cell>
          <cell r="H12">
            <v>28441</v>
          </cell>
          <cell r="I12">
            <v>36.615553121577221</v>
          </cell>
          <cell r="J12" t="str">
            <v>Administrative Officer</v>
          </cell>
          <cell r="K12" t="str">
            <v>Administration</v>
          </cell>
          <cell r="L12" t="str">
            <v>Office</v>
          </cell>
          <cell r="M12" t="str">
            <v>Yangon</v>
          </cell>
          <cell r="N12" t="str">
            <v>Yangon</v>
          </cell>
          <cell r="O12">
            <v>41456</v>
          </cell>
          <cell r="P12" t="str">
            <v>M1J</v>
          </cell>
          <cell r="Q12">
            <v>41456</v>
          </cell>
          <cell r="R12" t="str">
            <v>T3S to M1J in July'13</v>
          </cell>
          <cell r="S12">
            <v>39458</v>
          </cell>
          <cell r="T12">
            <v>41640</v>
          </cell>
          <cell r="U12" t="str">
            <v>3 months</v>
          </cell>
          <cell r="V12">
            <v>41550</v>
          </cell>
          <cell r="W12">
            <v>11.960569550930996</v>
          </cell>
          <cell r="X12">
            <v>42004</v>
          </cell>
          <cell r="Y12">
            <v>77.601642710472277</v>
          </cell>
          <cell r="Z12" t="str">
            <v>s5</v>
          </cell>
          <cell r="AB12" t="str">
            <v>upper limit of seniority</v>
          </cell>
          <cell r="AE12">
            <v>39508</v>
          </cell>
          <cell r="AG12" t="str">
            <v>Financial Controller</v>
          </cell>
          <cell r="AY12" t="str">
            <v>upper limit of seniority</v>
          </cell>
          <cell r="AZ12">
            <v>710396</v>
          </cell>
        </row>
        <row r="13">
          <cell r="A13" t="str">
            <v>YGN0032</v>
          </cell>
          <cell r="B13" t="str">
            <v>Aye Aye Mi</v>
          </cell>
          <cell r="C13" t="str">
            <v>12/KaMAYa(N) 007181</v>
          </cell>
          <cell r="D13" t="str">
            <v>F</v>
          </cell>
          <cell r="E13" t="str">
            <v>U Nyunt Khin</v>
          </cell>
          <cell r="F13" t="str">
            <v>97, Aungmingalar Street, Tamwe Township, Yangon.</v>
          </cell>
          <cell r="G13" t="str">
            <v>Married</v>
          </cell>
          <cell r="H13">
            <v>22121</v>
          </cell>
          <cell r="I13">
            <v>53.921139101861996</v>
          </cell>
          <cell r="J13" t="str">
            <v>Head of Department (Human Resources)</v>
          </cell>
          <cell r="K13" t="str">
            <v>Administration</v>
          </cell>
          <cell r="L13" t="str">
            <v>Office</v>
          </cell>
          <cell r="M13" t="str">
            <v>Yangon</v>
          </cell>
          <cell r="N13" t="str">
            <v>Yangon</v>
          </cell>
          <cell r="O13">
            <v>39471</v>
          </cell>
          <cell r="P13" t="str">
            <v>M3Q</v>
          </cell>
          <cell r="Q13">
            <v>41091</v>
          </cell>
          <cell r="R13" t="str">
            <v>M3J to M3Q in July'12</v>
          </cell>
          <cell r="S13">
            <v>39471</v>
          </cell>
          <cell r="T13">
            <v>41640</v>
          </cell>
          <cell r="U13" t="str">
            <v>Nil</v>
          </cell>
          <cell r="W13">
            <v>11.960569550930996</v>
          </cell>
          <cell r="X13">
            <v>42004</v>
          </cell>
          <cell r="Y13">
            <v>77.17453798767967</v>
          </cell>
          <cell r="Z13" t="str">
            <v>s5</v>
          </cell>
          <cell r="AB13" t="str">
            <v>upper limit of seniority</v>
          </cell>
          <cell r="AE13" t="str">
            <v>Aung 09</v>
          </cell>
          <cell r="AG13" t="str">
            <v>Head of Mission</v>
          </cell>
          <cell r="AI13" t="str">
            <v>HR PAD..MLM</v>
          </cell>
          <cell r="AJ13" t="str">
            <v>30/03/09..5/10/09</v>
          </cell>
          <cell r="AK13" t="str">
            <v>3/4/2009..9/10/09</v>
          </cell>
          <cell r="AY13" t="str">
            <v>upper limit of seniority</v>
          </cell>
          <cell r="AZ13" t="str">
            <v>09-5045329</v>
          </cell>
        </row>
        <row r="14">
          <cell r="A14" t="str">
            <v>YGN0039</v>
          </cell>
          <cell r="B14" t="str">
            <v>Maung Naing Oo</v>
          </cell>
          <cell r="C14" t="str">
            <v>12/DaGaTa(N) 036314</v>
          </cell>
          <cell r="D14" t="str">
            <v>M</v>
          </cell>
          <cell r="E14" t="str">
            <v>U Ba Win</v>
          </cell>
          <cell r="F14" t="str">
            <v>616,Annada Gonyi Street, Myitta Nyunt Ward, Tamwe Township, Yangon</v>
          </cell>
          <cell r="G14" t="str">
            <v>Married</v>
          </cell>
          <cell r="H14">
            <v>29383</v>
          </cell>
          <cell r="I14">
            <v>34.036144578313255</v>
          </cell>
          <cell r="J14" t="str">
            <v>Deputy Logistician Supply</v>
          </cell>
          <cell r="K14" t="str">
            <v>Logistics</v>
          </cell>
          <cell r="L14" t="str">
            <v>Office</v>
          </cell>
          <cell r="M14" t="str">
            <v>Yangon</v>
          </cell>
          <cell r="N14" t="str">
            <v>Yangon</v>
          </cell>
          <cell r="O14">
            <v>41680</v>
          </cell>
          <cell r="P14" t="str">
            <v>T3J</v>
          </cell>
          <cell r="Q14">
            <v>41680</v>
          </cell>
          <cell r="R14" t="str">
            <v>Got Dy Log Supply position through the test and interview on 10th Feb 2014</v>
          </cell>
          <cell r="S14">
            <v>39569</v>
          </cell>
          <cell r="T14">
            <v>41680</v>
          </cell>
          <cell r="U14" t="str">
            <v>2 months</v>
          </cell>
          <cell r="W14">
            <v>10.646221248630887</v>
          </cell>
          <cell r="X14">
            <v>42004</v>
          </cell>
          <cell r="Y14">
            <v>73.954825462012323</v>
          </cell>
          <cell r="Z14" t="str">
            <v>s5</v>
          </cell>
          <cell r="AB14" t="str">
            <v>upper limit of seniority</v>
          </cell>
          <cell r="AE14">
            <v>39569</v>
          </cell>
          <cell r="AF14">
            <v>40945</v>
          </cell>
          <cell r="AG14" t="str">
            <v>Deputy Log Capital</v>
          </cell>
          <cell r="AY14" t="str">
            <v>upper limit of seniority</v>
          </cell>
          <cell r="AZ14" t="str">
            <v>547050,
0973139449</v>
          </cell>
        </row>
        <row r="15">
          <cell r="A15" t="str">
            <v>YGN0036</v>
          </cell>
          <cell r="B15" t="str">
            <v>Saw Willy</v>
          </cell>
          <cell r="C15" t="str">
            <v>12/Ah Sa Na (Naing) 152872</v>
          </cell>
          <cell r="D15" t="str">
            <v>M</v>
          </cell>
          <cell r="E15" t="str">
            <v>Saw Newter</v>
          </cell>
          <cell r="F15" t="str">
            <v>No. 58/1, Myisu St, Tan Pin Gone, Insein, Yangon</v>
          </cell>
          <cell r="G15" t="str">
            <v>Married</v>
          </cell>
          <cell r="H15">
            <v>27549</v>
          </cell>
          <cell r="I15">
            <v>39.058050383351592</v>
          </cell>
          <cell r="J15" t="str">
            <v>Watchman</v>
          </cell>
          <cell r="K15" t="str">
            <v>Logistics</v>
          </cell>
          <cell r="L15" t="str">
            <v>Office</v>
          </cell>
          <cell r="M15" t="str">
            <v>Yangon</v>
          </cell>
          <cell r="N15" t="str">
            <v>Yangon</v>
          </cell>
          <cell r="O15">
            <v>39569</v>
          </cell>
          <cell r="P15" t="str">
            <v>E1C</v>
          </cell>
          <cell r="Q15">
            <v>41091</v>
          </cell>
          <cell r="R15" t="str">
            <v>E1Q to E1C in Jul'12</v>
          </cell>
          <cell r="S15">
            <v>39569</v>
          </cell>
          <cell r="T15">
            <v>41640</v>
          </cell>
          <cell r="U15" t="str">
            <v>Nil</v>
          </cell>
          <cell r="W15">
            <v>11.960569550930996</v>
          </cell>
          <cell r="X15">
            <v>42004</v>
          </cell>
          <cell r="Y15">
            <v>73.954825462012323</v>
          </cell>
          <cell r="Z15" t="str">
            <v>s5</v>
          </cell>
          <cell r="AB15" t="str">
            <v>upper limit of seniority</v>
          </cell>
          <cell r="AE15">
            <v>39569</v>
          </cell>
          <cell r="AF15">
            <v>40942</v>
          </cell>
          <cell r="AG15" t="str">
            <v>Deputy Log Capital</v>
          </cell>
          <cell r="AY15" t="str">
            <v>upper limit of seniority</v>
          </cell>
          <cell r="AZ15" t="str">
            <v>646753,
C/O 641238</v>
          </cell>
        </row>
        <row r="16">
          <cell r="A16" t="str">
            <v>YGN0043</v>
          </cell>
          <cell r="B16" t="str">
            <v>U Nagaraju</v>
          </cell>
          <cell r="C16" t="str">
            <v>12/AhSaNa(N)174023</v>
          </cell>
          <cell r="D16" t="str">
            <v>M</v>
          </cell>
          <cell r="E16" t="str">
            <v>U Yama</v>
          </cell>
          <cell r="F16" t="str">
            <v>No. 192, Zion Hill, Insein Township, Yangon</v>
          </cell>
          <cell r="G16" t="str">
            <v>Single</v>
          </cell>
          <cell r="H16">
            <v>23604</v>
          </cell>
          <cell r="I16">
            <v>49.860350492880613</v>
          </cell>
          <cell r="J16" t="str">
            <v>Watchman</v>
          </cell>
          <cell r="K16" t="str">
            <v>Logistics</v>
          </cell>
          <cell r="L16" t="str">
            <v>Office</v>
          </cell>
          <cell r="M16" t="str">
            <v>Yangon</v>
          </cell>
          <cell r="N16" t="str">
            <v>Yangon</v>
          </cell>
          <cell r="O16">
            <v>39569</v>
          </cell>
          <cell r="P16" t="str">
            <v>E1Q</v>
          </cell>
          <cell r="Q16">
            <v>40360</v>
          </cell>
          <cell r="R16" t="str">
            <v xml:space="preserve"> </v>
          </cell>
          <cell r="S16">
            <v>39569</v>
          </cell>
          <cell r="T16">
            <v>41640</v>
          </cell>
          <cell r="U16" t="str">
            <v>Nil</v>
          </cell>
          <cell r="W16">
            <v>11.960569550930996</v>
          </cell>
          <cell r="X16">
            <v>42004</v>
          </cell>
          <cell r="Y16">
            <v>73.954825462012323</v>
          </cell>
          <cell r="Z16" t="str">
            <v>s5</v>
          </cell>
          <cell r="AB16" t="str">
            <v>upper limit of seniority</v>
          </cell>
          <cell r="AE16">
            <v>39569</v>
          </cell>
          <cell r="AF16">
            <v>40952</v>
          </cell>
          <cell r="AG16" t="str">
            <v>Deputy Log Capital</v>
          </cell>
          <cell r="AY16" t="str">
            <v>upper limit of seniority</v>
          </cell>
          <cell r="AZ16" t="str">
            <v>C/O 644649</v>
          </cell>
        </row>
        <row r="17">
          <cell r="A17" t="str">
            <v>YGN0011</v>
          </cell>
          <cell r="B17" t="str">
            <v>Win Thein</v>
          </cell>
          <cell r="C17" t="str">
            <v>MYGN-007889</v>
          </cell>
          <cell r="D17" t="str">
            <v>M</v>
          </cell>
          <cell r="E17" t="str">
            <v>U Than Aung</v>
          </cell>
          <cell r="F17" t="str">
            <v>No.237, Thiyi Mingalar Rd, East Ywama, Insein</v>
          </cell>
          <cell r="G17" t="str">
            <v>Married</v>
          </cell>
          <cell r="H17">
            <v>23083</v>
          </cell>
          <cell r="I17">
            <v>51.286966046002192</v>
          </cell>
          <cell r="J17" t="str">
            <v xml:space="preserve">Driver </v>
          </cell>
          <cell r="K17" t="str">
            <v>Logistics</v>
          </cell>
          <cell r="L17" t="str">
            <v>Driver/Pilot</v>
          </cell>
          <cell r="M17" t="str">
            <v>Yangon</v>
          </cell>
          <cell r="N17" t="str">
            <v>Yangon</v>
          </cell>
          <cell r="O17">
            <v>34547</v>
          </cell>
          <cell r="P17" t="str">
            <v>T1S</v>
          </cell>
          <cell r="R17" t="str">
            <v>since 01.05.08, salary not frozen anymore</v>
          </cell>
          <cell r="S17">
            <v>35400</v>
          </cell>
          <cell r="T17">
            <v>41640</v>
          </cell>
          <cell r="U17" t="str">
            <v>Nil</v>
          </cell>
          <cell r="W17">
            <v>11.960569550930996</v>
          </cell>
          <cell r="X17">
            <v>42004</v>
          </cell>
          <cell r="Y17">
            <v>210.92402464065708</v>
          </cell>
          <cell r="Z17" t="str">
            <v>s5</v>
          </cell>
          <cell r="AB17" t="str">
            <v>upper limit of seniority</v>
          </cell>
          <cell r="AE17">
            <v>39508</v>
          </cell>
          <cell r="AF17">
            <v>40945</v>
          </cell>
          <cell r="AG17" t="str">
            <v>Deputy Log Capital</v>
          </cell>
          <cell r="AO17">
            <v>35591</v>
          </cell>
          <cell r="AP17" t="str">
            <v>Use of ACF vehicle for personal purpose</v>
          </cell>
          <cell r="AQ17">
            <v>39087</v>
          </cell>
          <cell r="AR17" t="str">
            <v>Offensive attitude towards colleagues</v>
          </cell>
          <cell r="AY17" t="str">
            <v>upper limit of seniority</v>
          </cell>
          <cell r="AZ17" t="str">
            <v>C/O 641506</v>
          </cell>
        </row>
        <row r="18">
          <cell r="A18" t="str">
            <v>YGN0072</v>
          </cell>
          <cell r="B18" t="str">
            <v>Yan Naing Lin</v>
          </cell>
          <cell r="C18" t="str">
            <v>12/MaGaTa(N)084336</v>
          </cell>
          <cell r="D18" t="str">
            <v>M</v>
          </cell>
          <cell r="E18" t="str">
            <v>U Win Naing</v>
          </cell>
          <cell r="F18" t="str">
            <v>539/A,AhLinYaung 2nd Street, Dawpone Township</v>
          </cell>
          <cell r="G18" t="str">
            <v>Single</v>
          </cell>
          <cell r="H18">
            <v>30776</v>
          </cell>
          <cell r="I18">
            <v>30.221796276013144</v>
          </cell>
          <cell r="J18" t="str">
            <v>Deputy Head of Department (Logistics)</v>
          </cell>
          <cell r="K18" t="str">
            <v>Logistics</v>
          </cell>
          <cell r="L18" t="str">
            <v>Office</v>
          </cell>
          <cell r="M18" t="str">
            <v>Yangon</v>
          </cell>
          <cell r="N18" t="str">
            <v>Yangon</v>
          </cell>
          <cell r="O18">
            <v>41609</v>
          </cell>
          <cell r="P18" t="str">
            <v>M2J</v>
          </cell>
          <cell r="Q18">
            <v>41609</v>
          </cell>
          <cell r="R18" t="str">
            <v>Got Dy HoD (Log) position through the test and interview on 1st Dec 2013</v>
          </cell>
          <cell r="S18">
            <v>39692</v>
          </cell>
          <cell r="T18">
            <v>41640</v>
          </cell>
          <cell r="U18" t="str">
            <v>3 months</v>
          </cell>
          <cell r="V18">
            <v>41698</v>
          </cell>
          <cell r="W18">
            <v>11.960569550930996</v>
          </cell>
          <cell r="X18">
            <v>42004</v>
          </cell>
          <cell r="Y18">
            <v>69.913757700205338</v>
          </cell>
          <cell r="Z18" t="str">
            <v>s5</v>
          </cell>
          <cell r="AA18">
            <v>39692</v>
          </cell>
          <cell r="AB18">
            <v>41883</v>
          </cell>
          <cell r="AE18">
            <v>39692</v>
          </cell>
          <cell r="AF18">
            <v>40969</v>
          </cell>
          <cell r="AG18" t="str">
            <v>Log Supply</v>
          </cell>
          <cell r="AY18">
            <v>41518</v>
          </cell>
          <cell r="AZ18" t="str">
            <v>09-5114343</v>
          </cell>
        </row>
        <row r="19">
          <cell r="A19" t="str">
            <v>YGN0074</v>
          </cell>
          <cell r="B19" t="str">
            <v>Thaw Zayar</v>
          </cell>
          <cell r="C19" t="str">
            <v>14/Ha Tha Ta (Naing) 044204</v>
          </cell>
          <cell r="D19" t="str">
            <v>M</v>
          </cell>
          <cell r="E19" t="str">
            <v>U Than Soe Aye</v>
          </cell>
          <cell r="F19" t="str">
            <v>Duplex (201), Dana Aung Street, (29) Quarter, Thuwana Township, Yangon, Myanmar</v>
          </cell>
          <cell r="G19" t="str">
            <v>Married</v>
          </cell>
          <cell r="H19">
            <v>29462</v>
          </cell>
          <cell r="I19">
            <v>33.819824753559693</v>
          </cell>
          <cell r="J19" t="str">
            <v>IT Logistician</v>
          </cell>
          <cell r="K19" t="str">
            <v>Logistics</v>
          </cell>
          <cell r="L19" t="str">
            <v>Office</v>
          </cell>
          <cell r="M19" t="str">
            <v>Yangon</v>
          </cell>
          <cell r="N19" t="str">
            <v>Yangon</v>
          </cell>
          <cell r="O19">
            <v>39699</v>
          </cell>
          <cell r="P19" t="str">
            <v>T3Q</v>
          </cell>
          <cell r="Q19">
            <v>40725</v>
          </cell>
          <cell r="R19" t="str">
            <v>Upgrade to T3 level according to the classification grid w.e.f 1/1/09.</v>
          </cell>
          <cell r="S19">
            <v>39699</v>
          </cell>
          <cell r="T19">
            <v>41640</v>
          </cell>
          <cell r="U19" t="str">
            <v>Nil</v>
          </cell>
          <cell r="W19">
            <v>11.960569550930996</v>
          </cell>
          <cell r="X19">
            <v>42004</v>
          </cell>
          <cell r="Y19">
            <v>69.683778234086247</v>
          </cell>
          <cell r="Z19" t="str">
            <v>s5</v>
          </cell>
          <cell r="AA19">
            <v>39699</v>
          </cell>
          <cell r="AB19">
            <v>41883</v>
          </cell>
          <cell r="AE19">
            <v>39692</v>
          </cell>
          <cell r="AF19">
            <v>40951</v>
          </cell>
          <cell r="AG19" t="str">
            <v>Log Co</v>
          </cell>
          <cell r="AY19">
            <v>41518</v>
          </cell>
          <cell r="AZ19">
            <v>563570</v>
          </cell>
        </row>
        <row r="20">
          <cell r="A20" t="str">
            <v>YGN0059</v>
          </cell>
          <cell r="B20" t="str">
            <v>Zaw Lin</v>
          </cell>
          <cell r="C20" t="str">
            <v>14/YaKANa(N)110044</v>
          </cell>
          <cell r="D20" t="str">
            <v>M</v>
          </cell>
          <cell r="E20" t="str">
            <v>U Htun Lin</v>
          </cell>
          <cell r="F20" t="str">
            <v>Bo Tun Lin Street, 46th Quarter, North Dagon Township, Yangon</v>
          </cell>
          <cell r="G20" t="str">
            <v>Married</v>
          </cell>
          <cell r="H20">
            <v>28275</v>
          </cell>
          <cell r="I20">
            <v>37.070098576122675</v>
          </cell>
          <cell r="J20" t="str">
            <v>Watchman</v>
          </cell>
          <cell r="K20" t="str">
            <v>Logistics</v>
          </cell>
          <cell r="L20" t="str">
            <v>Office</v>
          </cell>
          <cell r="M20" t="str">
            <v>Yangon</v>
          </cell>
          <cell r="N20" t="str">
            <v>Yangon</v>
          </cell>
          <cell r="O20">
            <v>39995</v>
          </cell>
          <cell r="P20" t="str">
            <v>E1Q</v>
          </cell>
          <cell r="Q20">
            <v>41091</v>
          </cell>
          <cell r="R20" t="str">
            <v>E1J to E1Q in July'12</v>
          </cell>
          <cell r="S20">
            <v>39995</v>
          </cell>
          <cell r="T20">
            <v>41640</v>
          </cell>
          <cell r="U20" t="str">
            <v>Nil</v>
          </cell>
          <cell r="W20">
            <v>11.960569550930996</v>
          </cell>
          <cell r="X20">
            <v>42004</v>
          </cell>
          <cell r="Y20">
            <v>59.958932238193022</v>
          </cell>
          <cell r="Z20" t="str">
            <v>s4</v>
          </cell>
          <cell r="AA20" t="str">
            <v>July</v>
          </cell>
          <cell r="AB20">
            <v>41091</v>
          </cell>
          <cell r="AF20">
            <v>40939</v>
          </cell>
          <cell r="AG20" t="str">
            <v>Deputy Log Capital</v>
          </cell>
          <cell r="AY20">
            <v>41091</v>
          </cell>
          <cell r="AZ20" t="str">
            <v>547086, 
584970</v>
          </cell>
        </row>
        <row r="21">
          <cell r="A21" t="str">
            <v>BGL0124</v>
          </cell>
          <cell r="B21" t="str">
            <v>Zing Lian Cing</v>
          </cell>
          <cell r="C21" t="str">
            <v>4/Ha Ka Na (Naing) 023010</v>
          </cell>
          <cell r="D21" t="str">
            <v>F</v>
          </cell>
          <cell r="E21" t="str">
            <v>U Dam Khua Nang</v>
          </cell>
          <cell r="F21" t="str">
            <v># 85,8th floor, Mingalar Street,Sanchaung T/S, Yangon</v>
          </cell>
          <cell r="G21" t="str">
            <v>Married</v>
          </cell>
          <cell r="H21">
            <v>28470</v>
          </cell>
          <cell r="I21">
            <v>36.536144578313255</v>
          </cell>
          <cell r="J21" t="str">
            <v>Monitoring and Evaluation Manager</v>
          </cell>
          <cell r="K21" t="str">
            <v>Food Security</v>
          </cell>
          <cell r="L21" t="str">
            <v>Office</v>
          </cell>
          <cell r="M21" t="str">
            <v>Yangon</v>
          </cell>
          <cell r="N21" t="str">
            <v>Yangon</v>
          </cell>
          <cell r="O21">
            <v>40179</v>
          </cell>
          <cell r="P21" t="str">
            <v>M2Q</v>
          </cell>
          <cell r="Q21">
            <v>40725</v>
          </cell>
          <cell r="R21" t="str">
            <v>transfer to Yangon as a M&amp;E Manager</v>
          </cell>
          <cell r="S21">
            <v>39785</v>
          </cell>
          <cell r="T21">
            <v>41640</v>
          </cell>
          <cell r="U21" t="str">
            <v>Nil</v>
          </cell>
          <cell r="W21">
            <v>11.960569550930996</v>
          </cell>
          <cell r="X21">
            <v>42004</v>
          </cell>
          <cell r="Y21">
            <v>66.858316221765918</v>
          </cell>
          <cell r="Z21" t="str">
            <v>s5</v>
          </cell>
          <cell r="AA21" t="str">
            <v>December</v>
          </cell>
          <cell r="AB21">
            <v>41609</v>
          </cell>
          <cell r="AG21" t="str">
            <v>FSL Co</v>
          </cell>
          <cell r="AY21">
            <v>41609</v>
          </cell>
          <cell r="AZ21" t="str">
            <v xml:space="preserve"> </v>
          </cell>
        </row>
        <row r="22">
          <cell r="A22" t="str">
            <v>YGN0104</v>
          </cell>
          <cell r="B22" t="str">
            <v>Naw Mu Thaw</v>
          </cell>
          <cell r="C22" t="str">
            <v>7/ Pa Kha Na (N) 231389</v>
          </cell>
          <cell r="D22" t="str">
            <v>F</v>
          </cell>
          <cell r="E22" t="str">
            <v>U Saw Pan Aung</v>
          </cell>
          <cell r="F22" t="str">
            <v>No.35, Tharyaraye 2nd Street, Hyde Park, Insein, Yangon</v>
          </cell>
          <cell r="G22" t="str">
            <v>Married</v>
          </cell>
          <cell r="H22">
            <v>28990</v>
          </cell>
          <cell r="I22">
            <v>35.112267250821468</v>
          </cell>
          <cell r="J22" t="str">
            <v>Cleaner</v>
          </cell>
          <cell r="K22" t="str">
            <v>Administration</v>
          </cell>
          <cell r="L22" t="str">
            <v>Guest House</v>
          </cell>
          <cell r="M22" t="str">
            <v>Yangon</v>
          </cell>
          <cell r="N22" t="str">
            <v>Yangon</v>
          </cell>
          <cell r="O22">
            <v>40462</v>
          </cell>
          <cell r="P22" t="str">
            <v>E1Q</v>
          </cell>
          <cell r="Q22">
            <v>41091</v>
          </cell>
          <cell r="R22" t="str">
            <v>E1J to E1Q in July'12</v>
          </cell>
          <cell r="S22">
            <v>40462</v>
          </cell>
          <cell r="T22">
            <v>41640</v>
          </cell>
          <cell r="U22" t="str">
            <v>Nil</v>
          </cell>
          <cell r="W22">
            <v>11.960569550930996</v>
          </cell>
          <cell r="X22">
            <v>42004</v>
          </cell>
          <cell r="Y22">
            <v>44.616016427104725</v>
          </cell>
          <cell r="Z22" t="str">
            <v>s3</v>
          </cell>
          <cell r="AA22" t="str">
            <v>October</v>
          </cell>
          <cell r="AB22" t="str">
            <v>October'14</v>
          </cell>
          <cell r="AF22">
            <v>40940</v>
          </cell>
          <cell r="AG22" t="str">
            <v>Financial Controller</v>
          </cell>
          <cell r="AY22" t="str">
            <v>October'14</v>
          </cell>
          <cell r="AZ22" t="str">
            <v>01-644590;
09-5030659</v>
          </cell>
        </row>
        <row r="23">
          <cell r="A23" t="str">
            <v>YGN0107</v>
          </cell>
          <cell r="B23" t="str">
            <v>Aung Thura Tun</v>
          </cell>
          <cell r="C23" t="str">
            <v>14/BaKaLa(N) 184528</v>
          </cell>
          <cell r="D23" t="str">
            <v>M</v>
          </cell>
          <cell r="E23" t="str">
            <v>U Tun Myint</v>
          </cell>
          <cell r="F23" t="str">
            <v>No.6(B),Marlar Street, Ward (8), Kamayut Township</v>
          </cell>
          <cell r="G23" t="str">
            <v>Married</v>
          </cell>
          <cell r="H23">
            <v>30843</v>
          </cell>
          <cell r="I23">
            <v>30.038335158817087</v>
          </cell>
          <cell r="J23" t="str">
            <v>Base Logistician</v>
          </cell>
          <cell r="K23" t="str">
            <v>Logistics</v>
          </cell>
          <cell r="L23" t="str">
            <v>Office</v>
          </cell>
          <cell r="M23" t="str">
            <v>Yangon</v>
          </cell>
          <cell r="N23" t="str">
            <v>Yangon</v>
          </cell>
          <cell r="O23">
            <v>40606</v>
          </cell>
          <cell r="P23" t="str">
            <v>M1J</v>
          </cell>
          <cell r="Q23">
            <v>41642</v>
          </cell>
          <cell r="R23" t="str">
            <v>T3J to T3Q in July'12, passed test &amp; interview on 3'dec 2014 for Log Base Position</v>
          </cell>
          <cell r="S23">
            <v>40606</v>
          </cell>
          <cell r="T23">
            <v>41640</v>
          </cell>
          <cell r="U23" t="str">
            <v>Nil</v>
          </cell>
          <cell r="W23">
            <v>11.960569550930996</v>
          </cell>
          <cell r="X23">
            <v>42004</v>
          </cell>
          <cell r="Y23">
            <v>39.885010266940448</v>
          </cell>
          <cell r="Z23" t="str">
            <v>s3</v>
          </cell>
          <cell r="AA23" t="str">
            <v xml:space="preserve">March </v>
          </cell>
          <cell r="AB23" t="str">
            <v>March '14</v>
          </cell>
          <cell r="AF23">
            <v>40959</v>
          </cell>
          <cell r="AG23" t="str">
            <v>Deputy Log Capital</v>
          </cell>
          <cell r="AY23" t="str">
            <v>March '14</v>
          </cell>
          <cell r="AZ23" t="str">
            <v>09-731 950 74</v>
          </cell>
        </row>
        <row r="24">
          <cell r="A24" t="str">
            <v>YGN0110</v>
          </cell>
          <cell r="B24" t="str">
            <v>Dr.Kyawt Thazin Oo</v>
          </cell>
          <cell r="C24" t="str">
            <v>12/SaKhaNa(N)058876</v>
          </cell>
          <cell r="D24" t="str">
            <v>F</v>
          </cell>
          <cell r="E24" t="str">
            <v>U Sit Hla</v>
          </cell>
          <cell r="F24" t="str">
            <v>No.20,Minn Street, Sanchaung Township, Yangon</v>
          </cell>
          <cell r="G24" t="str">
            <v>Single</v>
          </cell>
          <cell r="H24">
            <v>30676</v>
          </cell>
          <cell r="I24">
            <v>30.495618838992335</v>
          </cell>
          <cell r="J24" t="str">
            <v>Sustain Programme Coordinator</v>
          </cell>
          <cell r="K24" t="str">
            <v>Sustain</v>
          </cell>
          <cell r="L24" t="str">
            <v>Office</v>
          </cell>
          <cell r="M24" t="str">
            <v>Yangon</v>
          </cell>
          <cell r="N24" t="str">
            <v>Yangon</v>
          </cell>
          <cell r="O24">
            <v>40969</v>
          </cell>
          <cell r="P24" t="str">
            <v>M3Q</v>
          </cell>
          <cell r="Q24">
            <v>41548</v>
          </cell>
          <cell r="R24" t="str">
            <v>Upgrade M3J to M3Q on 1st October 2013</v>
          </cell>
          <cell r="S24">
            <v>40969</v>
          </cell>
          <cell r="T24">
            <v>41640</v>
          </cell>
          <cell r="U24" t="str">
            <v>Nil</v>
          </cell>
          <cell r="W24">
            <v>11.960569550930996</v>
          </cell>
          <cell r="X24">
            <v>42004</v>
          </cell>
          <cell r="Y24">
            <v>27.958932238193018</v>
          </cell>
          <cell r="Z24" t="str">
            <v>s2</v>
          </cell>
          <cell r="AA24" t="str">
            <v xml:space="preserve">March </v>
          </cell>
          <cell r="AB24" t="str">
            <v>March'14</v>
          </cell>
          <cell r="AY24" t="str">
            <v>March'14</v>
          </cell>
          <cell r="AZ24" t="str">
            <v>0949231095;
0973133519;
095045402;
09421073824
0941950862</v>
          </cell>
        </row>
        <row r="25">
          <cell r="A25" t="str">
            <v>YGN0116</v>
          </cell>
          <cell r="B25" t="str">
            <v>Yee Mon Oo @ Naysar</v>
          </cell>
          <cell r="C25" t="str">
            <v>13/LaYaaNa(N)124729</v>
          </cell>
          <cell r="D25" t="str">
            <v>F</v>
          </cell>
          <cell r="E25" t="str">
            <v>U Kyaw Liwn</v>
          </cell>
          <cell r="F25" t="str">
            <v>No.60A, Myaynigone Township, Yangon Myanmar</v>
          </cell>
          <cell r="G25" t="str">
            <v>Single</v>
          </cell>
          <cell r="H25">
            <v>30244</v>
          </cell>
          <cell r="I25">
            <v>31.678532311062433</v>
          </cell>
          <cell r="J25" t="str">
            <v>Finacnes Technician</v>
          </cell>
          <cell r="K25" t="str">
            <v>Administration</v>
          </cell>
          <cell r="L25" t="str">
            <v>Office</v>
          </cell>
          <cell r="M25" t="str">
            <v>Yangon</v>
          </cell>
          <cell r="N25" t="str">
            <v>Yangon</v>
          </cell>
          <cell r="O25">
            <v>41309</v>
          </cell>
          <cell r="P25" t="str">
            <v>T3J</v>
          </cell>
          <cell r="Q25">
            <v>41518</v>
          </cell>
          <cell r="R25" t="str">
            <v>Upgrade to T3 level starting from 2nd September'2013</v>
          </cell>
          <cell r="S25">
            <v>41309</v>
          </cell>
          <cell r="T25">
            <v>41640</v>
          </cell>
          <cell r="U25" t="str">
            <v>Nil</v>
          </cell>
          <cell r="W25">
            <v>11.960569550930996</v>
          </cell>
          <cell r="X25">
            <v>42004</v>
          </cell>
          <cell r="Y25">
            <v>16.788501026694046</v>
          </cell>
          <cell r="Z25" t="str">
            <v>s1</v>
          </cell>
          <cell r="AA25" t="str">
            <v>February</v>
          </cell>
          <cell r="AB25" t="str">
            <v>February '15</v>
          </cell>
          <cell r="AY25" t="str">
            <v>February '14</v>
          </cell>
          <cell r="AZ25" t="str">
            <v>09403728457</v>
          </cell>
        </row>
        <row r="26">
          <cell r="A26" t="str">
            <v>KAY094</v>
          </cell>
          <cell r="B26" t="str">
            <v>Zar Chi Thein</v>
          </cell>
          <cell r="C26" t="str">
            <v>9/Ma Hta La(Naing)220288</v>
          </cell>
          <cell r="D26" t="str">
            <v>F</v>
          </cell>
          <cell r="E26" t="str">
            <v>U Thein Myint</v>
          </cell>
          <cell r="F26" t="str">
            <v>No.51, Lin Lun Street, Sanchaung Township, Yangon.</v>
          </cell>
          <cell r="G26" t="str">
            <v>Single</v>
          </cell>
          <cell r="H26">
            <v>29311</v>
          </cell>
          <cell r="I26">
            <v>34.233296823658272</v>
          </cell>
          <cell r="J26" t="str">
            <v>Human Resources Officer</v>
          </cell>
          <cell r="K26" t="str">
            <v>Administration</v>
          </cell>
          <cell r="L26" t="str">
            <v>Office</v>
          </cell>
          <cell r="M26" t="str">
            <v>Yangon</v>
          </cell>
          <cell r="N26" t="str">
            <v>Yangon</v>
          </cell>
          <cell r="O26">
            <v>41306</v>
          </cell>
          <cell r="P26" t="str">
            <v>T2Q</v>
          </cell>
          <cell r="Q26">
            <v>41306</v>
          </cell>
          <cell r="R26" t="str">
            <v>Recruited as HR Officer @ 01 Feb '13 after passing the written test and personal interview</v>
          </cell>
          <cell r="S26">
            <v>40655</v>
          </cell>
          <cell r="T26">
            <v>41640</v>
          </cell>
          <cell r="U26" t="str">
            <v>Nil</v>
          </cell>
          <cell r="W26">
            <v>11.960569550930996</v>
          </cell>
          <cell r="X26">
            <v>42004</v>
          </cell>
          <cell r="Y26">
            <v>38.275154004106781</v>
          </cell>
          <cell r="Z26" t="str">
            <v>s3</v>
          </cell>
          <cell r="AA26">
            <v>41021</v>
          </cell>
          <cell r="AB26">
            <v>41386</v>
          </cell>
          <cell r="AF26">
            <v>40946</v>
          </cell>
          <cell r="AG26" t="str">
            <v xml:space="preserve"> PM-WS/PM-FS</v>
          </cell>
          <cell r="AH26">
            <v>41311</v>
          </cell>
          <cell r="AY26">
            <v>365</v>
          </cell>
          <cell r="AZ26" t="str">
            <v>09428000310; 01 514340</v>
          </cell>
        </row>
        <row r="27">
          <cell r="A27" t="str">
            <v>YGN0117</v>
          </cell>
          <cell r="B27" t="str">
            <v>Myo Thein</v>
          </cell>
          <cell r="C27" t="str">
            <v>12/AhLaNa(N)000186</v>
          </cell>
          <cell r="D27" t="str">
            <v>M</v>
          </cell>
          <cell r="E27" t="str">
            <v>U Hla Khin</v>
          </cell>
          <cell r="F27" t="str">
            <v>No. 241, Ngu War Street, Ahone Township, Yangon.</v>
          </cell>
          <cell r="G27" t="str">
            <v>Married</v>
          </cell>
          <cell r="H27">
            <v>27606</v>
          </cell>
          <cell r="I27">
            <v>38.901971522453451</v>
          </cell>
          <cell r="J27" t="str">
            <v>Driver</v>
          </cell>
          <cell r="K27" t="str">
            <v>Logistics</v>
          </cell>
          <cell r="L27" t="str">
            <v>Office</v>
          </cell>
          <cell r="M27" t="str">
            <v>Yangon</v>
          </cell>
          <cell r="N27" t="str">
            <v>Yangon</v>
          </cell>
          <cell r="O27">
            <v>41306</v>
          </cell>
          <cell r="P27" t="str">
            <v>T1J</v>
          </cell>
          <cell r="Q27">
            <v>41306</v>
          </cell>
          <cell r="R27" t="str">
            <v>Newly Recruited on 01- Feb-13</v>
          </cell>
          <cell r="S27">
            <v>41306</v>
          </cell>
          <cell r="T27">
            <v>41640</v>
          </cell>
          <cell r="U27" t="str">
            <v>Nil</v>
          </cell>
          <cell r="W27">
            <v>11.960569550930996</v>
          </cell>
          <cell r="X27">
            <v>42004</v>
          </cell>
          <cell r="Y27">
            <v>16.887063655030801</v>
          </cell>
          <cell r="Z27" t="str">
            <v>s1</v>
          </cell>
          <cell r="AA27" t="str">
            <v>February</v>
          </cell>
          <cell r="AB27" t="str">
            <v>February '15</v>
          </cell>
          <cell r="AY27" t="str">
            <v>February '14</v>
          </cell>
          <cell r="AZ27" t="str">
            <v>09421088353</v>
          </cell>
        </row>
        <row r="28">
          <cell r="A28" t="str">
            <v>YGN0119</v>
          </cell>
          <cell r="B28" t="str">
            <v>Myo Min Soe</v>
          </cell>
          <cell r="C28" t="str">
            <v>12/Da Ka Ma (N) 015132</v>
          </cell>
          <cell r="D28" t="str">
            <v>M</v>
          </cell>
          <cell r="E28" t="str">
            <v>U Than Soe</v>
          </cell>
          <cell r="F28" t="str">
            <v>No.650, Nguwarmuyine St, Ward 49,
North Dagon Tsp, Yangon.</v>
          </cell>
          <cell r="G28" t="str">
            <v>Married</v>
          </cell>
          <cell r="H28">
            <v>30084</v>
          </cell>
          <cell r="I28">
            <v>32.116648411829132</v>
          </cell>
          <cell r="J28" t="str">
            <v>Driver</v>
          </cell>
          <cell r="K28" t="str">
            <v>Logistics</v>
          </cell>
          <cell r="L28" t="str">
            <v>Driver/Pilot</v>
          </cell>
          <cell r="M28" t="str">
            <v>Yangon</v>
          </cell>
          <cell r="N28" t="str">
            <v>Yangon</v>
          </cell>
          <cell r="O28">
            <v>41351</v>
          </cell>
          <cell r="P28" t="str">
            <v>T1J</v>
          </cell>
          <cell r="Q28">
            <v>41351</v>
          </cell>
          <cell r="R28" t="str">
            <v>Newly Recruited on 18-Mar-13</v>
          </cell>
          <cell r="S28">
            <v>41351</v>
          </cell>
          <cell r="T28">
            <v>41640</v>
          </cell>
          <cell r="U28" t="str">
            <v>2 months</v>
          </cell>
          <cell r="V28">
            <v>41412</v>
          </cell>
          <cell r="W28">
            <v>11.960569550930996</v>
          </cell>
          <cell r="X28">
            <v>42004</v>
          </cell>
          <cell r="Y28">
            <v>15.408624229979466</v>
          </cell>
          <cell r="Z28" t="str">
            <v>s1</v>
          </cell>
          <cell r="AA28" t="str">
            <v xml:space="preserve">March </v>
          </cell>
          <cell r="AB28" t="str">
            <v>March'14</v>
          </cell>
          <cell r="AY28" t="str">
            <v>March'14</v>
          </cell>
          <cell r="AZ28" t="str">
            <v>C/O 09-420046882</v>
          </cell>
        </row>
        <row r="29">
          <cell r="A29" t="str">
            <v>YGN0121</v>
          </cell>
          <cell r="B29" t="str">
            <v>Aung Aung</v>
          </cell>
          <cell r="C29" t="str">
            <v>12/Ah Sa Na (Naing) 193485</v>
          </cell>
          <cell r="D29" t="str">
            <v>M</v>
          </cell>
          <cell r="E29" t="str">
            <v>U San Maung</v>
          </cell>
          <cell r="F29" t="str">
            <v>No.722, Kamahtan Street, Tamwe Township, Yangon</v>
          </cell>
          <cell r="G29" t="str">
            <v>Single</v>
          </cell>
          <cell r="H29">
            <v>32311</v>
          </cell>
          <cell r="I29">
            <v>26.018619934282587</v>
          </cell>
          <cell r="J29" t="str">
            <v>Watchman</v>
          </cell>
          <cell r="K29" t="str">
            <v>Logistics</v>
          </cell>
          <cell r="L29" t="str">
            <v>Office</v>
          </cell>
          <cell r="M29" t="str">
            <v>Yangon</v>
          </cell>
          <cell r="N29" t="str">
            <v>Yangon</v>
          </cell>
          <cell r="O29">
            <v>41507</v>
          </cell>
          <cell r="P29" t="str">
            <v>E1J</v>
          </cell>
          <cell r="Q29">
            <v>41507</v>
          </cell>
          <cell r="R29" t="str">
            <v>Newly Recruited on 21-August-13</v>
          </cell>
          <cell r="S29">
            <v>41507</v>
          </cell>
          <cell r="T29">
            <v>41640</v>
          </cell>
          <cell r="U29" t="str">
            <v>1 months</v>
          </cell>
          <cell r="V29">
            <v>41537</v>
          </cell>
          <cell r="W29">
            <v>11.960569550930996</v>
          </cell>
          <cell r="X29">
            <v>42004</v>
          </cell>
          <cell r="Y29">
            <v>10.283367556468171</v>
          </cell>
          <cell r="Z29" t="str">
            <v>s0</v>
          </cell>
          <cell r="AA29" t="str">
            <v>August</v>
          </cell>
          <cell r="AB29" t="str">
            <v>August'14</v>
          </cell>
          <cell r="AY29" t="str">
            <v>August'14</v>
          </cell>
          <cell r="AZ29" t="str">
            <v>09-450052818</v>
          </cell>
        </row>
        <row r="30">
          <cell r="A30" t="str">
            <v>YGN0122</v>
          </cell>
          <cell r="B30" t="str">
            <v>Aung Moe Thu</v>
          </cell>
          <cell r="C30" t="str">
            <v>5/Ma Ka Na (Naing)047689</v>
          </cell>
          <cell r="D30" t="str">
            <v>M</v>
          </cell>
          <cell r="E30" t="str">
            <v>U Than Aung</v>
          </cell>
          <cell r="F30" t="str">
            <v>No.18, Bagan Road, 20th Ward, Shwepaukan, North Okkalapa.</v>
          </cell>
          <cell r="G30" t="str">
            <v>Married</v>
          </cell>
          <cell r="H30">
            <v>32268</v>
          </cell>
          <cell r="I30">
            <v>26.136363636363637</v>
          </cell>
          <cell r="J30" t="str">
            <v>Watchman</v>
          </cell>
          <cell r="K30" t="str">
            <v>Logistics</v>
          </cell>
          <cell r="L30" t="str">
            <v>Office</v>
          </cell>
          <cell r="M30" t="str">
            <v>Yangon</v>
          </cell>
          <cell r="N30" t="str">
            <v>Yangon</v>
          </cell>
          <cell r="O30">
            <v>41507</v>
          </cell>
          <cell r="P30" t="str">
            <v>E1J</v>
          </cell>
          <cell r="Q30">
            <v>41507</v>
          </cell>
          <cell r="R30" t="str">
            <v>Newly Recruited on 21-August-13</v>
          </cell>
          <cell r="S30">
            <v>41507</v>
          </cell>
          <cell r="T30">
            <v>41640</v>
          </cell>
          <cell r="U30" t="str">
            <v>1 months</v>
          </cell>
          <cell r="V30">
            <v>41537</v>
          </cell>
          <cell r="W30">
            <v>11.960569550930996</v>
          </cell>
          <cell r="X30">
            <v>42004</v>
          </cell>
          <cell r="Y30">
            <v>10.283367556468171</v>
          </cell>
          <cell r="Z30" t="str">
            <v>s0</v>
          </cell>
          <cell r="AA30" t="str">
            <v>August</v>
          </cell>
          <cell r="AB30" t="str">
            <v>August'14</v>
          </cell>
          <cell r="AY30" t="str">
            <v>August'14</v>
          </cell>
          <cell r="AZ30" t="str">
            <v>09-420046658</v>
          </cell>
        </row>
        <row r="31">
          <cell r="A31" t="str">
            <v>YGN0123</v>
          </cell>
          <cell r="B31" t="str">
            <v>Hsu Myat Yu</v>
          </cell>
          <cell r="C31" t="str">
            <v>6/Hta Wa Na (N) 100317</v>
          </cell>
          <cell r="D31" t="str">
            <v>F</v>
          </cell>
          <cell r="E31" t="str">
            <v>U Yu Sein</v>
          </cell>
          <cell r="F31" t="str">
            <v>No.9, Thay Htay Stree, Tamwe Township, Yangon</v>
          </cell>
          <cell r="G31" t="str">
            <v>Single</v>
          </cell>
          <cell r="H31">
            <v>31510</v>
          </cell>
          <cell r="I31">
            <v>28.211938663745894</v>
          </cell>
          <cell r="J31" t="str">
            <v>Pre Auditor</v>
          </cell>
          <cell r="K31" t="str">
            <v>Administration</v>
          </cell>
          <cell r="L31" t="str">
            <v>Office</v>
          </cell>
          <cell r="M31" t="str">
            <v>Yangon</v>
          </cell>
          <cell r="N31" t="str">
            <v>Yangon</v>
          </cell>
          <cell r="O31">
            <v>41519</v>
          </cell>
          <cell r="P31" t="str">
            <v>M1J</v>
          </cell>
          <cell r="Q31">
            <v>41519</v>
          </cell>
          <cell r="R31" t="str">
            <v>Newly Recruited on 2nd September 2013</v>
          </cell>
          <cell r="S31">
            <v>41519</v>
          </cell>
          <cell r="T31">
            <v>41640</v>
          </cell>
          <cell r="U31" t="str">
            <v>3 months</v>
          </cell>
          <cell r="V31">
            <v>41609</v>
          </cell>
          <cell r="W31">
            <v>11.960569550930996</v>
          </cell>
          <cell r="X31">
            <v>42004</v>
          </cell>
          <cell r="Y31">
            <v>9.8891170431211499</v>
          </cell>
          <cell r="Z31" t="str">
            <v>s0</v>
          </cell>
          <cell r="AA31" t="str">
            <v>September</v>
          </cell>
          <cell r="AB31" t="str">
            <v>September''14</v>
          </cell>
          <cell r="AY31" t="str">
            <v>September'14</v>
          </cell>
          <cell r="AZ31" t="str">
            <v>09-421032864</v>
          </cell>
        </row>
        <row r="32">
          <cell r="A32" t="str">
            <v>YGN0124</v>
          </cell>
          <cell r="B32" t="str">
            <v>Zaw Htut Nyein</v>
          </cell>
          <cell r="C32" t="str">
            <v>7/ Pa Ka Ta (N) 000628</v>
          </cell>
          <cell r="D32" t="str">
            <v>M</v>
          </cell>
          <cell r="E32" t="str">
            <v>U San Tint</v>
          </cell>
          <cell r="F32" t="str">
            <v>145 (B), Khar Mar 4th Street, Hta Won Be Ward, North Okkalapa TSP, Yangon</v>
          </cell>
          <cell r="G32" t="str">
            <v>Married</v>
          </cell>
          <cell r="H32">
            <v>26708</v>
          </cell>
          <cell r="I32">
            <v>41.360898138006576</v>
          </cell>
          <cell r="J32" t="str">
            <v>Watchman</v>
          </cell>
          <cell r="K32" t="str">
            <v>Logistics</v>
          </cell>
          <cell r="L32" t="str">
            <v>Office</v>
          </cell>
          <cell r="M32" t="str">
            <v>Yangon</v>
          </cell>
          <cell r="N32" t="str">
            <v>Yangon</v>
          </cell>
          <cell r="O32">
            <v>41523</v>
          </cell>
          <cell r="P32" t="str">
            <v>E1J</v>
          </cell>
          <cell r="Q32">
            <v>41523</v>
          </cell>
          <cell r="R32" t="str">
            <v>Newly Recruited on 6th September 2013</v>
          </cell>
          <cell r="S32">
            <v>41523</v>
          </cell>
          <cell r="T32">
            <v>41640</v>
          </cell>
          <cell r="U32" t="str">
            <v>1 months</v>
          </cell>
          <cell r="V32">
            <v>41609</v>
          </cell>
          <cell r="W32">
            <v>11.960569550930996</v>
          </cell>
          <cell r="X32">
            <v>42004</v>
          </cell>
          <cell r="Y32">
            <v>9.7577002053388089</v>
          </cell>
          <cell r="Z32" t="str">
            <v>s0</v>
          </cell>
          <cell r="AA32" t="str">
            <v>September</v>
          </cell>
          <cell r="AB32" t="str">
            <v>September''14</v>
          </cell>
          <cell r="AY32" t="str">
            <v>September'14</v>
          </cell>
          <cell r="AZ32" t="str">
            <v>09-31046313</v>
          </cell>
        </row>
        <row r="33">
          <cell r="A33" t="str">
            <v>YGN0125</v>
          </cell>
          <cell r="B33" t="str">
            <v>Pyi Nyein Aye</v>
          </cell>
          <cell r="C33" t="str">
            <v>7/ Pa Ka Ta (N) 000628</v>
          </cell>
          <cell r="D33" t="str">
            <v>F</v>
          </cell>
          <cell r="E33" t="str">
            <v>U Ye Tun</v>
          </cell>
          <cell r="F33" t="str">
            <v>No.391, Shwe Sin (3rd) Stree, (44) ward, North Dagon Tsp, Yangon.</v>
          </cell>
          <cell r="G33" t="str">
            <v>Single</v>
          </cell>
          <cell r="H33">
            <v>31281</v>
          </cell>
          <cell r="I33">
            <v>28.838992332968239</v>
          </cell>
          <cell r="J33" t="str">
            <v>Financial Controller</v>
          </cell>
          <cell r="K33" t="str">
            <v>Administration</v>
          </cell>
          <cell r="L33" t="str">
            <v>Office</v>
          </cell>
          <cell r="M33" t="str">
            <v>Yangon</v>
          </cell>
          <cell r="N33" t="str">
            <v>Yangon</v>
          </cell>
          <cell r="O33">
            <v>41533</v>
          </cell>
          <cell r="P33" t="str">
            <v>M2J</v>
          </cell>
          <cell r="Q33">
            <v>41533</v>
          </cell>
          <cell r="R33" t="str">
            <v>Newly Recruited on 16th September 2013</v>
          </cell>
          <cell r="S33">
            <v>41533</v>
          </cell>
          <cell r="T33">
            <v>41640</v>
          </cell>
          <cell r="U33" t="str">
            <v>3 months</v>
          </cell>
          <cell r="V33">
            <v>41623</v>
          </cell>
          <cell r="W33">
            <v>11.960569550930996</v>
          </cell>
          <cell r="X33">
            <v>42004</v>
          </cell>
          <cell r="Y33">
            <v>9.4291581108829554</v>
          </cell>
          <cell r="Z33" t="str">
            <v>s0</v>
          </cell>
          <cell r="AA33" t="str">
            <v>September</v>
          </cell>
          <cell r="AB33" t="str">
            <v>September''14</v>
          </cell>
          <cell r="AY33" t="str">
            <v>September'14</v>
          </cell>
          <cell r="AZ33" t="str">
            <v>09-73110795</v>
          </cell>
        </row>
        <row r="34">
          <cell r="A34" t="str">
            <v>YGN0126</v>
          </cell>
          <cell r="B34" t="str">
            <v>Chan Myae Thu</v>
          </cell>
          <cell r="C34" t="str">
            <v>5/Ya Au Na (N) 060346</v>
          </cell>
          <cell r="D34" t="str">
            <v>M</v>
          </cell>
          <cell r="F34" t="str">
            <v>29/157, Sein Pan Street, Shwe Pyi Thar Township, Yangon</v>
          </cell>
          <cell r="G34" t="str">
            <v>Single</v>
          </cell>
          <cell r="H34">
            <v>29571</v>
          </cell>
          <cell r="I34">
            <v>33.521358159912381</v>
          </cell>
          <cell r="J34" t="str">
            <v>Archivist</v>
          </cell>
          <cell r="K34" t="str">
            <v>Administration</v>
          </cell>
          <cell r="L34" t="str">
            <v>Office</v>
          </cell>
          <cell r="M34" t="str">
            <v>Yangon</v>
          </cell>
          <cell r="N34" t="str">
            <v>Yangon</v>
          </cell>
          <cell r="O34">
            <v>41555</v>
          </cell>
          <cell r="P34" t="str">
            <v>E3J</v>
          </cell>
          <cell r="Q34">
            <v>41555</v>
          </cell>
          <cell r="R34" t="str">
            <v>Newly Recruited on 8th October 2013</v>
          </cell>
          <cell r="S34">
            <v>41555</v>
          </cell>
          <cell r="T34">
            <v>41640</v>
          </cell>
          <cell r="U34" t="str">
            <v>1 month</v>
          </cell>
          <cell r="V34">
            <v>41623</v>
          </cell>
          <cell r="W34">
            <v>11.960569550930996</v>
          </cell>
          <cell r="X34">
            <v>42004</v>
          </cell>
          <cell r="Y34">
            <v>8.7063655030800824</v>
          </cell>
          <cell r="Z34" t="str">
            <v>s0</v>
          </cell>
          <cell r="AA34" t="str">
            <v>October</v>
          </cell>
          <cell r="AB34" t="str">
            <v>October''14</v>
          </cell>
          <cell r="AY34" t="str">
            <v>October'14</v>
          </cell>
          <cell r="AZ34" t="str">
            <v>09-5195654</v>
          </cell>
        </row>
        <row r="35">
          <cell r="A35" t="str">
            <v>YGN0127</v>
          </cell>
          <cell r="B35" t="str">
            <v>Aung Bo Bo Maung</v>
          </cell>
          <cell r="C35" t="str">
            <v>12/La Ka Na (N) 040141</v>
          </cell>
          <cell r="D35" t="str">
            <v>M</v>
          </cell>
          <cell r="E35" t="str">
            <v>U Maung Maung Tin</v>
          </cell>
          <cell r="F35" t="str">
            <v>No.20/331, Thu Kha Mein Street, Shwe Pauk Kan, North Okkalapa Township, Yangon</v>
          </cell>
          <cell r="G35" t="str">
            <v>Single</v>
          </cell>
          <cell r="H35">
            <v>23934</v>
          </cell>
          <cell r="I35">
            <v>48.956736035049289</v>
          </cell>
          <cell r="J35" t="str">
            <v>Watchman</v>
          </cell>
          <cell r="K35" t="str">
            <v>Logistics</v>
          </cell>
          <cell r="L35" t="str">
            <v>Office</v>
          </cell>
          <cell r="M35" t="str">
            <v>Yangon</v>
          </cell>
          <cell r="N35" t="str">
            <v>Yangon</v>
          </cell>
          <cell r="O35">
            <v>41579</v>
          </cell>
          <cell r="P35" t="str">
            <v>E1J</v>
          </cell>
          <cell r="Q35">
            <v>41579</v>
          </cell>
          <cell r="R35" t="str">
            <v>Newly Recruited 1st November 2013</v>
          </cell>
          <cell r="S35">
            <v>41579</v>
          </cell>
          <cell r="T35">
            <v>41640</v>
          </cell>
          <cell r="U35" t="str">
            <v>1 month</v>
          </cell>
          <cell r="V35">
            <v>41608</v>
          </cell>
          <cell r="W35">
            <v>11.960569550930996</v>
          </cell>
          <cell r="X35">
            <v>42004</v>
          </cell>
          <cell r="Y35">
            <v>7.917864476386038</v>
          </cell>
          <cell r="Z35" t="str">
            <v>s0</v>
          </cell>
          <cell r="AA35" t="str">
            <v>November</v>
          </cell>
          <cell r="AB35" t="str">
            <v>November'14</v>
          </cell>
          <cell r="AY35" t="str">
            <v>November'14</v>
          </cell>
          <cell r="AZ35" t="str">
            <v>C/O 09-420046658</v>
          </cell>
        </row>
        <row r="36">
          <cell r="A36" t="str">
            <v>YGN0128</v>
          </cell>
          <cell r="B36" t="str">
            <v>Saw Sunny</v>
          </cell>
          <cell r="C36" t="str">
            <v>12/Da Ga Ma (N) 002809</v>
          </cell>
          <cell r="D36" t="str">
            <v>M</v>
          </cell>
          <cell r="E36" t="str">
            <v>U Saw Nay Doh</v>
          </cell>
          <cell r="F36" t="str">
            <v>#862, Khay Mar Street, Ward-43, Dagon Myothit I(North) Township, Yangon.</v>
          </cell>
          <cell r="G36" t="str">
            <v>Married</v>
          </cell>
          <cell r="H36">
            <v>28945</v>
          </cell>
          <cell r="I36">
            <v>35.235487404162107</v>
          </cell>
          <cell r="J36" t="str">
            <v>Reporting Manager</v>
          </cell>
          <cell r="K36" t="str">
            <v>Administration</v>
          </cell>
          <cell r="L36" t="str">
            <v>Office</v>
          </cell>
          <cell r="M36" t="str">
            <v>Yangon</v>
          </cell>
          <cell r="N36" t="str">
            <v>Yangon</v>
          </cell>
          <cell r="O36">
            <v>41610</v>
          </cell>
          <cell r="P36" t="str">
            <v>M1J</v>
          </cell>
          <cell r="Q36">
            <v>41610</v>
          </cell>
          <cell r="R36" t="str">
            <v>Newly Recruited 2nd December 2013</v>
          </cell>
          <cell r="S36">
            <v>41610</v>
          </cell>
          <cell r="T36">
            <v>41640</v>
          </cell>
          <cell r="U36" t="str">
            <v>3 months</v>
          </cell>
          <cell r="V36">
            <v>41699</v>
          </cell>
          <cell r="W36">
            <v>11.960569550930996</v>
          </cell>
          <cell r="X36">
            <v>42004</v>
          </cell>
          <cell r="Y36">
            <v>6.8993839835728945</v>
          </cell>
          <cell r="Z36" t="str">
            <v>s0</v>
          </cell>
          <cell r="AA36" t="str">
            <v>December</v>
          </cell>
          <cell r="AB36" t="str">
            <v>December'14</v>
          </cell>
          <cell r="AY36" t="str">
            <v>December'14</v>
          </cell>
          <cell r="AZ36" t="str">
            <v>09-31557569/098616314</v>
          </cell>
        </row>
        <row r="37">
          <cell r="A37" t="str">
            <v>YGN0131</v>
          </cell>
          <cell r="B37" t="str">
            <v>Than Htut</v>
          </cell>
          <cell r="C37" t="str">
            <v>5/KaNaNa (N) 040557</v>
          </cell>
          <cell r="D37" t="str">
            <v>M</v>
          </cell>
          <cell r="F37" t="str">
            <v>#22, Floor 5(A), Awba Street, Kyaut Maung Gyi Quarter, Tarmwe Township</v>
          </cell>
          <cell r="G37" t="str">
            <v>Married</v>
          </cell>
          <cell r="H37">
            <v>28976</v>
          </cell>
          <cell r="I37">
            <v>35.150602409638559</v>
          </cell>
          <cell r="J37" t="str">
            <v>Storekeeper</v>
          </cell>
          <cell r="K37" t="str">
            <v>Logistics</v>
          </cell>
          <cell r="L37" t="str">
            <v>Office</v>
          </cell>
          <cell r="M37" t="str">
            <v>Yangon</v>
          </cell>
          <cell r="N37" t="str">
            <v>Yangon</v>
          </cell>
          <cell r="O37">
            <v>41694</v>
          </cell>
          <cell r="P37" t="str">
            <v>T1J</v>
          </cell>
          <cell r="Q37">
            <v>41715</v>
          </cell>
          <cell r="R37" t="str">
            <v>Newly Recruited on 17th March 2014</v>
          </cell>
          <cell r="S37">
            <v>41715</v>
          </cell>
          <cell r="T37">
            <v>41715</v>
          </cell>
          <cell r="U37" t="str">
            <v>2 months</v>
          </cell>
          <cell r="V37">
            <v>41775</v>
          </cell>
          <cell r="W37">
            <v>9.4961664841182909</v>
          </cell>
          <cell r="X37">
            <v>42004</v>
          </cell>
          <cell r="Y37">
            <v>3.4496919917864473</v>
          </cell>
          <cell r="Z37" t="str">
            <v>s0</v>
          </cell>
          <cell r="AA37" t="str">
            <v xml:space="preserve">March </v>
          </cell>
          <cell r="AB37" t="str">
            <v>March '15</v>
          </cell>
          <cell r="AY37" t="str">
            <v>March'15</v>
          </cell>
          <cell r="AZ37" t="str">
            <v>09-256046171</v>
          </cell>
        </row>
        <row r="38">
          <cell r="A38" t="str">
            <v>YGN0132</v>
          </cell>
          <cell r="B38" t="str">
            <v>Sai Nay Zaw Myint</v>
          </cell>
          <cell r="C38" t="str">
            <v>12/Ou Ka Ta (N) 172753</v>
          </cell>
          <cell r="D38" t="str">
            <v>M</v>
          </cell>
          <cell r="F38" t="str">
            <v>No.(2), Building (404), Zezawar Housing, South Okkalapa Township, Yangon</v>
          </cell>
          <cell r="G38" t="str">
            <v>Single</v>
          </cell>
          <cell r="H38">
            <v>32494</v>
          </cell>
          <cell r="I38">
            <v>25.517524644030669</v>
          </cell>
          <cell r="J38" t="str">
            <v>Purchaser</v>
          </cell>
          <cell r="K38" t="str">
            <v>Logistics</v>
          </cell>
          <cell r="L38" t="str">
            <v>Office</v>
          </cell>
          <cell r="M38" t="str">
            <v>Yangon</v>
          </cell>
          <cell r="N38" t="str">
            <v>Yangon</v>
          </cell>
          <cell r="O38">
            <v>41730</v>
          </cell>
          <cell r="P38" t="str">
            <v>T2J</v>
          </cell>
          <cell r="Q38">
            <v>41730</v>
          </cell>
          <cell r="R38" t="str">
            <v>Newly Recruited on 1st April 2014</v>
          </cell>
          <cell r="S38">
            <v>41730</v>
          </cell>
          <cell r="T38">
            <v>41730</v>
          </cell>
          <cell r="U38" t="str">
            <v>2 months</v>
          </cell>
          <cell r="V38">
            <v>41820</v>
          </cell>
          <cell r="W38">
            <v>9.0032858707557502</v>
          </cell>
          <cell r="X38">
            <v>42004</v>
          </cell>
          <cell r="Y38">
            <v>2.9568788501026693</v>
          </cell>
          <cell r="Z38" t="str">
            <v>s0</v>
          </cell>
          <cell r="AA38" t="str">
            <v>April</v>
          </cell>
          <cell r="AB38" t="str">
            <v>Apil'15</v>
          </cell>
          <cell r="AY38" t="str">
            <v>March'15</v>
          </cell>
          <cell r="AZ38" t="str">
            <v>09-256046171</v>
          </cell>
        </row>
        <row r="39">
          <cell r="A39" t="str">
            <v>YGN0133</v>
          </cell>
          <cell r="B39" t="str">
            <v>Dal Kom Lian</v>
          </cell>
          <cell r="C39" t="str">
            <v>4/HaKaNa (N)025811</v>
          </cell>
          <cell r="D39" t="str">
            <v>M</v>
          </cell>
          <cell r="E39" t="str">
            <v>U Dam Khua Nang</v>
          </cell>
          <cell r="F39" t="str">
            <v># 85,8th floor, Mingalar Street,Sanchaung T/S, Yangon</v>
          </cell>
          <cell r="G39" t="str">
            <v>Single</v>
          </cell>
          <cell r="H39">
            <v>30392</v>
          </cell>
          <cell r="I39">
            <v>31.273274917853232</v>
          </cell>
          <cell r="J39" t="str">
            <v>Deputy Head of Department (Human Resources)</v>
          </cell>
          <cell r="K39" t="str">
            <v>Administration</v>
          </cell>
          <cell r="L39" t="str">
            <v>Office</v>
          </cell>
          <cell r="M39" t="str">
            <v>Yangon</v>
          </cell>
          <cell r="N39" t="str">
            <v>Yangon</v>
          </cell>
          <cell r="O39">
            <v>41761</v>
          </cell>
          <cell r="P39" t="str">
            <v>M2J</v>
          </cell>
          <cell r="Q39">
            <v>41761</v>
          </cell>
          <cell r="R39" t="str">
            <v>Newly Recruited on 2nd May 2014</v>
          </cell>
          <cell r="S39">
            <v>41761</v>
          </cell>
          <cell r="T39">
            <v>41761</v>
          </cell>
          <cell r="U39" t="str">
            <v>3 months</v>
          </cell>
          <cell r="V39">
            <v>41852</v>
          </cell>
          <cell r="W39">
            <v>7.9846659364731654</v>
          </cell>
          <cell r="X39">
            <v>42004</v>
          </cell>
          <cell r="Y39">
            <v>1.9383983572895276</v>
          </cell>
          <cell r="Z39" t="str">
            <v>s0</v>
          </cell>
          <cell r="AA39" t="str">
            <v>May</v>
          </cell>
          <cell r="AB39" t="str">
            <v>May'15</v>
          </cell>
          <cell r="AY39" t="str">
            <v>May'15</v>
          </cell>
          <cell r="AZ39">
            <v>254276869</v>
          </cell>
        </row>
        <row r="41">
          <cell r="A41" t="str">
            <v>TOTAL</v>
          </cell>
          <cell r="B41">
            <v>36</v>
          </cell>
        </row>
        <row r="46">
          <cell r="X46" t="str">
            <v xml:space="preserve"> </v>
          </cell>
        </row>
        <row r="47">
          <cell r="B47" t="str">
            <v xml:space="preserve"> </v>
          </cell>
        </row>
      </sheetData>
      <sheetData sheetId="2">
        <row r="3">
          <cell r="A3" t="str">
            <v>Staff Code</v>
          </cell>
          <cell r="B3" t="str">
            <v>Name</v>
          </cell>
          <cell r="C3" t="str">
            <v>DEPARTMENT</v>
          </cell>
          <cell r="D3" t="str">
            <v>Starting date current contract</v>
          </cell>
          <cell r="E3" t="str">
            <v>Ending date current contract</v>
          </cell>
          <cell r="F3" t="str">
            <v>ENTITLED ANNUAL LEAVES
in contract</v>
          </cell>
          <cell r="G3" t="str">
            <v>ENTITLED CASUAL LEAVES
in contract</v>
          </cell>
          <cell r="H3" t="str">
            <v>AL balance at the beginning of current month</v>
          </cell>
          <cell r="I3" t="str">
            <v>Casual leave balance at the beginning of Current Month</v>
          </cell>
          <cell r="J3" t="str">
            <v>Total AL taken at M-1</v>
          </cell>
          <cell r="K3" t="str">
            <v>Total CL taken at M-1</v>
          </cell>
          <cell r="L3" t="str">
            <v xml:space="preserve">Compensated Day off balance at M-1 </v>
          </cell>
          <cell r="M3" t="str">
            <v xml:space="preserve">Sick Leaves taken at M-1 </v>
          </cell>
          <cell r="N3" t="str">
            <v>Family leaves taken at M-1</v>
          </cell>
          <cell r="O3" t="str">
            <v>Study leaves taken at M-1</v>
          </cell>
          <cell r="P3" t="str">
            <v>AL
(annual leave)</v>
          </cell>
          <cell r="Q3" t="str">
            <v>CL 
(casual leave)</v>
          </cell>
          <cell r="R3" t="str">
            <v>FL 
(family leave)</v>
          </cell>
          <cell r="S3" t="str">
            <v>STL
(study leave)</v>
          </cell>
          <cell r="T3" t="str">
            <v>ML 
(maternity leave)</v>
          </cell>
          <cell r="U3" t="str">
            <v>CTL
(circumstancial leave)</v>
          </cell>
          <cell r="V3" t="str">
            <v>UL
(unpaid leave)</v>
          </cell>
          <cell r="W3" t="str">
            <v>SL 
(100 % pay)</v>
          </cell>
          <cell r="X3" t="str">
            <v>SL
(50% pay)</v>
          </cell>
          <cell r="Y3" t="str">
            <v>SL 
(25% pay)</v>
          </cell>
          <cell r="Z3" t="str">
            <v>SL 
(0% pay)</v>
          </cell>
          <cell r="AA3" t="str">
            <v>Total monthly SL</v>
          </cell>
          <cell r="AB3" t="str">
            <v xml:space="preserve">Compensated DAY OFF taken </v>
          </cell>
          <cell r="AC3" t="str">
            <v xml:space="preserve">Compensated DAY OFF accrued </v>
          </cell>
          <cell r="AD3" t="str">
            <v>Stand By</v>
          </cell>
          <cell r="AE3" t="str">
            <v>Overtime (working days)</v>
          </cell>
          <cell r="AF3" t="str">
            <v>Overtime (working Official Holidays)</v>
          </cell>
          <cell r="AG3" t="str">
            <v xml:space="preserve">Compensated day off balance at M </v>
          </cell>
          <cell r="AH3" t="str">
            <v>Estimated AL balance by end of  contract at M</v>
          </cell>
          <cell r="AI3" t="str">
            <v>Estimated CL balance by end of  contract at M</v>
          </cell>
          <cell r="AJ3" t="str">
            <v>Total AL taken at M</v>
          </cell>
          <cell r="AK3" t="str">
            <v>Total CL taken at M</v>
          </cell>
          <cell r="AL3" t="str">
            <v xml:space="preserve">Total Sick leaves at M </v>
          </cell>
        </row>
        <row r="4">
          <cell r="A4" t="str">
            <v>YGN0027</v>
          </cell>
          <cell r="B4" t="str">
            <v>Mary</v>
          </cell>
          <cell r="C4" t="str">
            <v>Administration</v>
          </cell>
          <cell r="D4">
            <v>41640</v>
          </cell>
          <cell r="E4">
            <v>42004</v>
          </cell>
          <cell r="F4">
            <v>15</v>
          </cell>
          <cell r="G4">
            <v>6</v>
          </cell>
          <cell r="H4">
            <v>14</v>
          </cell>
          <cell r="I4">
            <v>5.5</v>
          </cell>
          <cell r="J4">
            <v>1</v>
          </cell>
          <cell r="K4">
            <v>0.5</v>
          </cell>
          <cell r="L4">
            <v>0</v>
          </cell>
          <cell r="M4">
            <v>0</v>
          </cell>
          <cell r="N4">
            <v>0</v>
          </cell>
          <cell r="O4">
            <v>0</v>
          </cell>
          <cell r="AA4">
            <v>0</v>
          </cell>
          <cell r="AG4">
            <v>0</v>
          </cell>
          <cell r="AH4">
            <v>14</v>
          </cell>
          <cell r="AI4">
            <v>5.5</v>
          </cell>
          <cell r="AJ4">
            <v>1</v>
          </cell>
          <cell r="AK4">
            <v>0.5</v>
          </cell>
          <cell r="AL4">
            <v>0</v>
          </cell>
        </row>
        <row r="5">
          <cell r="A5" t="str">
            <v>YGN0016</v>
          </cell>
          <cell r="B5" t="str">
            <v>Andrew</v>
          </cell>
          <cell r="C5" t="str">
            <v>Logistics</v>
          </cell>
          <cell r="D5">
            <v>41640</v>
          </cell>
          <cell r="E5">
            <v>42004</v>
          </cell>
          <cell r="F5">
            <v>15</v>
          </cell>
          <cell r="G5">
            <v>6</v>
          </cell>
          <cell r="H5">
            <v>15</v>
          </cell>
          <cell r="I5">
            <v>6</v>
          </cell>
          <cell r="J5">
            <v>0</v>
          </cell>
          <cell r="K5">
            <v>0</v>
          </cell>
          <cell r="L5">
            <v>4</v>
          </cell>
          <cell r="M5">
            <v>0</v>
          </cell>
          <cell r="N5">
            <v>0</v>
          </cell>
          <cell r="O5">
            <v>0</v>
          </cell>
          <cell r="AA5">
            <v>0</v>
          </cell>
          <cell r="AG5">
            <v>4</v>
          </cell>
          <cell r="AH5">
            <v>15</v>
          </cell>
          <cell r="AI5">
            <v>6</v>
          </cell>
          <cell r="AJ5">
            <v>0</v>
          </cell>
          <cell r="AK5">
            <v>0</v>
          </cell>
          <cell r="AL5">
            <v>0</v>
          </cell>
        </row>
        <row r="6">
          <cell r="A6" t="str">
            <v>YGN0007</v>
          </cell>
          <cell r="B6" t="str">
            <v>Annie @ Than Than Win</v>
          </cell>
          <cell r="C6" t="str">
            <v>Administration</v>
          </cell>
          <cell r="D6">
            <v>41640</v>
          </cell>
          <cell r="E6">
            <v>42004</v>
          </cell>
          <cell r="F6">
            <v>15</v>
          </cell>
          <cell r="G6">
            <v>6</v>
          </cell>
          <cell r="H6">
            <v>13</v>
          </cell>
          <cell r="I6">
            <v>4</v>
          </cell>
          <cell r="J6">
            <v>2</v>
          </cell>
          <cell r="K6">
            <v>2</v>
          </cell>
          <cell r="L6">
            <v>0</v>
          </cell>
          <cell r="M6">
            <v>0</v>
          </cell>
          <cell r="N6">
            <v>0</v>
          </cell>
          <cell r="O6">
            <v>0</v>
          </cell>
          <cell r="AA6">
            <v>0</v>
          </cell>
          <cell r="AG6">
            <v>0</v>
          </cell>
          <cell r="AH6">
            <v>13</v>
          </cell>
          <cell r="AI6">
            <v>4</v>
          </cell>
          <cell r="AJ6">
            <v>2</v>
          </cell>
          <cell r="AK6">
            <v>2</v>
          </cell>
          <cell r="AL6">
            <v>0</v>
          </cell>
        </row>
        <row r="7">
          <cell r="A7" t="str">
            <v>YGN0014</v>
          </cell>
          <cell r="B7" t="str">
            <v>Aung Shwe</v>
          </cell>
          <cell r="C7" t="str">
            <v>Logistics</v>
          </cell>
          <cell r="D7">
            <v>41640</v>
          </cell>
          <cell r="E7">
            <v>42004</v>
          </cell>
          <cell r="F7">
            <v>15</v>
          </cell>
          <cell r="G7">
            <v>6</v>
          </cell>
          <cell r="H7">
            <v>15</v>
          </cell>
          <cell r="I7">
            <v>5</v>
          </cell>
          <cell r="J7">
            <v>0</v>
          </cell>
          <cell r="K7">
            <v>1</v>
          </cell>
          <cell r="L7">
            <v>0</v>
          </cell>
          <cell r="M7">
            <v>0</v>
          </cell>
          <cell r="N7">
            <v>0</v>
          </cell>
          <cell r="O7">
            <v>0</v>
          </cell>
          <cell r="AA7">
            <v>0</v>
          </cell>
          <cell r="AG7">
            <v>0</v>
          </cell>
          <cell r="AH7">
            <v>15</v>
          </cell>
          <cell r="AI7">
            <v>5</v>
          </cell>
          <cell r="AJ7">
            <v>0</v>
          </cell>
          <cell r="AK7">
            <v>1</v>
          </cell>
          <cell r="AL7">
            <v>0</v>
          </cell>
        </row>
        <row r="8">
          <cell r="A8" t="str">
            <v>YGN0008</v>
          </cell>
          <cell r="B8" t="str">
            <v>Benjamin</v>
          </cell>
          <cell r="C8" t="str">
            <v>Logistics</v>
          </cell>
          <cell r="D8">
            <v>41640</v>
          </cell>
          <cell r="E8">
            <v>42004</v>
          </cell>
          <cell r="F8">
            <v>15</v>
          </cell>
          <cell r="G8">
            <v>6</v>
          </cell>
          <cell r="H8">
            <v>15</v>
          </cell>
          <cell r="I8">
            <v>5</v>
          </cell>
          <cell r="J8">
            <v>0</v>
          </cell>
          <cell r="K8">
            <v>1</v>
          </cell>
          <cell r="L8">
            <v>4</v>
          </cell>
          <cell r="M8">
            <v>4</v>
          </cell>
          <cell r="N8">
            <v>0</v>
          </cell>
          <cell r="O8">
            <v>0</v>
          </cell>
          <cell r="AA8">
            <v>0</v>
          </cell>
          <cell r="AG8">
            <v>4</v>
          </cell>
          <cell r="AH8">
            <v>15</v>
          </cell>
          <cell r="AI8">
            <v>5</v>
          </cell>
          <cell r="AJ8">
            <v>0</v>
          </cell>
          <cell r="AK8">
            <v>1</v>
          </cell>
          <cell r="AL8">
            <v>4</v>
          </cell>
        </row>
        <row r="9">
          <cell r="A9" t="str">
            <v>YGN0004</v>
          </cell>
          <cell r="B9" t="str">
            <v>Elizabeth</v>
          </cell>
          <cell r="C9" t="str">
            <v>Administration</v>
          </cell>
          <cell r="D9">
            <v>41640</v>
          </cell>
          <cell r="E9">
            <v>42004</v>
          </cell>
          <cell r="F9">
            <v>15</v>
          </cell>
          <cell r="G9">
            <v>6</v>
          </cell>
          <cell r="H9">
            <v>7</v>
          </cell>
          <cell r="I9">
            <v>6</v>
          </cell>
          <cell r="J9">
            <v>8</v>
          </cell>
          <cell r="K9">
            <v>0</v>
          </cell>
          <cell r="L9">
            <v>0</v>
          </cell>
          <cell r="M9">
            <v>0</v>
          </cell>
          <cell r="N9">
            <v>0</v>
          </cell>
          <cell r="O9">
            <v>0</v>
          </cell>
          <cell r="AA9">
            <v>0</v>
          </cell>
          <cell r="AG9">
            <v>0</v>
          </cell>
          <cell r="AH9">
            <v>7</v>
          </cell>
          <cell r="AI9">
            <v>6</v>
          </cell>
          <cell r="AJ9">
            <v>8</v>
          </cell>
          <cell r="AK9">
            <v>0</v>
          </cell>
          <cell r="AL9">
            <v>0</v>
          </cell>
        </row>
        <row r="10">
          <cell r="A10" t="str">
            <v>YGN0025</v>
          </cell>
          <cell r="B10" t="str">
            <v>Khaing Min</v>
          </cell>
          <cell r="C10" t="str">
            <v>Logistics</v>
          </cell>
          <cell r="D10">
            <v>41640</v>
          </cell>
          <cell r="E10">
            <v>42004</v>
          </cell>
          <cell r="F10">
            <v>15</v>
          </cell>
          <cell r="G10">
            <v>6</v>
          </cell>
          <cell r="H10">
            <v>13</v>
          </cell>
          <cell r="I10">
            <v>6</v>
          </cell>
          <cell r="J10">
            <v>2</v>
          </cell>
          <cell r="K10">
            <v>0</v>
          </cell>
          <cell r="L10">
            <v>0</v>
          </cell>
          <cell r="M10">
            <v>3</v>
          </cell>
          <cell r="N10">
            <v>0</v>
          </cell>
          <cell r="O10">
            <v>0</v>
          </cell>
          <cell r="AA10">
            <v>0</v>
          </cell>
          <cell r="AG10">
            <v>0</v>
          </cell>
          <cell r="AH10">
            <v>13</v>
          </cell>
          <cell r="AI10">
            <v>6</v>
          </cell>
          <cell r="AJ10">
            <v>2</v>
          </cell>
          <cell r="AK10">
            <v>0</v>
          </cell>
          <cell r="AL10">
            <v>3</v>
          </cell>
        </row>
        <row r="11">
          <cell r="A11" t="str">
            <v>YGN0003</v>
          </cell>
          <cell r="B11" t="str">
            <v>Matilda</v>
          </cell>
          <cell r="C11" t="str">
            <v>Administration</v>
          </cell>
          <cell r="D11">
            <v>41640</v>
          </cell>
          <cell r="E11">
            <v>42004</v>
          </cell>
          <cell r="F11">
            <v>15</v>
          </cell>
          <cell r="G11">
            <v>6</v>
          </cell>
          <cell r="H11">
            <v>15</v>
          </cell>
          <cell r="I11">
            <v>3</v>
          </cell>
          <cell r="J11">
            <v>0</v>
          </cell>
          <cell r="K11">
            <v>3</v>
          </cell>
          <cell r="L11">
            <v>0</v>
          </cell>
          <cell r="M11">
            <v>0</v>
          </cell>
          <cell r="N11">
            <v>0</v>
          </cell>
          <cell r="O11">
            <v>0</v>
          </cell>
          <cell r="AA11">
            <v>0</v>
          </cell>
          <cell r="AG11">
            <v>0</v>
          </cell>
          <cell r="AH11">
            <v>15</v>
          </cell>
          <cell r="AI11">
            <v>3</v>
          </cell>
          <cell r="AJ11">
            <v>0</v>
          </cell>
          <cell r="AK11">
            <v>3</v>
          </cell>
          <cell r="AL11">
            <v>0</v>
          </cell>
        </row>
        <row r="12">
          <cell r="A12" t="str">
            <v>YGN0031</v>
          </cell>
          <cell r="B12" t="str">
            <v>Nan Hnin Nu Nu Thein</v>
          </cell>
          <cell r="C12" t="str">
            <v>Administration</v>
          </cell>
          <cell r="D12">
            <v>41640</v>
          </cell>
          <cell r="E12">
            <v>42004</v>
          </cell>
          <cell r="F12">
            <v>15</v>
          </cell>
          <cell r="G12">
            <v>6</v>
          </cell>
          <cell r="H12">
            <v>14.5</v>
          </cell>
          <cell r="I12">
            <v>3.5</v>
          </cell>
          <cell r="J12">
            <v>0.5</v>
          </cell>
          <cell r="K12">
            <v>2.5</v>
          </cell>
          <cell r="L12">
            <v>0</v>
          </cell>
          <cell r="M12">
            <v>0</v>
          </cell>
          <cell r="N12">
            <v>0</v>
          </cell>
          <cell r="O12">
            <v>0</v>
          </cell>
          <cell r="AA12">
            <v>0</v>
          </cell>
          <cell r="AG12">
            <v>0</v>
          </cell>
          <cell r="AH12">
            <v>14.5</v>
          </cell>
          <cell r="AI12">
            <v>3.5</v>
          </cell>
          <cell r="AJ12">
            <v>0.5</v>
          </cell>
          <cell r="AK12">
            <v>2.5</v>
          </cell>
          <cell r="AL12">
            <v>0</v>
          </cell>
        </row>
        <row r="13">
          <cell r="A13" t="str">
            <v>YGN0032</v>
          </cell>
          <cell r="B13" t="str">
            <v>Aye Aye Mi</v>
          </cell>
          <cell r="C13" t="str">
            <v>Administration</v>
          </cell>
          <cell r="D13">
            <v>41640</v>
          </cell>
          <cell r="E13">
            <v>42004</v>
          </cell>
          <cell r="F13">
            <v>15</v>
          </cell>
          <cell r="G13">
            <v>6</v>
          </cell>
          <cell r="H13">
            <v>15</v>
          </cell>
          <cell r="I13">
            <v>6</v>
          </cell>
          <cell r="J13">
            <v>0</v>
          </cell>
          <cell r="K13">
            <v>0</v>
          </cell>
          <cell r="L13">
            <v>0</v>
          </cell>
          <cell r="M13">
            <v>0</v>
          </cell>
          <cell r="N13">
            <v>0</v>
          </cell>
          <cell r="O13">
            <v>0</v>
          </cell>
          <cell r="AA13">
            <v>0</v>
          </cell>
          <cell r="AG13">
            <v>0</v>
          </cell>
          <cell r="AH13">
            <v>15</v>
          </cell>
          <cell r="AI13">
            <v>6</v>
          </cell>
          <cell r="AJ13">
            <v>0</v>
          </cell>
          <cell r="AK13">
            <v>0</v>
          </cell>
          <cell r="AL13">
            <v>0</v>
          </cell>
        </row>
        <row r="14">
          <cell r="A14" t="str">
            <v>YGN0039</v>
          </cell>
          <cell r="B14" t="str">
            <v>Maung Naing Oo</v>
          </cell>
          <cell r="C14" t="str">
            <v>Logistics</v>
          </cell>
          <cell r="D14">
            <v>41680</v>
          </cell>
          <cell r="E14">
            <v>42004</v>
          </cell>
          <cell r="F14">
            <v>13</v>
          </cell>
          <cell r="G14">
            <v>5</v>
          </cell>
          <cell r="H14">
            <v>13</v>
          </cell>
          <cell r="I14">
            <v>3</v>
          </cell>
          <cell r="J14">
            <v>2</v>
          </cell>
          <cell r="K14">
            <v>3</v>
          </cell>
          <cell r="L14">
            <v>0</v>
          </cell>
          <cell r="M14">
            <v>0</v>
          </cell>
          <cell r="N14">
            <v>0</v>
          </cell>
          <cell r="O14">
            <v>0</v>
          </cell>
          <cell r="AA14">
            <v>0</v>
          </cell>
          <cell r="AG14">
            <v>0</v>
          </cell>
          <cell r="AH14">
            <v>13</v>
          </cell>
          <cell r="AI14">
            <v>3</v>
          </cell>
          <cell r="AJ14">
            <v>2</v>
          </cell>
          <cell r="AK14">
            <v>3</v>
          </cell>
          <cell r="AL14">
            <v>0</v>
          </cell>
        </row>
        <row r="15">
          <cell r="A15" t="str">
            <v>YGN0036</v>
          </cell>
          <cell r="B15" t="str">
            <v>Saw Willy</v>
          </cell>
          <cell r="C15" t="str">
            <v>Logistics</v>
          </cell>
          <cell r="D15">
            <v>41640</v>
          </cell>
          <cell r="E15">
            <v>42004</v>
          </cell>
          <cell r="F15">
            <v>15</v>
          </cell>
          <cell r="G15">
            <v>6</v>
          </cell>
          <cell r="H15">
            <v>13</v>
          </cell>
          <cell r="I15">
            <v>6</v>
          </cell>
          <cell r="J15">
            <v>2</v>
          </cell>
          <cell r="K15">
            <v>0</v>
          </cell>
          <cell r="L15">
            <v>2</v>
          </cell>
          <cell r="M15">
            <v>0</v>
          </cell>
          <cell r="N15">
            <v>0</v>
          </cell>
          <cell r="O15">
            <v>0</v>
          </cell>
          <cell r="AA15">
            <v>0</v>
          </cell>
          <cell r="AG15">
            <v>2</v>
          </cell>
          <cell r="AH15">
            <v>13</v>
          </cell>
          <cell r="AI15">
            <v>6</v>
          </cell>
          <cell r="AJ15">
            <v>2</v>
          </cell>
          <cell r="AK15">
            <v>0</v>
          </cell>
          <cell r="AL15">
            <v>0</v>
          </cell>
        </row>
        <row r="16">
          <cell r="A16" t="str">
            <v>YGN0043</v>
          </cell>
          <cell r="B16" t="str">
            <v>U Nagaraju</v>
          </cell>
          <cell r="C16" t="str">
            <v>Logistics</v>
          </cell>
          <cell r="D16">
            <v>41640</v>
          </cell>
          <cell r="E16">
            <v>42004</v>
          </cell>
          <cell r="F16">
            <v>15</v>
          </cell>
          <cell r="G16">
            <v>6</v>
          </cell>
          <cell r="H16">
            <v>13</v>
          </cell>
          <cell r="I16">
            <v>6</v>
          </cell>
          <cell r="J16">
            <v>2</v>
          </cell>
          <cell r="K16">
            <v>0</v>
          </cell>
          <cell r="L16">
            <v>0</v>
          </cell>
          <cell r="M16">
            <v>0</v>
          </cell>
          <cell r="N16">
            <v>0</v>
          </cell>
          <cell r="O16">
            <v>0</v>
          </cell>
          <cell r="AA16">
            <v>0</v>
          </cell>
          <cell r="AG16">
            <v>0</v>
          </cell>
          <cell r="AH16">
            <v>13</v>
          </cell>
          <cell r="AI16">
            <v>6</v>
          </cell>
          <cell r="AJ16">
            <v>2</v>
          </cell>
          <cell r="AK16">
            <v>0</v>
          </cell>
          <cell r="AL16">
            <v>0</v>
          </cell>
        </row>
        <row r="17">
          <cell r="A17" t="str">
            <v>YGN0011</v>
          </cell>
          <cell r="B17" t="str">
            <v>Win Thein</v>
          </cell>
          <cell r="C17" t="str">
            <v>Logistics</v>
          </cell>
          <cell r="D17">
            <v>41640</v>
          </cell>
          <cell r="E17">
            <v>42004</v>
          </cell>
          <cell r="F17">
            <v>15</v>
          </cell>
          <cell r="G17">
            <v>6</v>
          </cell>
          <cell r="H17">
            <v>14</v>
          </cell>
          <cell r="I17">
            <v>6</v>
          </cell>
          <cell r="J17">
            <v>1</v>
          </cell>
          <cell r="K17">
            <v>0</v>
          </cell>
          <cell r="L17">
            <v>0</v>
          </cell>
          <cell r="M17">
            <v>0</v>
          </cell>
          <cell r="N17">
            <v>0</v>
          </cell>
          <cell r="O17">
            <v>0</v>
          </cell>
          <cell r="AA17">
            <v>0</v>
          </cell>
          <cell r="AG17">
            <v>0</v>
          </cell>
          <cell r="AH17">
            <v>14</v>
          </cell>
          <cell r="AI17">
            <v>6</v>
          </cell>
          <cell r="AJ17">
            <v>1</v>
          </cell>
          <cell r="AK17">
            <v>0</v>
          </cell>
          <cell r="AL17">
            <v>0</v>
          </cell>
        </row>
        <row r="18">
          <cell r="A18" t="str">
            <v>YGN0072</v>
          </cell>
          <cell r="B18" t="str">
            <v>Yan Naing Lin</v>
          </cell>
          <cell r="C18" t="str">
            <v>Logistics</v>
          </cell>
          <cell r="D18">
            <v>41640</v>
          </cell>
          <cell r="E18">
            <v>42004</v>
          </cell>
          <cell r="F18">
            <v>15</v>
          </cell>
          <cell r="G18">
            <v>6</v>
          </cell>
          <cell r="H18">
            <v>15</v>
          </cell>
          <cell r="I18">
            <v>6</v>
          </cell>
          <cell r="J18">
            <v>0</v>
          </cell>
          <cell r="K18">
            <v>0</v>
          </cell>
          <cell r="L18">
            <v>0</v>
          </cell>
          <cell r="M18">
            <v>0</v>
          </cell>
          <cell r="N18">
            <v>0</v>
          </cell>
          <cell r="O18">
            <v>0</v>
          </cell>
          <cell r="AA18">
            <v>0</v>
          </cell>
          <cell r="AG18">
            <v>0</v>
          </cell>
          <cell r="AH18">
            <v>15</v>
          </cell>
          <cell r="AI18">
            <v>6</v>
          </cell>
          <cell r="AJ18">
            <v>0</v>
          </cell>
          <cell r="AK18">
            <v>0</v>
          </cell>
          <cell r="AL18">
            <v>0</v>
          </cell>
        </row>
        <row r="19">
          <cell r="A19" t="str">
            <v>YGN0074</v>
          </cell>
          <cell r="B19" t="str">
            <v>Thaw Zayar</v>
          </cell>
          <cell r="C19" t="str">
            <v>Logistics</v>
          </cell>
          <cell r="D19">
            <v>41640</v>
          </cell>
          <cell r="E19">
            <v>42004</v>
          </cell>
          <cell r="F19">
            <v>15</v>
          </cell>
          <cell r="G19">
            <v>6</v>
          </cell>
          <cell r="H19">
            <v>15</v>
          </cell>
          <cell r="I19">
            <v>4.5</v>
          </cell>
          <cell r="J19">
            <v>0</v>
          </cell>
          <cell r="K19">
            <v>1.5</v>
          </cell>
          <cell r="L19">
            <v>0</v>
          </cell>
          <cell r="M19">
            <v>0</v>
          </cell>
          <cell r="N19">
            <v>0</v>
          </cell>
          <cell r="O19">
            <v>0</v>
          </cell>
          <cell r="AA19">
            <v>0</v>
          </cell>
          <cell r="AG19">
            <v>0</v>
          </cell>
          <cell r="AH19">
            <v>15</v>
          </cell>
          <cell r="AI19">
            <v>4.5</v>
          </cell>
          <cell r="AJ19">
            <v>0</v>
          </cell>
          <cell r="AK19">
            <v>1.5</v>
          </cell>
          <cell r="AL19">
            <v>0</v>
          </cell>
        </row>
        <row r="20">
          <cell r="A20" t="str">
            <v>YGN0059</v>
          </cell>
          <cell r="B20" t="str">
            <v>Zaw Lin</v>
          </cell>
          <cell r="C20" t="str">
            <v>Logistics</v>
          </cell>
          <cell r="D20">
            <v>41640</v>
          </cell>
          <cell r="E20">
            <v>42004</v>
          </cell>
          <cell r="F20">
            <v>15</v>
          </cell>
          <cell r="G20">
            <v>6</v>
          </cell>
          <cell r="H20">
            <v>10</v>
          </cell>
          <cell r="I20">
            <v>6</v>
          </cell>
          <cell r="J20">
            <v>5</v>
          </cell>
          <cell r="K20">
            <v>0</v>
          </cell>
          <cell r="L20">
            <v>4</v>
          </cell>
          <cell r="M20">
            <v>3</v>
          </cell>
          <cell r="N20">
            <v>0</v>
          </cell>
          <cell r="O20">
            <v>0</v>
          </cell>
          <cell r="AA20">
            <v>0</v>
          </cell>
          <cell r="AG20">
            <v>4</v>
          </cell>
          <cell r="AH20">
            <v>10</v>
          </cell>
          <cell r="AI20">
            <v>6</v>
          </cell>
          <cell r="AJ20">
            <v>5</v>
          </cell>
          <cell r="AK20">
            <v>0</v>
          </cell>
          <cell r="AL20">
            <v>3</v>
          </cell>
        </row>
        <row r="21">
          <cell r="A21" t="str">
            <v>BGL0124</v>
          </cell>
          <cell r="B21" t="str">
            <v>Zing Lian Cing</v>
          </cell>
          <cell r="C21" t="str">
            <v>Food Security</v>
          </cell>
          <cell r="D21">
            <v>41640</v>
          </cell>
          <cell r="E21">
            <v>42004</v>
          </cell>
          <cell r="F21">
            <v>15</v>
          </cell>
          <cell r="G21">
            <v>6</v>
          </cell>
          <cell r="H21">
            <v>13</v>
          </cell>
          <cell r="I21">
            <v>3</v>
          </cell>
          <cell r="J21">
            <v>2</v>
          </cell>
          <cell r="K21">
            <v>3</v>
          </cell>
          <cell r="L21">
            <v>0</v>
          </cell>
          <cell r="M21">
            <v>0</v>
          </cell>
          <cell r="N21">
            <v>0</v>
          </cell>
          <cell r="O21">
            <v>0</v>
          </cell>
          <cell r="AA21">
            <v>0</v>
          </cell>
          <cell r="AG21">
            <v>0</v>
          </cell>
          <cell r="AH21">
            <v>13</v>
          </cell>
          <cell r="AI21">
            <v>3</v>
          </cell>
          <cell r="AJ21">
            <v>2</v>
          </cell>
          <cell r="AK21">
            <v>3</v>
          </cell>
          <cell r="AL21">
            <v>0</v>
          </cell>
        </row>
        <row r="22">
          <cell r="A22" t="str">
            <v>YGN0104</v>
          </cell>
          <cell r="B22" t="str">
            <v>Naw Mu Thaw</v>
          </cell>
          <cell r="C22" t="str">
            <v>Administration</v>
          </cell>
          <cell r="D22">
            <v>41640</v>
          </cell>
          <cell r="E22">
            <v>42004</v>
          </cell>
          <cell r="F22">
            <v>15</v>
          </cell>
          <cell r="G22">
            <v>6</v>
          </cell>
          <cell r="H22">
            <v>12.5</v>
          </cell>
          <cell r="I22">
            <v>3</v>
          </cell>
          <cell r="J22">
            <v>2.5</v>
          </cell>
          <cell r="K22">
            <v>3</v>
          </cell>
          <cell r="L22">
            <v>0</v>
          </cell>
          <cell r="M22">
            <v>0</v>
          </cell>
          <cell r="N22">
            <v>0</v>
          </cell>
          <cell r="O22">
            <v>0</v>
          </cell>
          <cell r="AA22">
            <v>0</v>
          </cell>
          <cell r="AG22">
            <v>0</v>
          </cell>
          <cell r="AH22">
            <v>12.5</v>
          </cell>
          <cell r="AI22">
            <v>3</v>
          </cell>
          <cell r="AJ22">
            <v>2.5</v>
          </cell>
          <cell r="AK22">
            <v>3</v>
          </cell>
          <cell r="AL22">
            <v>0</v>
          </cell>
        </row>
        <row r="23">
          <cell r="A23" t="str">
            <v>YGN0107</v>
          </cell>
          <cell r="B23" t="str">
            <v>Aung Thura Tun</v>
          </cell>
          <cell r="C23" t="str">
            <v>Logistics</v>
          </cell>
          <cell r="D23">
            <v>41640</v>
          </cell>
          <cell r="E23">
            <v>42004</v>
          </cell>
          <cell r="F23">
            <v>15</v>
          </cell>
          <cell r="G23">
            <v>6</v>
          </cell>
          <cell r="H23">
            <v>15</v>
          </cell>
          <cell r="I23">
            <v>4.5</v>
          </cell>
          <cell r="J23">
            <v>0</v>
          </cell>
          <cell r="K23">
            <v>1.5</v>
          </cell>
          <cell r="L23">
            <v>0</v>
          </cell>
          <cell r="M23">
            <v>0</v>
          </cell>
          <cell r="N23">
            <v>0</v>
          </cell>
          <cell r="O23">
            <v>0</v>
          </cell>
          <cell r="AA23">
            <v>0</v>
          </cell>
          <cell r="AG23">
            <v>0</v>
          </cell>
          <cell r="AH23">
            <v>15</v>
          </cell>
          <cell r="AI23">
            <v>4.5</v>
          </cell>
          <cell r="AJ23">
            <v>0</v>
          </cell>
          <cell r="AK23">
            <v>1.5</v>
          </cell>
          <cell r="AL23">
            <v>0</v>
          </cell>
        </row>
        <row r="24">
          <cell r="A24" t="str">
            <v>YGN0110</v>
          </cell>
          <cell r="B24" t="str">
            <v>Dr.Kyawt Thazin Oo</v>
          </cell>
          <cell r="C24" t="str">
            <v>Sustain</v>
          </cell>
          <cell r="D24">
            <v>41640</v>
          </cell>
          <cell r="E24">
            <v>42004</v>
          </cell>
          <cell r="F24">
            <v>15</v>
          </cell>
          <cell r="G24">
            <v>6</v>
          </cell>
          <cell r="H24">
            <v>15</v>
          </cell>
          <cell r="I24">
            <v>4</v>
          </cell>
          <cell r="J24">
            <v>0</v>
          </cell>
          <cell r="K24">
            <v>2</v>
          </cell>
          <cell r="L24">
            <v>6</v>
          </cell>
          <cell r="M24">
            <v>0</v>
          </cell>
          <cell r="N24">
            <v>0</v>
          </cell>
          <cell r="O24">
            <v>0</v>
          </cell>
          <cell r="AA24">
            <v>0</v>
          </cell>
          <cell r="AG24">
            <v>6</v>
          </cell>
          <cell r="AH24">
            <v>15</v>
          </cell>
          <cell r="AI24">
            <v>4</v>
          </cell>
          <cell r="AJ24">
            <v>0</v>
          </cell>
          <cell r="AK24">
            <v>2</v>
          </cell>
          <cell r="AL24">
            <v>0</v>
          </cell>
        </row>
        <row r="25">
          <cell r="A25" t="str">
            <v>YGN0116</v>
          </cell>
          <cell r="B25" t="str">
            <v>Yee Mon Oo @ Naysar</v>
          </cell>
          <cell r="C25" t="str">
            <v>Administration</v>
          </cell>
          <cell r="D25">
            <v>41640</v>
          </cell>
          <cell r="E25">
            <v>42004</v>
          </cell>
          <cell r="F25">
            <v>15</v>
          </cell>
          <cell r="G25">
            <v>6</v>
          </cell>
          <cell r="H25">
            <v>15</v>
          </cell>
          <cell r="I25">
            <v>6</v>
          </cell>
          <cell r="J25">
            <v>0</v>
          </cell>
          <cell r="K25">
            <v>0</v>
          </cell>
          <cell r="L25">
            <v>0</v>
          </cell>
          <cell r="M25">
            <v>0</v>
          </cell>
          <cell r="N25">
            <v>0</v>
          </cell>
          <cell r="O25">
            <v>0</v>
          </cell>
          <cell r="AA25">
            <v>0</v>
          </cell>
          <cell r="AG25">
            <v>0</v>
          </cell>
          <cell r="AH25">
            <v>15</v>
          </cell>
          <cell r="AI25">
            <v>6</v>
          </cell>
          <cell r="AJ25">
            <v>0</v>
          </cell>
          <cell r="AK25">
            <v>0</v>
          </cell>
          <cell r="AL25">
            <v>0</v>
          </cell>
        </row>
        <row r="26">
          <cell r="A26" t="str">
            <v>KAY094</v>
          </cell>
          <cell r="B26" t="str">
            <v>Zar Chi Thein</v>
          </cell>
          <cell r="C26" t="str">
            <v>Administration</v>
          </cell>
          <cell r="D26">
            <v>41640</v>
          </cell>
          <cell r="E26">
            <v>42004</v>
          </cell>
          <cell r="F26">
            <v>15</v>
          </cell>
          <cell r="G26">
            <v>6</v>
          </cell>
          <cell r="H26">
            <v>15</v>
          </cell>
          <cell r="I26">
            <v>5</v>
          </cell>
          <cell r="J26">
            <v>0</v>
          </cell>
          <cell r="K26">
            <v>1</v>
          </cell>
          <cell r="L26">
            <v>0</v>
          </cell>
          <cell r="M26">
            <v>0</v>
          </cell>
          <cell r="N26">
            <v>3</v>
          </cell>
          <cell r="O26">
            <v>0</v>
          </cell>
          <cell r="AA26">
            <v>0</v>
          </cell>
          <cell r="AG26">
            <v>0</v>
          </cell>
          <cell r="AH26">
            <v>15</v>
          </cell>
          <cell r="AI26">
            <v>5</v>
          </cell>
          <cell r="AJ26">
            <v>0</v>
          </cell>
          <cell r="AK26">
            <v>1</v>
          </cell>
          <cell r="AL26">
            <v>0</v>
          </cell>
        </row>
        <row r="27">
          <cell r="A27" t="str">
            <v>YGN0117</v>
          </cell>
          <cell r="B27" t="str">
            <v>Myo Thein</v>
          </cell>
          <cell r="C27" t="str">
            <v>Logistics</v>
          </cell>
          <cell r="D27">
            <v>41640</v>
          </cell>
          <cell r="E27">
            <v>42004</v>
          </cell>
          <cell r="F27">
            <v>15</v>
          </cell>
          <cell r="G27">
            <v>6</v>
          </cell>
          <cell r="H27">
            <v>15</v>
          </cell>
          <cell r="I27">
            <v>6</v>
          </cell>
          <cell r="J27">
            <v>0</v>
          </cell>
          <cell r="K27">
            <v>0</v>
          </cell>
          <cell r="L27">
            <v>2</v>
          </cell>
          <cell r="M27">
            <v>0</v>
          </cell>
          <cell r="N27">
            <v>0</v>
          </cell>
          <cell r="O27">
            <v>0</v>
          </cell>
          <cell r="AA27">
            <v>0</v>
          </cell>
          <cell r="AG27">
            <v>2</v>
          </cell>
          <cell r="AH27">
            <v>15</v>
          </cell>
          <cell r="AI27">
            <v>6</v>
          </cell>
          <cell r="AJ27">
            <v>0</v>
          </cell>
          <cell r="AK27">
            <v>0</v>
          </cell>
          <cell r="AL27">
            <v>0</v>
          </cell>
        </row>
        <row r="28">
          <cell r="A28" t="str">
            <v>YGN0119</v>
          </cell>
          <cell r="B28" t="str">
            <v>Myo Min Soe</v>
          </cell>
          <cell r="C28" t="str">
            <v>Logistics</v>
          </cell>
          <cell r="D28">
            <v>41640</v>
          </cell>
          <cell r="E28">
            <v>42004</v>
          </cell>
          <cell r="F28">
            <v>15</v>
          </cell>
          <cell r="G28">
            <v>6</v>
          </cell>
          <cell r="H28">
            <v>11</v>
          </cell>
          <cell r="I28">
            <v>6</v>
          </cell>
          <cell r="J28">
            <v>4</v>
          </cell>
          <cell r="K28">
            <v>0</v>
          </cell>
          <cell r="L28">
            <v>0</v>
          </cell>
          <cell r="M28">
            <v>0</v>
          </cell>
          <cell r="N28">
            <v>0</v>
          </cell>
          <cell r="O28">
            <v>0</v>
          </cell>
          <cell r="AA28">
            <v>0</v>
          </cell>
          <cell r="AG28">
            <v>0</v>
          </cell>
          <cell r="AH28">
            <v>11</v>
          </cell>
          <cell r="AI28">
            <v>6</v>
          </cell>
          <cell r="AJ28">
            <v>4</v>
          </cell>
          <cell r="AK28">
            <v>0</v>
          </cell>
          <cell r="AL28">
            <v>0</v>
          </cell>
        </row>
        <row r="29">
          <cell r="A29" t="str">
            <v>YGN0121</v>
          </cell>
          <cell r="B29" t="str">
            <v>Aung Aung</v>
          </cell>
          <cell r="C29" t="str">
            <v>Logistics</v>
          </cell>
          <cell r="D29">
            <v>41640</v>
          </cell>
          <cell r="E29">
            <v>42004</v>
          </cell>
          <cell r="F29">
            <v>15</v>
          </cell>
          <cell r="G29">
            <v>6</v>
          </cell>
          <cell r="H29">
            <v>15</v>
          </cell>
          <cell r="I29">
            <v>6</v>
          </cell>
          <cell r="J29">
            <v>0</v>
          </cell>
          <cell r="K29">
            <v>0</v>
          </cell>
          <cell r="L29">
            <v>4</v>
          </cell>
          <cell r="M29">
            <v>0</v>
          </cell>
          <cell r="N29">
            <v>0</v>
          </cell>
          <cell r="O29">
            <v>0</v>
          </cell>
          <cell r="AA29">
            <v>0</v>
          </cell>
          <cell r="AG29">
            <v>4</v>
          </cell>
          <cell r="AH29">
            <v>15</v>
          </cell>
          <cell r="AI29">
            <v>6</v>
          </cell>
          <cell r="AJ29">
            <v>0</v>
          </cell>
          <cell r="AK29">
            <v>0</v>
          </cell>
          <cell r="AL29">
            <v>0</v>
          </cell>
        </row>
        <row r="30">
          <cell r="A30" t="str">
            <v>YGN0122</v>
          </cell>
          <cell r="B30" t="str">
            <v>Aung Moe Thu</v>
          </cell>
          <cell r="C30" t="str">
            <v>Logistics</v>
          </cell>
          <cell r="D30">
            <v>41640</v>
          </cell>
          <cell r="E30">
            <v>42004</v>
          </cell>
          <cell r="F30">
            <v>15</v>
          </cell>
          <cell r="G30">
            <v>6</v>
          </cell>
          <cell r="H30">
            <v>15</v>
          </cell>
          <cell r="I30">
            <v>6</v>
          </cell>
          <cell r="J30">
            <v>0</v>
          </cell>
          <cell r="K30">
            <v>0</v>
          </cell>
          <cell r="L30">
            <v>6</v>
          </cell>
          <cell r="M30">
            <v>0</v>
          </cell>
          <cell r="N30">
            <v>0</v>
          </cell>
          <cell r="O30">
            <v>0</v>
          </cell>
          <cell r="AA30">
            <v>0</v>
          </cell>
          <cell r="AG30">
            <v>6</v>
          </cell>
          <cell r="AH30">
            <v>15</v>
          </cell>
          <cell r="AI30">
            <v>6</v>
          </cell>
          <cell r="AJ30">
            <v>0</v>
          </cell>
          <cell r="AK30">
            <v>0</v>
          </cell>
          <cell r="AL30">
            <v>0</v>
          </cell>
        </row>
        <row r="31">
          <cell r="A31" t="str">
            <v>YGN0123</v>
          </cell>
          <cell r="B31" t="str">
            <v>Hsu Myat Yu</v>
          </cell>
          <cell r="C31" t="str">
            <v>Administration</v>
          </cell>
          <cell r="D31">
            <v>41640</v>
          </cell>
          <cell r="E31">
            <v>42004</v>
          </cell>
          <cell r="F31">
            <v>15</v>
          </cell>
          <cell r="G31">
            <v>6</v>
          </cell>
          <cell r="H31">
            <v>7</v>
          </cell>
          <cell r="I31">
            <v>6</v>
          </cell>
          <cell r="J31">
            <v>8</v>
          </cell>
          <cell r="K31">
            <v>0</v>
          </cell>
          <cell r="L31">
            <v>0</v>
          </cell>
          <cell r="M31">
            <v>2</v>
          </cell>
          <cell r="N31">
            <v>0</v>
          </cell>
          <cell r="O31">
            <v>0</v>
          </cell>
          <cell r="AA31">
            <v>0</v>
          </cell>
          <cell r="AG31">
            <v>0</v>
          </cell>
          <cell r="AH31">
            <v>7</v>
          </cell>
          <cell r="AI31">
            <v>6</v>
          </cell>
          <cell r="AJ31">
            <v>8</v>
          </cell>
          <cell r="AK31">
            <v>0</v>
          </cell>
          <cell r="AL31">
            <v>2</v>
          </cell>
        </row>
        <row r="32">
          <cell r="A32" t="str">
            <v>YGN0124</v>
          </cell>
          <cell r="B32" t="str">
            <v>Zaw Htut Nyein</v>
          </cell>
          <cell r="C32" t="str">
            <v>Logistics</v>
          </cell>
          <cell r="D32">
            <v>41640</v>
          </cell>
          <cell r="E32">
            <v>42004</v>
          </cell>
          <cell r="F32">
            <v>15</v>
          </cell>
          <cell r="G32">
            <v>6</v>
          </cell>
          <cell r="H32">
            <v>15</v>
          </cell>
          <cell r="I32">
            <v>6</v>
          </cell>
          <cell r="J32">
            <v>0</v>
          </cell>
          <cell r="K32">
            <v>0</v>
          </cell>
          <cell r="L32">
            <v>4</v>
          </cell>
          <cell r="M32">
            <v>0</v>
          </cell>
          <cell r="N32">
            <v>0</v>
          </cell>
          <cell r="O32">
            <v>0</v>
          </cell>
          <cell r="AA32">
            <v>0</v>
          </cell>
          <cell r="AG32">
            <v>4</v>
          </cell>
          <cell r="AH32">
            <v>15</v>
          </cell>
          <cell r="AI32">
            <v>6</v>
          </cell>
          <cell r="AJ32">
            <v>0</v>
          </cell>
          <cell r="AK32">
            <v>0</v>
          </cell>
          <cell r="AL32">
            <v>0</v>
          </cell>
        </row>
        <row r="33">
          <cell r="A33" t="str">
            <v>YGN0125</v>
          </cell>
          <cell r="B33" t="str">
            <v>Pyi Nyein Aye</v>
          </cell>
          <cell r="C33" t="str">
            <v>Administration</v>
          </cell>
          <cell r="D33">
            <v>41640</v>
          </cell>
          <cell r="E33">
            <v>42004</v>
          </cell>
          <cell r="F33">
            <v>15</v>
          </cell>
          <cell r="G33">
            <v>6</v>
          </cell>
          <cell r="H33">
            <v>12</v>
          </cell>
          <cell r="I33">
            <v>4</v>
          </cell>
          <cell r="J33">
            <v>3</v>
          </cell>
          <cell r="K33">
            <v>2</v>
          </cell>
          <cell r="L33">
            <v>0</v>
          </cell>
          <cell r="M33">
            <v>0</v>
          </cell>
          <cell r="N33">
            <v>0</v>
          </cell>
          <cell r="O33">
            <v>0</v>
          </cell>
          <cell r="AA33">
            <v>0</v>
          </cell>
          <cell r="AG33">
            <v>0</v>
          </cell>
          <cell r="AH33">
            <v>12</v>
          </cell>
          <cell r="AI33">
            <v>4</v>
          </cell>
          <cell r="AJ33">
            <v>3</v>
          </cell>
          <cell r="AK33">
            <v>2</v>
          </cell>
          <cell r="AL33">
            <v>0</v>
          </cell>
        </row>
        <row r="34">
          <cell r="A34" t="str">
            <v>YGN0126</v>
          </cell>
          <cell r="B34" t="str">
            <v>Chan Myae Thu</v>
          </cell>
          <cell r="C34" t="str">
            <v>Administration</v>
          </cell>
          <cell r="D34">
            <v>41640</v>
          </cell>
          <cell r="E34">
            <v>42004</v>
          </cell>
          <cell r="F34">
            <v>15</v>
          </cell>
          <cell r="G34">
            <v>6</v>
          </cell>
          <cell r="H34">
            <v>14.5</v>
          </cell>
          <cell r="I34">
            <v>6</v>
          </cell>
          <cell r="J34">
            <v>0.5</v>
          </cell>
          <cell r="K34">
            <v>0</v>
          </cell>
          <cell r="L34">
            <v>0</v>
          </cell>
          <cell r="M34">
            <v>0</v>
          </cell>
          <cell r="N34">
            <v>0</v>
          </cell>
          <cell r="O34">
            <v>0</v>
          </cell>
          <cell r="AA34">
            <v>0</v>
          </cell>
          <cell r="AG34">
            <v>0</v>
          </cell>
          <cell r="AH34">
            <v>14.5</v>
          </cell>
          <cell r="AI34">
            <v>6</v>
          </cell>
          <cell r="AJ34">
            <v>0.5</v>
          </cell>
          <cell r="AK34">
            <v>0</v>
          </cell>
          <cell r="AL34">
            <v>0</v>
          </cell>
        </row>
        <row r="35">
          <cell r="A35" t="str">
            <v>YGN0127</v>
          </cell>
          <cell r="B35" t="str">
            <v>Aung Bo Bo Maung</v>
          </cell>
          <cell r="C35" t="str">
            <v>Logistics</v>
          </cell>
          <cell r="D35">
            <v>41640</v>
          </cell>
          <cell r="E35">
            <v>42004</v>
          </cell>
          <cell r="F35">
            <v>15</v>
          </cell>
          <cell r="G35">
            <v>6</v>
          </cell>
          <cell r="H35">
            <v>14</v>
          </cell>
          <cell r="I35">
            <v>6</v>
          </cell>
          <cell r="J35">
            <v>1</v>
          </cell>
          <cell r="K35">
            <v>0</v>
          </cell>
          <cell r="L35">
            <v>2</v>
          </cell>
          <cell r="M35">
            <v>0</v>
          </cell>
          <cell r="N35">
            <v>0</v>
          </cell>
          <cell r="O35">
            <v>0</v>
          </cell>
          <cell r="AA35">
            <v>0</v>
          </cell>
          <cell r="AG35">
            <v>2</v>
          </cell>
          <cell r="AH35">
            <v>14</v>
          </cell>
          <cell r="AI35">
            <v>6</v>
          </cell>
          <cell r="AJ35">
            <v>1</v>
          </cell>
          <cell r="AK35">
            <v>0</v>
          </cell>
          <cell r="AL35">
            <v>0</v>
          </cell>
        </row>
        <row r="36">
          <cell r="A36" t="str">
            <v>YGN0128</v>
          </cell>
          <cell r="B36" t="str">
            <v>Saw Sunny</v>
          </cell>
          <cell r="C36" t="str">
            <v>Administration</v>
          </cell>
          <cell r="D36">
            <v>41640</v>
          </cell>
          <cell r="E36">
            <v>42004</v>
          </cell>
          <cell r="F36">
            <v>15</v>
          </cell>
          <cell r="G36">
            <v>6</v>
          </cell>
          <cell r="H36">
            <v>15</v>
          </cell>
          <cell r="I36">
            <v>4</v>
          </cell>
          <cell r="J36">
            <v>0</v>
          </cell>
          <cell r="K36">
            <v>2</v>
          </cell>
          <cell r="L36">
            <v>0</v>
          </cell>
          <cell r="M36">
            <v>0</v>
          </cell>
          <cell r="N36">
            <v>0</v>
          </cell>
          <cell r="O36">
            <v>0</v>
          </cell>
          <cell r="AA36">
            <v>0</v>
          </cell>
          <cell r="AG36">
            <v>0</v>
          </cell>
          <cell r="AH36">
            <v>15</v>
          </cell>
          <cell r="AI36">
            <v>4</v>
          </cell>
          <cell r="AJ36">
            <v>0</v>
          </cell>
          <cell r="AK36">
            <v>2</v>
          </cell>
          <cell r="AL36">
            <v>0</v>
          </cell>
        </row>
        <row r="37">
          <cell r="A37" t="str">
            <v>YGN0131</v>
          </cell>
          <cell r="B37" t="str">
            <v>Than Htut</v>
          </cell>
          <cell r="C37" t="str">
            <v>Logistics</v>
          </cell>
          <cell r="D37">
            <v>41715</v>
          </cell>
          <cell r="E37">
            <v>42004</v>
          </cell>
          <cell r="F37">
            <v>12</v>
          </cell>
          <cell r="G37">
            <v>5</v>
          </cell>
          <cell r="H37">
            <v>12</v>
          </cell>
          <cell r="I37">
            <v>5</v>
          </cell>
          <cell r="J37">
            <v>0</v>
          </cell>
          <cell r="K37">
            <v>0</v>
          </cell>
          <cell r="L37">
            <v>0</v>
          </cell>
          <cell r="M37">
            <v>0</v>
          </cell>
          <cell r="N37">
            <v>0</v>
          </cell>
          <cell r="O37">
            <v>0</v>
          </cell>
          <cell r="AG37">
            <v>0</v>
          </cell>
          <cell r="AH37">
            <v>12</v>
          </cell>
          <cell r="AI37">
            <v>5</v>
          </cell>
          <cell r="AJ37">
            <v>0</v>
          </cell>
          <cell r="AK37">
            <v>0</v>
          </cell>
          <cell r="AL37">
            <v>0</v>
          </cell>
        </row>
        <row r="38">
          <cell r="A38" t="str">
            <v>YGN0132</v>
          </cell>
          <cell r="B38" t="str">
            <v>Sai Nay Zaw Myint</v>
          </cell>
          <cell r="C38" t="str">
            <v>Logistics</v>
          </cell>
          <cell r="D38">
            <v>41730</v>
          </cell>
          <cell r="E38">
            <v>42004</v>
          </cell>
          <cell r="F38">
            <v>11</v>
          </cell>
          <cell r="G38">
            <v>5</v>
          </cell>
          <cell r="H38">
            <v>11</v>
          </cell>
          <cell r="I38">
            <v>5</v>
          </cell>
          <cell r="J38">
            <v>0</v>
          </cell>
          <cell r="K38">
            <v>0</v>
          </cell>
          <cell r="L38">
            <v>0</v>
          </cell>
          <cell r="M38">
            <v>0</v>
          </cell>
          <cell r="N38">
            <v>0</v>
          </cell>
          <cell r="O38">
            <v>0</v>
          </cell>
          <cell r="AG38">
            <v>0</v>
          </cell>
          <cell r="AH38">
            <v>11</v>
          </cell>
          <cell r="AI38">
            <v>5</v>
          </cell>
          <cell r="AJ38">
            <v>0</v>
          </cell>
          <cell r="AK38">
            <v>0</v>
          </cell>
          <cell r="AL38">
            <v>0</v>
          </cell>
        </row>
        <row r="39">
          <cell r="A39" t="str">
            <v>YGN0133</v>
          </cell>
          <cell r="B39" t="str">
            <v>Dal Kom Lian</v>
          </cell>
          <cell r="C39" t="str">
            <v>Administration</v>
          </cell>
          <cell r="D39">
            <v>41761</v>
          </cell>
          <cell r="E39">
            <v>42004</v>
          </cell>
          <cell r="F39">
            <v>10</v>
          </cell>
          <cell r="G39">
            <v>4</v>
          </cell>
          <cell r="H39">
            <v>10</v>
          </cell>
          <cell r="I39">
            <v>4</v>
          </cell>
          <cell r="J39">
            <v>0</v>
          </cell>
          <cell r="K39">
            <v>0</v>
          </cell>
          <cell r="L39">
            <v>0</v>
          </cell>
          <cell r="M39">
            <v>0</v>
          </cell>
          <cell r="N39">
            <v>0</v>
          </cell>
          <cell r="O39">
            <v>0</v>
          </cell>
          <cell r="V39">
            <v>0.5</v>
          </cell>
          <cell r="AG39">
            <v>0</v>
          </cell>
          <cell r="AH39">
            <v>10</v>
          </cell>
          <cell r="AI39">
            <v>4</v>
          </cell>
          <cell r="AJ39">
            <v>0</v>
          </cell>
          <cell r="AK39">
            <v>0</v>
          </cell>
          <cell r="AL39">
            <v>0</v>
          </cell>
        </row>
        <row r="41">
          <cell r="A41" t="str">
            <v>TOTAL</v>
          </cell>
          <cell r="B41">
            <v>36</v>
          </cell>
        </row>
        <row r="48">
          <cell r="AL48" t="str">
            <v xml:space="preserve">                                                                                                                                                         </v>
          </cell>
        </row>
        <row r="51">
          <cell r="AB51" t="str">
            <v xml:space="preserve"> </v>
          </cell>
        </row>
        <row r="56">
          <cell r="AE56" t="str">
            <v xml:space="preserve">                                                                                                                                                                                        </v>
          </cell>
        </row>
        <row r="74">
          <cell r="K74" t="str">
            <v xml:space="preserve"> </v>
          </cell>
        </row>
      </sheetData>
      <sheetData sheetId="3"/>
      <sheetData sheetId="4">
        <row r="6">
          <cell r="B6">
            <v>3000</v>
          </cell>
        </row>
        <row r="7">
          <cell r="B7">
            <v>3000</v>
          </cell>
        </row>
        <row r="8">
          <cell r="B8">
            <v>2000</v>
          </cell>
        </row>
      </sheetData>
      <sheetData sheetId="5">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cell r="AY3">
            <v>51</v>
          </cell>
          <cell r="AZ3">
            <v>52</v>
          </cell>
          <cell r="BA3">
            <v>53</v>
          </cell>
          <cell r="BB3">
            <v>54</v>
          </cell>
        </row>
        <row r="4">
          <cell r="A4" t="str">
            <v>Closing date:</v>
          </cell>
          <cell r="B4">
            <v>41820</v>
          </cell>
          <cell r="C4" t="str">
            <v>Medical Reimbursement</v>
          </cell>
          <cell r="I4" t="str">
            <v>JANUARY</v>
          </cell>
          <cell r="L4" t="str">
            <v>FEBRUARY</v>
          </cell>
          <cell r="O4" t="str">
            <v>MARCH</v>
          </cell>
          <cell r="R4" t="str">
            <v>APRIL</v>
          </cell>
          <cell r="U4" t="str">
            <v>MAY</v>
          </cell>
          <cell r="X4" t="str">
            <v>JUNE</v>
          </cell>
          <cell r="AA4" t="str">
            <v>JULY</v>
          </cell>
          <cell r="AD4" t="str">
            <v>AUGUST</v>
          </cell>
          <cell r="AG4" t="str">
            <v>SEPTEMBER</v>
          </cell>
          <cell r="AJ4" t="str">
            <v>OCTOBER</v>
          </cell>
          <cell r="AM4" t="str">
            <v>NOVEMBER</v>
          </cell>
          <cell r="AP4" t="str">
            <v>DECEMBER</v>
          </cell>
          <cell r="AS4" t="str">
            <v>YEARLY TOTAL MEDICAL EXPENSES</v>
          </cell>
        </row>
        <row r="5">
          <cell r="A5" t="str">
            <v>Staff Code</v>
          </cell>
          <cell r="B5" t="str">
            <v>Name</v>
          </cell>
          <cell r="C5" t="str">
            <v>Position</v>
          </cell>
          <cell r="D5" t="str">
            <v>Department</v>
          </cell>
          <cell r="E5" t="str">
            <v>Contract code</v>
          </cell>
          <cell r="F5" t="str">
            <v>Project code</v>
          </cell>
          <cell r="G5" t="str">
            <v>Budget line code</v>
          </cell>
          <cell r="H5" t="str">
            <v>Entitled optical / dental costs per year (MMK)</v>
          </cell>
          <cell r="I5" t="str">
            <v>Monthly medical cost (MMK)</v>
          </cell>
          <cell r="J5" t="str">
            <v>Monthly optical / dental cost (MMK)</v>
          </cell>
          <cell r="K5" t="str">
            <v>TOTAL MONTHLY MEDICAL COST (MMK)</v>
          </cell>
          <cell r="L5" t="str">
            <v>Monthly medical cost (MMK)</v>
          </cell>
          <cell r="M5" t="str">
            <v>Monthly optical / dental cost (MMK)</v>
          </cell>
          <cell r="N5" t="str">
            <v>TOTAL MONTHLY MEDICAL COST (MMK)</v>
          </cell>
          <cell r="O5" t="str">
            <v>Monthly medical cost (MMK)</v>
          </cell>
          <cell r="P5" t="str">
            <v>Monthly optical / dental cost (MMK)</v>
          </cell>
          <cell r="Q5" t="str">
            <v>TOTAL MONTHLY MEDICAL COST (MMK)</v>
          </cell>
          <cell r="R5" t="str">
            <v>Monthly medical cost (MMK)</v>
          </cell>
          <cell r="S5" t="str">
            <v>Monthly optical / dental cost (MMK)</v>
          </cell>
          <cell r="T5" t="str">
            <v>TOTAL MONTHLY MEDICAL COST (MMK)</v>
          </cell>
          <cell r="U5" t="str">
            <v>Monthly medical cost (MMK)</v>
          </cell>
          <cell r="V5" t="str">
            <v>Monthly optical / dental cost (MMK)</v>
          </cell>
          <cell r="W5" t="str">
            <v>TOTAL MONTHLY MEDICAL COST (MMK)</v>
          </cell>
          <cell r="X5" t="str">
            <v>Monthly medical cost (MMK)</v>
          </cell>
          <cell r="Y5" t="str">
            <v>Monthly optical / dental cost (MMK)</v>
          </cell>
          <cell r="Z5" t="str">
            <v>TOTAL MONTHLY MEDICAL COST (MMK)</v>
          </cell>
          <cell r="AA5" t="str">
            <v>Monthly medical cost (MMK)</v>
          </cell>
          <cell r="AB5" t="str">
            <v>Monthly optical / dental cost (MMK)</v>
          </cell>
          <cell r="AC5" t="str">
            <v>TOTAL MONTHLY MEDICAL COST (MMK)</v>
          </cell>
          <cell r="AD5" t="str">
            <v>Monthly medical cost (MMK)</v>
          </cell>
          <cell r="AE5" t="str">
            <v>Monthly optical / dental cost (MMK)</v>
          </cell>
          <cell r="AF5" t="str">
            <v>TOTAL MONTHLY MEDICAL COST (MMK)</v>
          </cell>
          <cell r="AG5" t="str">
            <v>Monthly medical cost (MMK)</v>
          </cell>
          <cell r="AH5" t="str">
            <v>Monthly optical / dental cost (MMK)</v>
          </cell>
          <cell r="AI5" t="str">
            <v>TOTAL MONTHLY MEDICAL COST (MMK)</v>
          </cell>
          <cell r="AJ5" t="str">
            <v>Monthly medical cost (MMK)</v>
          </cell>
          <cell r="AK5" t="str">
            <v>Monthly optical / dental cost (MMK)</v>
          </cell>
          <cell r="AL5" t="str">
            <v>TOTAL MONTHLY MEDICAL COST (MMK)</v>
          </cell>
          <cell r="AM5" t="str">
            <v>Monthly medical cost (MMK)</v>
          </cell>
          <cell r="AN5" t="str">
            <v>Monthly optical / dental cost (MMK)</v>
          </cell>
          <cell r="AO5" t="str">
            <v>TOTAL MONTHLY MEDICAL COST (MMK)</v>
          </cell>
          <cell r="AP5" t="str">
            <v>Monthly medical cost (MMK)</v>
          </cell>
          <cell r="AQ5" t="str">
            <v>Monthly optical / dental cost (MMK)</v>
          </cell>
          <cell r="AR5" t="str">
            <v>TOTAL MONTHLY MEDICAL COST (MMK)</v>
          </cell>
          <cell r="AS5" t="str">
            <v>Signature</v>
          </cell>
          <cell r="AT5" t="str">
            <v>Total medical cost (MMK)</v>
          </cell>
          <cell r="AU5" t="str">
            <v>Total optical/dental cost (MMK)</v>
          </cell>
          <cell r="AV5" t="str">
            <v>TOTAL MONTHLY MEDICAL COST (MMK)</v>
          </cell>
          <cell r="AX5" t="str">
            <v xml:space="preserve">Family Maximum Amount of Medical Cost per year </v>
          </cell>
          <cell r="AY5" t="str">
            <v>husband/wife</v>
          </cell>
          <cell r="AZ5" t="str">
            <v>children</v>
          </cell>
          <cell r="BA5" t="str">
            <v>Number of Dependant</v>
          </cell>
          <cell r="BB5" t="str">
            <v>Name and links of the dependant</v>
          </cell>
          <cell r="BC5" t="str">
            <v>Tax Exemption</v>
          </cell>
        </row>
        <row r="6">
          <cell r="A6" t="str">
            <v>YGN0027</v>
          </cell>
          <cell r="B6" t="str">
            <v>Mary</v>
          </cell>
          <cell r="C6" t="str">
            <v>Cleaner</v>
          </cell>
          <cell r="D6" t="str">
            <v>Administration</v>
          </cell>
          <cell r="E6" t="str">
            <v>Z1S</v>
          </cell>
          <cell r="F6" t="str">
            <v>YGC01</v>
          </cell>
          <cell r="G6">
            <v>6501</v>
          </cell>
          <cell r="H6">
            <v>47500</v>
          </cell>
          <cell r="I6">
            <v>10500</v>
          </cell>
          <cell r="K6">
            <v>8400</v>
          </cell>
          <cell r="N6">
            <v>0</v>
          </cell>
          <cell r="O6">
            <v>5000</v>
          </cell>
          <cell r="Q6">
            <v>4000</v>
          </cell>
          <cell r="T6">
            <v>0</v>
          </cell>
          <cell r="W6">
            <v>0</v>
          </cell>
          <cell r="Z6">
            <v>0</v>
          </cell>
          <cell r="AC6">
            <v>0</v>
          </cell>
          <cell r="AF6">
            <v>0</v>
          </cell>
          <cell r="AI6">
            <v>0</v>
          </cell>
          <cell r="AL6">
            <v>0</v>
          </cell>
          <cell r="AO6">
            <v>0</v>
          </cell>
          <cell r="AR6">
            <v>0</v>
          </cell>
          <cell r="AT6">
            <v>12400</v>
          </cell>
          <cell r="AU6">
            <v>0</v>
          </cell>
          <cell r="AV6">
            <v>12400</v>
          </cell>
          <cell r="AX6">
            <v>237500</v>
          </cell>
          <cell r="AY6">
            <v>1</v>
          </cell>
          <cell r="AZ6">
            <v>1</v>
          </cell>
          <cell r="BA6">
            <v>2</v>
          </cell>
          <cell r="BC6">
            <v>500000</v>
          </cell>
        </row>
        <row r="7">
          <cell r="A7" t="str">
            <v>YGN0016</v>
          </cell>
          <cell r="B7" t="str">
            <v>Andrew</v>
          </cell>
          <cell r="C7" t="str">
            <v>Watchman</v>
          </cell>
          <cell r="D7" t="str">
            <v>Logistics</v>
          </cell>
          <cell r="E7" t="str">
            <v>Z1S</v>
          </cell>
          <cell r="F7" t="str">
            <v>YGC01</v>
          </cell>
          <cell r="G7">
            <v>6501</v>
          </cell>
          <cell r="H7">
            <v>47500</v>
          </cell>
          <cell r="K7">
            <v>0</v>
          </cell>
          <cell r="N7">
            <v>0</v>
          </cell>
          <cell r="Q7">
            <v>0</v>
          </cell>
          <cell r="T7">
            <v>0</v>
          </cell>
          <cell r="W7">
            <v>0</v>
          </cell>
          <cell r="Z7">
            <v>0</v>
          </cell>
          <cell r="AC7">
            <v>0</v>
          </cell>
          <cell r="AF7">
            <v>0</v>
          </cell>
          <cell r="AI7">
            <v>0</v>
          </cell>
          <cell r="AL7">
            <v>0</v>
          </cell>
          <cell r="AO7">
            <v>0</v>
          </cell>
          <cell r="AR7">
            <v>0</v>
          </cell>
          <cell r="AT7">
            <v>0</v>
          </cell>
          <cell r="AU7">
            <v>0</v>
          </cell>
          <cell r="AV7">
            <v>0</v>
          </cell>
          <cell r="AX7">
            <v>237500</v>
          </cell>
          <cell r="AY7">
            <v>1</v>
          </cell>
          <cell r="AZ7">
            <v>1</v>
          </cell>
          <cell r="BA7">
            <v>2</v>
          </cell>
          <cell r="BC7">
            <v>500000</v>
          </cell>
        </row>
        <row r="8">
          <cell r="A8" t="str">
            <v>YGN0007</v>
          </cell>
          <cell r="B8" t="str">
            <v>Annie @ Than Than Win</v>
          </cell>
          <cell r="C8" t="str">
            <v>Accountancy Controller</v>
          </cell>
          <cell r="D8" t="str">
            <v>Administration</v>
          </cell>
          <cell r="E8" t="str">
            <v>H2F</v>
          </cell>
          <cell r="F8" t="str">
            <v>YGC01</v>
          </cell>
          <cell r="G8" t="str">
            <v>BA20</v>
          </cell>
          <cell r="H8">
            <v>47500</v>
          </cell>
          <cell r="K8">
            <v>0</v>
          </cell>
          <cell r="N8">
            <v>0</v>
          </cell>
          <cell r="Q8">
            <v>0</v>
          </cell>
          <cell r="T8">
            <v>0</v>
          </cell>
          <cell r="W8">
            <v>0</v>
          </cell>
          <cell r="Z8">
            <v>0</v>
          </cell>
          <cell r="AC8">
            <v>0</v>
          </cell>
          <cell r="AF8">
            <v>0</v>
          </cell>
          <cell r="AI8">
            <v>0</v>
          </cell>
          <cell r="AL8">
            <v>0</v>
          </cell>
          <cell r="AO8">
            <v>0</v>
          </cell>
          <cell r="AR8">
            <v>0</v>
          </cell>
          <cell r="AT8">
            <v>0</v>
          </cell>
          <cell r="AU8">
            <v>0</v>
          </cell>
          <cell r="AV8">
            <v>0</v>
          </cell>
          <cell r="AX8">
            <v>190000</v>
          </cell>
          <cell r="AY8">
            <v>0</v>
          </cell>
          <cell r="AZ8">
            <v>0</v>
          </cell>
          <cell r="BA8">
            <v>0</v>
          </cell>
          <cell r="BC8">
            <v>0</v>
          </cell>
        </row>
        <row r="9">
          <cell r="A9" t="str">
            <v>YGN0014</v>
          </cell>
          <cell r="B9" t="str">
            <v>Aung Shwe</v>
          </cell>
          <cell r="C9" t="str">
            <v>Driver</v>
          </cell>
          <cell r="D9" t="str">
            <v>Logistics</v>
          </cell>
          <cell r="E9" t="str">
            <v>Z1S</v>
          </cell>
          <cell r="F9" t="str">
            <v>YGC01</v>
          </cell>
          <cell r="G9">
            <v>6501</v>
          </cell>
          <cell r="H9">
            <v>47500</v>
          </cell>
          <cell r="K9">
            <v>0</v>
          </cell>
          <cell r="L9">
            <v>6200</v>
          </cell>
          <cell r="N9">
            <v>5000</v>
          </cell>
          <cell r="Q9">
            <v>0</v>
          </cell>
          <cell r="T9">
            <v>0</v>
          </cell>
          <cell r="W9">
            <v>0</v>
          </cell>
          <cell r="Z9">
            <v>0</v>
          </cell>
          <cell r="AC9">
            <v>0</v>
          </cell>
          <cell r="AF9">
            <v>0</v>
          </cell>
          <cell r="AI9">
            <v>0</v>
          </cell>
          <cell r="AL9">
            <v>0</v>
          </cell>
          <cell r="AO9">
            <v>0</v>
          </cell>
          <cell r="AR9">
            <v>0</v>
          </cell>
          <cell r="AT9">
            <v>4960</v>
          </cell>
          <cell r="AU9">
            <v>0</v>
          </cell>
          <cell r="AV9">
            <v>5000</v>
          </cell>
          <cell r="AX9">
            <v>213750</v>
          </cell>
          <cell r="AY9">
            <v>1</v>
          </cell>
          <cell r="AZ9">
            <v>0</v>
          </cell>
          <cell r="BA9">
            <v>1</v>
          </cell>
          <cell r="BC9">
            <v>300000</v>
          </cell>
        </row>
        <row r="10">
          <cell r="A10" t="str">
            <v>YGN0008</v>
          </cell>
          <cell r="B10" t="str">
            <v>Benjamin</v>
          </cell>
          <cell r="C10" t="str">
            <v>Watchman</v>
          </cell>
          <cell r="D10" t="str">
            <v>Logistics</v>
          </cell>
          <cell r="E10" t="str">
            <v>Z1S</v>
          </cell>
          <cell r="F10" t="str">
            <v>YGC01</v>
          </cell>
          <cell r="G10">
            <v>6501</v>
          </cell>
          <cell r="H10">
            <v>47500</v>
          </cell>
          <cell r="K10">
            <v>0</v>
          </cell>
          <cell r="N10">
            <v>0</v>
          </cell>
          <cell r="Q10">
            <v>0</v>
          </cell>
          <cell r="T10">
            <v>0</v>
          </cell>
          <cell r="W10">
            <v>0</v>
          </cell>
          <cell r="Z10">
            <v>0</v>
          </cell>
          <cell r="AC10">
            <v>0</v>
          </cell>
          <cell r="AF10">
            <v>0</v>
          </cell>
          <cell r="AI10">
            <v>0</v>
          </cell>
          <cell r="AL10">
            <v>0</v>
          </cell>
          <cell r="AO10">
            <v>0</v>
          </cell>
          <cell r="AR10">
            <v>0</v>
          </cell>
          <cell r="AT10">
            <v>0</v>
          </cell>
          <cell r="AU10">
            <v>0</v>
          </cell>
          <cell r="AV10">
            <v>0</v>
          </cell>
          <cell r="AX10">
            <v>261250</v>
          </cell>
          <cell r="AY10">
            <v>1</v>
          </cell>
          <cell r="AZ10">
            <v>2</v>
          </cell>
          <cell r="BA10">
            <v>3</v>
          </cell>
          <cell r="BC10">
            <v>700000</v>
          </cell>
        </row>
        <row r="11">
          <cell r="A11" t="str">
            <v>YGN0004</v>
          </cell>
          <cell r="B11" t="str">
            <v>Elizabeth</v>
          </cell>
          <cell r="C11" t="str">
            <v>Cook</v>
          </cell>
          <cell r="D11" t="str">
            <v>Administration</v>
          </cell>
          <cell r="E11" t="str">
            <v>Z1S</v>
          </cell>
          <cell r="F11" t="str">
            <v>YGC01</v>
          </cell>
          <cell r="G11" t="str">
            <v>6500O</v>
          </cell>
          <cell r="H11">
            <v>47500</v>
          </cell>
          <cell r="K11">
            <v>0</v>
          </cell>
          <cell r="N11">
            <v>0</v>
          </cell>
          <cell r="Q11">
            <v>0</v>
          </cell>
          <cell r="T11">
            <v>0</v>
          </cell>
          <cell r="W11">
            <v>0</v>
          </cell>
          <cell r="Z11">
            <v>0</v>
          </cell>
          <cell r="AC11">
            <v>0</v>
          </cell>
          <cell r="AF11">
            <v>0</v>
          </cell>
          <cell r="AI11">
            <v>0</v>
          </cell>
          <cell r="AL11">
            <v>0</v>
          </cell>
          <cell r="AO11">
            <v>0</v>
          </cell>
          <cell r="AR11">
            <v>0</v>
          </cell>
          <cell r="AT11">
            <v>0</v>
          </cell>
          <cell r="AU11">
            <v>0</v>
          </cell>
          <cell r="AV11">
            <v>0</v>
          </cell>
          <cell r="AX11">
            <v>237500</v>
          </cell>
          <cell r="AY11">
            <v>1</v>
          </cell>
          <cell r="AZ11">
            <v>1</v>
          </cell>
          <cell r="BA11">
            <v>2</v>
          </cell>
          <cell r="BC11">
            <v>500000</v>
          </cell>
        </row>
        <row r="12">
          <cell r="A12" t="str">
            <v>YGN0025</v>
          </cell>
          <cell r="B12" t="str">
            <v>Khaing Min</v>
          </cell>
          <cell r="C12" t="str">
            <v>Watchman</v>
          </cell>
          <cell r="D12" t="str">
            <v>Logistics</v>
          </cell>
          <cell r="E12" t="str">
            <v>Z1S</v>
          </cell>
          <cell r="F12" t="str">
            <v>YGC01</v>
          </cell>
          <cell r="G12">
            <v>6501</v>
          </cell>
          <cell r="H12">
            <v>47500</v>
          </cell>
          <cell r="K12">
            <v>0</v>
          </cell>
          <cell r="N12">
            <v>0</v>
          </cell>
          <cell r="Q12">
            <v>0</v>
          </cell>
          <cell r="T12">
            <v>0</v>
          </cell>
          <cell r="W12">
            <v>0</v>
          </cell>
          <cell r="Z12">
            <v>0</v>
          </cell>
          <cell r="AC12">
            <v>0</v>
          </cell>
          <cell r="AF12">
            <v>0</v>
          </cell>
          <cell r="AI12">
            <v>0</v>
          </cell>
          <cell r="AL12">
            <v>0</v>
          </cell>
          <cell r="AO12">
            <v>0</v>
          </cell>
          <cell r="AR12">
            <v>0</v>
          </cell>
          <cell r="AT12">
            <v>0</v>
          </cell>
          <cell r="AU12">
            <v>0</v>
          </cell>
          <cell r="AV12">
            <v>0</v>
          </cell>
          <cell r="AX12">
            <v>213750</v>
          </cell>
          <cell r="AY12">
            <v>1</v>
          </cell>
          <cell r="AZ12">
            <v>0</v>
          </cell>
          <cell r="BA12">
            <v>1</v>
          </cell>
          <cell r="BC12">
            <v>300000</v>
          </cell>
        </row>
        <row r="13">
          <cell r="A13" t="str">
            <v>YGN0003</v>
          </cell>
          <cell r="B13" t="str">
            <v>Matilda</v>
          </cell>
          <cell r="C13" t="str">
            <v>Accountancy Controller</v>
          </cell>
          <cell r="D13" t="str">
            <v>Administration</v>
          </cell>
          <cell r="E13" t="str">
            <v>Z1S</v>
          </cell>
          <cell r="F13" t="str">
            <v>YGC01</v>
          </cell>
          <cell r="G13">
            <v>6501</v>
          </cell>
          <cell r="H13">
            <v>47500</v>
          </cell>
          <cell r="K13">
            <v>0</v>
          </cell>
          <cell r="N13">
            <v>0</v>
          </cell>
          <cell r="Q13">
            <v>0</v>
          </cell>
          <cell r="T13">
            <v>0</v>
          </cell>
          <cell r="W13">
            <v>0</v>
          </cell>
          <cell r="Z13">
            <v>0</v>
          </cell>
          <cell r="AC13">
            <v>0</v>
          </cell>
          <cell r="AF13">
            <v>0</v>
          </cell>
          <cell r="AI13">
            <v>0</v>
          </cell>
          <cell r="AL13">
            <v>0</v>
          </cell>
          <cell r="AO13">
            <v>0</v>
          </cell>
          <cell r="AR13">
            <v>0</v>
          </cell>
          <cell r="AT13">
            <v>0</v>
          </cell>
          <cell r="AU13">
            <v>0</v>
          </cell>
          <cell r="AV13">
            <v>0</v>
          </cell>
          <cell r="AX13">
            <v>190000</v>
          </cell>
          <cell r="AY13">
            <v>0</v>
          </cell>
          <cell r="AZ13">
            <v>0</v>
          </cell>
          <cell r="BA13">
            <v>0</v>
          </cell>
          <cell r="BC13">
            <v>0</v>
          </cell>
        </row>
        <row r="14">
          <cell r="A14" t="str">
            <v>YGN0031</v>
          </cell>
          <cell r="B14" t="str">
            <v>Nan Hnin Nu Nu Thein</v>
          </cell>
          <cell r="C14" t="str">
            <v>Administrative Officer</v>
          </cell>
          <cell r="D14" t="str">
            <v>Administration</v>
          </cell>
          <cell r="E14" t="str">
            <v>Z1S</v>
          </cell>
          <cell r="F14" t="str">
            <v>YGC01</v>
          </cell>
          <cell r="G14">
            <v>6501</v>
          </cell>
          <cell r="H14">
            <v>47500</v>
          </cell>
          <cell r="K14">
            <v>0</v>
          </cell>
          <cell r="L14">
            <v>16450</v>
          </cell>
          <cell r="N14">
            <v>13200</v>
          </cell>
          <cell r="Q14">
            <v>0</v>
          </cell>
          <cell r="T14">
            <v>0</v>
          </cell>
          <cell r="W14">
            <v>0</v>
          </cell>
          <cell r="X14">
            <v>7350</v>
          </cell>
          <cell r="Z14">
            <v>5900</v>
          </cell>
          <cell r="AC14">
            <v>0</v>
          </cell>
          <cell r="AF14">
            <v>0</v>
          </cell>
          <cell r="AI14">
            <v>0</v>
          </cell>
          <cell r="AL14">
            <v>0</v>
          </cell>
          <cell r="AO14">
            <v>0</v>
          </cell>
          <cell r="AR14">
            <v>0</v>
          </cell>
          <cell r="AT14">
            <v>19040</v>
          </cell>
          <cell r="AU14">
            <v>0</v>
          </cell>
          <cell r="AV14">
            <v>19100</v>
          </cell>
          <cell r="AX14">
            <v>261250</v>
          </cell>
          <cell r="AY14">
            <v>1</v>
          </cell>
          <cell r="AZ14">
            <v>2</v>
          </cell>
          <cell r="BA14">
            <v>3</v>
          </cell>
          <cell r="BC14">
            <v>700000</v>
          </cell>
        </row>
        <row r="15">
          <cell r="A15" t="str">
            <v>YGN0032</v>
          </cell>
          <cell r="B15" t="str">
            <v>Aye Aye Mi</v>
          </cell>
          <cell r="C15" t="str">
            <v>Head of Department (Human Resources)</v>
          </cell>
          <cell r="D15" t="str">
            <v>Administration</v>
          </cell>
          <cell r="E15" t="str">
            <v>Z1S</v>
          </cell>
          <cell r="F15" t="str">
            <v>YGC01</v>
          </cell>
          <cell r="G15">
            <v>6501</v>
          </cell>
          <cell r="H15">
            <v>47500</v>
          </cell>
          <cell r="K15">
            <v>0</v>
          </cell>
          <cell r="N15">
            <v>0</v>
          </cell>
          <cell r="Q15">
            <v>0</v>
          </cell>
          <cell r="T15">
            <v>0</v>
          </cell>
          <cell r="W15">
            <v>0</v>
          </cell>
          <cell r="Z15">
            <v>0</v>
          </cell>
          <cell r="AC15">
            <v>0</v>
          </cell>
          <cell r="AF15">
            <v>0</v>
          </cell>
          <cell r="AI15">
            <v>0</v>
          </cell>
          <cell r="AL15">
            <v>0</v>
          </cell>
          <cell r="AO15">
            <v>0</v>
          </cell>
          <cell r="AR15">
            <v>0</v>
          </cell>
          <cell r="AT15">
            <v>0</v>
          </cell>
          <cell r="AU15">
            <v>0</v>
          </cell>
          <cell r="AV15">
            <v>0</v>
          </cell>
          <cell r="AX15">
            <v>213750</v>
          </cell>
          <cell r="AY15">
            <v>1</v>
          </cell>
          <cell r="AZ15">
            <v>0</v>
          </cell>
          <cell r="BA15">
            <v>1</v>
          </cell>
          <cell r="BC15">
            <v>300000</v>
          </cell>
        </row>
        <row r="16">
          <cell r="A16" t="str">
            <v>YGN0039</v>
          </cell>
          <cell r="B16" t="str">
            <v>Maung Naing Oo</v>
          </cell>
          <cell r="C16" t="str">
            <v>Deputy Logistician Supply</v>
          </cell>
          <cell r="D16" t="str">
            <v>Logistics</v>
          </cell>
          <cell r="E16" t="str">
            <v>Z1S</v>
          </cell>
          <cell r="F16" t="str">
            <v>YGC01</v>
          </cell>
          <cell r="G16">
            <v>6501</v>
          </cell>
          <cell r="H16">
            <v>47500</v>
          </cell>
          <cell r="K16">
            <v>0</v>
          </cell>
          <cell r="N16">
            <v>0</v>
          </cell>
          <cell r="Q16">
            <v>0</v>
          </cell>
          <cell r="T16">
            <v>0</v>
          </cell>
          <cell r="W16">
            <v>0</v>
          </cell>
          <cell r="Z16">
            <v>0</v>
          </cell>
          <cell r="AC16">
            <v>0</v>
          </cell>
          <cell r="AF16">
            <v>0</v>
          </cell>
          <cell r="AI16">
            <v>0</v>
          </cell>
          <cell r="AL16">
            <v>0</v>
          </cell>
          <cell r="AO16">
            <v>0</v>
          </cell>
          <cell r="AR16">
            <v>0</v>
          </cell>
          <cell r="AT16">
            <v>0</v>
          </cell>
          <cell r="AU16">
            <v>0</v>
          </cell>
          <cell r="AV16">
            <v>0</v>
          </cell>
          <cell r="AX16">
            <v>213750</v>
          </cell>
          <cell r="AY16">
            <v>1</v>
          </cell>
          <cell r="AZ16">
            <v>0</v>
          </cell>
          <cell r="BA16">
            <v>1</v>
          </cell>
          <cell r="BC16">
            <v>300000</v>
          </cell>
        </row>
        <row r="17">
          <cell r="A17" t="str">
            <v>YGN0036</v>
          </cell>
          <cell r="B17" t="str">
            <v>Saw Willy</v>
          </cell>
          <cell r="C17" t="str">
            <v>Watchman</v>
          </cell>
          <cell r="D17" t="str">
            <v>Logistics</v>
          </cell>
          <cell r="E17" t="str">
            <v>Z1S</v>
          </cell>
          <cell r="F17" t="str">
            <v>YGC01</v>
          </cell>
          <cell r="G17">
            <v>6501</v>
          </cell>
          <cell r="H17">
            <v>47500</v>
          </cell>
          <cell r="K17">
            <v>0</v>
          </cell>
          <cell r="N17">
            <v>0</v>
          </cell>
          <cell r="Q17">
            <v>0</v>
          </cell>
          <cell r="T17">
            <v>0</v>
          </cell>
          <cell r="W17">
            <v>0</v>
          </cell>
          <cell r="Z17">
            <v>0</v>
          </cell>
          <cell r="AC17">
            <v>0</v>
          </cell>
          <cell r="AF17">
            <v>0</v>
          </cell>
          <cell r="AI17">
            <v>0</v>
          </cell>
          <cell r="AL17">
            <v>0</v>
          </cell>
          <cell r="AO17">
            <v>0</v>
          </cell>
          <cell r="AR17">
            <v>0</v>
          </cell>
          <cell r="AT17">
            <v>0</v>
          </cell>
          <cell r="AU17">
            <v>0</v>
          </cell>
          <cell r="AV17">
            <v>0</v>
          </cell>
          <cell r="AX17">
            <v>237500</v>
          </cell>
          <cell r="AY17">
            <v>1</v>
          </cell>
          <cell r="AZ17">
            <v>1</v>
          </cell>
          <cell r="BA17">
            <v>2</v>
          </cell>
          <cell r="BC17">
            <v>500000</v>
          </cell>
        </row>
        <row r="18">
          <cell r="A18" t="str">
            <v>YGN0043</v>
          </cell>
          <cell r="B18" t="str">
            <v>U Nagaraju</v>
          </cell>
          <cell r="C18" t="str">
            <v>Watchman</v>
          </cell>
          <cell r="D18" t="str">
            <v>Logistics</v>
          </cell>
          <cell r="E18" t="str">
            <v>Z1S</v>
          </cell>
          <cell r="F18" t="str">
            <v>YGC01</v>
          </cell>
          <cell r="G18">
            <v>6501</v>
          </cell>
          <cell r="H18">
            <v>47500</v>
          </cell>
          <cell r="K18">
            <v>0</v>
          </cell>
          <cell r="N18">
            <v>0</v>
          </cell>
          <cell r="Q18">
            <v>0</v>
          </cell>
          <cell r="T18">
            <v>0</v>
          </cell>
          <cell r="W18">
            <v>0</v>
          </cell>
          <cell r="Z18">
            <v>0</v>
          </cell>
          <cell r="AC18">
            <v>0</v>
          </cell>
          <cell r="AF18">
            <v>0</v>
          </cell>
          <cell r="AI18">
            <v>0</v>
          </cell>
          <cell r="AL18">
            <v>0</v>
          </cell>
          <cell r="AO18">
            <v>0</v>
          </cell>
          <cell r="AR18">
            <v>0</v>
          </cell>
          <cell r="AT18">
            <v>0</v>
          </cell>
          <cell r="AU18">
            <v>0</v>
          </cell>
          <cell r="AV18">
            <v>0</v>
          </cell>
          <cell r="AX18">
            <v>190000</v>
          </cell>
          <cell r="AY18">
            <v>0</v>
          </cell>
          <cell r="AZ18">
            <v>0</v>
          </cell>
          <cell r="BA18">
            <v>0</v>
          </cell>
          <cell r="BC18">
            <v>0</v>
          </cell>
        </row>
        <row r="19">
          <cell r="A19" t="str">
            <v>YGN0011</v>
          </cell>
          <cell r="B19" t="str">
            <v>Win Thein</v>
          </cell>
          <cell r="C19" t="str">
            <v xml:space="preserve">Driver </v>
          </cell>
          <cell r="D19" t="str">
            <v>Logistics</v>
          </cell>
          <cell r="E19" t="str">
            <v>Z1S</v>
          </cell>
          <cell r="F19" t="str">
            <v>YGC01</v>
          </cell>
          <cell r="G19" t="str">
            <v>6500O</v>
          </cell>
          <cell r="H19">
            <v>47500</v>
          </cell>
          <cell r="K19">
            <v>0</v>
          </cell>
          <cell r="N19">
            <v>0</v>
          </cell>
          <cell r="Q19">
            <v>0</v>
          </cell>
          <cell r="R19">
            <v>20000</v>
          </cell>
          <cell r="T19">
            <v>16000</v>
          </cell>
          <cell r="U19">
            <v>20000</v>
          </cell>
          <cell r="W19">
            <v>16000</v>
          </cell>
          <cell r="Z19">
            <v>0</v>
          </cell>
          <cell r="AC19">
            <v>0</v>
          </cell>
          <cell r="AF19">
            <v>0</v>
          </cell>
          <cell r="AI19">
            <v>0</v>
          </cell>
          <cell r="AL19">
            <v>0</v>
          </cell>
          <cell r="AO19">
            <v>0</v>
          </cell>
          <cell r="AR19">
            <v>0</v>
          </cell>
          <cell r="AT19">
            <v>32000</v>
          </cell>
          <cell r="AU19">
            <v>0</v>
          </cell>
          <cell r="AV19">
            <v>32000</v>
          </cell>
          <cell r="AX19">
            <v>261250</v>
          </cell>
          <cell r="AY19">
            <v>1</v>
          </cell>
          <cell r="AZ19">
            <v>2</v>
          </cell>
          <cell r="BA19">
            <v>3</v>
          </cell>
          <cell r="BC19">
            <v>700000</v>
          </cell>
        </row>
        <row r="20">
          <cell r="A20" t="str">
            <v>YGN0072</v>
          </cell>
          <cell r="B20" t="str">
            <v>Yan Naing Lin</v>
          </cell>
          <cell r="C20" t="str">
            <v>Deputy Head of Department (Logistics)</v>
          </cell>
          <cell r="D20" t="str">
            <v>Logistics</v>
          </cell>
          <cell r="E20" t="str">
            <v>Z1S</v>
          </cell>
          <cell r="F20" t="str">
            <v>YGC01</v>
          </cell>
          <cell r="G20">
            <v>6501</v>
          </cell>
          <cell r="H20">
            <v>47500</v>
          </cell>
          <cell r="K20">
            <v>0</v>
          </cell>
          <cell r="N20">
            <v>0</v>
          </cell>
          <cell r="Q20">
            <v>0</v>
          </cell>
          <cell r="T20">
            <v>0</v>
          </cell>
          <cell r="W20">
            <v>0</v>
          </cell>
          <cell r="Z20">
            <v>0</v>
          </cell>
          <cell r="AC20">
            <v>0</v>
          </cell>
          <cell r="AF20">
            <v>0</v>
          </cell>
          <cell r="AI20">
            <v>0</v>
          </cell>
          <cell r="AL20">
            <v>0</v>
          </cell>
          <cell r="AO20">
            <v>0</v>
          </cell>
          <cell r="AR20">
            <v>0</v>
          </cell>
          <cell r="AT20">
            <v>0</v>
          </cell>
          <cell r="AU20">
            <v>0</v>
          </cell>
          <cell r="AV20">
            <v>0</v>
          </cell>
          <cell r="AX20">
            <v>190000</v>
          </cell>
          <cell r="AY20">
            <v>0</v>
          </cell>
          <cell r="AZ20">
            <v>0</v>
          </cell>
          <cell r="BA20">
            <v>0</v>
          </cell>
          <cell r="BC20">
            <v>0</v>
          </cell>
        </row>
        <row r="21">
          <cell r="A21" t="str">
            <v>YGN0074</v>
          </cell>
          <cell r="B21" t="str">
            <v>Thaw Zayar</v>
          </cell>
          <cell r="C21" t="str">
            <v>IT Logistician</v>
          </cell>
          <cell r="D21" t="str">
            <v>Logistics</v>
          </cell>
          <cell r="E21" t="str">
            <v>Z1S</v>
          </cell>
          <cell r="F21" t="str">
            <v>YGC01</v>
          </cell>
          <cell r="G21">
            <v>6501</v>
          </cell>
          <cell r="H21">
            <v>47500</v>
          </cell>
          <cell r="K21">
            <v>0</v>
          </cell>
          <cell r="N21">
            <v>0</v>
          </cell>
          <cell r="Q21">
            <v>0</v>
          </cell>
          <cell r="T21">
            <v>0</v>
          </cell>
          <cell r="W21">
            <v>0</v>
          </cell>
          <cell r="Z21">
            <v>0</v>
          </cell>
          <cell r="AC21">
            <v>0</v>
          </cell>
          <cell r="AF21">
            <v>0</v>
          </cell>
          <cell r="AI21">
            <v>0</v>
          </cell>
          <cell r="AL21">
            <v>0</v>
          </cell>
          <cell r="AO21">
            <v>0</v>
          </cell>
          <cell r="AR21">
            <v>0</v>
          </cell>
          <cell r="AT21">
            <v>0</v>
          </cell>
          <cell r="AU21">
            <v>0</v>
          </cell>
          <cell r="AV21">
            <v>0</v>
          </cell>
          <cell r="AX21">
            <v>213750</v>
          </cell>
          <cell r="AY21">
            <v>1</v>
          </cell>
          <cell r="AZ21">
            <v>0</v>
          </cell>
          <cell r="BA21">
            <v>1</v>
          </cell>
          <cell r="BC21">
            <v>300000</v>
          </cell>
        </row>
        <row r="22">
          <cell r="A22" t="str">
            <v>YGN0059</v>
          </cell>
          <cell r="B22" t="str">
            <v>Zaw Lin</v>
          </cell>
          <cell r="C22" t="str">
            <v>Watchman</v>
          </cell>
          <cell r="D22" t="str">
            <v>Logistics</v>
          </cell>
          <cell r="E22" t="str">
            <v>Z1S</v>
          </cell>
          <cell r="F22" t="str">
            <v>YGC01</v>
          </cell>
          <cell r="G22">
            <v>6501</v>
          </cell>
          <cell r="H22">
            <v>47500</v>
          </cell>
          <cell r="K22">
            <v>0</v>
          </cell>
          <cell r="N22">
            <v>0</v>
          </cell>
          <cell r="Q22">
            <v>0</v>
          </cell>
          <cell r="T22">
            <v>0</v>
          </cell>
          <cell r="W22">
            <v>0</v>
          </cell>
          <cell r="Z22">
            <v>0</v>
          </cell>
          <cell r="AC22">
            <v>0</v>
          </cell>
          <cell r="AF22">
            <v>0</v>
          </cell>
          <cell r="AI22">
            <v>0</v>
          </cell>
          <cell r="AL22">
            <v>0</v>
          </cell>
          <cell r="AO22">
            <v>0</v>
          </cell>
          <cell r="AR22">
            <v>0</v>
          </cell>
          <cell r="AT22">
            <v>0</v>
          </cell>
          <cell r="AU22">
            <v>0</v>
          </cell>
          <cell r="AV22">
            <v>0</v>
          </cell>
          <cell r="AX22">
            <v>237500</v>
          </cell>
          <cell r="AY22">
            <v>1</v>
          </cell>
          <cell r="AZ22">
            <v>1</v>
          </cell>
          <cell r="BA22">
            <v>2</v>
          </cell>
          <cell r="BC22">
            <v>500000</v>
          </cell>
        </row>
        <row r="23">
          <cell r="A23" t="str">
            <v>BGL0124</v>
          </cell>
          <cell r="B23" t="str">
            <v>Zing Lian Cing</v>
          </cell>
          <cell r="C23" t="str">
            <v>Monitoring and Evaluation Manager</v>
          </cell>
          <cell r="D23" t="str">
            <v>Food Security</v>
          </cell>
          <cell r="E23" t="str">
            <v>A3B</v>
          </cell>
          <cell r="F23" t="str">
            <v>YGC01</v>
          </cell>
          <cell r="G23" t="str">
            <v>AA13</v>
          </cell>
          <cell r="H23">
            <v>47500</v>
          </cell>
          <cell r="K23">
            <v>0</v>
          </cell>
          <cell r="N23">
            <v>0</v>
          </cell>
          <cell r="Q23">
            <v>0</v>
          </cell>
          <cell r="T23">
            <v>0</v>
          </cell>
          <cell r="W23">
            <v>0</v>
          </cell>
          <cell r="Z23">
            <v>0</v>
          </cell>
          <cell r="AC23">
            <v>0</v>
          </cell>
          <cell r="AF23">
            <v>0</v>
          </cell>
          <cell r="AI23">
            <v>0</v>
          </cell>
          <cell r="AL23">
            <v>0</v>
          </cell>
          <cell r="AO23">
            <v>0</v>
          </cell>
          <cell r="AR23">
            <v>0</v>
          </cell>
          <cell r="AT23">
            <v>0</v>
          </cell>
          <cell r="AU23">
            <v>0</v>
          </cell>
          <cell r="AV23">
            <v>0</v>
          </cell>
          <cell r="AX23">
            <v>237500</v>
          </cell>
          <cell r="AY23">
            <v>1</v>
          </cell>
          <cell r="AZ23">
            <v>1</v>
          </cell>
          <cell r="BA23">
            <v>2</v>
          </cell>
          <cell r="BC23">
            <v>500000</v>
          </cell>
        </row>
        <row r="24">
          <cell r="A24" t="str">
            <v>YGN0104</v>
          </cell>
          <cell r="B24" t="str">
            <v>Naw Mu Thaw</v>
          </cell>
          <cell r="C24" t="str">
            <v>Cleaner</v>
          </cell>
          <cell r="D24" t="str">
            <v>Administration</v>
          </cell>
          <cell r="E24" t="str">
            <v>Z1S</v>
          </cell>
          <cell r="F24" t="str">
            <v>YGC01</v>
          </cell>
          <cell r="G24" t="str">
            <v>6500O</v>
          </cell>
          <cell r="H24">
            <v>47500</v>
          </cell>
          <cell r="K24">
            <v>0</v>
          </cell>
          <cell r="N24">
            <v>0</v>
          </cell>
          <cell r="Q24">
            <v>0</v>
          </cell>
          <cell r="T24">
            <v>0</v>
          </cell>
          <cell r="W24">
            <v>0</v>
          </cell>
          <cell r="Z24">
            <v>0</v>
          </cell>
          <cell r="AC24">
            <v>0</v>
          </cell>
          <cell r="AF24">
            <v>0</v>
          </cell>
          <cell r="AI24">
            <v>0</v>
          </cell>
          <cell r="AL24">
            <v>0</v>
          </cell>
          <cell r="AO24">
            <v>0</v>
          </cell>
          <cell r="AR24">
            <v>0</v>
          </cell>
          <cell r="AT24">
            <v>0</v>
          </cell>
          <cell r="AU24">
            <v>0</v>
          </cell>
          <cell r="AV24">
            <v>0</v>
          </cell>
          <cell r="AX24">
            <v>237500</v>
          </cell>
          <cell r="AY24">
            <v>1</v>
          </cell>
          <cell r="AZ24">
            <v>1</v>
          </cell>
          <cell r="BA24">
            <v>2</v>
          </cell>
          <cell r="BC24">
            <v>500000</v>
          </cell>
        </row>
        <row r="25">
          <cell r="A25" t="str">
            <v>YGN0107</v>
          </cell>
          <cell r="B25" t="str">
            <v>Aung Thura Tun</v>
          </cell>
          <cell r="C25" t="str">
            <v>Base Logistician</v>
          </cell>
          <cell r="D25" t="str">
            <v>Logistics</v>
          </cell>
          <cell r="E25" t="str">
            <v>Z1S</v>
          </cell>
          <cell r="F25" t="str">
            <v>YGC01</v>
          </cell>
          <cell r="G25">
            <v>6501</v>
          </cell>
          <cell r="H25">
            <v>47500</v>
          </cell>
          <cell r="K25">
            <v>0</v>
          </cell>
          <cell r="N25">
            <v>0</v>
          </cell>
          <cell r="Q25">
            <v>0</v>
          </cell>
          <cell r="T25">
            <v>0</v>
          </cell>
          <cell r="W25">
            <v>0</v>
          </cell>
          <cell r="Z25">
            <v>0</v>
          </cell>
          <cell r="AC25">
            <v>0</v>
          </cell>
          <cell r="AF25">
            <v>0</v>
          </cell>
          <cell r="AI25">
            <v>0</v>
          </cell>
          <cell r="AL25">
            <v>0</v>
          </cell>
          <cell r="AO25">
            <v>0</v>
          </cell>
          <cell r="AR25">
            <v>0</v>
          </cell>
          <cell r="AT25">
            <v>0</v>
          </cell>
          <cell r="AU25">
            <v>0</v>
          </cell>
          <cell r="AV25">
            <v>0</v>
          </cell>
          <cell r="AX25">
            <v>237500</v>
          </cell>
          <cell r="AY25">
            <v>1</v>
          </cell>
          <cell r="AZ25">
            <v>1</v>
          </cell>
          <cell r="BA25">
            <v>2</v>
          </cell>
          <cell r="BC25">
            <v>500000</v>
          </cell>
        </row>
        <row r="26">
          <cell r="A26" t="str">
            <v>YGN0110</v>
          </cell>
          <cell r="B26" t="str">
            <v>Dr.Kyawt Thazin Oo</v>
          </cell>
          <cell r="C26" t="str">
            <v>Sustain Programme Coordinator</v>
          </cell>
          <cell r="D26" t="str">
            <v>Sustain</v>
          </cell>
          <cell r="E26" t="str">
            <v>A3C</v>
          </cell>
          <cell r="F26" t="str">
            <v>YGC01</v>
          </cell>
          <cell r="G26" t="str">
            <v>AA13</v>
          </cell>
          <cell r="H26">
            <v>47500</v>
          </cell>
          <cell r="K26">
            <v>0</v>
          </cell>
          <cell r="N26">
            <v>0</v>
          </cell>
          <cell r="Q26">
            <v>0</v>
          </cell>
          <cell r="R26">
            <v>62900</v>
          </cell>
          <cell r="T26">
            <v>50300</v>
          </cell>
          <cell r="W26">
            <v>0</v>
          </cell>
          <cell r="Z26">
            <v>0</v>
          </cell>
          <cell r="AC26">
            <v>0</v>
          </cell>
          <cell r="AF26">
            <v>0</v>
          </cell>
          <cell r="AI26">
            <v>0</v>
          </cell>
          <cell r="AL26">
            <v>0</v>
          </cell>
          <cell r="AO26">
            <v>0</v>
          </cell>
          <cell r="AR26">
            <v>0</v>
          </cell>
          <cell r="AT26">
            <v>50320</v>
          </cell>
          <cell r="AU26">
            <v>0</v>
          </cell>
          <cell r="AV26">
            <v>50300</v>
          </cell>
          <cell r="AX26">
            <v>213750</v>
          </cell>
          <cell r="AY26">
            <v>1</v>
          </cell>
          <cell r="AZ26">
            <v>0</v>
          </cell>
          <cell r="BA26">
            <v>1</v>
          </cell>
          <cell r="BC26">
            <v>300000</v>
          </cell>
        </row>
        <row r="27">
          <cell r="A27" t="str">
            <v>YGN0116</v>
          </cell>
          <cell r="B27" t="str">
            <v>Yee Mon Oo @ Naysar</v>
          </cell>
          <cell r="C27" t="str">
            <v>Finacnes Technician</v>
          </cell>
          <cell r="D27" t="str">
            <v>Administration</v>
          </cell>
          <cell r="E27" t="str">
            <v>Z1S</v>
          </cell>
          <cell r="F27" t="str">
            <v>YGC01</v>
          </cell>
          <cell r="G27">
            <v>6501</v>
          </cell>
          <cell r="H27">
            <v>47500</v>
          </cell>
          <cell r="K27">
            <v>0</v>
          </cell>
          <cell r="L27">
            <v>100810</v>
          </cell>
          <cell r="M27">
            <v>46500</v>
          </cell>
          <cell r="N27">
            <v>117800</v>
          </cell>
          <cell r="Q27">
            <v>0</v>
          </cell>
          <cell r="T27">
            <v>0</v>
          </cell>
          <cell r="W27">
            <v>0</v>
          </cell>
          <cell r="Z27">
            <v>0</v>
          </cell>
          <cell r="AC27">
            <v>0</v>
          </cell>
          <cell r="AF27">
            <v>0</v>
          </cell>
          <cell r="AI27">
            <v>0</v>
          </cell>
          <cell r="AL27">
            <v>0</v>
          </cell>
          <cell r="AO27">
            <v>0</v>
          </cell>
          <cell r="AR27">
            <v>0</v>
          </cell>
          <cell r="AT27">
            <v>80648</v>
          </cell>
          <cell r="AU27">
            <v>37200</v>
          </cell>
          <cell r="AV27">
            <v>117800</v>
          </cell>
          <cell r="AX27">
            <v>213750</v>
          </cell>
          <cell r="AY27">
            <v>1</v>
          </cell>
          <cell r="AZ27">
            <v>0</v>
          </cell>
          <cell r="BA27">
            <v>1</v>
          </cell>
          <cell r="BC27">
            <v>300000</v>
          </cell>
        </row>
        <row r="28">
          <cell r="A28" t="str">
            <v>KAY094</v>
          </cell>
          <cell r="B28" t="str">
            <v>Zar Chi Thein</v>
          </cell>
          <cell r="C28" t="str">
            <v>Human Resources Officer</v>
          </cell>
          <cell r="D28" t="str">
            <v>Administration</v>
          </cell>
          <cell r="E28" t="str">
            <v>Z1S</v>
          </cell>
          <cell r="F28" t="str">
            <v>YGC01</v>
          </cell>
          <cell r="G28">
            <v>6501</v>
          </cell>
          <cell r="H28">
            <v>47500</v>
          </cell>
          <cell r="K28">
            <v>0</v>
          </cell>
          <cell r="N28">
            <v>0</v>
          </cell>
          <cell r="Q28">
            <v>0</v>
          </cell>
          <cell r="R28">
            <v>17615</v>
          </cell>
          <cell r="T28">
            <v>14100</v>
          </cell>
          <cell r="U28">
            <v>26150</v>
          </cell>
          <cell r="W28">
            <v>21000</v>
          </cell>
          <cell r="X28">
            <v>136595</v>
          </cell>
          <cell r="Z28">
            <v>109300</v>
          </cell>
          <cell r="AC28">
            <v>0</v>
          </cell>
          <cell r="AF28">
            <v>0</v>
          </cell>
          <cell r="AI28">
            <v>0</v>
          </cell>
          <cell r="AL28">
            <v>0</v>
          </cell>
          <cell r="AO28">
            <v>0</v>
          </cell>
          <cell r="AR28">
            <v>0</v>
          </cell>
          <cell r="AT28">
            <v>144288</v>
          </cell>
          <cell r="AU28">
            <v>0</v>
          </cell>
          <cell r="AV28">
            <v>144400</v>
          </cell>
          <cell r="AX28">
            <v>190000</v>
          </cell>
          <cell r="AY28">
            <v>0</v>
          </cell>
          <cell r="AZ28">
            <v>0</v>
          </cell>
          <cell r="BA28">
            <v>0</v>
          </cell>
          <cell r="BC28">
            <v>0</v>
          </cell>
        </row>
        <row r="29">
          <cell r="A29" t="str">
            <v>YGN0117</v>
          </cell>
          <cell r="B29" t="str">
            <v>Myo Thein</v>
          </cell>
          <cell r="C29" t="str">
            <v>Driver</v>
          </cell>
          <cell r="D29" t="str">
            <v>Logistics</v>
          </cell>
          <cell r="E29" t="str">
            <v>Z1S</v>
          </cell>
          <cell r="F29" t="str">
            <v>YGC01</v>
          </cell>
          <cell r="G29">
            <v>6501</v>
          </cell>
          <cell r="H29">
            <v>47500</v>
          </cell>
          <cell r="I29">
            <v>6000</v>
          </cell>
          <cell r="K29">
            <v>4800</v>
          </cell>
          <cell r="N29">
            <v>0</v>
          </cell>
          <cell r="Q29">
            <v>0</v>
          </cell>
          <cell r="T29">
            <v>0</v>
          </cell>
          <cell r="U29">
            <v>6000</v>
          </cell>
          <cell r="W29">
            <v>4800</v>
          </cell>
          <cell r="Z29">
            <v>0</v>
          </cell>
          <cell r="AC29">
            <v>0</v>
          </cell>
          <cell r="AF29">
            <v>0</v>
          </cell>
          <cell r="AI29">
            <v>0</v>
          </cell>
          <cell r="AL29">
            <v>0</v>
          </cell>
          <cell r="AO29">
            <v>0</v>
          </cell>
          <cell r="AR29">
            <v>0</v>
          </cell>
          <cell r="AT29">
            <v>9600</v>
          </cell>
          <cell r="AU29">
            <v>0</v>
          </cell>
          <cell r="AV29">
            <v>9600</v>
          </cell>
          <cell r="AX29">
            <v>213750</v>
          </cell>
          <cell r="AY29">
            <v>1</v>
          </cell>
          <cell r="AZ29">
            <v>0</v>
          </cell>
          <cell r="BA29">
            <v>1</v>
          </cell>
          <cell r="BC29">
            <v>300000</v>
          </cell>
        </row>
        <row r="30">
          <cell r="A30" t="str">
            <v>YGN0119</v>
          </cell>
          <cell r="B30" t="str">
            <v>Myo Min Soe</v>
          </cell>
          <cell r="C30" t="str">
            <v>Driver</v>
          </cell>
          <cell r="D30" t="str">
            <v>Logistics</v>
          </cell>
          <cell r="E30" t="str">
            <v>Z1S</v>
          </cell>
          <cell r="F30" t="str">
            <v>YGC01</v>
          </cell>
          <cell r="G30" t="str">
            <v>6500O</v>
          </cell>
          <cell r="H30">
            <v>47500</v>
          </cell>
          <cell r="K30">
            <v>0</v>
          </cell>
          <cell r="N30">
            <v>0</v>
          </cell>
          <cell r="Q30">
            <v>0</v>
          </cell>
          <cell r="T30">
            <v>0</v>
          </cell>
          <cell r="W30">
            <v>0</v>
          </cell>
          <cell r="Z30">
            <v>0</v>
          </cell>
          <cell r="AC30">
            <v>0</v>
          </cell>
          <cell r="AF30">
            <v>0</v>
          </cell>
          <cell r="AI30">
            <v>0</v>
          </cell>
          <cell r="AL30">
            <v>0</v>
          </cell>
          <cell r="AO30">
            <v>0</v>
          </cell>
          <cell r="AR30">
            <v>0</v>
          </cell>
          <cell r="AT30">
            <v>0</v>
          </cell>
          <cell r="AU30">
            <v>0</v>
          </cell>
          <cell r="AV30">
            <v>0</v>
          </cell>
          <cell r="AX30">
            <v>237500</v>
          </cell>
          <cell r="AY30">
            <v>1</v>
          </cell>
          <cell r="AZ30">
            <v>1</v>
          </cell>
          <cell r="BA30">
            <v>2</v>
          </cell>
          <cell r="BC30">
            <v>500000</v>
          </cell>
        </row>
        <row r="31">
          <cell r="A31" t="str">
            <v>YGN0121</v>
          </cell>
          <cell r="B31" t="str">
            <v>Aung Aung</v>
          </cell>
          <cell r="C31" t="str">
            <v>Watchman</v>
          </cell>
          <cell r="D31" t="str">
            <v>Logistics</v>
          </cell>
          <cell r="E31" t="str">
            <v>Z1S</v>
          </cell>
          <cell r="F31" t="str">
            <v>YGC01</v>
          </cell>
          <cell r="G31">
            <v>6501</v>
          </cell>
          <cell r="H31">
            <v>47500</v>
          </cell>
          <cell r="K31">
            <v>0</v>
          </cell>
          <cell r="N31">
            <v>0</v>
          </cell>
          <cell r="Q31">
            <v>0</v>
          </cell>
          <cell r="T31">
            <v>0</v>
          </cell>
          <cell r="W31">
            <v>0</v>
          </cell>
          <cell r="Z31">
            <v>0</v>
          </cell>
          <cell r="AC31">
            <v>0</v>
          </cell>
          <cell r="AF31">
            <v>0</v>
          </cell>
          <cell r="AI31">
            <v>0</v>
          </cell>
          <cell r="AL31">
            <v>0</v>
          </cell>
          <cell r="AO31">
            <v>0</v>
          </cell>
          <cell r="AR31">
            <v>0</v>
          </cell>
          <cell r="AT31">
            <v>0</v>
          </cell>
          <cell r="AU31">
            <v>0</v>
          </cell>
          <cell r="AV31">
            <v>0</v>
          </cell>
          <cell r="AX31">
            <v>190000</v>
          </cell>
          <cell r="AY31">
            <v>0</v>
          </cell>
          <cell r="AZ31">
            <v>0</v>
          </cell>
          <cell r="BA31">
            <v>0</v>
          </cell>
          <cell r="BC31">
            <v>0</v>
          </cell>
        </row>
        <row r="32">
          <cell r="A32" t="str">
            <v>YGN0122</v>
          </cell>
          <cell r="B32" t="str">
            <v>Aung Moe Thu</v>
          </cell>
          <cell r="C32" t="str">
            <v>Watchman</v>
          </cell>
          <cell r="D32" t="str">
            <v>Logistics</v>
          </cell>
          <cell r="E32" t="str">
            <v>Z1S</v>
          </cell>
          <cell r="F32" t="str">
            <v>YGC01</v>
          </cell>
          <cell r="G32">
            <v>6501</v>
          </cell>
          <cell r="H32">
            <v>47500</v>
          </cell>
          <cell r="K32">
            <v>0</v>
          </cell>
          <cell r="N32">
            <v>0</v>
          </cell>
          <cell r="Q32">
            <v>0</v>
          </cell>
          <cell r="T32">
            <v>0</v>
          </cell>
          <cell r="W32">
            <v>0</v>
          </cell>
          <cell r="Z32">
            <v>0</v>
          </cell>
          <cell r="AC32">
            <v>0</v>
          </cell>
          <cell r="AF32">
            <v>0</v>
          </cell>
          <cell r="AI32">
            <v>0</v>
          </cell>
          <cell r="AL32">
            <v>0</v>
          </cell>
          <cell r="AO32">
            <v>0</v>
          </cell>
          <cell r="AR32">
            <v>0</v>
          </cell>
          <cell r="AT32">
            <v>0</v>
          </cell>
          <cell r="AU32">
            <v>0</v>
          </cell>
          <cell r="AV32">
            <v>0</v>
          </cell>
          <cell r="AX32">
            <v>213750</v>
          </cell>
          <cell r="AY32">
            <v>1</v>
          </cell>
          <cell r="AZ32">
            <v>0</v>
          </cell>
          <cell r="BA32">
            <v>1</v>
          </cell>
          <cell r="BC32">
            <v>300000</v>
          </cell>
        </row>
        <row r="33">
          <cell r="A33" t="str">
            <v>YGN0123</v>
          </cell>
          <cell r="B33" t="str">
            <v>Hsu Myat Yu</v>
          </cell>
          <cell r="C33" t="str">
            <v>Pre Auditor</v>
          </cell>
          <cell r="D33" t="str">
            <v>Administration</v>
          </cell>
          <cell r="E33" t="str">
            <v>Z1S</v>
          </cell>
          <cell r="F33" t="str">
            <v>YGC01</v>
          </cell>
          <cell r="G33">
            <v>6501</v>
          </cell>
          <cell r="H33">
            <v>47500</v>
          </cell>
          <cell r="K33">
            <v>0</v>
          </cell>
          <cell r="L33">
            <v>20505</v>
          </cell>
          <cell r="N33">
            <v>16400</v>
          </cell>
          <cell r="Q33">
            <v>0</v>
          </cell>
          <cell r="T33">
            <v>0</v>
          </cell>
          <cell r="W33">
            <v>0</v>
          </cell>
          <cell r="Z33">
            <v>0</v>
          </cell>
          <cell r="AC33">
            <v>0</v>
          </cell>
          <cell r="AF33">
            <v>0</v>
          </cell>
          <cell r="AI33">
            <v>0</v>
          </cell>
          <cell r="AL33">
            <v>0</v>
          </cell>
          <cell r="AO33">
            <v>0</v>
          </cell>
          <cell r="AR33">
            <v>0</v>
          </cell>
          <cell r="AT33">
            <v>16404</v>
          </cell>
          <cell r="AU33">
            <v>0</v>
          </cell>
          <cell r="AV33">
            <v>16400</v>
          </cell>
          <cell r="AX33">
            <v>190000</v>
          </cell>
          <cell r="AY33">
            <v>0</v>
          </cell>
          <cell r="AZ33">
            <v>0</v>
          </cell>
          <cell r="BA33">
            <v>0</v>
          </cell>
          <cell r="BC33">
            <v>0</v>
          </cell>
        </row>
        <row r="34">
          <cell r="A34" t="str">
            <v>YGN0124</v>
          </cell>
          <cell r="B34" t="str">
            <v>Zaw Htut Nyein</v>
          </cell>
          <cell r="C34" t="str">
            <v>Watchman</v>
          </cell>
          <cell r="D34" t="str">
            <v>Logistics</v>
          </cell>
          <cell r="E34" t="str">
            <v>Z1S</v>
          </cell>
          <cell r="F34" t="str">
            <v>YGC01</v>
          </cell>
          <cell r="G34">
            <v>6501</v>
          </cell>
          <cell r="H34">
            <v>47500</v>
          </cell>
          <cell r="K34">
            <v>0</v>
          </cell>
          <cell r="N34">
            <v>0</v>
          </cell>
          <cell r="Q34">
            <v>0</v>
          </cell>
          <cell r="T34">
            <v>0</v>
          </cell>
          <cell r="V34">
            <v>25000</v>
          </cell>
          <cell r="W34">
            <v>20000</v>
          </cell>
          <cell r="Z34">
            <v>0</v>
          </cell>
          <cell r="AC34">
            <v>0</v>
          </cell>
          <cell r="AF34">
            <v>0</v>
          </cell>
          <cell r="AI34">
            <v>0</v>
          </cell>
          <cell r="AL34">
            <v>0</v>
          </cell>
          <cell r="AO34">
            <v>0</v>
          </cell>
          <cell r="AR34">
            <v>0</v>
          </cell>
          <cell r="AT34">
            <v>0</v>
          </cell>
          <cell r="AU34">
            <v>20000</v>
          </cell>
          <cell r="AV34">
            <v>20000</v>
          </cell>
          <cell r="AX34">
            <v>213750</v>
          </cell>
          <cell r="AY34">
            <v>1</v>
          </cell>
          <cell r="AZ34">
            <v>0</v>
          </cell>
          <cell r="BA34">
            <v>1</v>
          </cell>
          <cell r="BC34">
            <v>300000</v>
          </cell>
        </row>
        <row r="35">
          <cell r="A35" t="str">
            <v>YGN0125</v>
          </cell>
          <cell r="B35" t="str">
            <v>Pyi Nyein Aye</v>
          </cell>
          <cell r="C35" t="str">
            <v>Financial Controller</v>
          </cell>
          <cell r="D35" t="str">
            <v>Administration</v>
          </cell>
          <cell r="E35" t="str">
            <v>Z1S</v>
          </cell>
          <cell r="F35" t="str">
            <v>YGC01</v>
          </cell>
          <cell r="G35">
            <v>6501</v>
          </cell>
          <cell r="H35">
            <v>47500</v>
          </cell>
          <cell r="K35">
            <v>0</v>
          </cell>
          <cell r="N35">
            <v>0</v>
          </cell>
          <cell r="O35">
            <v>104885</v>
          </cell>
          <cell r="Q35">
            <v>83900</v>
          </cell>
          <cell r="T35">
            <v>0</v>
          </cell>
          <cell r="U35">
            <v>24000</v>
          </cell>
          <cell r="W35">
            <v>19200</v>
          </cell>
          <cell r="Z35">
            <v>0</v>
          </cell>
          <cell r="AC35">
            <v>0</v>
          </cell>
          <cell r="AF35">
            <v>0</v>
          </cell>
          <cell r="AI35">
            <v>0</v>
          </cell>
          <cell r="AL35">
            <v>0</v>
          </cell>
          <cell r="AO35">
            <v>0</v>
          </cell>
          <cell r="AR35">
            <v>0</v>
          </cell>
          <cell r="AT35">
            <v>103108</v>
          </cell>
          <cell r="AU35">
            <v>0</v>
          </cell>
          <cell r="AV35">
            <v>103100</v>
          </cell>
          <cell r="AX35">
            <v>190000</v>
          </cell>
          <cell r="AY35">
            <v>0</v>
          </cell>
          <cell r="AZ35">
            <v>0</v>
          </cell>
          <cell r="BA35">
            <v>0</v>
          </cell>
          <cell r="BC35">
            <v>0</v>
          </cell>
        </row>
        <row r="36">
          <cell r="A36" t="str">
            <v>YGN0126</v>
          </cell>
          <cell r="B36" t="str">
            <v>Chan Myae Thu</v>
          </cell>
          <cell r="C36" t="str">
            <v>Archivist</v>
          </cell>
          <cell r="D36" t="str">
            <v>Administration</v>
          </cell>
          <cell r="E36" t="str">
            <v>Z1S</v>
          </cell>
          <cell r="F36" t="str">
            <v>YGC01</v>
          </cell>
          <cell r="G36">
            <v>6501</v>
          </cell>
          <cell r="H36">
            <v>47500</v>
          </cell>
          <cell r="K36">
            <v>0</v>
          </cell>
          <cell r="N36">
            <v>0</v>
          </cell>
          <cell r="Q36">
            <v>0</v>
          </cell>
          <cell r="T36">
            <v>0</v>
          </cell>
          <cell r="V36">
            <v>12600</v>
          </cell>
          <cell r="W36">
            <v>10100</v>
          </cell>
          <cell r="Z36">
            <v>0</v>
          </cell>
          <cell r="AC36">
            <v>0</v>
          </cell>
          <cell r="AF36">
            <v>0</v>
          </cell>
          <cell r="AI36">
            <v>0</v>
          </cell>
          <cell r="AL36">
            <v>0</v>
          </cell>
          <cell r="AO36">
            <v>0</v>
          </cell>
          <cell r="AR36">
            <v>0</v>
          </cell>
          <cell r="AT36">
            <v>0</v>
          </cell>
          <cell r="AU36">
            <v>10080</v>
          </cell>
          <cell r="AV36">
            <v>10100</v>
          </cell>
          <cell r="AX36">
            <v>190000</v>
          </cell>
          <cell r="AY36">
            <v>0</v>
          </cell>
          <cell r="AZ36">
            <v>0</v>
          </cell>
          <cell r="BA36">
            <v>0</v>
          </cell>
          <cell r="BC36">
            <v>0</v>
          </cell>
        </row>
        <row r="37">
          <cell r="A37" t="str">
            <v>YGN0127</v>
          </cell>
          <cell r="B37" t="str">
            <v>Aung Bo Bo Maung</v>
          </cell>
          <cell r="C37" t="str">
            <v>Watchman</v>
          </cell>
          <cell r="D37" t="str">
            <v>Logistics</v>
          </cell>
          <cell r="E37" t="str">
            <v>Z1S</v>
          </cell>
          <cell r="F37" t="str">
            <v>YGC01</v>
          </cell>
          <cell r="G37">
            <v>6501</v>
          </cell>
          <cell r="H37">
            <v>47500</v>
          </cell>
          <cell r="K37">
            <v>0</v>
          </cell>
          <cell r="N37">
            <v>0</v>
          </cell>
          <cell r="Q37">
            <v>0</v>
          </cell>
          <cell r="T37">
            <v>0</v>
          </cell>
          <cell r="W37">
            <v>0</v>
          </cell>
          <cell r="Z37">
            <v>0</v>
          </cell>
          <cell r="AC37">
            <v>0</v>
          </cell>
          <cell r="AF37">
            <v>0</v>
          </cell>
          <cell r="AI37">
            <v>0</v>
          </cell>
          <cell r="AL37">
            <v>0</v>
          </cell>
          <cell r="AO37">
            <v>0</v>
          </cell>
          <cell r="AR37">
            <v>0</v>
          </cell>
          <cell r="AT37">
            <v>0</v>
          </cell>
          <cell r="AU37">
            <v>0</v>
          </cell>
          <cell r="AV37">
            <v>0</v>
          </cell>
          <cell r="AX37">
            <v>237500</v>
          </cell>
          <cell r="AY37">
            <v>1</v>
          </cell>
          <cell r="AZ37">
            <v>1</v>
          </cell>
          <cell r="BA37">
            <v>2</v>
          </cell>
          <cell r="BC37">
            <v>500000</v>
          </cell>
        </row>
        <row r="38">
          <cell r="A38" t="str">
            <v>YGN0128</v>
          </cell>
          <cell r="B38" t="str">
            <v>Saw Sunny</v>
          </cell>
          <cell r="C38" t="str">
            <v>Reporting Manager</v>
          </cell>
          <cell r="D38" t="str">
            <v>Administration</v>
          </cell>
          <cell r="E38" t="str">
            <v>Z1S</v>
          </cell>
          <cell r="F38" t="str">
            <v>YGC01</v>
          </cell>
          <cell r="G38">
            <v>6501</v>
          </cell>
          <cell r="H38">
            <v>47500</v>
          </cell>
          <cell r="K38">
            <v>0</v>
          </cell>
          <cell r="N38">
            <v>0</v>
          </cell>
          <cell r="Q38">
            <v>0</v>
          </cell>
          <cell r="T38">
            <v>0</v>
          </cell>
          <cell r="W38">
            <v>0</v>
          </cell>
          <cell r="Z38">
            <v>0</v>
          </cell>
          <cell r="AC38">
            <v>0</v>
          </cell>
          <cell r="AF38">
            <v>0</v>
          </cell>
          <cell r="AI38">
            <v>0</v>
          </cell>
          <cell r="AL38">
            <v>0</v>
          </cell>
          <cell r="AO38">
            <v>0</v>
          </cell>
          <cell r="AR38">
            <v>0</v>
          </cell>
          <cell r="AT38">
            <v>0</v>
          </cell>
          <cell r="AU38">
            <v>0</v>
          </cell>
          <cell r="AV38">
            <v>0</v>
          </cell>
          <cell r="AX38">
            <v>261250</v>
          </cell>
          <cell r="AY38">
            <v>1</v>
          </cell>
          <cell r="AZ38">
            <v>2</v>
          </cell>
          <cell r="BA38">
            <v>3</v>
          </cell>
          <cell r="BC38">
            <v>700000</v>
          </cell>
        </row>
        <row r="39">
          <cell r="A39" t="str">
            <v>YGN0131</v>
          </cell>
          <cell r="B39" t="str">
            <v>Than Htut</v>
          </cell>
          <cell r="C39" t="str">
            <v>Storekeeper</v>
          </cell>
          <cell r="D39" t="str">
            <v>Logistics</v>
          </cell>
          <cell r="E39" t="str">
            <v>Z1S</v>
          </cell>
          <cell r="F39" t="str">
            <v>YGC01</v>
          </cell>
          <cell r="G39">
            <v>6501</v>
          </cell>
          <cell r="H39">
            <v>47500</v>
          </cell>
          <cell r="K39">
            <v>0</v>
          </cell>
          <cell r="N39">
            <v>0</v>
          </cell>
          <cell r="Q39">
            <v>0</v>
          </cell>
          <cell r="T39">
            <v>0</v>
          </cell>
          <cell r="W39">
            <v>0</v>
          </cell>
          <cell r="Z39">
            <v>0</v>
          </cell>
          <cell r="AC39">
            <v>0</v>
          </cell>
          <cell r="AF39">
            <v>0</v>
          </cell>
          <cell r="AI39">
            <v>0</v>
          </cell>
          <cell r="AL39">
            <v>0</v>
          </cell>
          <cell r="AO39">
            <v>0</v>
          </cell>
          <cell r="AR39">
            <v>0</v>
          </cell>
          <cell r="AT39">
            <v>0</v>
          </cell>
          <cell r="AU39">
            <v>0</v>
          </cell>
          <cell r="AV39">
            <v>0</v>
          </cell>
          <cell r="AX39">
            <v>213750</v>
          </cell>
          <cell r="AY39">
            <v>1</v>
          </cell>
          <cell r="AZ39">
            <v>0</v>
          </cell>
          <cell r="BA39">
            <v>1</v>
          </cell>
          <cell r="BC39">
            <v>300000</v>
          </cell>
        </row>
        <row r="40">
          <cell r="A40" t="str">
            <v>YGN0132</v>
          </cell>
          <cell r="B40" t="str">
            <v>Sai Nay Zaw Myint</v>
          </cell>
          <cell r="C40" t="str">
            <v>Purchaser</v>
          </cell>
          <cell r="D40" t="str">
            <v>Logistics</v>
          </cell>
          <cell r="E40" t="str">
            <v>Z1S</v>
          </cell>
          <cell r="F40" t="str">
            <v>YGC01</v>
          </cell>
          <cell r="G40">
            <v>6501</v>
          </cell>
          <cell r="H40">
            <v>47500</v>
          </cell>
          <cell r="K40">
            <v>0</v>
          </cell>
          <cell r="N40">
            <v>0</v>
          </cell>
          <cell r="Q40">
            <v>0</v>
          </cell>
          <cell r="T40">
            <v>0</v>
          </cell>
          <cell r="W40">
            <v>0</v>
          </cell>
          <cell r="Z40">
            <v>0</v>
          </cell>
          <cell r="AC40">
            <v>0</v>
          </cell>
          <cell r="AF40">
            <v>0</v>
          </cell>
          <cell r="AI40">
            <v>0</v>
          </cell>
          <cell r="AL40">
            <v>0</v>
          </cell>
          <cell r="AO40">
            <v>0</v>
          </cell>
          <cell r="AR40">
            <v>0</v>
          </cell>
          <cell r="AT40">
            <v>0</v>
          </cell>
          <cell r="AU40">
            <v>0</v>
          </cell>
          <cell r="AV40">
            <v>0</v>
          </cell>
          <cell r="AX40">
            <v>190000</v>
          </cell>
          <cell r="AY40">
            <v>0</v>
          </cell>
          <cell r="AZ40">
            <v>0</v>
          </cell>
          <cell r="BA40">
            <v>0</v>
          </cell>
          <cell r="BC40">
            <v>0</v>
          </cell>
        </row>
        <row r="41">
          <cell r="A41" t="str">
            <v>YGN0133</v>
          </cell>
          <cell r="B41" t="str">
            <v>Dal Kom Lian</v>
          </cell>
          <cell r="C41" t="str">
            <v>Deputy Head of Department (Human Resources)</v>
          </cell>
          <cell r="D41" t="str">
            <v>Administration</v>
          </cell>
          <cell r="E41" t="str">
            <v>Z1S</v>
          </cell>
          <cell r="F41" t="str">
            <v>YGC01</v>
          </cell>
          <cell r="G41">
            <v>6501</v>
          </cell>
          <cell r="H41">
            <v>47500</v>
          </cell>
          <cell r="K41">
            <v>0</v>
          </cell>
          <cell r="N41">
            <v>0</v>
          </cell>
          <cell r="Q41">
            <v>0</v>
          </cell>
          <cell r="T41">
            <v>0</v>
          </cell>
          <cell r="W41">
            <v>0</v>
          </cell>
          <cell r="Z41">
            <v>0</v>
          </cell>
          <cell r="AC41">
            <v>0</v>
          </cell>
          <cell r="AF41">
            <v>0</v>
          </cell>
          <cell r="AI41">
            <v>0</v>
          </cell>
          <cell r="AL41">
            <v>0</v>
          </cell>
          <cell r="AO41">
            <v>0</v>
          </cell>
          <cell r="AR41">
            <v>0</v>
          </cell>
          <cell r="AT41">
            <v>0</v>
          </cell>
          <cell r="AU41">
            <v>0</v>
          </cell>
          <cell r="AV41">
            <v>0</v>
          </cell>
          <cell r="AX41">
            <v>190000</v>
          </cell>
          <cell r="AY41">
            <v>0</v>
          </cell>
          <cell r="AZ41">
            <v>0</v>
          </cell>
          <cell r="BA41">
            <v>0</v>
          </cell>
          <cell r="BC41">
            <v>0</v>
          </cell>
        </row>
        <row r="43">
          <cell r="A43" t="str">
            <v>TOTAL</v>
          </cell>
          <cell r="B43">
            <v>3</v>
          </cell>
          <cell r="I43">
            <v>0</v>
          </cell>
          <cell r="J43">
            <v>0</v>
          </cell>
          <cell r="K43">
            <v>0</v>
          </cell>
          <cell r="L43">
            <v>100810</v>
          </cell>
          <cell r="M43">
            <v>46500</v>
          </cell>
          <cell r="N43">
            <v>117800</v>
          </cell>
          <cell r="O43">
            <v>0</v>
          </cell>
          <cell r="P43">
            <v>0</v>
          </cell>
          <cell r="Q43">
            <v>0</v>
          </cell>
          <cell r="R43">
            <v>17615</v>
          </cell>
          <cell r="S43">
            <v>0</v>
          </cell>
          <cell r="T43">
            <v>14100</v>
          </cell>
          <cell r="U43">
            <v>26150</v>
          </cell>
          <cell r="V43">
            <v>37600</v>
          </cell>
          <cell r="W43">
            <v>20000</v>
          </cell>
          <cell r="X43">
            <v>136595</v>
          </cell>
          <cell r="Y43">
            <v>0</v>
          </cell>
          <cell r="Z43">
            <v>109300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Y43">
            <v>25</v>
          </cell>
          <cell r="AZ43">
            <v>18</v>
          </cell>
        </row>
        <row r="44">
          <cell r="C44" t="str">
            <v>Paid on :</v>
          </cell>
          <cell r="D44">
            <v>41793</v>
          </cell>
        </row>
        <row r="45">
          <cell r="F45" t="str">
            <v>Aye Tun Win</v>
          </cell>
          <cell r="H45" t="str">
            <v>1st time</v>
          </cell>
          <cell r="AM45">
            <v>51600</v>
          </cell>
          <cell r="AO45">
            <v>41250</v>
          </cell>
        </row>
      </sheetData>
      <sheetData sheetId="6"/>
      <sheetData sheetId="7">
        <row r="2">
          <cell r="A2">
            <v>0.2</v>
          </cell>
          <cell r="B2">
            <v>500000</v>
          </cell>
          <cell r="C2">
            <v>300000</v>
          </cell>
          <cell r="D2">
            <v>2000000</v>
          </cell>
        </row>
        <row r="3">
          <cell r="A3" t="str">
            <v>LB</v>
          </cell>
          <cell r="B3" t="str">
            <v>UB</v>
          </cell>
          <cell r="C3" t="str">
            <v>taxrate</v>
          </cell>
          <cell r="D3" t="str">
            <v>taxamount</v>
          </cell>
          <cell r="E3" t="str">
            <v>cumutax</v>
          </cell>
          <cell r="F3" t="str">
            <v>Band</v>
          </cell>
        </row>
        <row r="4">
          <cell r="A4">
            <v>1</v>
          </cell>
          <cell r="B4">
            <v>2000000</v>
          </cell>
          <cell r="C4">
            <v>0</v>
          </cell>
          <cell r="D4">
            <v>0</v>
          </cell>
          <cell r="E4">
            <v>0</v>
          </cell>
          <cell r="F4">
            <v>1</v>
          </cell>
        </row>
        <row r="5">
          <cell r="A5">
            <v>2000001</v>
          </cell>
          <cell r="B5">
            <v>5000000</v>
          </cell>
          <cell r="C5">
            <v>5</v>
          </cell>
          <cell r="D5">
            <v>150000</v>
          </cell>
          <cell r="E5">
            <v>150000</v>
          </cell>
          <cell r="F5">
            <v>2</v>
          </cell>
        </row>
        <row r="6">
          <cell r="A6">
            <v>5000001</v>
          </cell>
          <cell r="B6">
            <v>10000000</v>
          </cell>
          <cell r="C6">
            <v>10</v>
          </cell>
          <cell r="D6">
            <v>500000</v>
          </cell>
          <cell r="E6">
            <v>650000</v>
          </cell>
          <cell r="F6">
            <v>3</v>
          </cell>
        </row>
        <row r="7">
          <cell r="A7">
            <v>10000001</v>
          </cell>
          <cell r="B7">
            <v>20000000</v>
          </cell>
          <cell r="C7">
            <v>15</v>
          </cell>
          <cell r="D7">
            <v>1500000</v>
          </cell>
          <cell r="E7">
            <v>2150000</v>
          </cell>
          <cell r="F7">
            <v>4</v>
          </cell>
        </row>
        <row r="8">
          <cell r="A8">
            <v>20000001</v>
          </cell>
          <cell r="B8">
            <v>30000000</v>
          </cell>
          <cell r="C8">
            <v>20</v>
          </cell>
          <cell r="D8">
            <v>2000000</v>
          </cell>
          <cell r="E8">
            <v>4150000</v>
          </cell>
          <cell r="F8">
            <v>5</v>
          </cell>
        </row>
        <row r="9">
          <cell r="A9">
            <v>30000001</v>
          </cell>
          <cell r="C9">
            <v>25</v>
          </cell>
          <cell r="F9">
            <v>6</v>
          </cell>
        </row>
      </sheetData>
      <sheetData sheetId="8"/>
      <sheetData sheetId="9">
        <row r="4">
          <cell r="A4" t="str">
            <v>Staff Code</v>
          </cell>
          <cell r="B4" t="str">
            <v>Name</v>
          </cell>
          <cell r="C4" t="str">
            <v>Position</v>
          </cell>
          <cell r="D4" t="str">
            <v>Department</v>
          </cell>
          <cell r="E4" t="str">
            <v>Team</v>
          </cell>
          <cell r="F4" t="str">
            <v>ACF starting date</v>
          </cell>
          <cell r="G4" t="str">
            <v>Current contract Starting date</v>
          </cell>
          <cell r="H4" t="str">
            <v>Current contract Ending date</v>
          </cell>
          <cell r="I4" t="str">
            <v>Contract code</v>
          </cell>
          <cell r="J4" t="str">
            <v>Project code</v>
          </cell>
          <cell r="K4" t="str">
            <v>Financial line code</v>
          </cell>
          <cell r="L4" t="str">
            <v>Grade status</v>
          </cell>
          <cell r="M4" t="str">
            <v>Seniority Step</v>
          </cell>
          <cell r="N4" t="str">
            <v>Basic salary (MMK)</v>
          </cell>
          <cell r="O4" t="str">
            <v>Seniority in %</v>
          </cell>
          <cell r="P4" t="str">
            <v>Seniority in value (MMK)</v>
          </cell>
          <cell r="Q4" t="str">
            <v>Capital Allowance (MMK)</v>
          </cell>
          <cell r="R4" t="str">
            <v>Total salary calculation (MMK)</v>
          </cell>
          <cell r="S4" t="str">
            <v>AL+CL</v>
          </cell>
          <cell r="T4" t="str">
            <v>Sick leaves (100 % pay)</v>
          </cell>
          <cell r="U4" t="str">
            <v>Sick leaves (at 50% pay)</v>
          </cell>
          <cell r="V4" t="str">
            <v>Sick leaves (at 25% pay)</v>
          </cell>
          <cell r="W4" t="str">
            <v>Unpaid sick leaves</v>
          </cell>
          <cell r="X4" t="str">
            <v>Study leaves (50%)</v>
          </cell>
          <cell r="Y4" t="str">
            <v>Unpaid leaves</v>
          </cell>
          <cell r="Z4" t="str">
            <v>Stand by</v>
          </cell>
          <cell r="AA4" t="str">
            <v xml:space="preserve">Number of working days </v>
          </cell>
          <cell r="AB4" t="str">
            <v>Presence rate</v>
          </cell>
          <cell r="AC4" t="str">
            <v>TOTAL PAYMENT (MMK)</v>
          </cell>
          <cell r="AD4" t="str">
            <v>Advance Salary 
(MMK)</v>
          </cell>
          <cell r="AE4" t="str">
            <v>Net to pay Salary
(MMK)</v>
          </cell>
          <cell r="AF4" t="str">
            <v>Loan Deduction (MMK)</v>
          </cell>
          <cell r="AG4" t="str">
            <v>Income Tax Deduction (MMK)</v>
          </cell>
          <cell r="AH4" t="str">
            <v>Total To Pay (MMK)</v>
          </cell>
          <cell r="AI4" t="str">
            <v xml:space="preserve">ROUNDED                           Total To Pay (MMK) </v>
          </cell>
          <cell r="AJ4" t="str">
            <v>End of contract (Y/N)</v>
          </cell>
        </row>
        <row r="5">
          <cell r="A5" t="str">
            <v>YGN0027</v>
          </cell>
          <cell r="B5" t="str">
            <v>Mary</v>
          </cell>
          <cell r="C5" t="str">
            <v>Cleaner</v>
          </cell>
          <cell r="D5" t="str">
            <v>Administration</v>
          </cell>
          <cell r="E5" t="str">
            <v>Office</v>
          </cell>
          <cell r="F5">
            <v>39203</v>
          </cell>
          <cell r="G5">
            <v>41640</v>
          </cell>
          <cell r="H5">
            <v>42004</v>
          </cell>
          <cell r="I5" t="str">
            <v>Z1S</v>
          </cell>
          <cell r="J5" t="str">
            <v>YGC01</v>
          </cell>
          <cell r="K5">
            <v>6501</v>
          </cell>
          <cell r="L5" t="str">
            <v>E1S</v>
          </cell>
          <cell r="M5" t="str">
            <v>s5</v>
          </cell>
          <cell r="N5">
            <v>130700</v>
          </cell>
          <cell r="O5">
            <v>0.12000000000000001</v>
          </cell>
          <cell r="P5">
            <v>15684</v>
          </cell>
          <cell r="Q5">
            <v>38000</v>
          </cell>
          <cell r="R5">
            <v>184384</v>
          </cell>
          <cell r="S5">
            <v>0</v>
          </cell>
          <cell r="T5">
            <v>0</v>
          </cell>
          <cell r="U5">
            <v>0</v>
          </cell>
          <cell r="V5">
            <v>0</v>
          </cell>
          <cell r="W5">
            <v>0</v>
          </cell>
          <cell r="X5">
            <v>0</v>
          </cell>
          <cell r="Y5">
            <v>0</v>
          </cell>
          <cell r="Z5">
            <v>0</v>
          </cell>
          <cell r="AA5">
            <v>22</v>
          </cell>
          <cell r="AB5">
            <v>1</v>
          </cell>
          <cell r="AC5">
            <v>184384</v>
          </cell>
          <cell r="AD5">
            <v>90000</v>
          </cell>
          <cell r="AE5">
            <v>94384</v>
          </cell>
          <cell r="AF5">
            <v>0</v>
          </cell>
          <cell r="AG5">
            <v>0</v>
          </cell>
          <cell r="AH5">
            <v>94384</v>
          </cell>
          <cell r="AI5">
            <v>94400</v>
          </cell>
          <cell r="AJ5" t="str">
            <v>N</v>
          </cell>
        </row>
        <row r="6">
          <cell r="A6" t="str">
            <v>YGN0016</v>
          </cell>
          <cell r="B6" t="str">
            <v>Andrew</v>
          </cell>
          <cell r="C6" t="str">
            <v>Watchman</v>
          </cell>
          <cell r="D6" t="str">
            <v>Logistics</v>
          </cell>
          <cell r="E6" t="str">
            <v>Office</v>
          </cell>
          <cell r="F6">
            <v>36617</v>
          </cell>
          <cell r="G6">
            <v>41640</v>
          </cell>
          <cell r="H6">
            <v>42004</v>
          </cell>
          <cell r="I6" t="str">
            <v>Z1S</v>
          </cell>
          <cell r="J6" t="str">
            <v>YGC01</v>
          </cell>
          <cell r="K6">
            <v>6501</v>
          </cell>
          <cell r="L6" t="str">
            <v>E1S</v>
          </cell>
          <cell r="M6" t="str">
            <v>s5</v>
          </cell>
          <cell r="N6">
            <v>130700</v>
          </cell>
          <cell r="O6">
            <v>0.12000000000000001</v>
          </cell>
          <cell r="P6">
            <v>15684</v>
          </cell>
          <cell r="Q6">
            <v>38000</v>
          </cell>
          <cell r="R6">
            <v>184384</v>
          </cell>
          <cell r="S6">
            <v>0</v>
          </cell>
          <cell r="T6">
            <v>0</v>
          </cell>
          <cell r="U6">
            <v>0</v>
          </cell>
          <cell r="V6">
            <v>0</v>
          </cell>
          <cell r="W6">
            <v>0</v>
          </cell>
          <cell r="X6">
            <v>0</v>
          </cell>
          <cell r="Y6">
            <v>0</v>
          </cell>
          <cell r="Z6">
            <v>0</v>
          </cell>
          <cell r="AA6">
            <v>22</v>
          </cell>
          <cell r="AB6">
            <v>1</v>
          </cell>
          <cell r="AC6">
            <v>184384</v>
          </cell>
          <cell r="AD6">
            <v>90000</v>
          </cell>
          <cell r="AE6">
            <v>94384</v>
          </cell>
          <cell r="AF6">
            <v>0</v>
          </cell>
          <cell r="AG6">
            <v>0</v>
          </cell>
          <cell r="AH6">
            <v>94384</v>
          </cell>
          <cell r="AI6">
            <v>94400</v>
          </cell>
          <cell r="AJ6" t="str">
            <v>N</v>
          </cell>
        </row>
        <row r="7">
          <cell r="A7" t="str">
            <v>YGN0007</v>
          </cell>
          <cell r="B7" t="str">
            <v>Annie @ Than Than Win</v>
          </cell>
          <cell r="C7" t="str">
            <v>Accountancy Controller</v>
          </cell>
          <cell r="D7" t="str">
            <v>Administration</v>
          </cell>
          <cell r="E7" t="str">
            <v>Office</v>
          </cell>
          <cell r="F7">
            <v>35041</v>
          </cell>
          <cell r="G7">
            <v>41640</v>
          </cell>
          <cell r="H7">
            <v>42004</v>
          </cell>
          <cell r="I7" t="str">
            <v>Z1S</v>
          </cell>
          <cell r="J7" t="str">
            <v>YGC01</v>
          </cell>
          <cell r="K7">
            <v>6501</v>
          </cell>
          <cell r="L7" t="str">
            <v>T1Q</v>
          </cell>
          <cell r="M7" t="str">
            <v>s5</v>
          </cell>
          <cell r="N7">
            <v>189550</v>
          </cell>
          <cell r="O7">
            <v>0.12000000000000001</v>
          </cell>
          <cell r="P7">
            <v>22746</v>
          </cell>
          <cell r="Q7">
            <v>38000</v>
          </cell>
          <cell r="R7">
            <v>250296</v>
          </cell>
          <cell r="S7">
            <v>0</v>
          </cell>
          <cell r="T7">
            <v>0</v>
          </cell>
          <cell r="U7">
            <v>0</v>
          </cell>
          <cell r="V7">
            <v>0</v>
          </cell>
          <cell r="W7">
            <v>0</v>
          </cell>
          <cell r="X7">
            <v>0</v>
          </cell>
          <cell r="Y7">
            <v>0</v>
          </cell>
          <cell r="Z7">
            <v>0</v>
          </cell>
          <cell r="AA7">
            <v>22</v>
          </cell>
          <cell r="AB7">
            <v>1</v>
          </cell>
          <cell r="AC7">
            <v>250296</v>
          </cell>
          <cell r="AD7">
            <v>120000</v>
          </cell>
          <cell r="AE7">
            <v>130296</v>
          </cell>
          <cell r="AF7">
            <v>0</v>
          </cell>
          <cell r="AG7">
            <v>2404</v>
          </cell>
          <cell r="AH7">
            <v>127892</v>
          </cell>
          <cell r="AI7">
            <v>127900</v>
          </cell>
          <cell r="AJ7" t="str">
            <v>N</v>
          </cell>
        </row>
        <row r="8">
          <cell r="A8" t="str">
            <v>YGN0014</v>
          </cell>
          <cell r="B8" t="str">
            <v>Aung Shwe</v>
          </cell>
          <cell r="C8" t="str">
            <v>Driver</v>
          </cell>
          <cell r="D8" t="str">
            <v>Logistics</v>
          </cell>
          <cell r="E8" t="str">
            <v>Office</v>
          </cell>
          <cell r="F8">
            <v>35886</v>
          </cell>
          <cell r="G8">
            <v>41640</v>
          </cell>
          <cell r="H8">
            <v>42004</v>
          </cell>
          <cell r="I8" t="str">
            <v>Z1S</v>
          </cell>
          <cell r="J8" t="str">
            <v>YGC01</v>
          </cell>
          <cell r="K8">
            <v>6501</v>
          </cell>
          <cell r="L8" t="str">
            <v>T1S</v>
          </cell>
          <cell r="M8" t="str">
            <v>s5</v>
          </cell>
          <cell r="N8">
            <v>210000</v>
          </cell>
          <cell r="O8">
            <v>0.12000000000000001</v>
          </cell>
          <cell r="P8">
            <v>25200</v>
          </cell>
          <cell r="Q8">
            <v>38000</v>
          </cell>
          <cell r="R8">
            <v>273200</v>
          </cell>
          <cell r="S8">
            <v>0</v>
          </cell>
          <cell r="T8">
            <v>0</v>
          </cell>
          <cell r="U8">
            <v>0</v>
          </cell>
          <cell r="V8">
            <v>0</v>
          </cell>
          <cell r="W8">
            <v>0</v>
          </cell>
          <cell r="X8">
            <v>0</v>
          </cell>
          <cell r="Y8">
            <v>0</v>
          </cell>
          <cell r="Z8">
            <v>0</v>
          </cell>
          <cell r="AA8">
            <v>22</v>
          </cell>
          <cell r="AB8">
            <v>1</v>
          </cell>
          <cell r="AC8">
            <v>273200</v>
          </cell>
          <cell r="AD8">
            <v>130000</v>
          </cell>
          <cell r="AE8">
            <v>143200</v>
          </cell>
          <cell r="AF8">
            <v>0</v>
          </cell>
          <cell r="AG8">
            <v>1188</v>
          </cell>
          <cell r="AH8">
            <v>142012</v>
          </cell>
          <cell r="AI8">
            <v>142000</v>
          </cell>
          <cell r="AJ8" t="str">
            <v>N</v>
          </cell>
        </row>
        <row r="9">
          <cell r="A9" t="str">
            <v>YGN0008</v>
          </cell>
          <cell r="B9" t="str">
            <v>Benjamin</v>
          </cell>
          <cell r="C9" t="str">
            <v>Watchman</v>
          </cell>
          <cell r="D9" t="str">
            <v>Logistics</v>
          </cell>
          <cell r="E9" t="str">
            <v>Office</v>
          </cell>
          <cell r="F9">
            <v>35041</v>
          </cell>
          <cell r="G9">
            <v>41640</v>
          </cell>
          <cell r="H9">
            <v>42004</v>
          </cell>
          <cell r="I9" t="str">
            <v>Z1S</v>
          </cell>
          <cell r="J9" t="str">
            <v>YGC01</v>
          </cell>
          <cell r="K9">
            <v>6501</v>
          </cell>
          <cell r="L9" t="str">
            <v>E1S</v>
          </cell>
          <cell r="M9" t="str">
            <v>s5</v>
          </cell>
          <cell r="N9">
            <v>130700</v>
          </cell>
          <cell r="O9">
            <v>0.12000000000000001</v>
          </cell>
          <cell r="P9">
            <v>15684</v>
          </cell>
          <cell r="Q9">
            <v>38000</v>
          </cell>
          <cell r="R9">
            <v>184384</v>
          </cell>
          <cell r="S9">
            <v>0</v>
          </cell>
          <cell r="T9">
            <v>0</v>
          </cell>
          <cell r="U9">
            <v>0</v>
          </cell>
          <cell r="V9">
            <v>0</v>
          </cell>
          <cell r="W9">
            <v>0</v>
          </cell>
          <cell r="X9">
            <v>0</v>
          </cell>
          <cell r="Y9">
            <v>0</v>
          </cell>
          <cell r="Z9">
            <v>0</v>
          </cell>
          <cell r="AA9">
            <v>22</v>
          </cell>
          <cell r="AB9">
            <v>1</v>
          </cell>
          <cell r="AC9">
            <v>184384</v>
          </cell>
          <cell r="AD9">
            <v>90000</v>
          </cell>
          <cell r="AE9">
            <v>94384</v>
          </cell>
          <cell r="AF9">
            <v>0</v>
          </cell>
          <cell r="AG9">
            <v>0</v>
          </cell>
          <cell r="AH9">
            <v>94384</v>
          </cell>
          <cell r="AI9">
            <v>94400</v>
          </cell>
          <cell r="AJ9" t="str">
            <v>N</v>
          </cell>
        </row>
        <row r="10">
          <cell r="A10" t="str">
            <v>YGN0004</v>
          </cell>
          <cell r="B10" t="str">
            <v>Elizabeth</v>
          </cell>
          <cell r="C10" t="str">
            <v>Cook</v>
          </cell>
          <cell r="D10" t="str">
            <v>Administration</v>
          </cell>
          <cell r="E10" t="str">
            <v>Guest House</v>
          </cell>
          <cell r="F10">
            <v>34578</v>
          </cell>
          <cell r="G10">
            <v>41640</v>
          </cell>
          <cell r="H10">
            <v>42004</v>
          </cell>
          <cell r="I10" t="str">
            <v>Z1S</v>
          </cell>
          <cell r="J10" t="str">
            <v>YGC01</v>
          </cell>
          <cell r="K10" t="str">
            <v>6500O</v>
          </cell>
          <cell r="L10" t="str">
            <v>E3Q</v>
          </cell>
          <cell r="M10" t="str">
            <v>s5</v>
          </cell>
          <cell r="N10">
            <v>162600</v>
          </cell>
          <cell r="O10">
            <v>0.12000000000000001</v>
          </cell>
          <cell r="P10">
            <v>19512</v>
          </cell>
          <cell r="Q10">
            <v>38000</v>
          </cell>
          <cell r="R10">
            <v>220112</v>
          </cell>
          <cell r="S10">
            <v>0</v>
          </cell>
          <cell r="T10">
            <v>0</v>
          </cell>
          <cell r="U10">
            <v>0</v>
          </cell>
          <cell r="V10">
            <v>0</v>
          </cell>
          <cell r="W10">
            <v>0</v>
          </cell>
          <cell r="X10">
            <v>0</v>
          </cell>
          <cell r="Y10">
            <v>0</v>
          </cell>
          <cell r="Z10">
            <v>0</v>
          </cell>
          <cell r="AA10">
            <v>22</v>
          </cell>
          <cell r="AB10">
            <v>1</v>
          </cell>
          <cell r="AC10">
            <v>220112</v>
          </cell>
          <cell r="AD10">
            <v>110000</v>
          </cell>
          <cell r="AE10">
            <v>110112</v>
          </cell>
          <cell r="AF10">
            <v>0</v>
          </cell>
          <cell r="AG10">
            <v>0</v>
          </cell>
          <cell r="AH10">
            <v>110112</v>
          </cell>
          <cell r="AI10">
            <v>110100</v>
          </cell>
          <cell r="AJ10" t="str">
            <v>N</v>
          </cell>
        </row>
        <row r="11">
          <cell r="A11" t="str">
            <v>YGN0025</v>
          </cell>
          <cell r="B11" t="str">
            <v>Khaing Min</v>
          </cell>
          <cell r="C11" t="str">
            <v>Watchman</v>
          </cell>
          <cell r="D11" t="str">
            <v>Logistics</v>
          </cell>
          <cell r="E11" t="str">
            <v>Office</v>
          </cell>
          <cell r="F11">
            <v>38968</v>
          </cell>
          <cell r="G11">
            <v>41640</v>
          </cell>
          <cell r="H11">
            <v>42004</v>
          </cell>
          <cell r="I11" t="str">
            <v>Z1S</v>
          </cell>
          <cell r="J11" t="str">
            <v>YGC01</v>
          </cell>
          <cell r="K11">
            <v>6501</v>
          </cell>
          <cell r="L11" t="str">
            <v>E1C</v>
          </cell>
          <cell r="M11" t="str">
            <v>s5</v>
          </cell>
          <cell r="N11">
            <v>125000</v>
          </cell>
          <cell r="O11">
            <v>0.12000000000000001</v>
          </cell>
          <cell r="P11">
            <v>15000</v>
          </cell>
          <cell r="Q11">
            <v>38000</v>
          </cell>
          <cell r="R11">
            <v>178000</v>
          </cell>
          <cell r="S11">
            <v>0</v>
          </cell>
          <cell r="T11">
            <v>0</v>
          </cell>
          <cell r="U11">
            <v>0</v>
          </cell>
          <cell r="V11">
            <v>0</v>
          </cell>
          <cell r="W11">
            <v>0</v>
          </cell>
          <cell r="X11">
            <v>0</v>
          </cell>
          <cell r="Y11">
            <v>0</v>
          </cell>
          <cell r="Z11">
            <v>0</v>
          </cell>
          <cell r="AA11">
            <v>22</v>
          </cell>
          <cell r="AB11">
            <v>1</v>
          </cell>
          <cell r="AC11">
            <v>178000</v>
          </cell>
          <cell r="AE11">
            <v>178000</v>
          </cell>
          <cell r="AF11">
            <v>36000</v>
          </cell>
          <cell r="AG11">
            <v>0</v>
          </cell>
          <cell r="AH11">
            <v>142000</v>
          </cell>
          <cell r="AI11">
            <v>142000</v>
          </cell>
          <cell r="AJ11" t="str">
            <v>N</v>
          </cell>
        </row>
        <row r="12">
          <cell r="A12" t="str">
            <v>YGN0003</v>
          </cell>
          <cell r="B12" t="str">
            <v>Matilda</v>
          </cell>
          <cell r="C12" t="str">
            <v>Accountancy Controller</v>
          </cell>
          <cell r="D12" t="str">
            <v>Administration</v>
          </cell>
          <cell r="E12" t="str">
            <v>Office</v>
          </cell>
          <cell r="F12">
            <v>34560</v>
          </cell>
          <cell r="G12">
            <v>41640</v>
          </cell>
          <cell r="H12">
            <v>42004</v>
          </cell>
          <cell r="I12" t="str">
            <v>Z1S</v>
          </cell>
          <cell r="J12" t="str">
            <v>YGC01</v>
          </cell>
          <cell r="K12">
            <v>6501</v>
          </cell>
          <cell r="L12" t="str">
            <v>T1C</v>
          </cell>
          <cell r="M12" t="str">
            <v>s5</v>
          </cell>
          <cell r="N12">
            <v>198100</v>
          </cell>
          <cell r="O12">
            <v>0.12000000000000001</v>
          </cell>
          <cell r="P12">
            <v>23772</v>
          </cell>
          <cell r="Q12">
            <v>38000</v>
          </cell>
          <cell r="R12">
            <v>259872</v>
          </cell>
          <cell r="S12">
            <v>0</v>
          </cell>
          <cell r="T12">
            <v>0</v>
          </cell>
          <cell r="U12">
            <v>0</v>
          </cell>
          <cell r="V12">
            <v>0</v>
          </cell>
          <cell r="W12">
            <v>0</v>
          </cell>
          <cell r="X12">
            <v>0</v>
          </cell>
          <cell r="Y12">
            <v>0</v>
          </cell>
          <cell r="Z12">
            <v>0</v>
          </cell>
          <cell r="AA12">
            <v>22</v>
          </cell>
          <cell r="AB12">
            <v>1</v>
          </cell>
          <cell r="AC12">
            <v>259872</v>
          </cell>
          <cell r="AD12">
            <v>120000</v>
          </cell>
          <cell r="AE12">
            <v>139872</v>
          </cell>
          <cell r="AF12">
            <v>0</v>
          </cell>
          <cell r="AG12">
            <v>2853</v>
          </cell>
          <cell r="AH12">
            <v>137019</v>
          </cell>
          <cell r="AI12">
            <v>137000</v>
          </cell>
          <cell r="AJ12" t="str">
            <v>N</v>
          </cell>
        </row>
        <row r="13">
          <cell r="A13" t="str">
            <v>YGN0031</v>
          </cell>
          <cell r="B13" t="str">
            <v>Nan Hnin Nu Nu Thein</v>
          </cell>
          <cell r="C13" t="str">
            <v>Administrative Officer</v>
          </cell>
          <cell r="D13" t="str">
            <v>Administration</v>
          </cell>
          <cell r="E13" t="str">
            <v>Office</v>
          </cell>
          <cell r="F13">
            <v>39458</v>
          </cell>
          <cell r="G13">
            <v>41640</v>
          </cell>
          <cell r="H13">
            <v>42004</v>
          </cell>
          <cell r="I13" t="str">
            <v>Z1S</v>
          </cell>
          <cell r="J13" t="str">
            <v>YGC01</v>
          </cell>
          <cell r="K13">
            <v>6501</v>
          </cell>
          <cell r="L13" t="str">
            <v>M1J</v>
          </cell>
          <cell r="M13" t="str">
            <v>s5</v>
          </cell>
          <cell r="N13">
            <v>553000</v>
          </cell>
          <cell r="O13">
            <v>0.12000000000000001</v>
          </cell>
          <cell r="P13">
            <v>66360</v>
          </cell>
          <cell r="Q13">
            <v>38000</v>
          </cell>
          <cell r="R13">
            <v>657360</v>
          </cell>
          <cell r="S13">
            <v>0</v>
          </cell>
          <cell r="T13">
            <v>0</v>
          </cell>
          <cell r="U13">
            <v>0</v>
          </cell>
          <cell r="V13">
            <v>0</v>
          </cell>
          <cell r="W13">
            <v>0</v>
          </cell>
          <cell r="X13">
            <v>0</v>
          </cell>
          <cell r="Y13">
            <v>0</v>
          </cell>
          <cell r="Z13">
            <v>0</v>
          </cell>
          <cell r="AA13">
            <v>22</v>
          </cell>
          <cell r="AB13">
            <v>1</v>
          </cell>
          <cell r="AC13">
            <v>657360</v>
          </cell>
          <cell r="AE13">
            <v>657360</v>
          </cell>
          <cell r="AF13">
            <v>171000</v>
          </cell>
          <cell r="AG13">
            <v>18228</v>
          </cell>
          <cell r="AH13">
            <v>468132</v>
          </cell>
          <cell r="AI13">
            <v>468100</v>
          </cell>
          <cell r="AJ13" t="str">
            <v>N</v>
          </cell>
        </row>
        <row r="14">
          <cell r="A14" t="str">
            <v>YGN0032</v>
          </cell>
          <cell r="B14" t="str">
            <v>Aye Aye Mi</v>
          </cell>
          <cell r="C14" t="str">
            <v>Head of Department (Human Resources)</v>
          </cell>
          <cell r="D14" t="str">
            <v>Administration</v>
          </cell>
          <cell r="E14" t="str">
            <v>Office</v>
          </cell>
          <cell r="F14">
            <v>39471</v>
          </cell>
          <cell r="G14">
            <v>41640</v>
          </cell>
          <cell r="H14">
            <v>42004</v>
          </cell>
          <cell r="I14" t="str">
            <v>Z1S</v>
          </cell>
          <cell r="J14" t="str">
            <v>YGC01</v>
          </cell>
          <cell r="K14">
            <v>6501</v>
          </cell>
          <cell r="L14" t="str">
            <v>M3Q</v>
          </cell>
          <cell r="M14" t="str">
            <v>s5</v>
          </cell>
          <cell r="N14">
            <v>1173900</v>
          </cell>
          <cell r="O14">
            <v>0.12000000000000001</v>
          </cell>
          <cell r="P14">
            <v>140868</v>
          </cell>
          <cell r="Q14">
            <v>38000</v>
          </cell>
          <cell r="R14">
            <v>1352768</v>
          </cell>
          <cell r="S14">
            <v>0</v>
          </cell>
          <cell r="T14">
            <v>0</v>
          </cell>
          <cell r="U14">
            <v>0</v>
          </cell>
          <cell r="V14">
            <v>0</v>
          </cell>
          <cell r="W14">
            <v>0</v>
          </cell>
          <cell r="X14">
            <v>0</v>
          </cell>
          <cell r="Y14">
            <v>0</v>
          </cell>
          <cell r="Z14">
            <v>0</v>
          </cell>
          <cell r="AA14">
            <v>22</v>
          </cell>
          <cell r="AB14">
            <v>1</v>
          </cell>
          <cell r="AC14">
            <v>1352768</v>
          </cell>
          <cell r="AD14">
            <v>600000</v>
          </cell>
          <cell r="AE14">
            <v>752768</v>
          </cell>
          <cell r="AF14">
            <v>0</v>
          </cell>
          <cell r="AG14">
            <v>100601</v>
          </cell>
          <cell r="AH14">
            <v>652167</v>
          </cell>
          <cell r="AI14">
            <v>652200</v>
          </cell>
          <cell r="AJ14" t="str">
            <v>N</v>
          </cell>
        </row>
        <row r="15">
          <cell r="A15" t="str">
            <v>YGN0039</v>
          </cell>
          <cell r="B15" t="str">
            <v>Maung Naing Oo</v>
          </cell>
          <cell r="C15" t="str">
            <v>Deputy Logistician Supply</v>
          </cell>
          <cell r="D15" t="str">
            <v>Logistics</v>
          </cell>
          <cell r="E15" t="str">
            <v>Office</v>
          </cell>
          <cell r="F15">
            <v>39569</v>
          </cell>
          <cell r="G15">
            <v>41680</v>
          </cell>
          <cell r="H15">
            <v>42004</v>
          </cell>
          <cell r="I15" t="str">
            <v>Z1S</v>
          </cell>
          <cell r="J15" t="str">
            <v>YGC01</v>
          </cell>
          <cell r="K15">
            <v>6501</v>
          </cell>
          <cell r="L15" t="str">
            <v>T3J</v>
          </cell>
          <cell r="M15" t="str">
            <v>s5</v>
          </cell>
          <cell r="N15">
            <v>359000</v>
          </cell>
          <cell r="O15">
            <v>0.12000000000000001</v>
          </cell>
          <cell r="P15">
            <v>43080</v>
          </cell>
          <cell r="Q15">
            <v>38000</v>
          </cell>
          <cell r="R15">
            <v>440080</v>
          </cell>
          <cell r="S15">
            <v>0</v>
          </cell>
          <cell r="T15">
            <v>0</v>
          </cell>
          <cell r="U15">
            <v>0</v>
          </cell>
          <cell r="V15">
            <v>0</v>
          </cell>
          <cell r="W15">
            <v>0</v>
          </cell>
          <cell r="X15">
            <v>0</v>
          </cell>
          <cell r="Y15">
            <v>0</v>
          </cell>
          <cell r="Z15">
            <v>0</v>
          </cell>
          <cell r="AA15">
            <v>22</v>
          </cell>
          <cell r="AB15">
            <v>1</v>
          </cell>
          <cell r="AC15">
            <v>440080</v>
          </cell>
          <cell r="AD15">
            <v>210000</v>
          </cell>
          <cell r="AE15">
            <v>230080</v>
          </cell>
          <cell r="AF15">
            <v>0</v>
          </cell>
          <cell r="AG15">
            <v>8590</v>
          </cell>
          <cell r="AH15">
            <v>221490</v>
          </cell>
          <cell r="AI15">
            <v>221500</v>
          </cell>
          <cell r="AJ15" t="str">
            <v>N</v>
          </cell>
        </row>
        <row r="16">
          <cell r="A16" t="str">
            <v>YGN0036</v>
          </cell>
          <cell r="B16" t="str">
            <v>Saw Willy</v>
          </cell>
          <cell r="C16" t="str">
            <v>Watchman</v>
          </cell>
          <cell r="D16" t="str">
            <v>Logistics</v>
          </cell>
          <cell r="E16" t="str">
            <v>Office</v>
          </cell>
          <cell r="F16">
            <v>39569</v>
          </cell>
          <cell r="G16">
            <v>41640</v>
          </cell>
          <cell r="H16">
            <v>42004</v>
          </cell>
          <cell r="I16" t="str">
            <v>Z1S</v>
          </cell>
          <cell r="J16" t="str">
            <v>YGC01</v>
          </cell>
          <cell r="K16">
            <v>6501</v>
          </cell>
          <cell r="L16" t="str">
            <v>E1C</v>
          </cell>
          <cell r="M16" t="str">
            <v>s5</v>
          </cell>
          <cell r="N16">
            <v>125000</v>
          </cell>
          <cell r="O16">
            <v>0.12000000000000001</v>
          </cell>
          <cell r="P16">
            <v>15000</v>
          </cell>
          <cell r="Q16">
            <v>38000</v>
          </cell>
          <cell r="R16">
            <v>178000</v>
          </cell>
          <cell r="S16">
            <v>0</v>
          </cell>
          <cell r="T16">
            <v>0</v>
          </cell>
          <cell r="U16">
            <v>0</v>
          </cell>
          <cell r="V16">
            <v>0</v>
          </cell>
          <cell r="W16">
            <v>0</v>
          </cell>
          <cell r="X16">
            <v>0</v>
          </cell>
          <cell r="Y16">
            <v>0</v>
          </cell>
          <cell r="Z16">
            <v>0</v>
          </cell>
          <cell r="AA16">
            <v>22</v>
          </cell>
          <cell r="AB16">
            <v>1</v>
          </cell>
          <cell r="AC16">
            <v>178000</v>
          </cell>
          <cell r="AE16">
            <v>178000</v>
          </cell>
          <cell r="AF16">
            <v>35000</v>
          </cell>
          <cell r="AG16">
            <v>0</v>
          </cell>
          <cell r="AH16">
            <v>143000</v>
          </cell>
          <cell r="AI16">
            <v>143000</v>
          </cell>
          <cell r="AJ16" t="str">
            <v>N</v>
          </cell>
        </row>
        <row r="17">
          <cell r="A17" t="str">
            <v>YGN0043</v>
          </cell>
          <cell r="B17" t="str">
            <v>U Nagaraju</v>
          </cell>
          <cell r="C17" t="str">
            <v>Watchman</v>
          </cell>
          <cell r="D17" t="str">
            <v>Logistics</v>
          </cell>
          <cell r="E17" t="str">
            <v>Office</v>
          </cell>
          <cell r="F17">
            <v>39569</v>
          </cell>
          <cell r="G17">
            <v>41640</v>
          </cell>
          <cell r="H17">
            <v>42004</v>
          </cell>
          <cell r="I17" t="str">
            <v>Z1S</v>
          </cell>
          <cell r="J17" t="str">
            <v>YGC01</v>
          </cell>
          <cell r="K17">
            <v>6501</v>
          </cell>
          <cell r="L17" t="str">
            <v>E1Q</v>
          </cell>
          <cell r="M17" t="str">
            <v>s5</v>
          </cell>
          <cell r="N17">
            <v>120250</v>
          </cell>
          <cell r="O17">
            <v>0.12000000000000001</v>
          </cell>
          <cell r="P17">
            <v>14430</v>
          </cell>
          <cell r="Q17">
            <v>38000</v>
          </cell>
          <cell r="R17">
            <v>172680</v>
          </cell>
          <cell r="S17">
            <v>0</v>
          </cell>
          <cell r="T17">
            <v>0</v>
          </cell>
          <cell r="U17">
            <v>0</v>
          </cell>
          <cell r="V17">
            <v>0</v>
          </cell>
          <cell r="W17">
            <v>0</v>
          </cell>
          <cell r="X17">
            <v>0</v>
          </cell>
          <cell r="Y17">
            <v>0</v>
          </cell>
          <cell r="Z17">
            <v>0</v>
          </cell>
          <cell r="AA17">
            <v>22</v>
          </cell>
          <cell r="AB17">
            <v>1</v>
          </cell>
          <cell r="AC17">
            <v>172680</v>
          </cell>
          <cell r="AD17">
            <v>80000</v>
          </cell>
          <cell r="AE17">
            <v>92680</v>
          </cell>
          <cell r="AF17">
            <v>0</v>
          </cell>
          <cell r="AG17">
            <v>0</v>
          </cell>
          <cell r="AH17">
            <v>92680</v>
          </cell>
          <cell r="AI17">
            <v>92700</v>
          </cell>
          <cell r="AJ17" t="str">
            <v>N</v>
          </cell>
        </row>
        <row r="18">
          <cell r="A18" t="str">
            <v>YGN0011</v>
          </cell>
          <cell r="B18" t="str">
            <v>Win Thein</v>
          </cell>
          <cell r="C18" t="str">
            <v xml:space="preserve">Driver </v>
          </cell>
          <cell r="D18" t="str">
            <v>Logistics</v>
          </cell>
          <cell r="E18" t="str">
            <v>Driver/Pilot</v>
          </cell>
          <cell r="F18">
            <v>35400</v>
          </cell>
          <cell r="G18">
            <v>41640</v>
          </cell>
          <cell r="H18">
            <v>42004</v>
          </cell>
          <cell r="I18" t="str">
            <v>Z1S</v>
          </cell>
          <cell r="J18" t="str">
            <v>YGC01</v>
          </cell>
          <cell r="K18" t="str">
            <v>6500O</v>
          </cell>
          <cell r="L18" t="str">
            <v>T1S</v>
          </cell>
          <cell r="M18" t="str">
            <v>s5</v>
          </cell>
          <cell r="N18">
            <v>210000</v>
          </cell>
          <cell r="O18">
            <v>0.12000000000000001</v>
          </cell>
          <cell r="P18">
            <v>25200</v>
          </cell>
          <cell r="Q18">
            <v>38000</v>
          </cell>
          <cell r="R18">
            <v>273200</v>
          </cell>
          <cell r="S18">
            <v>0</v>
          </cell>
          <cell r="T18">
            <v>0</v>
          </cell>
          <cell r="U18">
            <v>0</v>
          </cell>
          <cell r="V18">
            <v>0</v>
          </cell>
          <cell r="W18">
            <v>0</v>
          </cell>
          <cell r="X18">
            <v>0</v>
          </cell>
          <cell r="Y18">
            <v>0</v>
          </cell>
          <cell r="Z18">
            <v>0</v>
          </cell>
          <cell r="AA18">
            <v>22</v>
          </cell>
          <cell r="AB18">
            <v>1</v>
          </cell>
          <cell r="AC18">
            <v>273200</v>
          </cell>
          <cell r="AD18">
            <v>130000</v>
          </cell>
          <cell r="AE18">
            <v>143200</v>
          </cell>
          <cell r="AF18">
            <v>0</v>
          </cell>
          <cell r="AG18">
            <v>0</v>
          </cell>
          <cell r="AH18">
            <v>143200</v>
          </cell>
          <cell r="AI18">
            <v>143200</v>
          </cell>
          <cell r="AJ18" t="str">
            <v>N</v>
          </cell>
        </row>
        <row r="19">
          <cell r="A19" t="str">
            <v>YGN0072</v>
          </cell>
          <cell r="B19" t="str">
            <v>Yan Naing Lin</v>
          </cell>
          <cell r="C19" t="str">
            <v>Deputy Head of Department (Logistics)</v>
          </cell>
          <cell r="D19" t="str">
            <v>Logistics</v>
          </cell>
          <cell r="E19" t="str">
            <v>Office</v>
          </cell>
          <cell r="F19">
            <v>39692</v>
          </cell>
          <cell r="G19">
            <v>41640</v>
          </cell>
          <cell r="H19">
            <v>42004</v>
          </cell>
          <cell r="I19" t="str">
            <v>Z1S</v>
          </cell>
          <cell r="J19" t="str">
            <v>YGC01</v>
          </cell>
          <cell r="K19">
            <v>6501</v>
          </cell>
          <cell r="L19" t="str">
            <v>M2J</v>
          </cell>
          <cell r="M19" t="str">
            <v>s5</v>
          </cell>
          <cell r="N19">
            <v>862000</v>
          </cell>
          <cell r="O19">
            <v>0.12000000000000001</v>
          </cell>
          <cell r="P19">
            <v>103440</v>
          </cell>
          <cell r="Q19">
            <v>38000</v>
          </cell>
          <cell r="R19">
            <v>1003440</v>
          </cell>
          <cell r="S19">
            <v>0</v>
          </cell>
          <cell r="T19">
            <v>0</v>
          </cell>
          <cell r="U19">
            <v>0</v>
          </cell>
          <cell r="V19">
            <v>0</v>
          </cell>
          <cell r="W19">
            <v>0</v>
          </cell>
          <cell r="X19">
            <v>0</v>
          </cell>
          <cell r="Y19">
            <v>0</v>
          </cell>
          <cell r="Z19">
            <v>0</v>
          </cell>
          <cell r="AA19">
            <v>22</v>
          </cell>
          <cell r="AB19">
            <v>1</v>
          </cell>
          <cell r="AC19">
            <v>1003440</v>
          </cell>
          <cell r="AD19">
            <v>470000</v>
          </cell>
          <cell r="AE19">
            <v>533440</v>
          </cell>
          <cell r="AF19">
            <v>0</v>
          </cell>
          <cell r="AG19">
            <v>59825</v>
          </cell>
          <cell r="AH19">
            <v>473615</v>
          </cell>
          <cell r="AI19">
            <v>473600</v>
          </cell>
          <cell r="AJ19" t="str">
            <v>N</v>
          </cell>
        </row>
        <row r="20">
          <cell r="A20" t="str">
            <v>YGN0074</v>
          </cell>
          <cell r="B20" t="str">
            <v>Thaw Zayar</v>
          </cell>
          <cell r="C20" t="str">
            <v>IT Logistician</v>
          </cell>
          <cell r="D20" t="str">
            <v>Logistics</v>
          </cell>
          <cell r="E20" t="str">
            <v>Office</v>
          </cell>
          <cell r="F20">
            <v>39699</v>
          </cell>
          <cell r="G20">
            <v>41640</v>
          </cell>
          <cell r="H20">
            <v>42004</v>
          </cell>
          <cell r="I20" t="str">
            <v>Z1S</v>
          </cell>
          <cell r="J20" t="str">
            <v>YGC01</v>
          </cell>
          <cell r="K20">
            <v>6501</v>
          </cell>
          <cell r="L20" t="str">
            <v>T3Q</v>
          </cell>
          <cell r="M20" t="str">
            <v>s5</v>
          </cell>
          <cell r="N20">
            <v>401750</v>
          </cell>
          <cell r="O20">
            <v>0.12000000000000001</v>
          </cell>
          <cell r="P20">
            <v>48210</v>
          </cell>
          <cell r="Q20">
            <v>38000</v>
          </cell>
          <cell r="R20">
            <v>487960</v>
          </cell>
          <cell r="S20">
            <v>0</v>
          </cell>
          <cell r="T20">
            <v>0</v>
          </cell>
          <cell r="U20">
            <v>0</v>
          </cell>
          <cell r="V20">
            <v>0</v>
          </cell>
          <cell r="W20">
            <v>0</v>
          </cell>
          <cell r="X20">
            <v>0</v>
          </cell>
          <cell r="Y20">
            <v>0</v>
          </cell>
          <cell r="Z20">
            <v>0</v>
          </cell>
          <cell r="AA20">
            <v>22</v>
          </cell>
          <cell r="AB20">
            <v>1</v>
          </cell>
          <cell r="AC20">
            <v>487960</v>
          </cell>
          <cell r="AD20">
            <v>230000</v>
          </cell>
          <cell r="AE20">
            <v>257960</v>
          </cell>
          <cell r="AF20">
            <v>0</v>
          </cell>
          <cell r="AG20">
            <v>10661</v>
          </cell>
          <cell r="AH20">
            <v>247299</v>
          </cell>
          <cell r="AI20">
            <v>247300</v>
          </cell>
          <cell r="AJ20" t="str">
            <v>N</v>
          </cell>
        </row>
        <row r="21">
          <cell r="A21" t="str">
            <v>YGN0059</v>
          </cell>
          <cell r="B21" t="str">
            <v>Zaw Lin</v>
          </cell>
          <cell r="C21" t="str">
            <v>Watchman</v>
          </cell>
          <cell r="D21" t="str">
            <v>Logistics</v>
          </cell>
          <cell r="E21" t="str">
            <v>Office</v>
          </cell>
          <cell r="F21">
            <v>39995</v>
          </cell>
          <cell r="G21">
            <v>41640</v>
          </cell>
          <cell r="H21">
            <v>42004</v>
          </cell>
          <cell r="I21" t="str">
            <v>Z1S</v>
          </cell>
          <cell r="J21" t="str">
            <v>YGC01</v>
          </cell>
          <cell r="K21">
            <v>6501</v>
          </cell>
          <cell r="L21" t="str">
            <v>E1Q</v>
          </cell>
          <cell r="M21" t="str">
            <v>s4</v>
          </cell>
          <cell r="N21">
            <v>120250</v>
          </cell>
          <cell r="O21">
            <v>0.1</v>
          </cell>
          <cell r="P21">
            <v>12025</v>
          </cell>
          <cell r="Q21">
            <v>38000</v>
          </cell>
          <cell r="R21">
            <v>170275</v>
          </cell>
          <cell r="S21">
            <v>0</v>
          </cell>
          <cell r="T21">
            <v>0</v>
          </cell>
          <cell r="U21">
            <v>0</v>
          </cell>
          <cell r="V21">
            <v>0</v>
          </cell>
          <cell r="W21">
            <v>0</v>
          </cell>
          <cell r="X21">
            <v>0</v>
          </cell>
          <cell r="Y21">
            <v>0</v>
          </cell>
          <cell r="Z21">
            <v>0</v>
          </cell>
          <cell r="AA21">
            <v>22</v>
          </cell>
          <cell r="AB21">
            <v>1</v>
          </cell>
          <cell r="AC21">
            <v>170275</v>
          </cell>
          <cell r="AD21">
            <v>80000</v>
          </cell>
          <cell r="AE21">
            <v>90275</v>
          </cell>
          <cell r="AF21">
            <v>0</v>
          </cell>
          <cell r="AG21">
            <v>0</v>
          </cell>
          <cell r="AH21">
            <v>90275</v>
          </cell>
          <cell r="AI21">
            <v>90300</v>
          </cell>
          <cell r="AJ21" t="str">
            <v>N</v>
          </cell>
        </row>
        <row r="22">
          <cell r="A22" t="str">
            <v>BGL0124</v>
          </cell>
          <cell r="B22" t="str">
            <v>Zing Lian Cing</v>
          </cell>
          <cell r="C22" t="str">
            <v>Monitoring and Evaluation Manager</v>
          </cell>
          <cell r="D22" t="str">
            <v>Food Security</v>
          </cell>
          <cell r="E22" t="str">
            <v>Office</v>
          </cell>
          <cell r="F22">
            <v>39785</v>
          </cell>
          <cell r="G22">
            <v>41640</v>
          </cell>
          <cell r="H22">
            <v>42004</v>
          </cell>
          <cell r="I22" t="str">
            <v>A3B</v>
          </cell>
          <cell r="J22" t="str">
            <v>YGC01</v>
          </cell>
          <cell r="K22" t="str">
            <v>AA13</v>
          </cell>
          <cell r="L22" t="str">
            <v>M2Q</v>
          </cell>
          <cell r="M22" t="str">
            <v>s5</v>
          </cell>
          <cell r="N22">
            <v>928500</v>
          </cell>
          <cell r="O22">
            <v>0.12000000000000001</v>
          </cell>
          <cell r="P22">
            <v>111420</v>
          </cell>
          <cell r="Q22">
            <v>38000</v>
          </cell>
          <cell r="R22">
            <v>1077920</v>
          </cell>
          <cell r="S22">
            <v>0</v>
          </cell>
          <cell r="T22">
            <v>0</v>
          </cell>
          <cell r="U22">
            <v>0</v>
          </cell>
          <cell r="V22">
            <v>0</v>
          </cell>
          <cell r="W22">
            <v>0</v>
          </cell>
          <cell r="X22">
            <v>0</v>
          </cell>
          <cell r="Y22">
            <v>0</v>
          </cell>
          <cell r="Z22">
            <v>0</v>
          </cell>
          <cell r="AA22">
            <v>22</v>
          </cell>
          <cell r="AB22">
            <v>1</v>
          </cell>
          <cell r="AC22">
            <v>1077920</v>
          </cell>
          <cell r="AD22">
            <v>500000</v>
          </cell>
          <cell r="AE22">
            <v>577920</v>
          </cell>
          <cell r="AF22">
            <v>0</v>
          </cell>
          <cell r="AG22">
            <v>59456</v>
          </cell>
          <cell r="AH22">
            <v>518464</v>
          </cell>
          <cell r="AI22">
            <v>518500</v>
          </cell>
          <cell r="AJ22" t="str">
            <v>N</v>
          </cell>
        </row>
        <row r="23">
          <cell r="A23" t="str">
            <v>YGN0104</v>
          </cell>
          <cell r="B23" t="str">
            <v>Naw Mu Thaw</v>
          </cell>
          <cell r="C23" t="str">
            <v>Cleaner</v>
          </cell>
          <cell r="D23" t="str">
            <v>Administration</v>
          </cell>
          <cell r="E23" t="str">
            <v>Guest House</v>
          </cell>
          <cell r="F23">
            <v>40462</v>
          </cell>
          <cell r="G23">
            <v>41640</v>
          </cell>
          <cell r="H23">
            <v>42004</v>
          </cell>
          <cell r="I23" t="str">
            <v>Z1S</v>
          </cell>
          <cell r="J23" t="str">
            <v>YGC01</v>
          </cell>
          <cell r="K23" t="str">
            <v>6500O</v>
          </cell>
          <cell r="L23" t="str">
            <v>E1Q</v>
          </cell>
          <cell r="M23" t="str">
            <v>s3</v>
          </cell>
          <cell r="N23">
            <v>120250</v>
          </cell>
          <cell r="O23">
            <v>0.08</v>
          </cell>
          <cell r="P23">
            <v>9620</v>
          </cell>
          <cell r="Q23">
            <v>38000</v>
          </cell>
          <cell r="R23">
            <v>167870</v>
          </cell>
          <cell r="S23">
            <v>0</v>
          </cell>
          <cell r="T23">
            <v>0</v>
          </cell>
          <cell r="U23">
            <v>0</v>
          </cell>
          <cell r="V23">
            <v>0</v>
          </cell>
          <cell r="W23">
            <v>0</v>
          </cell>
          <cell r="X23">
            <v>0</v>
          </cell>
          <cell r="Y23">
            <v>0</v>
          </cell>
          <cell r="Z23">
            <v>0</v>
          </cell>
          <cell r="AA23">
            <v>22</v>
          </cell>
          <cell r="AB23">
            <v>1</v>
          </cell>
          <cell r="AC23">
            <v>167870</v>
          </cell>
          <cell r="AD23">
            <v>80000</v>
          </cell>
          <cell r="AE23">
            <v>87870</v>
          </cell>
          <cell r="AF23">
            <v>0</v>
          </cell>
          <cell r="AG23">
            <v>0</v>
          </cell>
          <cell r="AH23">
            <v>87870</v>
          </cell>
          <cell r="AI23">
            <v>87900</v>
          </cell>
          <cell r="AJ23" t="str">
            <v>N</v>
          </cell>
        </row>
        <row r="24">
          <cell r="A24" t="str">
            <v>YGN0107</v>
          </cell>
          <cell r="B24" t="str">
            <v>Aung Thura Tun</v>
          </cell>
          <cell r="C24" t="str">
            <v>Base Logistician</v>
          </cell>
          <cell r="D24" t="str">
            <v>Logistics</v>
          </cell>
          <cell r="E24" t="str">
            <v>Office</v>
          </cell>
          <cell r="F24">
            <v>40606</v>
          </cell>
          <cell r="G24">
            <v>41640</v>
          </cell>
          <cell r="H24">
            <v>42004</v>
          </cell>
          <cell r="I24" t="str">
            <v>Z1S</v>
          </cell>
          <cell r="J24" t="str">
            <v>YGC01</v>
          </cell>
          <cell r="K24">
            <v>6501</v>
          </cell>
          <cell r="L24" t="str">
            <v>M1J</v>
          </cell>
          <cell r="M24" t="str">
            <v>s3</v>
          </cell>
          <cell r="N24">
            <v>553000</v>
          </cell>
          <cell r="O24">
            <v>0.08</v>
          </cell>
          <cell r="P24">
            <v>44240</v>
          </cell>
          <cell r="Q24">
            <v>38000</v>
          </cell>
          <cell r="R24">
            <v>635240</v>
          </cell>
          <cell r="S24">
            <v>0</v>
          </cell>
          <cell r="T24">
            <v>0</v>
          </cell>
          <cell r="U24">
            <v>0</v>
          </cell>
          <cell r="V24">
            <v>0</v>
          </cell>
          <cell r="W24">
            <v>0</v>
          </cell>
          <cell r="X24">
            <v>0</v>
          </cell>
          <cell r="Y24">
            <v>0</v>
          </cell>
          <cell r="Z24">
            <v>0</v>
          </cell>
          <cell r="AA24">
            <v>22</v>
          </cell>
          <cell r="AB24">
            <v>1</v>
          </cell>
          <cell r="AC24">
            <v>635240</v>
          </cell>
          <cell r="AD24">
            <v>300000</v>
          </cell>
          <cell r="AE24">
            <v>335240</v>
          </cell>
          <cell r="AF24">
            <v>0</v>
          </cell>
          <cell r="AG24">
            <v>19075</v>
          </cell>
          <cell r="AH24">
            <v>316165</v>
          </cell>
          <cell r="AI24">
            <v>316200</v>
          </cell>
          <cell r="AJ24" t="str">
            <v>N</v>
          </cell>
        </row>
        <row r="25">
          <cell r="A25" t="str">
            <v>YGN0110</v>
          </cell>
          <cell r="B25" t="str">
            <v>Dr.Kyawt Thazin Oo</v>
          </cell>
          <cell r="C25" t="str">
            <v>Sustain Programme Coordinator</v>
          </cell>
          <cell r="D25" t="str">
            <v>Sustain</v>
          </cell>
          <cell r="E25" t="str">
            <v>Office</v>
          </cell>
          <cell r="F25">
            <v>40969</v>
          </cell>
          <cell r="G25">
            <v>41640</v>
          </cell>
          <cell r="H25">
            <v>42004</v>
          </cell>
          <cell r="I25" t="str">
            <v>A3C</v>
          </cell>
          <cell r="J25" t="str">
            <v>YGC01</v>
          </cell>
          <cell r="K25" t="str">
            <v>AA13</v>
          </cell>
          <cell r="L25" t="str">
            <v>M3Q</v>
          </cell>
          <cell r="M25" t="str">
            <v>s2</v>
          </cell>
          <cell r="N25">
            <v>1173900</v>
          </cell>
          <cell r="O25">
            <v>0.06</v>
          </cell>
          <cell r="P25">
            <v>70434</v>
          </cell>
          <cell r="Q25">
            <v>38000</v>
          </cell>
          <cell r="R25">
            <v>1282334</v>
          </cell>
          <cell r="S25">
            <v>0</v>
          </cell>
          <cell r="T25">
            <v>0</v>
          </cell>
          <cell r="U25">
            <v>0</v>
          </cell>
          <cell r="V25">
            <v>0</v>
          </cell>
          <cell r="W25">
            <v>0</v>
          </cell>
          <cell r="X25">
            <v>0</v>
          </cell>
          <cell r="Y25">
            <v>0</v>
          </cell>
          <cell r="Z25">
            <v>0</v>
          </cell>
          <cell r="AA25">
            <v>22</v>
          </cell>
          <cell r="AB25">
            <v>1</v>
          </cell>
          <cell r="AC25">
            <v>1282334</v>
          </cell>
          <cell r="AD25">
            <v>600000</v>
          </cell>
          <cell r="AE25">
            <v>682334</v>
          </cell>
          <cell r="AF25">
            <v>0</v>
          </cell>
          <cell r="AG25">
            <v>92642</v>
          </cell>
          <cell r="AH25">
            <v>589692</v>
          </cell>
          <cell r="AI25">
            <v>589700</v>
          </cell>
          <cell r="AJ25" t="str">
            <v>N</v>
          </cell>
        </row>
        <row r="26">
          <cell r="A26" t="str">
            <v>YGN0116</v>
          </cell>
          <cell r="B26" t="str">
            <v>Yee Mon Oo @ Naysar</v>
          </cell>
          <cell r="C26" t="str">
            <v>Finacnes Technician</v>
          </cell>
          <cell r="D26" t="str">
            <v>Administration</v>
          </cell>
          <cell r="E26" t="str">
            <v>Office</v>
          </cell>
          <cell r="F26">
            <v>41309</v>
          </cell>
          <cell r="G26">
            <v>41640</v>
          </cell>
          <cell r="H26">
            <v>42004</v>
          </cell>
          <cell r="I26" t="str">
            <v>Z1S</v>
          </cell>
          <cell r="J26" t="str">
            <v>YGC01</v>
          </cell>
          <cell r="K26">
            <v>6501</v>
          </cell>
          <cell r="L26" t="str">
            <v>T3J</v>
          </cell>
          <cell r="M26" t="str">
            <v>s1</v>
          </cell>
          <cell r="N26">
            <v>359000</v>
          </cell>
          <cell r="O26">
            <v>0.03</v>
          </cell>
          <cell r="P26">
            <v>10770</v>
          </cell>
          <cell r="Q26">
            <v>38000</v>
          </cell>
          <cell r="R26">
            <v>407770</v>
          </cell>
          <cell r="S26">
            <v>0</v>
          </cell>
          <cell r="T26">
            <v>0</v>
          </cell>
          <cell r="U26">
            <v>0</v>
          </cell>
          <cell r="V26">
            <v>0</v>
          </cell>
          <cell r="W26">
            <v>0</v>
          </cell>
          <cell r="X26">
            <v>0</v>
          </cell>
          <cell r="Y26">
            <v>0</v>
          </cell>
          <cell r="Z26">
            <v>0</v>
          </cell>
          <cell r="AA26">
            <v>22</v>
          </cell>
          <cell r="AB26">
            <v>1</v>
          </cell>
          <cell r="AC26">
            <v>407770</v>
          </cell>
          <cell r="AD26">
            <v>200000</v>
          </cell>
          <cell r="AE26">
            <v>207770</v>
          </cell>
          <cell r="AF26">
            <v>0</v>
          </cell>
          <cell r="AG26">
            <v>7371</v>
          </cell>
          <cell r="AH26">
            <v>200399</v>
          </cell>
          <cell r="AI26">
            <v>200400</v>
          </cell>
          <cell r="AJ26" t="str">
            <v>N</v>
          </cell>
        </row>
        <row r="27">
          <cell r="A27" t="str">
            <v>KAY094</v>
          </cell>
          <cell r="B27" t="str">
            <v>Zar Chi Thein</v>
          </cell>
          <cell r="C27" t="str">
            <v>Human Resources Officer</v>
          </cell>
          <cell r="D27" t="str">
            <v>Administration</v>
          </cell>
          <cell r="E27" t="str">
            <v>Office</v>
          </cell>
          <cell r="F27">
            <v>40655</v>
          </cell>
          <cell r="G27">
            <v>41640</v>
          </cell>
          <cell r="H27">
            <v>42004</v>
          </cell>
          <cell r="I27" t="str">
            <v>Z1S</v>
          </cell>
          <cell r="J27" t="str">
            <v>YGC01</v>
          </cell>
          <cell r="K27">
            <v>6501</v>
          </cell>
          <cell r="L27" t="str">
            <v>T2Q</v>
          </cell>
          <cell r="M27" t="str">
            <v>s3</v>
          </cell>
          <cell r="N27">
            <v>264650</v>
          </cell>
          <cell r="O27">
            <v>0.08</v>
          </cell>
          <cell r="P27">
            <v>21172</v>
          </cell>
          <cell r="Q27">
            <v>38000</v>
          </cell>
          <cell r="R27">
            <v>323822</v>
          </cell>
          <cell r="S27">
            <v>0</v>
          </cell>
          <cell r="T27">
            <v>0</v>
          </cell>
          <cell r="U27">
            <v>0</v>
          </cell>
          <cell r="V27">
            <v>0</v>
          </cell>
          <cell r="W27">
            <v>0</v>
          </cell>
          <cell r="X27">
            <v>0</v>
          </cell>
          <cell r="Y27">
            <v>0</v>
          </cell>
          <cell r="Z27">
            <v>0</v>
          </cell>
          <cell r="AA27">
            <v>22</v>
          </cell>
          <cell r="AB27">
            <v>1</v>
          </cell>
          <cell r="AC27">
            <v>323822</v>
          </cell>
          <cell r="AE27">
            <v>323822</v>
          </cell>
          <cell r="AF27">
            <v>79000</v>
          </cell>
          <cell r="AG27">
            <v>5689</v>
          </cell>
          <cell r="AH27">
            <v>239133</v>
          </cell>
          <cell r="AI27">
            <v>239100</v>
          </cell>
          <cell r="AJ27" t="str">
            <v>N</v>
          </cell>
        </row>
        <row r="28">
          <cell r="A28" t="str">
            <v>YGN0117</v>
          </cell>
          <cell r="B28" t="str">
            <v>Myo Thein</v>
          </cell>
          <cell r="C28" t="str">
            <v>Driver</v>
          </cell>
          <cell r="D28" t="str">
            <v>Logistics</v>
          </cell>
          <cell r="E28" t="str">
            <v>Office</v>
          </cell>
          <cell r="F28">
            <v>41306</v>
          </cell>
          <cell r="G28">
            <v>41640</v>
          </cell>
          <cell r="H28">
            <v>42004</v>
          </cell>
          <cell r="I28" t="str">
            <v>Z1S</v>
          </cell>
          <cell r="J28" t="str">
            <v>YGC01</v>
          </cell>
          <cell r="K28">
            <v>6501</v>
          </cell>
          <cell r="L28" t="str">
            <v>T1J</v>
          </cell>
          <cell r="M28" t="str">
            <v>s1</v>
          </cell>
          <cell r="N28">
            <v>181000</v>
          </cell>
          <cell r="O28">
            <v>0.03</v>
          </cell>
          <cell r="P28">
            <v>5430</v>
          </cell>
          <cell r="Q28">
            <v>38000</v>
          </cell>
          <cell r="R28">
            <v>224430</v>
          </cell>
          <cell r="S28">
            <v>0</v>
          </cell>
          <cell r="T28">
            <v>0</v>
          </cell>
          <cell r="U28">
            <v>0</v>
          </cell>
          <cell r="V28">
            <v>0</v>
          </cell>
          <cell r="W28">
            <v>0</v>
          </cell>
          <cell r="X28">
            <v>0</v>
          </cell>
          <cell r="Y28">
            <v>0</v>
          </cell>
          <cell r="Z28">
            <v>0</v>
          </cell>
          <cell r="AA28">
            <v>22</v>
          </cell>
          <cell r="AB28">
            <v>1</v>
          </cell>
          <cell r="AC28">
            <v>224430</v>
          </cell>
          <cell r="AD28">
            <v>110000</v>
          </cell>
          <cell r="AE28">
            <v>114430</v>
          </cell>
          <cell r="AF28">
            <v>0</v>
          </cell>
          <cell r="AG28">
            <v>0</v>
          </cell>
          <cell r="AH28">
            <v>114430</v>
          </cell>
          <cell r="AI28">
            <v>114400</v>
          </cell>
          <cell r="AJ28" t="str">
            <v>N</v>
          </cell>
        </row>
        <row r="29">
          <cell r="A29" t="str">
            <v>YGN0119</v>
          </cell>
          <cell r="B29" t="str">
            <v>Myo Min Soe</v>
          </cell>
          <cell r="C29" t="str">
            <v>Driver</v>
          </cell>
          <cell r="D29" t="str">
            <v>Logistics</v>
          </cell>
          <cell r="E29" t="str">
            <v>Driver/Pilot</v>
          </cell>
          <cell r="F29">
            <v>41351</v>
          </cell>
          <cell r="G29">
            <v>41640</v>
          </cell>
          <cell r="H29">
            <v>42004</v>
          </cell>
          <cell r="I29" t="str">
            <v>Z1S</v>
          </cell>
          <cell r="J29" t="str">
            <v>YGC01</v>
          </cell>
          <cell r="K29" t="str">
            <v>6500O</v>
          </cell>
          <cell r="L29" t="str">
            <v>T1J</v>
          </cell>
          <cell r="M29" t="str">
            <v>s1</v>
          </cell>
          <cell r="N29">
            <v>181000</v>
          </cell>
          <cell r="O29">
            <v>0.03</v>
          </cell>
          <cell r="P29">
            <v>5430</v>
          </cell>
          <cell r="Q29">
            <v>38000</v>
          </cell>
          <cell r="R29">
            <v>224430</v>
          </cell>
          <cell r="S29">
            <v>0</v>
          </cell>
          <cell r="T29">
            <v>0</v>
          </cell>
          <cell r="U29">
            <v>0</v>
          </cell>
          <cell r="V29">
            <v>0</v>
          </cell>
          <cell r="W29">
            <v>0</v>
          </cell>
          <cell r="X29">
            <v>0</v>
          </cell>
          <cell r="Y29">
            <v>0</v>
          </cell>
          <cell r="Z29">
            <v>0</v>
          </cell>
          <cell r="AA29">
            <v>22</v>
          </cell>
          <cell r="AB29">
            <v>1</v>
          </cell>
          <cell r="AC29">
            <v>224430</v>
          </cell>
          <cell r="AE29">
            <v>224430</v>
          </cell>
          <cell r="AF29">
            <v>53000</v>
          </cell>
          <cell r="AG29">
            <v>0</v>
          </cell>
          <cell r="AH29">
            <v>171430</v>
          </cell>
          <cell r="AI29">
            <v>171400</v>
          </cell>
          <cell r="AJ29" t="str">
            <v>N</v>
          </cell>
        </row>
        <row r="30">
          <cell r="A30" t="str">
            <v>YGN0121</v>
          </cell>
          <cell r="B30" t="str">
            <v>Aung Aung</v>
          </cell>
          <cell r="C30" t="str">
            <v>Watchman</v>
          </cell>
          <cell r="D30" t="str">
            <v>Logistics</v>
          </cell>
          <cell r="E30" t="str">
            <v>Office</v>
          </cell>
          <cell r="F30">
            <v>41507</v>
          </cell>
          <cell r="G30">
            <v>41640</v>
          </cell>
          <cell r="H30">
            <v>42004</v>
          </cell>
          <cell r="I30" t="str">
            <v>Z1S</v>
          </cell>
          <cell r="J30" t="str">
            <v>YGC01</v>
          </cell>
          <cell r="K30">
            <v>6501</v>
          </cell>
          <cell r="L30" t="str">
            <v>E1J</v>
          </cell>
          <cell r="M30" t="str">
            <v>s0</v>
          </cell>
          <cell r="N30">
            <v>115500</v>
          </cell>
          <cell r="O30">
            <v>0</v>
          </cell>
          <cell r="P30">
            <v>0</v>
          </cell>
          <cell r="Q30">
            <v>38000</v>
          </cell>
          <cell r="R30">
            <v>153500</v>
          </cell>
          <cell r="S30">
            <v>0</v>
          </cell>
          <cell r="T30">
            <v>0</v>
          </cell>
          <cell r="U30">
            <v>0</v>
          </cell>
          <cell r="V30">
            <v>0</v>
          </cell>
          <cell r="W30">
            <v>0</v>
          </cell>
          <cell r="X30">
            <v>0</v>
          </cell>
          <cell r="Y30">
            <v>0</v>
          </cell>
          <cell r="Z30">
            <v>0</v>
          </cell>
          <cell r="AA30">
            <v>22</v>
          </cell>
          <cell r="AB30">
            <v>1</v>
          </cell>
          <cell r="AC30">
            <v>153500</v>
          </cell>
          <cell r="AE30">
            <v>153500</v>
          </cell>
          <cell r="AF30">
            <v>35000</v>
          </cell>
          <cell r="AG30">
            <v>0</v>
          </cell>
          <cell r="AH30">
            <v>118500</v>
          </cell>
          <cell r="AI30">
            <v>118500</v>
          </cell>
          <cell r="AJ30" t="str">
            <v>N</v>
          </cell>
        </row>
        <row r="31">
          <cell r="A31" t="str">
            <v>YGN0122</v>
          </cell>
          <cell r="B31" t="str">
            <v>Aung Moe Thu</v>
          </cell>
          <cell r="C31" t="str">
            <v>Watchman</v>
          </cell>
          <cell r="D31" t="str">
            <v>Logistics</v>
          </cell>
          <cell r="E31" t="str">
            <v>Office</v>
          </cell>
          <cell r="F31">
            <v>41507</v>
          </cell>
          <cell r="G31">
            <v>41640</v>
          </cell>
          <cell r="H31">
            <v>42004</v>
          </cell>
          <cell r="I31" t="str">
            <v>Z1S</v>
          </cell>
          <cell r="J31" t="str">
            <v>YGC01</v>
          </cell>
          <cell r="K31">
            <v>6501</v>
          </cell>
          <cell r="L31" t="str">
            <v>E1J</v>
          </cell>
          <cell r="M31" t="str">
            <v>s0</v>
          </cell>
          <cell r="N31">
            <v>115500</v>
          </cell>
          <cell r="O31">
            <v>0</v>
          </cell>
          <cell r="P31">
            <v>0</v>
          </cell>
          <cell r="Q31">
            <v>38000</v>
          </cell>
          <cell r="R31">
            <v>153500</v>
          </cell>
          <cell r="S31">
            <v>0</v>
          </cell>
          <cell r="T31">
            <v>0</v>
          </cell>
          <cell r="U31">
            <v>0</v>
          </cell>
          <cell r="V31">
            <v>0</v>
          </cell>
          <cell r="W31">
            <v>0</v>
          </cell>
          <cell r="X31">
            <v>0</v>
          </cell>
          <cell r="Y31">
            <v>0</v>
          </cell>
          <cell r="Z31">
            <v>0</v>
          </cell>
          <cell r="AA31">
            <v>22</v>
          </cell>
          <cell r="AB31">
            <v>1</v>
          </cell>
          <cell r="AC31">
            <v>153500</v>
          </cell>
          <cell r="AD31">
            <v>70000</v>
          </cell>
          <cell r="AE31">
            <v>83500</v>
          </cell>
          <cell r="AF31">
            <v>0</v>
          </cell>
          <cell r="AG31">
            <v>0</v>
          </cell>
          <cell r="AH31">
            <v>83500</v>
          </cell>
          <cell r="AI31">
            <v>83500</v>
          </cell>
          <cell r="AJ31" t="str">
            <v>N</v>
          </cell>
        </row>
        <row r="32">
          <cell r="A32" t="str">
            <v>YGN0123</v>
          </cell>
          <cell r="B32" t="str">
            <v>Hsu Myat Yu</v>
          </cell>
          <cell r="C32" t="str">
            <v>Pre Auditor</v>
          </cell>
          <cell r="D32" t="str">
            <v>Administration</v>
          </cell>
          <cell r="E32" t="str">
            <v>Office</v>
          </cell>
          <cell r="F32">
            <v>41519</v>
          </cell>
          <cell r="G32">
            <v>41640</v>
          </cell>
          <cell r="H32">
            <v>42004</v>
          </cell>
          <cell r="I32" t="str">
            <v>Z1S</v>
          </cell>
          <cell r="J32" t="str">
            <v>YGC01</v>
          </cell>
          <cell r="K32">
            <v>6501</v>
          </cell>
          <cell r="L32" t="str">
            <v>M1J</v>
          </cell>
          <cell r="M32" t="str">
            <v>s0</v>
          </cell>
          <cell r="N32">
            <v>553000</v>
          </cell>
          <cell r="O32">
            <v>0</v>
          </cell>
          <cell r="P32">
            <v>0</v>
          </cell>
          <cell r="Q32">
            <v>38000</v>
          </cell>
          <cell r="R32">
            <v>591000</v>
          </cell>
          <cell r="S32">
            <v>0</v>
          </cell>
          <cell r="T32">
            <v>0</v>
          </cell>
          <cell r="U32">
            <v>0</v>
          </cell>
          <cell r="V32">
            <v>0</v>
          </cell>
          <cell r="W32">
            <v>0</v>
          </cell>
          <cell r="X32">
            <v>0</v>
          </cell>
          <cell r="Y32">
            <v>0</v>
          </cell>
          <cell r="Z32">
            <v>0</v>
          </cell>
          <cell r="AA32">
            <v>22</v>
          </cell>
          <cell r="AB32">
            <v>1</v>
          </cell>
          <cell r="AC32">
            <v>591000</v>
          </cell>
          <cell r="AE32">
            <v>591000</v>
          </cell>
          <cell r="AF32">
            <v>111900</v>
          </cell>
          <cell r="AG32">
            <v>23091</v>
          </cell>
          <cell r="AH32">
            <v>456009</v>
          </cell>
          <cell r="AI32">
            <v>456000</v>
          </cell>
          <cell r="AJ32" t="str">
            <v>N</v>
          </cell>
        </row>
        <row r="33">
          <cell r="A33" t="str">
            <v>YGN0124</v>
          </cell>
          <cell r="B33" t="str">
            <v>Zaw Htut Nyein</v>
          </cell>
          <cell r="C33" t="str">
            <v>Watchman</v>
          </cell>
          <cell r="D33" t="str">
            <v>Logistics</v>
          </cell>
          <cell r="E33" t="str">
            <v>Office</v>
          </cell>
          <cell r="F33">
            <v>41523</v>
          </cell>
          <cell r="G33">
            <v>41640</v>
          </cell>
          <cell r="H33">
            <v>42004</v>
          </cell>
          <cell r="I33" t="str">
            <v>Z1S</v>
          </cell>
          <cell r="J33" t="str">
            <v>YGC01</v>
          </cell>
          <cell r="K33">
            <v>6501</v>
          </cell>
          <cell r="L33" t="str">
            <v>E1J</v>
          </cell>
          <cell r="M33" t="str">
            <v>s0</v>
          </cell>
          <cell r="N33">
            <v>115500</v>
          </cell>
          <cell r="O33">
            <v>0</v>
          </cell>
          <cell r="P33">
            <v>0</v>
          </cell>
          <cell r="Q33">
            <v>38000</v>
          </cell>
          <cell r="R33">
            <v>153500</v>
          </cell>
          <cell r="S33">
            <v>0</v>
          </cell>
          <cell r="T33">
            <v>0</v>
          </cell>
          <cell r="U33">
            <v>0</v>
          </cell>
          <cell r="V33">
            <v>0</v>
          </cell>
          <cell r="W33">
            <v>0</v>
          </cell>
          <cell r="X33">
            <v>0</v>
          </cell>
          <cell r="Y33">
            <v>0</v>
          </cell>
          <cell r="Z33">
            <v>0</v>
          </cell>
          <cell r="AA33">
            <v>22</v>
          </cell>
          <cell r="AB33">
            <v>1</v>
          </cell>
          <cell r="AC33">
            <v>153500</v>
          </cell>
          <cell r="AD33">
            <v>70000</v>
          </cell>
          <cell r="AE33">
            <v>83500</v>
          </cell>
          <cell r="AF33">
            <v>0</v>
          </cell>
          <cell r="AG33">
            <v>0</v>
          </cell>
          <cell r="AH33">
            <v>83500</v>
          </cell>
          <cell r="AI33">
            <v>83500</v>
          </cell>
          <cell r="AJ33" t="str">
            <v>N</v>
          </cell>
        </row>
        <row r="34">
          <cell r="A34" t="str">
            <v>YGN0125</v>
          </cell>
          <cell r="B34" t="str">
            <v>Pyi Nyein Aye</v>
          </cell>
          <cell r="C34" t="str">
            <v>Financial Controller</v>
          </cell>
          <cell r="D34" t="str">
            <v>Administration</v>
          </cell>
          <cell r="E34" t="str">
            <v>Office</v>
          </cell>
          <cell r="F34">
            <v>41533</v>
          </cell>
          <cell r="G34">
            <v>41640</v>
          </cell>
          <cell r="H34">
            <v>42004</v>
          </cell>
          <cell r="I34" t="str">
            <v>Z1S</v>
          </cell>
          <cell r="J34" t="str">
            <v>YGC01</v>
          </cell>
          <cell r="K34">
            <v>6501</v>
          </cell>
          <cell r="L34" t="str">
            <v>M2J</v>
          </cell>
          <cell r="M34" t="str">
            <v>s0</v>
          </cell>
          <cell r="N34">
            <v>862000</v>
          </cell>
          <cell r="O34">
            <v>0</v>
          </cell>
          <cell r="P34">
            <v>0</v>
          </cell>
          <cell r="Q34">
            <v>38000</v>
          </cell>
          <cell r="R34">
            <v>900000</v>
          </cell>
          <cell r="S34">
            <v>0</v>
          </cell>
          <cell r="T34">
            <v>0</v>
          </cell>
          <cell r="U34">
            <v>0</v>
          </cell>
          <cell r="V34">
            <v>0</v>
          </cell>
          <cell r="W34">
            <v>0</v>
          </cell>
          <cell r="X34">
            <v>0</v>
          </cell>
          <cell r="Y34">
            <v>0</v>
          </cell>
          <cell r="Z34">
            <v>0</v>
          </cell>
          <cell r="AA34">
            <v>22</v>
          </cell>
          <cell r="AB34">
            <v>1</v>
          </cell>
          <cell r="AC34">
            <v>900000</v>
          </cell>
          <cell r="AD34">
            <v>420000</v>
          </cell>
          <cell r="AE34">
            <v>480000</v>
          </cell>
          <cell r="AF34">
            <v>0</v>
          </cell>
          <cell r="AG34">
            <v>50389</v>
          </cell>
          <cell r="AH34">
            <v>429611</v>
          </cell>
          <cell r="AI34">
            <v>429600</v>
          </cell>
          <cell r="AJ34" t="str">
            <v>N</v>
          </cell>
        </row>
        <row r="35">
          <cell r="A35" t="str">
            <v>YGN0126</v>
          </cell>
          <cell r="B35" t="str">
            <v>Chan Myae Thu</v>
          </cell>
          <cell r="C35" t="str">
            <v>Archivist</v>
          </cell>
          <cell r="D35" t="str">
            <v>Administration</v>
          </cell>
          <cell r="E35" t="str">
            <v>Office</v>
          </cell>
          <cell r="F35">
            <v>41555</v>
          </cell>
          <cell r="G35">
            <v>41640</v>
          </cell>
          <cell r="H35">
            <v>42004</v>
          </cell>
          <cell r="I35" t="str">
            <v>Z1S</v>
          </cell>
          <cell r="J35" t="str">
            <v>YGC01</v>
          </cell>
          <cell r="K35">
            <v>6501</v>
          </cell>
          <cell r="L35" t="str">
            <v>E3J</v>
          </cell>
          <cell r="M35" t="str">
            <v>s0</v>
          </cell>
          <cell r="N35">
            <v>155000</v>
          </cell>
          <cell r="O35">
            <v>0</v>
          </cell>
          <cell r="P35">
            <v>0</v>
          </cell>
          <cell r="Q35">
            <v>38000</v>
          </cell>
          <cell r="R35">
            <v>193000</v>
          </cell>
          <cell r="S35">
            <v>0</v>
          </cell>
          <cell r="T35">
            <v>0</v>
          </cell>
          <cell r="U35">
            <v>0</v>
          </cell>
          <cell r="V35">
            <v>0</v>
          </cell>
          <cell r="W35">
            <v>0</v>
          </cell>
          <cell r="X35">
            <v>0</v>
          </cell>
          <cell r="Y35">
            <v>0</v>
          </cell>
          <cell r="Z35">
            <v>0</v>
          </cell>
          <cell r="AA35">
            <v>22</v>
          </cell>
          <cell r="AB35">
            <v>1</v>
          </cell>
          <cell r="AC35">
            <v>193000</v>
          </cell>
          <cell r="AE35">
            <v>193000</v>
          </cell>
          <cell r="AF35">
            <v>44000</v>
          </cell>
          <cell r="AG35">
            <v>0</v>
          </cell>
          <cell r="AH35">
            <v>149000</v>
          </cell>
          <cell r="AI35">
            <v>149000</v>
          </cell>
          <cell r="AJ35" t="str">
            <v>N</v>
          </cell>
        </row>
        <row r="36">
          <cell r="A36" t="str">
            <v>YGN0127</v>
          </cell>
          <cell r="B36" t="str">
            <v>Aung Bo Bo Maung</v>
          </cell>
          <cell r="C36" t="str">
            <v>Watchman</v>
          </cell>
          <cell r="D36" t="str">
            <v>Logistics</v>
          </cell>
          <cell r="E36" t="str">
            <v>Office</v>
          </cell>
          <cell r="F36">
            <v>41579</v>
          </cell>
          <cell r="G36">
            <v>41640</v>
          </cell>
          <cell r="H36">
            <v>42004</v>
          </cell>
          <cell r="I36" t="str">
            <v>Z1S</v>
          </cell>
          <cell r="J36" t="str">
            <v>YGC01</v>
          </cell>
          <cell r="K36">
            <v>6501</v>
          </cell>
          <cell r="L36" t="str">
            <v>E1J</v>
          </cell>
          <cell r="M36" t="str">
            <v>s0</v>
          </cell>
          <cell r="N36">
            <v>115500</v>
          </cell>
          <cell r="O36">
            <v>0</v>
          </cell>
          <cell r="P36">
            <v>0</v>
          </cell>
          <cell r="Q36">
            <v>38000</v>
          </cell>
          <cell r="R36">
            <v>153500</v>
          </cell>
          <cell r="S36">
            <v>0</v>
          </cell>
          <cell r="T36">
            <v>0</v>
          </cell>
          <cell r="U36">
            <v>0</v>
          </cell>
          <cell r="V36">
            <v>0</v>
          </cell>
          <cell r="W36">
            <v>0</v>
          </cell>
          <cell r="X36">
            <v>0</v>
          </cell>
          <cell r="Y36">
            <v>0</v>
          </cell>
          <cell r="Z36">
            <v>0</v>
          </cell>
          <cell r="AA36">
            <v>22</v>
          </cell>
          <cell r="AB36">
            <v>1</v>
          </cell>
          <cell r="AC36">
            <v>153500</v>
          </cell>
          <cell r="AE36">
            <v>153500</v>
          </cell>
          <cell r="AF36">
            <v>35000</v>
          </cell>
          <cell r="AG36">
            <v>0</v>
          </cell>
          <cell r="AH36">
            <v>118500</v>
          </cell>
          <cell r="AI36">
            <v>118500</v>
          </cell>
          <cell r="AJ36" t="str">
            <v>N</v>
          </cell>
        </row>
        <row r="37">
          <cell r="A37" t="str">
            <v>YGN0128</v>
          </cell>
          <cell r="B37" t="str">
            <v>Saw Sunny</v>
          </cell>
          <cell r="C37" t="str">
            <v>Reporting Manager</v>
          </cell>
          <cell r="D37" t="str">
            <v>Administration</v>
          </cell>
          <cell r="E37" t="str">
            <v>Office</v>
          </cell>
          <cell r="F37">
            <v>41610</v>
          </cell>
          <cell r="G37">
            <v>41640</v>
          </cell>
          <cell r="H37">
            <v>42004</v>
          </cell>
          <cell r="I37" t="str">
            <v>Z1S</v>
          </cell>
          <cell r="J37" t="str">
            <v>YGC01</v>
          </cell>
          <cell r="K37">
            <v>6501</v>
          </cell>
          <cell r="L37" t="str">
            <v>M1J</v>
          </cell>
          <cell r="M37" t="str">
            <v>s0</v>
          </cell>
          <cell r="N37">
            <v>553000</v>
          </cell>
          <cell r="O37">
            <v>0</v>
          </cell>
          <cell r="P37">
            <v>0</v>
          </cell>
          <cell r="Q37">
            <v>38000</v>
          </cell>
          <cell r="R37">
            <v>591000</v>
          </cell>
          <cell r="S37">
            <v>0</v>
          </cell>
          <cell r="T37">
            <v>0</v>
          </cell>
          <cell r="U37">
            <v>0</v>
          </cell>
          <cell r="V37">
            <v>0</v>
          </cell>
          <cell r="W37">
            <v>0</v>
          </cell>
          <cell r="X37">
            <v>0</v>
          </cell>
          <cell r="Y37">
            <v>0</v>
          </cell>
          <cell r="Z37">
            <v>0</v>
          </cell>
          <cell r="AA37">
            <v>22</v>
          </cell>
          <cell r="AB37">
            <v>1</v>
          </cell>
          <cell r="AC37">
            <v>591000</v>
          </cell>
          <cell r="AD37">
            <v>280000</v>
          </cell>
          <cell r="AE37">
            <v>311000</v>
          </cell>
          <cell r="AF37">
            <v>0</v>
          </cell>
          <cell r="AG37">
            <v>13160</v>
          </cell>
          <cell r="AH37">
            <v>297840</v>
          </cell>
          <cell r="AI37">
            <v>297800</v>
          </cell>
          <cell r="AJ37" t="str">
            <v>N</v>
          </cell>
        </row>
        <row r="38">
          <cell r="A38" t="str">
            <v>YGN0131</v>
          </cell>
          <cell r="B38" t="str">
            <v>Than Htut</v>
          </cell>
          <cell r="C38" t="str">
            <v>Storekeeper</v>
          </cell>
          <cell r="D38" t="str">
            <v>Logistics</v>
          </cell>
          <cell r="E38" t="str">
            <v>Office</v>
          </cell>
          <cell r="F38">
            <v>41715</v>
          </cell>
          <cell r="G38">
            <v>41715</v>
          </cell>
          <cell r="H38">
            <v>42004</v>
          </cell>
          <cell r="I38" t="str">
            <v>Z1S</v>
          </cell>
          <cell r="J38" t="str">
            <v>YGC01</v>
          </cell>
          <cell r="K38">
            <v>6501</v>
          </cell>
          <cell r="L38" t="str">
            <v>T1J</v>
          </cell>
          <cell r="M38" t="str">
            <v>s0</v>
          </cell>
          <cell r="N38">
            <v>181000</v>
          </cell>
          <cell r="O38">
            <v>0</v>
          </cell>
          <cell r="P38">
            <v>0</v>
          </cell>
          <cell r="Q38">
            <v>38000</v>
          </cell>
          <cell r="R38">
            <v>219000</v>
          </cell>
          <cell r="S38">
            <v>0</v>
          </cell>
          <cell r="T38">
            <v>0</v>
          </cell>
          <cell r="U38">
            <v>0</v>
          </cell>
          <cell r="V38">
            <v>0</v>
          </cell>
          <cell r="W38">
            <v>0</v>
          </cell>
          <cell r="X38">
            <v>0</v>
          </cell>
          <cell r="Y38">
            <v>0</v>
          </cell>
          <cell r="Z38">
            <v>0</v>
          </cell>
          <cell r="AA38">
            <v>22</v>
          </cell>
          <cell r="AB38">
            <v>1</v>
          </cell>
          <cell r="AC38">
            <v>219000</v>
          </cell>
          <cell r="AD38">
            <v>100000</v>
          </cell>
          <cell r="AE38">
            <v>119000</v>
          </cell>
          <cell r="AF38">
            <v>0</v>
          </cell>
          <cell r="AG38">
            <v>0</v>
          </cell>
          <cell r="AH38">
            <v>119000</v>
          </cell>
          <cell r="AI38">
            <v>119000</v>
          </cell>
          <cell r="AJ38" t="str">
            <v>N</v>
          </cell>
        </row>
        <row r="39">
          <cell r="A39" t="str">
            <v>YGN0132</v>
          </cell>
          <cell r="B39" t="str">
            <v>Sai Nay Zaw Myint</v>
          </cell>
          <cell r="C39" t="str">
            <v>Purchaser</v>
          </cell>
          <cell r="D39" t="str">
            <v>Logistics</v>
          </cell>
          <cell r="E39" t="str">
            <v>Office</v>
          </cell>
          <cell r="F39">
            <v>41730</v>
          </cell>
          <cell r="G39">
            <v>41730</v>
          </cell>
          <cell r="H39">
            <v>42004</v>
          </cell>
          <cell r="I39" t="str">
            <v>Z1S</v>
          </cell>
          <cell r="J39" t="str">
            <v>YGC01</v>
          </cell>
          <cell r="K39">
            <v>6501</v>
          </cell>
          <cell r="L39" t="str">
            <v>T2J</v>
          </cell>
          <cell r="M39" t="str">
            <v>s0</v>
          </cell>
          <cell r="N39">
            <v>239000</v>
          </cell>
          <cell r="O39">
            <v>0</v>
          </cell>
          <cell r="P39">
            <v>0</v>
          </cell>
          <cell r="Q39">
            <v>38000</v>
          </cell>
          <cell r="R39">
            <v>277000</v>
          </cell>
          <cell r="S39">
            <v>0</v>
          </cell>
          <cell r="T39">
            <v>0</v>
          </cell>
          <cell r="U39">
            <v>0</v>
          </cell>
          <cell r="V39">
            <v>0</v>
          </cell>
          <cell r="W39">
            <v>0</v>
          </cell>
          <cell r="X39">
            <v>0</v>
          </cell>
          <cell r="Y39">
            <v>0</v>
          </cell>
          <cell r="Z39">
            <v>0</v>
          </cell>
          <cell r="AA39">
            <v>22</v>
          </cell>
          <cell r="AB39">
            <v>1</v>
          </cell>
          <cell r="AC39">
            <v>277000</v>
          </cell>
          <cell r="AD39">
            <v>130000</v>
          </cell>
          <cell r="AE39">
            <v>147000</v>
          </cell>
          <cell r="AF39">
            <v>0</v>
          </cell>
          <cell r="AG39">
            <v>3529</v>
          </cell>
          <cell r="AH39">
            <v>143471</v>
          </cell>
          <cell r="AI39">
            <v>143500</v>
          </cell>
          <cell r="AJ39" t="str">
            <v>N</v>
          </cell>
        </row>
        <row r="40">
          <cell r="A40" t="str">
            <v>YGN0133</v>
          </cell>
          <cell r="B40" t="str">
            <v>Dal Kom Lian</v>
          </cell>
          <cell r="C40" t="str">
            <v>Deputy Head of Department (Human Resources)</v>
          </cell>
          <cell r="D40" t="str">
            <v>Administration</v>
          </cell>
          <cell r="E40" t="str">
            <v>Office</v>
          </cell>
          <cell r="F40">
            <v>41761</v>
          </cell>
          <cell r="G40">
            <v>41761</v>
          </cell>
          <cell r="H40">
            <v>42004</v>
          </cell>
          <cell r="I40" t="str">
            <v>Z1S</v>
          </cell>
          <cell r="J40" t="str">
            <v>YGC01</v>
          </cell>
          <cell r="K40">
            <v>6501</v>
          </cell>
          <cell r="L40" t="str">
            <v>M2J</v>
          </cell>
          <cell r="M40" t="str">
            <v>s0</v>
          </cell>
          <cell r="N40">
            <v>862000</v>
          </cell>
          <cell r="O40">
            <v>0</v>
          </cell>
          <cell r="P40">
            <v>0</v>
          </cell>
          <cell r="Q40">
            <v>38000</v>
          </cell>
          <cell r="R40">
            <v>900000</v>
          </cell>
          <cell r="S40">
            <v>0</v>
          </cell>
          <cell r="T40">
            <v>0</v>
          </cell>
          <cell r="U40">
            <v>0</v>
          </cell>
          <cell r="V40">
            <v>0</v>
          </cell>
          <cell r="W40">
            <v>0</v>
          </cell>
          <cell r="X40">
            <v>0</v>
          </cell>
          <cell r="Y40">
            <v>0.5</v>
          </cell>
          <cell r="Z40">
            <v>0</v>
          </cell>
          <cell r="AA40">
            <v>22</v>
          </cell>
          <cell r="AB40">
            <v>0.98</v>
          </cell>
          <cell r="AC40">
            <v>882000</v>
          </cell>
          <cell r="AD40">
            <v>410000</v>
          </cell>
          <cell r="AE40">
            <v>472000</v>
          </cell>
          <cell r="AF40">
            <v>0</v>
          </cell>
          <cell r="AG40">
            <v>44223</v>
          </cell>
          <cell r="AH40">
            <v>427777</v>
          </cell>
          <cell r="AI40">
            <v>427800</v>
          </cell>
          <cell r="AJ40" t="str">
            <v>N</v>
          </cell>
        </row>
      </sheetData>
      <sheetData sheetId="10">
        <row r="1">
          <cell r="M1">
            <v>24</v>
          </cell>
        </row>
      </sheetData>
      <sheetData sheetId="11">
        <row r="2">
          <cell r="E2" t="str">
            <v>Other ALLOWANCES for April'2014</v>
          </cell>
        </row>
        <row r="3">
          <cell r="A3" t="str">
            <v>closing on:</v>
          </cell>
          <cell r="B3">
            <v>41820</v>
          </cell>
        </row>
        <row r="4">
          <cell r="A4" t="str">
            <v>Staff Code</v>
          </cell>
          <cell r="B4" t="str">
            <v>Name</v>
          </cell>
          <cell r="C4" t="str">
            <v>Position</v>
          </cell>
          <cell r="D4" t="str">
            <v>Department</v>
          </cell>
          <cell r="E4" t="str">
            <v>Team</v>
          </cell>
          <cell r="F4" t="str">
            <v>ACF starting date</v>
          </cell>
          <cell r="G4" t="str">
            <v>Current contract Starting date</v>
          </cell>
          <cell r="H4" t="str">
            <v>Current contract Ending date</v>
          </cell>
          <cell r="I4" t="str">
            <v>Contract code</v>
          </cell>
          <cell r="J4" t="str">
            <v>Project code</v>
          </cell>
          <cell r="K4" t="str">
            <v>Financial line code</v>
          </cell>
          <cell r="L4" t="str">
            <v>Grade status</v>
          </cell>
          <cell r="M4" t="str">
            <v>Seniority Step</v>
          </cell>
          <cell r="N4" t="str">
            <v>Cost of Living allowance (MMK)</v>
          </cell>
          <cell r="O4" t="str">
            <v xml:space="preserve">Number of working days </v>
          </cell>
          <cell r="P4" t="str">
            <v>Presence rate</v>
          </cell>
          <cell r="Q4" t="str">
            <v>Overtime (working official holidays)</v>
          </cell>
          <cell r="R4" t="str">
            <v>OT Rate</v>
          </cell>
          <cell r="S4" t="str">
            <v>NET Cost of Living allowance to pay (MMK)</v>
          </cell>
          <cell r="T4" t="str">
            <v>Otvertime payment
(MMK)</v>
          </cell>
          <cell r="U4" t="str">
            <v>Relocation Allowance (MMK)</v>
          </cell>
          <cell r="V4" t="str">
            <v>Facilitation Allowance (MMK)</v>
          </cell>
          <cell r="W4" t="str">
            <v>Scarcity Bonus (MMK)</v>
          </cell>
          <cell r="X4" t="str">
            <v>Other Allowance
(in MMK)</v>
          </cell>
          <cell r="Y4" t="str">
            <v>Signature</v>
          </cell>
          <cell r="Z4" t="str">
            <v>Total
Allowance
(MMK)</v>
          </cell>
          <cell r="AA4" t="str">
            <v xml:space="preserve">ROUNDED                           Total To Pay (MMK) </v>
          </cell>
        </row>
        <row r="5">
          <cell r="A5" t="str">
            <v>YGN0027</v>
          </cell>
          <cell r="B5" t="str">
            <v>Mary</v>
          </cell>
          <cell r="C5" t="str">
            <v>Cleaner</v>
          </cell>
          <cell r="D5" t="str">
            <v>Administration</v>
          </cell>
          <cell r="E5" t="str">
            <v>Office</v>
          </cell>
          <cell r="F5">
            <v>39203</v>
          </cell>
          <cell r="G5">
            <v>41640</v>
          </cell>
          <cell r="H5">
            <v>42004</v>
          </cell>
          <cell r="I5" t="str">
            <v>Z1S</v>
          </cell>
          <cell r="J5" t="str">
            <v>YGC01</v>
          </cell>
          <cell r="K5">
            <v>6501</v>
          </cell>
          <cell r="L5" t="str">
            <v>E1S</v>
          </cell>
          <cell r="M5" t="str">
            <v>s5</v>
          </cell>
          <cell r="N5">
            <v>38000</v>
          </cell>
          <cell r="O5">
            <v>0</v>
          </cell>
          <cell r="P5">
            <v>22</v>
          </cell>
          <cell r="Q5">
            <v>0</v>
          </cell>
          <cell r="R5">
            <v>0</v>
          </cell>
          <cell r="S5">
            <v>836000</v>
          </cell>
          <cell r="T5">
            <v>0</v>
          </cell>
          <cell r="Z5">
            <v>836000</v>
          </cell>
          <cell r="AA5">
            <v>836000</v>
          </cell>
        </row>
        <row r="6">
          <cell r="A6" t="str">
            <v>YGN0016</v>
          </cell>
          <cell r="B6" t="str">
            <v>Andrew</v>
          </cell>
          <cell r="C6" t="str">
            <v>Watchman</v>
          </cell>
          <cell r="D6" t="str">
            <v>Logistics</v>
          </cell>
          <cell r="E6" t="str">
            <v>Office</v>
          </cell>
          <cell r="F6">
            <v>36617</v>
          </cell>
          <cell r="G6">
            <v>41640</v>
          </cell>
          <cell r="H6">
            <v>42004</v>
          </cell>
          <cell r="I6" t="str">
            <v>Z1S</v>
          </cell>
          <cell r="J6" t="str">
            <v>YGC01</v>
          </cell>
          <cell r="K6">
            <v>6501</v>
          </cell>
          <cell r="L6" t="str">
            <v>E1S</v>
          </cell>
          <cell r="M6" t="str">
            <v>s5</v>
          </cell>
          <cell r="N6">
            <v>38000</v>
          </cell>
          <cell r="O6">
            <v>0</v>
          </cell>
          <cell r="P6">
            <v>22</v>
          </cell>
          <cell r="Q6">
            <v>0</v>
          </cell>
          <cell r="R6">
            <v>0</v>
          </cell>
          <cell r="S6">
            <v>836000</v>
          </cell>
          <cell r="T6">
            <v>0</v>
          </cell>
          <cell r="Z6">
            <v>836000</v>
          </cell>
          <cell r="AA6">
            <v>836000</v>
          </cell>
        </row>
        <row r="7">
          <cell r="A7" t="str">
            <v>YGN0007</v>
          </cell>
          <cell r="B7" t="str">
            <v>Annie @ Than Than Win</v>
          </cell>
          <cell r="C7" t="str">
            <v>Accountancy Controller</v>
          </cell>
          <cell r="D7" t="str">
            <v>Administration</v>
          </cell>
          <cell r="E7" t="str">
            <v>Office</v>
          </cell>
          <cell r="F7">
            <v>35041</v>
          </cell>
          <cell r="G7">
            <v>41640</v>
          </cell>
          <cell r="H7">
            <v>42004</v>
          </cell>
          <cell r="I7" t="str">
            <v>Z1S</v>
          </cell>
          <cell r="J7" t="str">
            <v>YGC01</v>
          </cell>
          <cell r="K7">
            <v>6501</v>
          </cell>
          <cell r="L7" t="str">
            <v>T1Q</v>
          </cell>
          <cell r="M7" t="str">
            <v>s5</v>
          </cell>
          <cell r="N7">
            <v>38000</v>
          </cell>
          <cell r="O7">
            <v>0</v>
          </cell>
          <cell r="P7">
            <v>22</v>
          </cell>
          <cell r="Q7">
            <v>0</v>
          </cell>
          <cell r="R7">
            <v>0</v>
          </cell>
          <cell r="S7">
            <v>836000</v>
          </cell>
          <cell r="T7">
            <v>0</v>
          </cell>
          <cell r="Z7">
            <v>836000</v>
          </cell>
          <cell r="AA7">
            <v>836000</v>
          </cell>
        </row>
        <row r="8">
          <cell r="A8" t="str">
            <v>YGN0014</v>
          </cell>
          <cell r="B8" t="str">
            <v>Aung Shwe</v>
          </cell>
          <cell r="C8" t="str">
            <v>Driver</v>
          </cell>
          <cell r="D8" t="str">
            <v>Logistics</v>
          </cell>
          <cell r="E8" t="str">
            <v>Office</v>
          </cell>
          <cell r="F8">
            <v>35886</v>
          </cell>
          <cell r="G8">
            <v>41640</v>
          </cell>
          <cell r="H8">
            <v>42004</v>
          </cell>
          <cell r="I8" t="str">
            <v>Z1S</v>
          </cell>
          <cell r="J8" t="str">
            <v>YGC01</v>
          </cell>
          <cell r="K8">
            <v>6501</v>
          </cell>
          <cell r="L8" t="str">
            <v>T1S</v>
          </cell>
          <cell r="M8" t="str">
            <v>s5</v>
          </cell>
          <cell r="N8">
            <v>38000</v>
          </cell>
          <cell r="O8">
            <v>0</v>
          </cell>
          <cell r="P8">
            <v>22</v>
          </cell>
          <cell r="Q8">
            <v>0</v>
          </cell>
          <cell r="R8">
            <v>0</v>
          </cell>
          <cell r="S8">
            <v>836000</v>
          </cell>
          <cell r="T8">
            <v>0</v>
          </cell>
          <cell r="Z8">
            <v>836000</v>
          </cell>
          <cell r="AA8">
            <v>836000</v>
          </cell>
        </row>
        <row r="9">
          <cell r="A9" t="str">
            <v>YGN0008</v>
          </cell>
          <cell r="B9" t="str">
            <v>Benjamin</v>
          </cell>
          <cell r="C9" t="str">
            <v>Watchman</v>
          </cell>
          <cell r="D9" t="str">
            <v>Logistics</v>
          </cell>
          <cell r="E9" t="str">
            <v>Office</v>
          </cell>
          <cell r="F9">
            <v>35041</v>
          </cell>
          <cell r="G9">
            <v>41640</v>
          </cell>
          <cell r="H9">
            <v>42004</v>
          </cell>
          <cell r="I9" t="str">
            <v>Z1S</v>
          </cell>
          <cell r="J9" t="str">
            <v>YGC01</v>
          </cell>
          <cell r="K9">
            <v>6501</v>
          </cell>
          <cell r="L9" t="str">
            <v>E1S</v>
          </cell>
          <cell r="M9" t="str">
            <v>s5</v>
          </cell>
          <cell r="N9">
            <v>38000</v>
          </cell>
          <cell r="O9">
            <v>0</v>
          </cell>
          <cell r="P9">
            <v>22</v>
          </cell>
          <cell r="Q9">
            <v>0</v>
          </cell>
          <cell r="R9">
            <v>0</v>
          </cell>
          <cell r="S9">
            <v>836000</v>
          </cell>
          <cell r="T9">
            <v>0</v>
          </cell>
          <cell r="Z9">
            <v>836000</v>
          </cell>
          <cell r="AA9">
            <v>836000</v>
          </cell>
        </row>
        <row r="10">
          <cell r="A10" t="str">
            <v>YGN0004</v>
          </cell>
          <cell r="B10" t="str">
            <v>Elizabeth</v>
          </cell>
          <cell r="C10" t="str">
            <v>Cook</v>
          </cell>
          <cell r="D10" t="str">
            <v>Administration</v>
          </cell>
          <cell r="E10" t="str">
            <v>Guest House</v>
          </cell>
          <cell r="F10">
            <v>34578</v>
          </cell>
          <cell r="G10">
            <v>41640</v>
          </cell>
          <cell r="H10">
            <v>42004</v>
          </cell>
          <cell r="I10" t="str">
            <v>Z1S</v>
          </cell>
          <cell r="J10" t="str">
            <v>YGC01</v>
          </cell>
          <cell r="K10" t="str">
            <v>6500O</v>
          </cell>
          <cell r="L10" t="str">
            <v>E3Q</v>
          </cell>
          <cell r="M10" t="str">
            <v>s5</v>
          </cell>
          <cell r="N10">
            <v>38000</v>
          </cell>
          <cell r="O10">
            <v>0</v>
          </cell>
          <cell r="P10">
            <v>22</v>
          </cell>
          <cell r="Q10">
            <v>0</v>
          </cell>
          <cell r="R10">
            <v>0</v>
          </cell>
          <cell r="S10">
            <v>836000</v>
          </cell>
          <cell r="T10">
            <v>0</v>
          </cell>
          <cell r="Z10">
            <v>836000</v>
          </cell>
          <cell r="AA10">
            <v>836000</v>
          </cell>
        </row>
        <row r="11">
          <cell r="A11" t="str">
            <v>YGN0025</v>
          </cell>
          <cell r="B11" t="str">
            <v>Khaing Min</v>
          </cell>
          <cell r="C11" t="str">
            <v>Watchman</v>
          </cell>
          <cell r="D11" t="str">
            <v>Logistics</v>
          </cell>
          <cell r="E11" t="str">
            <v>Office</v>
          </cell>
          <cell r="F11">
            <v>38968</v>
          </cell>
          <cell r="G11">
            <v>41640</v>
          </cell>
          <cell r="H11">
            <v>42004</v>
          </cell>
          <cell r="I11" t="str">
            <v>Z1S</v>
          </cell>
          <cell r="J11" t="str">
            <v>YGC01</v>
          </cell>
          <cell r="K11">
            <v>6501</v>
          </cell>
          <cell r="L11" t="str">
            <v>E1C</v>
          </cell>
          <cell r="M11" t="str">
            <v>s5</v>
          </cell>
          <cell r="N11">
            <v>38000</v>
          </cell>
          <cell r="O11">
            <v>0</v>
          </cell>
          <cell r="P11">
            <v>22</v>
          </cell>
          <cell r="Q11">
            <v>0</v>
          </cell>
          <cell r="R11">
            <v>0</v>
          </cell>
          <cell r="S11">
            <v>836000</v>
          </cell>
          <cell r="T11">
            <v>0</v>
          </cell>
          <cell r="Z11">
            <v>836000</v>
          </cell>
          <cell r="AA11">
            <v>836000</v>
          </cell>
        </row>
        <row r="12">
          <cell r="A12" t="str">
            <v>YGN0003</v>
          </cell>
          <cell r="B12" t="str">
            <v>Matilda</v>
          </cell>
          <cell r="C12" t="str">
            <v>Accountancy Controller</v>
          </cell>
          <cell r="D12" t="str">
            <v>Administration</v>
          </cell>
          <cell r="E12" t="str">
            <v>Office</v>
          </cell>
          <cell r="F12">
            <v>34560</v>
          </cell>
          <cell r="G12">
            <v>41640</v>
          </cell>
          <cell r="H12">
            <v>42004</v>
          </cell>
          <cell r="I12" t="str">
            <v>Z1S</v>
          </cell>
          <cell r="J12" t="str">
            <v>YGC01</v>
          </cell>
          <cell r="K12">
            <v>6501</v>
          </cell>
          <cell r="L12" t="str">
            <v>T1C</v>
          </cell>
          <cell r="M12" t="str">
            <v>s5</v>
          </cell>
          <cell r="N12">
            <v>38000</v>
          </cell>
          <cell r="O12">
            <v>0</v>
          </cell>
          <cell r="P12">
            <v>22</v>
          </cell>
          <cell r="Q12">
            <v>0</v>
          </cell>
          <cell r="R12">
            <v>0</v>
          </cell>
          <cell r="S12">
            <v>836000</v>
          </cell>
          <cell r="T12">
            <v>0</v>
          </cell>
          <cell r="Z12">
            <v>836000</v>
          </cell>
          <cell r="AA12">
            <v>836000</v>
          </cell>
        </row>
        <row r="13">
          <cell r="A13" t="str">
            <v>YGN0031</v>
          </cell>
          <cell r="B13" t="str">
            <v>Nan Hnin Nu Nu Thein</v>
          </cell>
          <cell r="C13" t="str">
            <v>Administrative Officer</v>
          </cell>
          <cell r="D13" t="str">
            <v>Administration</v>
          </cell>
          <cell r="E13" t="str">
            <v>Office</v>
          </cell>
          <cell r="F13">
            <v>39458</v>
          </cell>
          <cell r="G13">
            <v>41640</v>
          </cell>
          <cell r="H13">
            <v>42004</v>
          </cell>
          <cell r="I13" t="str">
            <v>Z1S</v>
          </cell>
          <cell r="J13" t="str">
            <v>YGC01</v>
          </cell>
          <cell r="K13">
            <v>6501</v>
          </cell>
          <cell r="L13" t="str">
            <v>M1J</v>
          </cell>
          <cell r="M13" t="str">
            <v>s5</v>
          </cell>
          <cell r="N13">
            <v>38000</v>
          </cell>
          <cell r="O13">
            <v>0</v>
          </cell>
          <cell r="P13">
            <v>22</v>
          </cell>
          <cell r="Q13">
            <v>0</v>
          </cell>
          <cell r="R13">
            <v>0</v>
          </cell>
          <cell r="S13">
            <v>836000</v>
          </cell>
          <cell r="T13">
            <v>0</v>
          </cell>
          <cell r="Z13">
            <v>836000</v>
          </cell>
          <cell r="AA13">
            <v>836000</v>
          </cell>
        </row>
        <row r="14">
          <cell r="A14" t="str">
            <v>YGN0032</v>
          </cell>
          <cell r="B14" t="str">
            <v>Aye Aye Mi</v>
          </cell>
          <cell r="C14" t="str">
            <v>Head of Department (Human Resources)</v>
          </cell>
          <cell r="D14" t="str">
            <v>Administration</v>
          </cell>
          <cell r="E14" t="str">
            <v>Office</v>
          </cell>
          <cell r="F14">
            <v>39471</v>
          </cell>
          <cell r="G14">
            <v>41640</v>
          </cell>
          <cell r="H14">
            <v>42004</v>
          </cell>
          <cell r="I14" t="str">
            <v>Z1S</v>
          </cell>
          <cell r="J14" t="str">
            <v>YGC01</v>
          </cell>
          <cell r="K14">
            <v>6501</v>
          </cell>
          <cell r="L14" t="str">
            <v>M3Q</v>
          </cell>
          <cell r="M14" t="str">
            <v>s5</v>
          </cell>
          <cell r="N14">
            <v>38000</v>
          </cell>
          <cell r="O14">
            <v>0</v>
          </cell>
          <cell r="P14">
            <v>22</v>
          </cell>
          <cell r="Q14">
            <v>0</v>
          </cell>
          <cell r="R14">
            <v>0</v>
          </cell>
          <cell r="S14">
            <v>836000</v>
          </cell>
          <cell r="T14">
            <v>0</v>
          </cell>
          <cell r="Z14">
            <v>836000</v>
          </cell>
          <cell r="AA14">
            <v>836000</v>
          </cell>
        </row>
        <row r="15">
          <cell r="A15" t="str">
            <v>YGN0039</v>
          </cell>
          <cell r="B15" t="str">
            <v>Maung Naing Oo</v>
          </cell>
          <cell r="C15" t="str">
            <v>Deputy Logistician Supply</v>
          </cell>
          <cell r="D15" t="str">
            <v>Logistics</v>
          </cell>
          <cell r="E15" t="str">
            <v>Office</v>
          </cell>
          <cell r="F15">
            <v>39569</v>
          </cell>
          <cell r="G15">
            <v>41680</v>
          </cell>
          <cell r="H15">
            <v>42004</v>
          </cell>
          <cell r="I15" t="str">
            <v>Z1S</v>
          </cell>
          <cell r="J15" t="str">
            <v>YGC01</v>
          </cell>
          <cell r="K15">
            <v>6501</v>
          </cell>
          <cell r="L15" t="str">
            <v>T3J</v>
          </cell>
          <cell r="M15" t="str">
            <v>s5</v>
          </cell>
          <cell r="N15">
            <v>38000</v>
          </cell>
          <cell r="O15">
            <v>22</v>
          </cell>
          <cell r="P15">
            <v>22</v>
          </cell>
          <cell r="Q15">
            <v>0</v>
          </cell>
          <cell r="R15">
            <v>0</v>
          </cell>
          <cell r="S15">
            <v>836000</v>
          </cell>
          <cell r="T15">
            <v>0</v>
          </cell>
          <cell r="Z15">
            <v>836000</v>
          </cell>
          <cell r="AA15">
            <v>836000</v>
          </cell>
        </row>
        <row r="16">
          <cell r="A16" t="str">
            <v>YGN0036</v>
          </cell>
          <cell r="B16" t="str">
            <v>Saw Willy</v>
          </cell>
          <cell r="C16" t="str">
            <v>Watchman</v>
          </cell>
          <cell r="D16" t="str">
            <v>Logistics</v>
          </cell>
          <cell r="E16" t="str">
            <v>Office</v>
          </cell>
          <cell r="F16">
            <v>39569</v>
          </cell>
          <cell r="G16">
            <v>41640</v>
          </cell>
          <cell r="H16">
            <v>42004</v>
          </cell>
          <cell r="I16" t="str">
            <v>Z1S</v>
          </cell>
          <cell r="J16" t="str">
            <v>YGC01</v>
          </cell>
          <cell r="K16">
            <v>6501</v>
          </cell>
          <cell r="L16" t="str">
            <v>E1C</v>
          </cell>
          <cell r="M16" t="str">
            <v>s5</v>
          </cell>
          <cell r="N16">
            <v>38000</v>
          </cell>
          <cell r="O16">
            <v>0</v>
          </cell>
          <cell r="P16">
            <v>22</v>
          </cell>
          <cell r="Q16">
            <v>0</v>
          </cell>
          <cell r="R16">
            <v>0</v>
          </cell>
          <cell r="S16">
            <v>836000</v>
          </cell>
          <cell r="T16">
            <v>0</v>
          </cell>
          <cell r="Z16">
            <v>836000</v>
          </cell>
          <cell r="AA16">
            <v>836000</v>
          </cell>
        </row>
        <row r="17">
          <cell r="A17" t="str">
            <v>YGN0043</v>
          </cell>
          <cell r="B17" t="str">
            <v>U Nagaraju</v>
          </cell>
          <cell r="C17" t="str">
            <v>Watchman</v>
          </cell>
          <cell r="D17" t="str">
            <v>Logistics</v>
          </cell>
          <cell r="E17" t="str">
            <v>Office</v>
          </cell>
          <cell r="F17">
            <v>39569</v>
          </cell>
          <cell r="G17">
            <v>41640</v>
          </cell>
          <cell r="H17">
            <v>42004</v>
          </cell>
          <cell r="I17" t="str">
            <v>Z1S</v>
          </cell>
          <cell r="J17" t="str">
            <v>YGC01</v>
          </cell>
          <cell r="K17">
            <v>6501</v>
          </cell>
          <cell r="L17" t="str">
            <v>E1Q</v>
          </cell>
          <cell r="M17" t="str">
            <v>s5</v>
          </cell>
          <cell r="N17">
            <v>38000</v>
          </cell>
          <cell r="O17">
            <v>0</v>
          </cell>
          <cell r="P17">
            <v>22</v>
          </cell>
          <cell r="Q17">
            <v>0</v>
          </cell>
          <cell r="R17">
            <v>0</v>
          </cell>
          <cell r="S17">
            <v>836000</v>
          </cell>
          <cell r="T17">
            <v>0</v>
          </cell>
          <cell r="Z17">
            <v>836000</v>
          </cell>
          <cell r="AA17">
            <v>836000</v>
          </cell>
        </row>
        <row r="18">
          <cell r="A18" t="str">
            <v>YGN0011</v>
          </cell>
          <cell r="B18" t="str">
            <v>Win Thein</v>
          </cell>
          <cell r="C18" t="str">
            <v xml:space="preserve">Driver </v>
          </cell>
          <cell r="D18" t="str">
            <v>Logistics</v>
          </cell>
          <cell r="E18" t="str">
            <v>Driver/Pilot</v>
          </cell>
          <cell r="F18">
            <v>35400</v>
          </cell>
          <cell r="G18">
            <v>41640</v>
          </cell>
          <cell r="H18">
            <v>42004</v>
          </cell>
          <cell r="I18" t="str">
            <v>Z1S</v>
          </cell>
          <cell r="J18" t="str">
            <v>YGC01</v>
          </cell>
          <cell r="K18" t="str">
            <v>6500O</v>
          </cell>
          <cell r="L18" t="str">
            <v>T1S</v>
          </cell>
          <cell r="M18" t="str">
            <v>s5</v>
          </cell>
          <cell r="N18">
            <v>38000</v>
          </cell>
          <cell r="O18">
            <v>0</v>
          </cell>
          <cell r="P18">
            <v>22</v>
          </cell>
          <cell r="Q18">
            <v>0</v>
          </cell>
          <cell r="R18">
            <v>0</v>
          </cell>
          <cell r="S18">
            <v>836000</v>
          </cell>
          <cell r="T18">
            <v>0</v>
          </cell>
          <cell r="Z18">
            <v>836000</v>
          </cell>
          <cell r="AA18">
            <v>836000</v>
          </cell>
        </row>
        <row r="19">
          <cell r="A19" t="str">
            <v>YGN0072</v>
          </cell>
          <cell r="B19" t="str">
            <v>Yan Naing Lin</v>
          </cell>
          <cell r="C19" t="str">
            <v>Deputy Head of Department (Logistics)</v>
          </cell>
          <cell r="D19" t="str">
            <v>Logistics</v>
          </cell>
          <cell r="E19" t="str">
            <v>Office</v>
          </cell>
          <cell r="F19">
            <v>39692</v>
          </cell>
          <cell r="G19">
            <v>41640</v>
          </cell>
          <cell r="H19">
            <v>42004</v>
          </cell>
          <cell r="I19" t="str">
            <v>Z1S</v>
          </cell>
          <cell r="J19" t="str">
            <v>YGC01</v>
          </cell>
          <cell r="K19">
            <v>6501</v>
          </cell>
          <cell r="L19" t="str">
            <v>M2J</v>
          </cell>
          <cell r="M19" t="str">
            <v>s5</v>
          </cell>
          <cell r="N19">
            <v>38000</v>
          </cell>
          <cell r="O19">
            <v>0</v>
          </cell>
          <cell r="P19">
            <v>22</v>
          </cell>
          <cell r="Q19">
            <v>0</v>
          </cell>
          <cell r="R19">
            <v>0</v>
          </cell>
          <cell r="S19">
            <v>836000</v>
          </cell>
          <cell r="T19">
            <v>0</v>
          </cell>
          <cell r="Z19">
            <v>836000</v>
          </cell>
          <cell r="AA19">
            <v>836000</v>
          </cell>
        </row>
        <row r="20">
          <cell r="A20" t="str">
            <v>YGN0074</v>
          </cell>
          <cell r="B20" t="str">
            <v>Thaw Zayar</v>
          </cell>
          <cell r="C20" t="str">
            <v>IT Logistician</v>
          </cell>
          <cell r="D20" t="str">
            <v>Logistics</v>
          </cell>
          <cell r="E20" t="str">
            <v>Office</v>
          </cell>
          <cell r="F20">
            <v>39699</v>
          </cell>
          <cell r="G20">
            <v>41640</v>
          </cell>
          <cell r="H20">
            <v>42004</v>
          </cell>
          <cell r="I20" t="str">
            <v>Z1S</v>
          </cell>
          <cell r="J20" t="str">
            <v>YGC01</v>
          </cell>
          <cell r="K20">
            <v>6501</v>
          </cell>
          <cell r="L20" t="str">
            <v>T3Q</v>
          </cell>
          <cell r="M20" t="str">
            <v>s5</v>
          </cell>
          <cell r="N20">
            <v>38000</v>
          </cell>
          <cell r="O20">
            <v>0</v>
          </cell>
          <cell r="P20">
            <v>22</v>
          </cell>
          <cell r="Q20">
            <v>0</v>
          </cell>
          <cell r="R20">
            <v>0</v>
          </cell>
          <cell r="S20">
            <v>836000</v>
          </cell>
          <cell r="T20">
            <v>0</v>
          </cell>
          <cell r="Z20">
            <v>836000</v>
          </cell>
          <cell r="AA20">
            <v>836000</v>
          </cell>
        </row>
        <row r="21">
          <cell r="A21" t="str">
            <v>YGN0059</v>
          </cell>
          <cell r="B21" t="str">
            <v>Zaw Lin</v>
          </cell>
          <cell r="C21" t="str">
            <v>Watchman</v>
          </cell>
          <cell r="D21" t="str">
            <v>Logistics</v>
          </cell>
          <cell r="E21" t="str">
            <v>Office</v>
          </cell>
          <cell r="F21">
            <v>39995</v>
          </cell>
          <cell r="G21">
            <v>41640</v>
          </cell>
          <cell r="H21">
            <v>42004</v>
          </cell>
          <cell r="I21" t="str">
            <v>Z1S</v>
          </cell>
          <cell r="J21" t="str">
            <v>YGC01</v>
          </cell>
          <cell r="K21">
            <v>6501</v>
          </cell>
          <cell r="L21" t="str">
            <v>E1Q</v>
          </cell>
          <cell r="M21" t="str">
            <v>s4</v>
          </cell>
          <cell r="N21">
            <v>38000</v>
          </cell>
          <cell r="O21">
            <v>0</v>
          </cell>
          <cell r="P21">
            <v>22</v>
          </cell>
          <cell r="Q21">
            <v>0</v>
          </cell>
          <cell r="R21">
            <v>0</v>
          </cell>
          <cell r="S21">
            <v>836000</v>
          </cell>
          <cell r="T21">
            <v>0</v>
          </cell>
          <cell r="Z21">
            <v>836000</v>
          </cell>
          <cell r="AA21">
            <v>836000</v>
          </cell>
        </row>
        <row r="22">
          <cell r="A22" t="str">
            <v>BGL0124</v>
          </cell>
          <cell r="B22" t="str">
            <v>Zing Lian Cing</v>
          </cell>
          <cell r="C22" t="str">
            <v>Monitoring and Evaluation Manager</v>
          </cell>
          <cell r="D22" t="str">
            <v>Food Security</v>
          </cell>
          <cell r="E22" t="str">
            <v>Office</v>
          </cell>
          <cell r="F22">
            <v>39785</v>
          </cell>
          <cell r="G22">
            <v>41640</v>
          </cell>
          <cell r="H22">
            <v>42004</v>
          </cell>
          <cell r="I22" t="str">
            <v>A3B</v>
          </cell>
          <cell r="J22" t="str">
            <v>YGC01</v>
          </cell>
          <cell r="K22" t="str">
            <v>AA13</v>
          </cell>
          <cell r="L22" t="str">
            <v>M2Q</v>
          </cell>
          <cell r="M22" t="str">
            <v>s5</v>
          </cell>
          <cell r="N22">
            <v>38000</v>
          </cell>
          <cell r="O22">
            <v>0</v>
          </cell>
          <cell r="P22">
            <v>22</v>
          </cell>
          <cell r="Q22">
            <v>0</v>
          </cell>
          <cell r="R22">
            <v>0</v>
          </cell>
          <cell r="S22">
            <v>836000</v>
          </cell>
          <cell r="T22">
            <v>0</v>
          </cell>
          <cell r="Z22">
            <v>836000</v>
          </cell>
          <cell r="AA22">
            <v>836000</v>
          </cell>
        </row>
        <row r="23">
          <cell r="A23" t="str">
            <v>YGN0104</v>
          </cell>
          <cell r="B23" t="str">
            <v>Naw Mu Thaw</v>
          </cell>
          <cell r="C23" t="str">
            <v>Cleaner</v>
          </cell>
          <cell r="D23" t="str">
            <v>Administration</v>
          </cell>
          <cell r="E23" t="str">
            <v>Guest House</v>
          </cell>
          <cell r="F23">
            <v>40462</v>
          </cell>
          <cell r="G23">
            <v>41640</v>
          </cell>
          <cell r="H23">
            <v>42004</v>
          </cell>
          <cell r="I23" t="str">
            <v>Z1S</v>
          </cell>
          <cell r="J23" t="str">
            <v>YGC01</v>
          </cell>
          <cell r="K23" t="str">
            <v>6500O</v>
          </cell>
          <cell r="L23" t="str">
            <v>E1Q</v>
          </cell>
          <cell r="M23" t="str">
            <v>s3</v>
          </cell>
          <cell r="N23">
            <v>38000</v>
          </cell>
          <cell r="O23">
            <v>0</v>
          </cell>
          <cell r="P23">
            <v>22</v>
          </cell>
          <cell r="Q23">
            <v>0</v>
          </cell>
          <cell r="R23">
            <v>0</v>
          </cell>
          <cell r="S23">
            <v>836000</v>
          </cell>
          <cell r="T23">
            <v>0</v>
          </cell>
          <cell r="Z23">
            <v>836000</v>
          </cell>
          <cell r="AA23">
            <v>836000</v>
          </cell>
        </row>
        <row r="24">
          <cell r="A24" t="str">
            <v>YGN0107</v>
          </cell>
          <cell r="B24" t="str">
            <v>Aung Thura Tun</v>
          </cell>
          <cell r="C24" t="str">
            <v>Base Logistician</v>
          </cell>
          <cell r="D24" t="str">
            <v>Logistics</v>
          </cell>
          <cell r="E24" t="str">
            <v>Office</v>
          </cell>
          <cell r="F24">
            <v>40606</v>
          </cell>
          <cell r="G24">
            <v>41640</v>
          </cell>
          <cell r="H24">
            <v>42004</v>
          </cell>
          <cell r="I24" t="str">
            <v>Z1S</v>
          </cell>
          <cell r="J24" t="str">
            <v>YGC01</v>
          </cell>
          <cell r="K24">
            <v>6501</v>
          </cell>
          <cell r="L24" t="str">
            <v>M1J</v>
          </cell>
          <cell r="M24" t="str">
            <v>s3</v>
          </cell>
          <cell r="N24">
            <v>38000</v>
          </cell>
          <cell r="O24">
            <v>0</v>
          </cell>
          <cell r="P24">
            <v>22</v>
          </cell>
          <cell r="Q24">
            <v>0</v>
          </cell>
          <cell r="R24">
            <v>0</v>
          </cell>
          <cell r="S24">
            <v>836000</v>
          </cell>
          <cell r="T24">
            <v>0</v>
          </cell>
          <cell r="Z24">
            <v>836000</v>
          </cell>
          <cell r="AA24">
            <v>836000</v>
          </cell>
        </row>
        <row r="25">
          <cell r="A25" t="str">
            <v>YGN0110</v>
          </cell>
          <cell r="B25" t="str">
            <v>Dr.Kyawt Thazin Oo</v>
          </cell>
          <cell r="C25" t="str">
            <v>Sustain Programme Coordinator</v>
          </cell>
          <cell r="D25" t="str">
            <v>Sustain</v>
          </cell>
          <cell r="E25" t="str">
            <v>Office</v>
          </cell>
          <cell r="F25">
            <v>40969</v>
          </cell>
          <cell r="G25">
            <v>41640</v>
          </cell>
          <cell r="H25">
            <v>42004</v>
          </cell>
          <cell r="I25" t="str">
            <v>A3C</v>
          </cell>
          <cell r="J25" t="str">
            <v>YGC01</v>
          </cell>
          <cell r="K25" t="str">
            <v>AA13</v>
          </cell>
          <cell r="L25" t="str">
            <v>M3Q</v>
          </cell>
          <cell r="M25" t="str">
            <v>s2</v>
          </cell>
          <cell r="N25">
            <v>38000</v>
          </cell>
          <cell r="O25">
            <v>0</v>
          </cell>
          <cell r="P25">
            <v>22</v>
          </cell>
          <cell r="Q25">
            <v>0</v>
          </cell>
          <cell r="R25">
            <v>0</v>
          </cell>
          <cell r="S25">
            <v>836000</v>
          </cell>
          <cell r="T25">
            <v>0</v>
          </cell>
          <cell r="Z25">
            <v>836000</v>
          </cell>
          <cell r="AA25">
            <v>836000</v>
          </cell>
        </row>
        <row r="26">
          <cell r="A26" t="str">
            <v>YGN0116</v>
          </cell>
          <cell r="B26" t="str">
            <v>Yee Mon Oo @ Naysar</v>
          </cell>
          <cell r="C26" t="str">
            <v>Finacnes Technician</v>
          </cell>
          <cell r="D26" t="str">
            <v>Administration</v>
          </cell>
          <cell r="E26" t="str">
            <v>Office</v>
          </cell>
          <cell r="F26">
            <v>41309</v>
          </cell>
          <cell r="G26">
            <v>41640</v>
          </cell>
          <cell r="H26">
            <v>42004</v>
          </cell>
          <cell r="I26" t="str">
            <v>Z1S</v>
          </cell>
          <cell r="J26" t="str">
            <v>YGC01</v>
          </cell>
          <cell r="K26">
            <v>6501</v>
          </cell>
          <cell r="L26" t="str">
            <v>T3J</v>
          </cell>
          <cell r="M26" t="str">
            <v>s1</v>
          </cell>
          <cell r="N26">
            <v>38000</v>
          </cell>
          <cell r="O26">
            <v>0</v>
          </cell>
          <cell r="P26">
            <v>22</v>
          </cell>
          <cell r="Q26">
            <v>0</v>
          </cell>
          <cell r="R26">
            <v>0</v>
          </cell>
          <cell r="S26">
            <v>836000</v>
          </cell>
          <cell r="T26">
            <v>0</v>
          </cell>
          <cell r="Z26">
            <v>836000</v>
          </cell>
          <cell r="AA26">
            <v>836000</v>
          </cell>
        </row>
        <row r="27">
          <cell r="A27" t="str">
            <v>KAY094</v>
          </cell>
          <cell r="B27" t="str">
            <v>Zar Chi Thein</v>
          </cell>
          <cell r="C27" t="str">
            <v>Human Resources Officer</v>
          </cell>
          <cell r="D27" t="str">
            <v>Administration</v>
          </cell>
          <cell r="E27" t="str">
            <v>Office</v>
          </cell>
          <cell r="F27">
            <v>40655</v>
          </cell>
          <cell r="G27">
            <v>41640</v>
          </cell>
          <cell r="H27">
            <v>42004</v>
          </cell>
          <cell r="I27" t="str">
            <v>Z1S</v>
          </cell>
          <cell r="J27" t="str">
            <v>YGC01</v>
          </cell>
          <cell r="K27">
            <v>6501</v>
          </cell>
          <cell r="L27" t="str">
            <v>T2Q</v>
          </cell>
          <cell r="M27" t="str">
            <v>s3</v>
          </cell>
          <cell r="N27">
            <v>38000</v>
          </cell>
          <cell r="O27">
            <v>0</v>
          </cell>
          <cell r="P27">
            <v>22</v>
          </cell>
          <cell r="Q27">
            <v>0</v>
          </cell>
          <cell r="R27">
            <v>0</v>
          </cell>
          <cell r="S27">
            <v>836000</v>
          </cell>
          <cell r="T27">
            <v>0</v>
          </cell>
          <cell r="X27">
            <v>19000</v>
          </cell>
          <cell r="Z27">
            <v>836000</v>
          </cell>
          <cell r="AA27">
            <v>836000</v>
          </cell>
        </row>
        <row r="28">
          <cell r="A28" t="str">
            <v>YGN0117</v>
          </cell>
          <cell r="B28" t="str">
            <v>Myo Thein</v>
          </cell>
          <cell r="C28" t="str">
            <v>Driver</v>
          </cell>
          <cell r="D28" t="str">
            <v>Logistics</v>
          </cell>
          <cell r="E28" t="str">
            <v>Office</v>
          </cell>
          <cell r="F28">
            <v>41306</v>
          </cell>
          <cell r="G28">
            <v>41640</v>
          </cell>
          <cell r="H28">
            <v>42004</v>
          </cell>
          <cell r="I28" t="str">
            <v>Z1S</v>
          </cell>
          <cell r="J28" t="str">
            <v>YGC01</v>
          </cell>
          <cell r="K28">
            <v>6501</v>
          </cell>
          <cell r="L28" t="str">
            <v>T1J</v>
          </cell>
          <cell r="M28" t="str">
            <v>s1</v>
          </cell>
          <cell r="N28">
            <v>38000</v>
          </cell>
          <cell r="O28">
            <v>0</v>
          </cell>
          <cell r="P28">
            <v>22</v>
          </cell>
          <cell r="Q28">
            <v>0</v>
          </cell>
          <cell r="R28">
            <v>0</v>
          </cell>
          <cell r="S28">
            <v>836000</v>
          </cell>
          <cell r="T28">
            <v>0</v>
          </cell>
          <cell r="Z28">
            <v>836000</v>
          </cell>
          <cell r="AA28">
            <v>836000</v>
          </cell>
        </row>
        <row r="29">
          <cell r="A29" t="str">
            <v>YGN0119</v>
          </cell>
          <cell r="B29" t="str">
            <v>Myo Min Soe</v>
          </cell>
          <cell r="C29" t="str">
            <v>Driver</v>
          </cell>
          <cell r="D29" t="str">
            <v>Logistics</v>
          </cell>
          <cell r="E29" t="str">
            <v>Driver/Pilot</v>
          </cell>
          <cell r="F29">
            <v>41351</v>
          </cell>
          <cell r="G29">
            <v>41640</v>
          </cell>
          <cell r="H29">
            <v>42004</v>
          </cell>
          <cell r="I29" t="str">
            <v>Z1S</v>
          </cell>
          <cell r="J29" t="str">
            <v>YGC01</v>
          </cell>
          <cell r="K29" t="str">
            <v>6500O</v>
          </cell>
          <cell r="L29" t="str">
            <v>T1J</v>
          </cell>
          <cell r="M29" t="str">
            <v>s1</v>
          </cell>
          <cell r="N29">
            <v>38000</v>
          </cell>
          <cell r="O29">
            <v>0</v>
          </cell>
          <cell r="P29">
            <v>22</v>
          </cell>
          <cell r="Q29">
            <v>0</v>
          </cell>
          <cell r="R29">
            <v>0</v>
          </cell>
          <cell r="S29">
            <v>836000</v>
          </cell>
          <cell r="T29">
            <v>0</v>
          </cell>
          <cell r="Z29">
            <v>836000</v>
          </cell>
          <cell r="AA29">
            <v>836000</v>
          </cell>
        </row>
        <row r="30">
          <cell r="A30" t="str">
            <v>YGN0121</v>
          </cell>
          <cell r="B30" t="str">
            <v>Aung Aung</v>
          </cell>
          <cell r="C30" t="str">
            <v>Watchman</v>
          </cell>
          <cell r="D30" t="str">
            <v>Logistics</v>
          </cell>
          <cell r="E30" t="str">
            <v>Office</v>
          </cell>
          <cell r="F30">
            <v>41507</v>
          </cell>
          <cell r="G30">
            <v>41640</v>
          </cell>
          <cell r="H30">
            <v>42004</v>
          </cell>
          <cell r="I30" t="str">
            <v>Z1S</v>
          </cell>
          <cell r="J30" t="str">
            <v>YGC01</v>
          </cell>
          <cell r="K30">
            <v>6501</v>
          </cell>
          <cell r="L30" t="str">
            <v>E1J</v>
          </cell>
          <cell r="M30" t="str">
            <v>s0</v>
          </cell>
          <cell r="N30">
            <v>38000</v>
          </cell>
          <cell r="O30">
            <v>22</v>
          </cell>
          <cell r="P30">
            <v>22</v>
          </cell>
          <cell r="Q30">
            <v>0</v>
          </cell>
          <cell r="R30">
            <v>0</v>
          </cell>
          <cell r="S30">
            <v>836000</v>
          </cell>
          <cell r="T30">
            <v>0</v>
          </cell>
          <cell r="Z30">
            <v>836000</v>
          </cell>
          <cell r="AA30">
            <v>836000</v>
          </cell>
        </row>
        <row r="31">
          <cell r="A31" t="str">
            <v>YGN0122</v>
          </cell>
          <cell r="B31" t="str">
            <v>Aung Moe Thu</v>
          </cell>
          <cell r="C31" t="str">
            <v>Watchman</v>
          </cell>
          <cell r="D31" t="str">
            <v>Logistics</v>
          </cell>
          <cell r="E31" t="str">
            <v>Office</v>
          </cell>
          <cell r="F31">
            <v>41507</v>
          </cell>
          <cell r="G31">
            <v>41640</v>
          </cell>
          <cell r="H31">
            <v>42004</v>
          </cell>
          <cell r="I31" t="str">
            <v>Z1S</v>
          </cell>
          <cell r="J31" t="str">
            <v>YGC01</v>
          </cell>
          <cell r="K31">
            <v>6501</v>
          </cell>
          <cell r="L31" t="str">
            <v>E1J</v>
          </cell>
          <cell r="M31" t="str">
            <v>s0</v>
          </cell>
          <cell r="N31">
            <v>38000</v>
          </cell>
          <cell r="O31">
            <v>0</v>
          </cell>
          <cell r="P31">
            <v>22</v>
          </cell>
          <cell r="Q31">
            <v>0</v>
          </cell>
          <cell r="R31">
            <v>0</v>
          </cell>
          <cell r="S31">
            <v>836000</v>
          </cell>
          <cell r="T31">
            <v>0</v>
          </cell>
          <cell r="Z31">
            <v>836000</v>
          </cell>
          <cell r="AA31">
            <v>836000</v>
          </cell>
        </row>
        <row r="32">
          <cell r="A32" t="str">
            <v>YGN0123</v>
          </cell>
          <cell r="B32" t="str">
            <v>Hsu Myat Yu</v>
          </cell>
          <cell r="C32" t="str">
            <v>Pre Auditor</v>
          </cell>
          <cell r="D32" t="str">
            <v>Administration</v>
          </cell>
          <cell r="E32" t="str">
            <v>Office</v>
          </cell>
          <cell r="F32">
            <v>41519</v>
          </cell>
          <cell r="G32">
            <v>41640</v>
          </cell>
          <cell r="H32">
            <v>42004</v>
          </cell>
          <cell r="I32" t="str">
            <v>Z1S</v>
          </cell>
          <cell r="J32" t="str">
            <v>YGC01</v>
          </cell>
          <cell r="K32">
            <v>6501</v>
          </cell>
          <cell r="L32" t="str">
            <v>M1J</v>
          </cell>
          <cell r="M32" t="str">
            <v>s0</v>
          </cell>
          <cell r="N32">
            <v>38000</v>
          </cell>
          <cell r="O32">
            <v>0</v>
          </cell>
          <cell r="P32">
            <v>22</v>
          </cell>
          <cell r="Q32">
            <v>0</v>
          </cell>
          <cell r="R32">
            <v>0</v>
          </cell>
          <cell r="S32">
            <v>836000</v>
          </cell>
          <cell r="T32">
            <v>0</v>
          </cell>
          <cell r="Z32">
            <v>836000</v>
          </cell>
          <cell r="AA32">
            <v>836000</v>
          </cell>
        </row>
        <row r="33">
          <cell r="A33" t="str">
            <v>YGN0124</v>
          </cell>
          <cell r="B33" t="str">
            <v>Zaw Htut Nyein</v>
          </cell>
          <cell r="C33" t="str">
            <v>Watchman</v>
          </cell>
          <cell r="D33" t="str">
            <v>Logistics</v>
          </cell>
          <cell r="E33" t="str">
            <v>Office</v>
          </cell>
          <cell r="F33">
            <v>41523</v>
          </cell>
          <cell r="G33">
            <v>41640</v>
          </cell>
          <cell r="H33">
            <v>42004</v>
          </cell>
          <cell r="I33" t="str">
            <v>Z1S</v>
          </cell>
          <cell r="J33" t="str">
            <v>YGC01</v>
          </cell>
          <cell r="K33">
            <v>6501</v>
          </cell>
          <cell r="L33" t="str">
            <v>E1J</v>
          </cell>
          <cell r="M33" t="str">
            <v>s0</v>
          </cell>
          <cell r="N33">
            <v>38000</v>
          </cell>
          <cell r="O33">
            <v>22</v>
          </cell>
          <cell r="P33">
            <v>22</v>
          </cell>
          <cell r="Q33">
            <v>0</v>
          </cell>
          <cell r="R33">
            <v>0</v>
          </cell>
          <cell r="S33">
            <v>836000</v>
          </cell>
          <cell r="T33">
            <v>0</v>
          </cell>
          <cell r="Z33">
            <v>836000</v>
          </cell>
          <cell r="AA33">
            <v>836000</v>
          </cell>
        </row>
        <row r="34">
          <cell r="A34" t="str">
            <v>YGN0125</v>
          </cell>
          <cell r="B34" t="str">
            <v>Pyi Nyein Aye</v>
          </cell>
          <cell r="C34" t="str">
            <v>Financial Controller</v>
          </cell>
          <cell r="D34" t="str">
            <v>Administration</v>
          </cell>
          <cell r="E34" t="str">
            <v>Office</v>
          </cell>
          <cell r="F34">
            <v>41533</v>
          </cell>
          <cell r="G34">
            <v>41640</v>
          </cell>
          <cell r="H34">
            <v>42004</v>
          </cell>
          <cell r="I34" t="str">
            <v>Z1S</v>
          </cell>
          <cell r="J34" t="str">
            <v>YGC01</v>
          </cell>
          <cell r="K34">
            <v>6501</v>
          </cell>
          <cell r="L34" t="str">
            <v>M2J</v>
          </cell>
          <cell r="M34" t="str">
            <v>s0</v>
          </cell>
          <cell r="N34">
            <v>38000</v>
          </cell>
          <cell r="O34">
            <v>22</v>
          </cell>
          <cell r="P34">
            <v>22</v>
          </cell>
          <cell r="Q34">
            <v>0</v>
          </cell>
          <cell r="R34">
            <v>0</v>
          </cell>
          <cell r="S34">
            <v>836000</v>
          </cell>
          <cell r="T34">
            <v>0</v>
          </cell>
          <cell r="Z34">
            <v>836000</v>
          </cell>
          <cell r="AA34">
            <v>836000</v>
          </cell>
        </row>
        <row r="35">
          <cell r="A35" t="str">
            <v>YGN0126</v>
          </cell>
          <cell r="B35" t="str">
            <v>Chan Myae Thu</v>
          </cell>
          <cell r="C35" t="str">
            <v>Archivist</v>
          </cell>
          <cell r="D35" t="str">
            <v>Administration</v>
          </cell>
          <cell r="E35" t="str">
            <v>Office</v>
          </cell>
          <cell r="F35">
            <v>41555</v>
          </cell>
          <cell r="G35">
            <v>41640</v>
          </cell>
          <cell r="H35">
            <v>42004</v>
          </cell>
          <cell r="I35" t="str">
            <v>Z1S</v>
          </cell>
          <cell r="J35" t="str">
            <v>YGC01</v>
          </cell>
          <cell r="K35">
            <v>6501</v>
          </cell>
          <cell r="L35" t="str">
            <v>E3J</v>
          </cell>
          <cell r="M35" t="str">
            <v>s0</v>
          </cell>
          <cell r="N35">
            <v>38000</v>
          </cell>
          <cell r="O35">
            <v>22</v>
          </cell>
          <cell r="P35">
            <v>22</v>
          </cell>
          <cell r="Q35">
            <v>0</v>
          </cell>
          <cell r="R35">
            <v>0</v>
          </cell>
          <cell r="S35">
            <v>836000</v>
          </cell>
          <cell r="T35">
            <v>0</v>
          </cell>
          <cell r="Z35">
            <v>836000</v>
          </cell>
          <cell r="AA35">
            <v>836000</v>
          </cell>
        </row>
        <row r="36">
          <cell r="A36" t="str">
            <v>YGN0127</v>
          </cell>
          <cell r="B36" t="str">
            <v>Aung Bo Bo Maung</v>
          </cell>
          <cell r="C36" t="str">
            <v>Watchman</v>
          </cell>
          <cell r="D36" t="str">
            <v>Logistics</v>
          </cell>
          <cell r="E36" t="str">
            <v>Office</v>
          </cell>
          <cell r="F36">
            <v>41579</v>
          </cell>
          <cell r="G36">
            <v>41640</v>
          </cell>
          <cell r="H36">
            <v>42004</v>
          </cell>
          <cell r="I36" t="str">
            <v>Z1S</v>
          </cell>
          <cell r="J36" t="str">
            <v>YGC01</v>
          </cell>
          <cell r="K36">
            <v>6501</v>
          </cell>
          <cell r="L36" t="str">
            <v>E1J</v>
          </cell>
          <cell r="M36" t="str">
            <v>s0</v>
          </cell>
          <cell r="N36">
            <v>38000</v>
          </cell>
          <cell r="O36">
            <v>22</v>
          </cell>
          <cell r="P36">
            <v>22</v>
          </cell>
          <cell r="Q36">
            <v>0</v>
          </cell>
          <cell r="R36">
            <v>0</v>
          </cell>
          <cell r="S36">
            <v>836000</v>
          </cell>
          <cell r="T36">
            <v>0</v>
          </cell>
          <cell r="Z36">
            <v>836000</v>
          </cell>
          <cell r="AA36">
            <v>836000</v>
          </cell>
        </row>
        <row r="37">
          <cell r="A37" t="str">
            <v>YGN0128</v>
          </cell>
          <cell r="B37" t="str">
            <v>Saw Sunny</v>
          </cell>
          <cell r="C37" t="str">
            <v>Reporting Manager</v>
          </cell>
          <cell r="D37" t="str">
            <v>Administration</v>
          </cell>
          <cell r="E37" t="str">
            <v>Office</v>
          </cell>
          <cell r="F37">
            <v>41610</v>
          </cell>
          <cell r="G37">
            <v>41640</v>
          </cell>
          <cell r="H37">
            <v>42004</v>
          </cell>
          <cell r="I37" t="str">
            <v>Z1S</v>
          </cell>
          <cell r="J37" t="str">
            <v>YGC01</v>
          </cell>
          <cell r="K37">
            <v>6501</v>
          </cell>
          <cell r="L37" t="str">
            <v>M1J</v>
          </cell>
          <cell r="M37" t="str">
            <v>s0</v>
          </cell>
          <cell r="N37">
            <v>38000</v>
          </cell>
          <cell r="O37">
            <v>22</v>
          </cell>
          <cell r="P37">
            <v>22</v>
          </cell>
          <cell r="Q37">
            <v>0</v>
          </cell>
          <cell r="R37">
            <v>0</v>
          </cell>
          <cell r="S37">
            <v>836000</v>
          </cell>
          <cell r="T37">
            <v>0</v>
          </cell>
          <cell r="Z37">
            <v>836000</v>
          </cell>
          <cell r="AA37">
            <v>836000</v>
          </cell>
        </row>
        <row r="38">
          <cell r="A38" t="str">
            <v>YGN0131</v>
          </cell>
          <cell r="B38" t="str">
            <v>Than Htut</v>
          </cell>
          <cell r="C38" t="str">
            <v>Storekeeper</v>
          </cell>
          <cell r="D38" t="str">
            <v>Logistics</v>
          </cell>
          <cell r="E38" t="str">
            <v>Office</v>
          </cell>
          <cell r="F38">
            <v>41715</v>
          </cell>
          <cell r="G38">
            <v>41715</v>
          </cell>
          <cell r="H38">
            <v>42004</v>
          </cell>
          <cell r="I38" t="str">
            <v>Z1S</v>
          </cell>
          <cell r="J38" t="str">
            <v>YGC01</v>
          </cell>
          <cell r="K38">
            <v>6501</v>
          </cell>
          <cell r="L38" t="str">
            <v>T1J</v>
          </cell>
          <cell r="M38" t="str">
            <v>s0</v>
          </cell>
          <cell r="N38">
            <v>38000</v>
          </cell>
          <cell r="O38">
            <v>22</v>
          </cell>
          <cell r="P38">
            <v>22</v>
          </cell>
          <cell r="Q38">
            <v>0</v>
          </cell>
          <cell r="R38">
            <v>0</v>
          </cell>
          <cell r="S38">
            <v>836000</v>
          </cell>
          <cell r="T38">
            <v>0</v>
          </cell>
          <cell r="Z38">
            <v>836000</v>
          </cell>
          <cell r="AA38">
            <v>836000</v>
          </cell>
        </row>
        <row r="39">
          <cell r="A39" t="str">
            <v>YGN0132</v>
          </cell>
          <cell r="B39" t="str">
            <v>Sai Nay Zaw Myint</v>
          </cell>
          <cell r="C39" t="str">
            <v>Purchaser</v>
          </cell>
          <cell r="D39" t="str">
            <v>Logistics</v>
          </cell>
          <cell r="E39" t="str">
            <v>Office</v>
          </cell>
          <cell r="F39">
            <v>41730</v>
          </cell>
          <cell r="G39">
            <v>41730</v>
          </cell>
          <cell r="H39">
            <v>42004</v>
          </cell>
          <cell r="I39" t="str">
            <v>Z1S</v>
          </cell>
          <cell r="J39" t="str">
            <v>YGC01</v>
          </cell>
          <cell r="K39">
            <v>6501</v>
          </cell>
          <cell r="L39" t="str">
            <v>T2J</v>
          </cell>
          <cell r="M39" t="str">
            <v>s0</v>
          </cell>
          <cell r="N39">
            <v>38000</v>
          </cell>
          <cell r="O39">
            <v>22</v>
          </cell>
          <cell r="P39">
            <v>22</v>
          </cell>
          <cell r="Q39">
            <v>0</v>
          </cell>
          <cell r="R39">
            <v>0</v>
          </cell>
          <cell r="S39">
            <v>836000</v>
          </cell>
          <cell r="T39">
            <v>0</v>
          </cell>
          <cell r="Z39">
            <v>836000</v>
          </cell>
          <cell r="AA39">
            <v>836000</v>
          </cell>
        </row>
        <row r="40">
          <cell r="A40" t="str">
            <v>YGN0133</v>
          </cell>
          <cell r="B40" t="str">
            <v>Dal Kom Lian</v>
          </cell>
          <cell r="C40" t="str">
            <v>Deputy Head of Department (Human Resources)</v>
          </cell>
          <cell r="D40" t="str">
            <v>Administration</v>
          </cell>
          <cell r="E40" t="str">
            <v>Office</v>
          </cell>
          <cell r="F40">
            <v>41761</v>
          </cell>
          <cell r="G40">
            <v>41761</v>
          </cell>
          <cell r="H40">
            <v>42004</v>
          </cell>
          <cell r="I40" t="str">
            <v>Z1S</v>
          </cell>
          <cell r="J40" t="str">
            <v>YGC01</v>
          </cell>
          <cell r="K40">
            <v>6501</v>
          </cell>
          <cell r="L40" t="str">
            <v>M2J</v>
          </cell>
          <cell r="M40" t="str">
            <v>s0</v>
          </cell>
          <cell r="N40">
            <v>38000</v>
          </cell>
          <cell r="O40">
            <v>22</v>
          </cell>
          <cell r="P40">
            <v>22</v>
          </cell>
          <cell r="Q40">
            <v>0</v>
          </cell>
          <cell r="R40">
            <v>0</v>
          </cell>
          <cell r="S40">
            <v>836000</v>
          </cell>
          <cell r="T40">
            <v>0</v>
          </cell>
          <cell r="Z40">
            <v>836000</v>
          </cell>
          <cell r="AA40">
            <v>836000</v>
          </cell>
        </row>
        <row r="43">
          <cell r="B43">
            <v>36</v>
          </cell>
          <cell r="C43" t="str">
            <v>Paid on :</v>
          </cell>
          <cell r="D43">
            <v>41800</v>
          </cell>
          <cell r="S43">
            <v>30096000</v>
          </cell>
          <cell r="T43">
            <v>0</v>
          </cell>
          <cell r="U43">
            <v>0</v>
          </cell>
          <cell r="V43">
            <v>0</v>
          </cell>
          <cell r="W43">
            <v>0</v>
          </cell>
          <cell r="X43">
            <v>19000</v>
          </cell>
          <cell r="Z43">
            <v>30096000</v>
          </cell>
          <cell r="AA43">
            <v>30096000</v>
          </cell>
        </row>
        <row r="51">
          <cell r="C51" t="str">
            <v>Validated by:</v>
          </cell>
          <cell r="E51" t="str">
            <v>Aye Aye Mi</v>
          </cell>
          <cell r="I51" t="str">
            <v>Validated by:</v>
          </cell>
          <cell r="K51" t="str">
            <v>Jean Baptiste AIRAULT</v>
          </cell>
        </row>
        <row r="52">
          <cell r="E52" t="str">
            <v>Head of Department(Human Resources)</v>
          </cell>
          <cell r="K52" t="str">
            <v>Head of Department (Admin &amp; Finance)</v>
          </cell>
        </row>
        <row r="59">
          <cell r="C59" t="str">
            <v>Calculated by:</v>
          </cell>
          <cell r="E59" t="str">
            <v>Ei Ei Phyu</v>
          </cell>
          <cell r="I59" t="str">
            <v>Paid by :</v>
          </cell>
          <cell r="K59" t="str">
            <v>Yee Mon Oo @ Nay Sar</v>
          </cell>
        </row>
        <row r="60">
          <cell r="E60" t="str">
            <v>Dy. Head of Department (Human Resources)</v>
          </cell>
          <cell r="K60" t="str">
            <v>Finances Technician</v>
          </cell>
        </row>
      </sheetData>
      <sheetData sheetId="12"/>
      <sheetData sheetId="13"/>
      <sheetData sheetId="14"/>
      <sheetData sheetId="15"/>
      <sheetData sheetId="16"/>
      <sheetData sheetId="17">
        <row r="1">
          <cell r="K1">
            <v>27</v>
          </cell>
        </row>
      </sheetData>
      <sheetData sheetId="18"/>
      <sheetData sheetId="19"/>
      <sheetData sheetId="20"/>
      <sheetData sheetId="21"/>
      <sheetData sheetId="22"/>
      <sheetData sheetId="23">
        <row r="2">
          <cell r="P2">
            <v>41182</v>
          </cell>
        </row>
      </sheetData>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PARAMETERS"/>
      <sheetName val="OFFICES"/>
      <sheetName val="STOCKS"/>
      <sheetName val="SUMMARY BY BASE - FORECAST"/>
      <sheetName val="SUMMARY BY BASE - REAL -"/>
      <sheetName val="SUMMARY BY BUD LINES - FORECAST"/>
      <sheetName val="SUMMARY BY BUD LINES - REAL -"/>
      <sheetName val="Z1 SUMMARY"/>
      <sheetName val="CONTRACTS FOLLOW UP"/>
      <sheetName val="renvoi"/>
      <sheetName val="32BAV"/>
      <sheetName val="Analysis"/>
      <sheetName val="Paramétrages"/>
      <sheetName val="Extra"/>
      <sheetName val="TABLE_OF_CONTENTS"/>
      <sheetName val="SUMMARY_BY_BASE_-_FORECAST"/>
      <sheetName val="SUMMARY_BY_BASE_-_REAL_-"/>
      <sheetName val="SUMMARY_BY_BUD_LINES_-_FORECAST"/>
      <sheetName val="SUMMARY_BY_BUD_LINES_-_REAL_-"/>
      <sheetName val="Z1_SUMMARY"/>
      <sheetName val="CONTRACTS_FOLLOW_UP"/>
      <sheetName val="Calcul Salaires"/>
      <sheetName val="Detail Pact"/>
      <sheetName val="Summary Pact"/>
      <sheetName val="MasterData"/>
      <sheetName val="Budget Teknaf SOL"/>
      <sheetName val="BoQ-Unit costs"/>
      <sheetName val="sheet1"/>
      <sheetName val="P1"/>
      <sheetName val="COL &amp; Benefit"/>
      <sheetName val="IC-Tax Schedule"/>
      <sheetName val="Field Allowance"/>
      <sheetName val="Fix 1"/>
      <sheetName val="EOC-notice"/>
      <sheetName val="Medical coverage"/>
      <sheetName val="Employee Follow up"/>
      <sheetName val="Attendance"/>
      <sheetName val="Payroll Permanent "/>
      <sheetName val="list"/>
      <sheetName val="TABLE_OF_CONTENTS1"/>
      <sheetName val="SUMMARY_BY_BASE_-_FORECAST1"/>
      <sheetName val="SUMMARY_BY_BASE_-_REAL_-1"/>
      <sheetName val="SUMMARY_BY_BUD_LINES_-_FORECAS1"/>
      <sheetName val="SUMMARY_BY_BUD_LINES_-_REAL_-1"/>
      <sheetName val="Z1_SUMMARY1"/>
      <sheetName val="CONTRACTS_FOLLOW_UP1"/>
      <sheetName val="Calcul_Salaires"/>
      <sheetName val="Barêmes"/>
      <sheetName val="Order Follow Up INFRA_Maban"/>
      <sheetName val="AdminNames"/>
      <sheetName val="PARAMETRES"/>
      <sheetName val="TABLE_OF_CONTENTS2"/>
      <sheetName val="SUMMARY_BY_BASE_-_FORECAST2"/>
      <sheetName val="SUMMARY_BY_BASE_-_REAL_-2"/>
      <sheetName val="SUMMARY_BY_BUD_LINES_-_FORECAS2"/>
      <sheetName val="SUMMARY_BY_BUD_LINES_-_REAL_-2"/>
      <sheetName val="Z1_SUMMARY2"/>
      <sheetName val="CONTRACTS_FOLLOW_UP2"/>
      <sheetName val="Calcul_Salaires1"/>
      <sheetName val="Budget_Teknaf_SOL"/>
      <sheetName val="Detail_Pact"/>
      <sheetName val="Summary_Pact"/>
      <sheetName val="Budget_Teknaf_SOL1"/>
      <sheetName val="Detail_Pact1"/>
      <sheetName val="Summary_Pact1"/>
      <sheetName val="BoQ-Unit_costs"/>
      <sheetName val="COL_&amp;_Benefit"/>
      <sheetName val="IC-Tax_Schedule"/>
      <sheetName val="Field_Allowance"/>
      <sheetName val="Fix_1"/>
      <sheetName val="Medical_coverage"/>
      <sheetName val="Employee_Follow_up"/>
      <sheetName val="Payroll_Permanent_"/>
      <sheetName val="TABLE_OF_CONTENTS4"/>
      <sheetName val="SUMMARY_BY_BASE_-_FORECAST4"/>
      <sheetName val="SUMMARY_BY_BASE_-_REAL_-4"/>
      <sheetName val="SUMMARY_BY_BUD_LINES_-_FORECAS4"/>
      <sheetName val="SUMMARY_BY_BUD_LINES_-_REAL_-4"/>
      <sheetName val="Z1_SUMMARY4"/>
      <sheetName val="CONTRACTS_FOLLOW_UP4"/>
      <sheetName val="Budget_Teknaf_SOL3"/>
      <sheetName val="Detail_Pact3"/>
      <sheetName val="Summary_Pact3"/>
      <sheetName val="Calcul_Salaires3"/>
      <sheetName val="BoQ-Unit_costs2"/>
      <sheetName val="COL_&amp;_Benefit2"/>
      <sheetName val="IC-Tax_Schedule2"/>
      <sheetName val="Field_Allowance2"/>
      <sheetName val="Fix_12"/>
      <sheetName val="Medical_coverage2"/>
      <sheetName val="Employee_Follow_up2"/>
      <sheetName val="Payroll_Permanent_2"/>
      <sheetName val="TABLE_OF_CONTENTS3"/>
      <sheetName val="SUMMARY_BY_BASE_-_FORECAST3"/>
      <sheetName val="SUMMARY_BY_BASE_-_REAL_-3"/>
      <sheetName val="SUMMARY_BY_BUD_LINES_-_FORECAS3"/>
      <sheetName val="SUMMARY_BY_BUD_LINES_-_REAL_-3"/>
      <sheetName val="Z1_SUMMARY3"/>
      <sheetName val="CONTRACTS_FOLLOW_UP3"/>
      <sheetName val="Budget_Teknaf_SOL2"/>
      <sheetName val="Detail_Pact2"/>
      <sheetName val="Summary_Pact2"/>
      <sheetName val="Calcul_Salaires2"/>
      <sheetName val="BoQ-Unit_costs1"/>
      <sheetName val="COL_&amp;_Benefit1"/>
      <sheetName val="IC-Tax_Schedule1"/>
      <sheetName val="Field_Allowance1"/>
      <sheetName val="Fix_11"/>
      <sheetName val="Medical_coverage1"/>
      <sheetName val="Employee_Follow_up1"/>
      <sheetName val="Payroll_Permanent_1"/>
      <sheetName val="TABLE_OF_CONTENTS5"/>
      <sheetName val="SUMMARY_BY_BASE_-_FORECAST5"/>
      <sheetName val="SUMMARY_BY_BASE_-_REAL_-5"/>
      <sheetName val="SUMMARY_BY_BUD_LINES_-_FORECAS5"/>
      <sheetName val="SUMMARY_BY_BUD_LINES_-_REAL_-5"/>
      <sheetName val="Z1_SUMMARY5"/>
      <sheetName val="CONTRACTS_FOLLOW_UP5"/>
      <sheetName val="Budget_Teknaf_SOL4"/>
      <sheetName val="Detail_Pact4"/>
      <sheetName val="Summary_Pact4"/>
      <sheetName val="Calcul_Salaires4"/>
      <sheetName val="BoQ-Unit_costs3"/>
      <sheetName val="COL_&amp;_Benefit3"/>
      <sheetName val="IC-Tax_Schedule3"/>
      <sheetName val="Field_Allowance3"/>
      <sheetName val="Fix_13"/>
      <sheetName val="Medical_coverage3"/>
      <sheetName val="Employee_Follow_up3"/>
      <sheetName val="Payroll_Permanent_3"/>
      <sheetName val="TABLE_OF_CONTENTS6"/>
      <sheetName val="SUMMARY_BY_BASE_-_FORECAST6"/>
      <sheetName val="SUMMARY_BY_BASE_-_REAL_-6"/>
      <sheetName val="SUMMARY_BY_BUD_LINES_-_FORECAS6"/>
      <sheetName val="SUMMARY_BY_BUD_LINES_-_REAL_-6"/>
      <sheetName val="Z1_SUMMARY6"/>
      <sheetName val="CONTRACTS_FOLLOW_UP6"/>
      <sheetName val="Budget_Teknaf_SOL5"/>
      <sheetName val="Detail_Pact5"/>
      <sheetName val="Summary_Pact5"/>
      <sheetName val="Calcul_Salaires5"/>
      <sheetName val="BoQ-Unit_costs4"/>
      <sheetName val="COL_&amp;_Benefit4"/>
      <sheetName val="IC-Tax_Schedule4"/>
      <sheetName val="Field_Allowance4"/>
      <sheetName val="Fix_14"/>
      <sheetName val="Medical_coverage4"/>
      <sheetName val="Employee_Follow_up4"/>
      <sheetName val="Payroll_Permanent_4"/>
      <sheetName val="TABLE_OF_CONTENTS7"/>
      <sheetName val="SUMMARY_BY_BASE_-_FORECAST7"/>
      <sheetName val="SUMMARY_BY_BASE_-_REAL_-7"/>
      <sheetName val="SUMMARY_BY_BUD_LINES_-_FORECAS7"/>
      <sheetName val="SUMMARY_BY_BUD_LINES_-_REAL_-7"/>
      <sheetName val="Z1_SUMMARY7"/>
      <sheetName val="CONTRACTS_FOLLOW_UP7"/>
      <sheetName val="Budget_Teknaf_SOL6"/>
      <sheetName val="Detail_Pact6"/>
      <sheetName val="Summary_Pact6"/>
      <sheetName val="Calcul_Salaires6"/>
      <sheetName val="BoQ-Unit_costs5"/>
      <sheetName val="COL_&amp;_Benefit5"/>
      <sheetName val="IC-Tax_Schedule5"/>
      <sheetName val="Field_Allowance5"/>
      <sheetName val="Fix_15"/>
      <sheetName val="Medical_coverage5"/>
      <sheetName val="Employee_Follow_up5"/>
      <sheetName val="Payroll_Permanent_5"/>
      <sheetName val="TABLE_OF_CONTENTS8"/>
      <sheetName val="SUMMARY_BY_BASE_-_FORECAST8"/>
      <sheetName val="SUMMARY_BY_BASE_-_REAL_-8"/>
      <sheetName val="SUMMARY_BY_BUD_LINES_-_FORECAS8"/>
      <sheetName val="SUMMARY_BY_BUD_LINES_-_REAL_-8"/>
      <sheetName val="Z1_SUMMARY8"/>
      <sheetName val="CONTRACTS_FOLLOW_UP8"/>
      <sheetName val="Budget_Teknaf_SOL7"/>
      <sheetName val="Detail_Pact7"/>
      <sheetName val="Summary_Pact7"/>
      <sheetName val="Calcul_Salaires7"/>
      <sheetName val="BoQ-Unit_costs6"/>
      <sheetName val="COL_&amp;_Benefit6"/>
      <sheetName val="IC-Tax_Schedule6"/>
      <sheetName val="Field_Allowance6"/>
      <sheetName val="Fix_16"/>
      <sheetName val="Medical_coverage6"/>
      <sheetName val="Employee_Follow_up6"/>
      <sheetName val="Payroll_Permanent_6"/>
      <sheetName val="TABLE_OF_CONTENTS9"/>
      <sheetName val="SUMMARY_BY_BASE_-_FORECAST9"/>
      <sheetName val="SUMMARY_BY_BASE_-_REAL_-9"/>
      <sheetName val="SUMMARY_BY_BUD_LINES_-_FORECAS9"/>
      <sheetName val="SUMMARY_BY_BUD_LINES_-_REAL_-9"/>
      <sheetName val="Z1_SUMMARY9"/>
      <sheetName val="CONTRACTS_FOLLOW_UP9"/>
      <sheetName val="Budget_Teknaf_SOL8"/>
      <sheetName val="Detail_Pact8"/>
      <sheetName val="Summary_Pact8"/>
      <sheetName val="Calcul_Salaires8"/>
      <sheetName val="BoQ-Unit_costs7"/>
      <sheetName val="COL_&amp;_Benefit7"/>
      <sheetName val="IC-Tax_Schedule7"/>
      <sheetName val="Field_Allowance7"/>
      <sheetName val="Fix_17"/>
      <sheetName val="Medical_coverage7"/>
      <sheetName val="Employee_Follow_up7"/>
      <sheetName val="Payroll_Permanent_7"/>
      <sheetName val="TABLE_OF_CONTENTS10"/>
      <sheetName val="SUMMARY_BY_BASE_-_FORECAST10"/>
      <sheetName val="SUMMARY_BY_BASE_-_REAL_-10"/>
      <sheetName val="SUMMARY_BY_BUD_LINES_-_FORECA10"/>
      <sheetName val="SUMMARY_BY_BUD_LINES_-_REAL_-10"/>
      <sheetName val="Z1_SUMMARY10"/>
      <sheetName val="CONTRACTS_FOLLOW_UP10"/>
      <sheetName val="Budget_Teknaf_SOL9"/>
      <sheetName val="Detail_Pact9"/>
      <sheetName val="Summary_Pact9"/>
      <sheetName val="Calcul_Salaires9"/>
      <sheetName val="BoQ-Unit_costs8"/>
      <sheetName val="COL_&amp;_Benefit8"/>
      <sheetName val="IC-Tax_Schedule8"/>
      <sheetName val="Field_Allowance8"/>
      <sheetName val="Fix_18"/>
      <sheetName val="Medical_coverage8"/>
      <sheetName val="Employee_Follow_up8"/>
      <sheetName val="Payroll_Permanent_8"/>
      <sheetName val="TABLE_OF_CONTENTS11"/>
      <sheetName val="SUMMARY_BY_BASE_-_FORECAST11"/>
      <sheetName val="SUMMARY_BY_BASE_-_REAL_-11"/>
      <sheetName val="SUMMARY_BY_BUD_LINES_-_FORECA11"/>
      <sheetName val="SUMMARY_BY_BUD_LINES_-_REAL_-11"/>
      <sheetName val="Z1_SUMMARY11"/>
      <sheetName val="CONTRACTS_FOLLOW_UP11"/>
      <sheetName val="Budget_Teknaf_SOL10"/>
      <sheetName val="Detail_Pact10"/>
      <sheetName val="Summary_Pact10"/>
      <sheetName val="Calcul_Salaires10"/>
      <sheetName val="BoQ-Unit_costs9"/>
      <sheetName val="COL_&amp;_Benefit9"/>
      <sheetName val="IC-Tax_Schedule9"/>
      <sheetName val="Field_Allowance9"/>
      <sheetName val="Fix_19"/>
      <sheetName val="Medical_coverage9"/>
      <sheetName val="Employee_Follow_up9"/>
      <sheetName val="Payroll_Permanent_9"/>
      <sheetName val="TABLE_OF_CONTENTS12"/>
      <sheetName val="SUMMARY_BY_BASE_-_FORECAST12"/>
      <sheetName val="SUMMARY_BY_BASE_-_REAL_-12"/>
      <sheetName val="SUMMARY_BY_BUD_LINES_-_FORECA12"/>
      <sheetName val="SUMMARY_BY_BUD_LINES_-_REAL_-12"/>
      <sheetName val="Z1_SUMMARY12"/>
      <sheetName val="CONTRACTS_FOLLOW_UP12"/>
      <sheetName val="Budget_Teknaf_SOL11"/>
      <sheetName val="Detail_Pact11"/>
      <sheetName val="Summary_Pact11"/>
      <sheetName val="Calcul_Salaires11"/>
      <sheetName val="BoQ-Unit_costs10"/>
      <sheetName val="COL_&amp;_Benefit10"/>
      <sheetName val="IC-Tax_Schedule10"/>
      <sheetName val="Field_Allowance10"/>
      <sheetName val="Fix_110"/>
      <sheetName val="Medical_coverage10"/>
      <sheetName val="Employee_Follow_up10"/>
      <sheetName val="Payroll_Permanent_10"/>
      <sheetName val="TABLE_OF_CONTENTS13"/>
      <sheetName val="SUMMARY_BY_BASE_-_FORECAST13"/>
      <sheetName val="SUMMARY_BY_BASE_-_REAL_-13"/>
      <sheetName val="SUMMARY_BY_BUD_LINES_-_FORECA13"/>
      <sheetName val="SUMMARY_BY_BUD_LINES_-_REAL_-13"/>
      <sheetName val="Z1_SUMMARY13"/>
      <sheetName val="CONTRACTS_FOLLOW_UP13"/>
      <sheetName val="Budget_Teknaf_SOL12"/>
      <sheetName val="Detail_Pact12"/>
      <sheetName val="Summary_Pact12"/>
      <sheetName val="Calcul_Salaires12"/>
      <sheetName val="BoQ-Unit_costs11"/>
      <sheetName val="COL_&amp;_Benefit11"/>
      <sheetName val="IC-Tax_Schedule11"/>
      <sheetName val="Field_Allowance11"/>
      <sheetName val="Fix_111"/>
      <sheetName val="Medical_coverage11"/>
      <sheetName val="Employee_Follow_up11"/>
      <sheetName val="Payroll_Permanent_11"/>
      <sheetName val="TABLE_OF_CONTENTS14"/>
      <sheetName val="SUMMARY_BY_BASE_-_FORECAST14"/>
      <sheetName val="SUMMARY_BY_BASE_-_REAL_-14"/>
      <sheetName val="SUMMARY_BY_BUD_LINES_-_FORECA14"/>
      <sheetName val="SUMMARY_BY_BUD_LINES_-_REAL_-14"/>
      <sheetName val="Z1_SUMMARY14"/>
      <sheetName val="CONTRACTS_FOLLOW_UP14"/>
      <sheetName val="Budget_Teknaf_SOL13"/>
      <sheetName val="Detail_Pact13"/>
      <sheetName val="Summary_Pact13"/>
      <sheetName val="Calcul_Salaires13"/>
      <sheetName val="BoQ-Unit_costs12"/>
      <sheetName val="COL_&amp;_Benefit12"/>
      <sheetName val="IC-Tax_Schedule12"/>
      <sheetName val="Field_Allowance12"/>
      <sheetName val="Fix_112"/>
      <sheetName val="Medical_coverage12"/>
      <sheetName val="Employee_Follow_up12"/>
      <sheetName val="Payroll_Permanent_12"/>
      <sheetName val="TABLE_OF_CONTENTS15"/>
      <sheetName val="SUMMARY_BY_BASE_-_FORECAST15"/>
      <sheetName val="SUMMARY_BY_BASE_-_REAL_-15"/>
      <sheetName val="SUMMARY_BY_BUD_LINES_-_FORECA15"/>
      <sheetName val="SUMMARY_BY_BUD_LINES_-_REAL_-15"/>
      <sheetName val="Z1_SUMMARY15"/>
      <sheetName val="CONTRACTS_FOLLOW_UP15"/>
      <sheetName val="Budget_Teknaf_SOL14"/>
      <sheetName val="Detail_Pact14"/>
      <sheetName val="Summary_Pact14"/>
      <sheetName val="Calcul_Salaires14"/>
      <sheetName val="BoQ-Unit_costs13"/>
      <sheetName val="COL_&amp;_Benefit13"/>
      <sheetName val="IC-Tax_Schedule13"/>
      <sheetName val="Field_Allowance13"/>
      <sheetName val="Fix_113"/>
      <sheetName val="Medical_coverage13"/>
      <sheetName val="Employee_Follow_up13"/>
      <sheetName val="Payroll_Permanent_13"/>
      <sheetName val="1. SUMMARY"/>
      <sheetName val="2. PERSONNEL"/>
    </sheetNames>
    <sheetDataSet>
      <sheetData sheetId="0" refreshError="1"/>
      <sheetData sheetId="1" refreshError="1">
        <row r="3">
          <cell r="AB3" t="str">
            <v>RENT</v>
          </cell>
          <cell r="AE3" t="str">
            <v>OFF</v>
          </cell>
          <cell r="AM3">
            <v>6502</v>
          </cell>
        </row>
        <row r="4">
          <cell r="AB4" t="str">
            <v>REHAB</v>
          </cell>
        </row>
        <row r="5">
          <cell r="AB5" t="str">
            <v>CHG</v>
          </cell>
        </row>
        <row r="6">
          <cell r="AB6" t="str">
            <v>STAT</v>
          </cell>
        </row>
        <row r="7">
          <cell r="AB7" t="str">
            <v>INSU</v>
          </cell>
        </row>
        <row r="8">
          <cell r="AB8" t="str">
            <v>OFFEQ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Mgnt AC (2)"/>
      <sheetName val="ICR Rates chart 1"/>
      <sheetName val="ICR Rates chart 2"/>
      <sheetName val="ICR Graph data"/>
      <sheetName val="ICR Steady US"/>
      <sheetName val="ICR Increasing US"/>
      <sheetName val="Chart1"/>
      <sheetName val="Chart2"/>
      <sheetName val="Chart3"/>
      <sheetName val="Chart4"/>
      <sheetName val="Chart5"/>
      <sheetName val="Chart6"/>
      <sheetName val="Chart7"/>
      <sheetName val="Chart8"/>
      <sheetName val="Chart9"/>
      <sheetName val="Chart10"/>
      <sheetName val="Chart11"/>
      <sheetName val="Chart12"/>
      <sheetName val="Data"/>
      <sheetName val="Data for April charts"/>
      <sheetName val="Report"/>
      <sheetName val="Overview funding"/>
      <sheetName val="Progress in Presentation"/>
      <sheetName val="Sch 1 Summary"/>
      <sheetName val="Sch 1"/>
      <sheetName val="Sch 2"/>
      <sheetName val="Sch 3"/>
      <sheetName val="Sch 4"/>
      <sheetName val="Sch 5"/>
      <sheetName val="Budget Summary"/>
      <sheetName val="Old Budget Summary"/>
      <sheetName val="BvA June"/>
      <sheetName val="June Mgnt AC"/>
      <sheetName val="Pivot to June 05"/>
      <sheetName val="Actual to June 05"/>
      <sheetName val="Pivot to June Q"/>
      <sheetName val="May BvA"/>
      <sheetName val="May Mgnt AC"/>
      <sheetName val="Pivot to May 05"/>
      <sheetName val="Actuals to May05"/>
      <sheetName val="April BvA"/>
      <sheetName val="April management account"/>
      <sheetName val="To do"/>
      <sheetName val="Grades"/>
      <sheetName val="NY Inc for salaries"/>
      <sheetName val="Pivot to Apr 05 (2)"/>
      <sheetName val="Pivot to Apr 05"/>
      <sheetName val="Contingency details"/>
      <sheetName val="Move budget"/>
      <sheetName val="Mar Management Accounts"/>
      <sheetName val="Pivot to Mar05"/>
      <sheetName val="Pivot to Feb05"/>
      <sheetName val="Feb Management accounts"/>
      <sheetName val="BvA Original"/>
      <sheetName val="Overall pivot to Dec 04"/>
      <sheetName val="Actuals to Dec04"/>
      <sheetName val="Actuals to Apr05"/>
      <sheetName val="PCDI to 230305"/>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ow r="2">
          <cell r="BG2">
            <v>1.03</v>
          </cell>
          <cell r="BV2">
            <v>1.03</v>
          </cell>
        </row>
      </sheetData>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fos"/>
      <sheetName val="Param"/>
      <sheetName val="DATA"/>
      <sheetName val="virt "/>
      <sheetName val="Hsupp"/>
      <sheetName val="Congés"/>
      <sheetName val="Avances"/>
      <sheetName val="Salaires"/>
      <sheetName val="GS Niger"/>
      <sheetName val="IUTS"/>
      <sheetName val="CNSS"/>
      <sheetName val="import"/>
      <sheetName val="Etat Staff National"/>
      <sheetName val="Donnés pour les depliants"/>
    </sheetNames>
    <sheetDataSet>
      <sheetData sheetId="0"/>
      <sheetData sheetId="1"/>
      <sheetData sheetId="2"/>
      <sheetData sheetId="3"/>
      <sheetData sheetId="4"/>
      <sheetData sheetId="5"/>
      <sheetData sheetId="6"/>
      <sheetData sheetId="7"/>
      <sheetData sheetId="8"/>
      <sheetData sheetId="9">
        <row r="5">
          <cell r="I5" t="str">
            <v>I.1</v>
          </cell>
          <cell r="J5">
            <v>114450</v>
          </cell>
        </row>
        <row r="6">
          <cell r="I6" t="str">
            <v>I.2</v>
          </cell>
          <cell r="J6">
            <v>120172.5</v>
          </cell>
        </row>
        <row r="7">
          <cell r="I7" t="str">
            <v>I.3</v>
          </cell>
          <cell r="J7">
            <v>126181.125</v>
          </cell>
        </row>
        <row r="8">
          <cell r="I8" t="str">
            <v>I.4</v>
          </cell>
          <cell r="J8">
            <v>132490.18124999999</v>
          </cell>
        </row>
        <row r="10">
          <cell r="I10" t="str">
            <v>II.1</v>
          </cell>
          <cell r="J10">
            <v>148957</v>
          </cell>
        </row>
        <row r="11">
          <cell r="I11" t="str">
            <v>II.2</v>
          </cell>
          <cell r="J11">
            <v>156404.85</v>
          </cell>
        </row>
        <row r="12">
          <cell r="I12" t="str">
            <v>II.3</v>
          </cell>
          <cell r="J12">
            <v>164225.0925</v>
          </cell>
        </row>
        <row r="13">
          <cell r="I13" t="str">
            <v>II.4</v>
          </cell>
          <cell r="J13">
            <v>172436.347125</v>
          </cell>
        </row>
        <row r="15">
          <cell r="I15" t="str">
            <v>III.1</v>
          </cell>
          <cell r="J15">
            <v>200288</v>
          </cell>
        </row>
        <row r="16">
          <cell r="I16" t="str">
            <v>III.2</v>
          </cell>
          <cell r="J16">
            <v>210302.40000000002</v>
          </cell>
        </row>
        <row r="17">
          <cell r="I17" t="str">
            <v>III.3</v>
          </cell>
          <cell r="J17">
            <v>220817.52000000005</v>
          </cell>
        </row>
        <row r="18">
          <cell r="I18" t="str">
            <v>III.4</v>
          </cell>
          <cell r="J18">
            <v>231858.39600000007</v>
          </cell>
        </row>
        <row r="20">
          <cell r="I20" t="str">
            <v>IV.1</v>
          </cell>
          <cell r="J20">
            <v>255990</v>
          </cell>
        </row>
        <row r="21">
          <cell r="I21" t="str">
            <v>IV.2</v>
          </cell>
          <cell r="J21">
            <v>268789.5</v>
          </cell>
        </row>
        <row r="22">
          <cell r="I22" t="str">
            <v>IV.3</v>
          </cell>
          <cell r="J22">
            <v>282228.97500000003</v>
          </cell>
        </row>
        <row r="23">
          <cell r="I23" t="str">
            <v>IV.4</v>
          </cell>
          <cell r="J23">
            <v>296340.42375000007</v>
          </cell>
        </row>
        <row r="25">
          <cell r="I25" t="str">
            <v>V.1</v>
          </cell>
          <cell r="J25">
            <v>317205</v>
          </cell>
        </row>
        <row r="26">
          <cell r="I26" t="str">
            <v>V.2</v>
          </cell>
          <cell r="J26">
            <v>333065.25</v>
          </cell>
        </row>
        <row r="27">
          <cell r="I27" t="str">
            <v>V.3</v>
          </cell>
          <cell r="J27">
            <v>349718.51250000001</v>
          </cell>
        </row>
        <row r="28">
          <cell r="I28" t="str">
            <v>V.4</v>
          </cell>
          <cell r="J28">
            <v>367204.43812500004</v>
          </cell>
        </row>
        <row r="30">
          <cell r="I30" t="str">
            <v>VI.1</v>
          </cell>
          <cell r="J30">
            <v>396117</v>
          </cell>
        </row>
        <row r="34">
          <cell r="I34" t="str">
            <v>VI.2</v>
          </cell>
          <cell r="J34">
            <v>415922.85000000003</v>
          </cell>
        </row>
        <row r="35">
          <cell r="I35" t="str">
            <v>VI.3</v>
          </cell>
          <cell r="J35">
            <v>436718.99250000005</v>
          </cell>
        </row>
        <row r="36">
          <cell r="I36" t="str">
            <v>VI.4</v>
          </cell>
          <cell r="J36">
            <v>458554.94212500006</v>
          </cell>
        </row>
        <row r="38">
          <cell r="I38" t="str">
            <v>VII.1</v>
          </cell>
          <cell r="J38">
            <v>551492</v>
          </cell>
        </row>
        <row r="39">
          <cell r="I39" t="str">
            <v>VII.2</v>
          </cell>
          <cell r="J39">
            <v>579066.6</v>
          </cell>
        </row>
        <row r="40">
          <cell r="I40" t="str">
            <v>VII.3</v>
          </cell>
          <cell r="J40">
            <v>608019.93000000005</v>
          </cell>
        </row>
        <row r="41">
          <cell r="I41" t="str">
            <v>VII.4</v>
          </cell>
          <cell r="J41">
            <v>638420.92650000006</v>
          </cell>
        </row>
        <row r="43">
          <cell r="I43" t="str">
            <v>VIII.1</v>
          </cell>
          <cell r="J43">
            <v>690060</v>
          </cell>
        </row>
        <row r="44">
          <cell r="I44" t="str">
            <v>VIII.2</v>
          </cell>
          <cell r="J44">
            <v>724563</v>
          </cell>
        </row>
        <row r="45">
          <cell r="I45" t="str">
            <v>VIII.3</v>
          </cell>
          <cell r="J45">
            <v>760791.15</v>
          </cell>
        </row>
        <row r="46">
          <cell r="I46" t="str">
            <v>VIII.4</v>
          </cell>
          <cell r="J46">
            <v>798830.70750000002</v>
          </cell>
        </row>
      </sheetData>
      <sheetData sheetId="10"/>
      <sheetData sheetId="11"/>
      <sheetData sheetId="12"/>
      <sheetData sheetId="13"/>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Month parameters"/>
      <sheetName val="Ex-employee Register"/>
      <sheetName val="Ex-Contract Data"/>
      <sheetName val="Employee Register"/>
      <sheetName val="Contract Data"/>
      <sheetName val="salary datas"/>
      <sheetName val="variable data"/>
      <sheetName val="O.T FollowUp"/>
      <sheetName val="Salary advance"/>
      <sheetName val="Loan FollowUp"/>
      <sheetName val="Tax accountancy"/>
      <sheetName val="salaries accountancy"/>
      <sheetName val="Career Management"/>
      <sheetName val="Statistics"/>
      <sheetName val="Statistics Global"/>
    </sheetNames>
    <sheetDataSet>
      <sheetData sheetId="0"/>
      <sheetData sheetId="1"/>
      <sheetData sheetId="2"/>
      <sheetData sheetId="3"/>
      <sheetData sheetId="4"/>
      <sheetData sheetId="5">
        <row r="2">
          <cell r="A2" t="str">
            <v>BD001</v>
          </cell>
          <cell r="B2" t="str">
            <v>Nikhil</v>
          </cell>
          <cell r="C2" t="str">
            <v>D'COSTA</v>
          </cell>
          <cell r="E2" t="str">
            <v>male</v>
          </cell>
          <cell r="F2">
            <v>39630</v>
          </cell>
          <cell r="G2" t="str">
            <v>Liaison Manager</v>
          </cell>
          <cell r="H2" t="str">
            <v>Lionel</v>
          </cell>
          <cell r="I2" t="str">
            <v>DHAKA</v>
          </cell>
          <cell r="J2">
            <v>40179</v>
          </cell>
          <cell r="M2">
            <v>41274</v>
          </cell>
          <cell r="N2" t="str">
            <v>Management</v>
          </cell>
          <cell r="O2" t="str">
            <v>DHAKA</v>
          </cell>
          <cell r="P2" t="str">
            <v>M</v>
          </cell>
          <cell r="Q2">
            <v>1</v>
          </cell>
          <cell r="R2">
            <v>3</v>
          </cell>
          <cell r="S2">
            <v>4.3369863013698629</v>
          </cell>
          <cell r="T2" t="str">
            <v>Temporary</v>
          </cell>
          <cell r="U2">
            <v>0</v>
          </cell>
          <cell r="V2">
            <v>0</v>
          </cell>
          <cell r="W2">
            <v>39630</v>
          </cell>
          <cell r="X2">
            <v>40</v>
          </cell>
          <cell r="Y2">
            <v>5</v>
          </cell>
          <cell r="Z2">
            <v>22</v>
          </cell>
          <cell r="AA2" t="str">
            <v>M13</v>
          </cell>
        </row>
        <row r="3">
          <cell r="A3" t="str">
            <v>BD004</v>
          </cell>
          <cell r="B3" t="str">
            <v>Ibrahim</v>
          </cell>
          <cell r="C3" t="str">
            <v>KHALIL</v>
          </cell>
          <cell r="E3" t="str">
            <v>male</v>
          </cell>
          <cell r="F3">
            <v>39630</v>
          </cell>
          <cell r="G3" t="str">
            <v>Cleaner</v>
          </cell>
          <cell r="H3" t="str">
            <v>Sagar</v>
          </cell>
          <cell r="I3" t="str">
            <v>DHAKA</v>
          </cell>
          <cell r="M3">
            <v>41274</v>
          </cell>
          <cell r="N3" t="str">
            <v>H.R</v>
          </cell>
          <cell r="O3" t="str">
            <v>DHAKA</v>
          </cell>
          <cell r="P3" t="str">
            <v>E</v>
          </cell>
          <cell r="Q3">
            <v>1</v>
          </cell>
          <cell r="R3">
            <v>4</v>
          </cell>
          <cell r="S3">
            <v>4.3369863013698629</v>
          </cell>
          <cell r="T3" t="str">
            <v>Temporary</v>
          </cell>
          <cell r="U3">
            <v>0</v>
          </cell>
          <cell r="V3">
            <v>0</v>
          </cell>
          <cell r="W3">
            <v>39630</v>
          </cell>
          <cell r="X3">
            <v>40</v>
          </cell>
          <cell r="Y3">
            <v>5</v>
          </cell>
          <cell r="Z3">
            <v>22</v>
          </cell>
          <cell r="AA3" t="str">
            <v>E14</v>
          </cell>
        </row>
        <row r="4">
          <cell r="A4" t="str">
            <v>BD006</v>
          </cell>
          <cell r="B4" t="str">
            <v>Edward</v>
          </cell>
          <cell r="C4" t="str">
            <v>HALDER</v>
          </cell>
          <cell r="E4" t="str">
            <v>male</v>
          </cell>
          <cell r="F4">
            <v>39630</v>
          </cell>
          <cell r="G4" t="str">
            <v xml:space="preserve">Deputy Country Administrator -Finances  </v>
          </cell>
          <cell r="H4" t="str">
            <v>Lionel</v>
          </cell>
          <cell r="I4" t="str">
            <v>DHAKA</v>
          </cell>
          <cell r="M4">
            <v>41274</v>
          </cell>
          <cell r="N4" t="str">
            <v>Administration</v>
          </cell>
          <cell r="O4" t="str">
            <v>DHAKA</v>
          </cell>
          <cell r="P4" t="str">
            <v>M</v>
          </cell>
          <cell r="Q4">
            <v>2</v>
          </cell>
          <cell r="R4">
            <v>2</v>
          </cell>
          <cell r="S4">
            <v>4.3369863013698629</v>
          </cell>
          <cell r="T4" t="str">
            <v>Temporary</v>
          </cell>
          <cell r="U4">
            <v>0</v>
          </cell>
          <cell r="V4">
            <v>0</v>
          </cell>
          <cell r="W4">
            <v>39630</v>
          </cell>
          <cell r="X4">
            <v>40</v>
          </cell>
          <cell r="Y4">
            <v>5</v>
          </cell>
          <cell r="Z4">
            <v>22</v>
          </cell>
          <cell r="AA4" t="str">
            <v>M22</v>
          </cell>
        </row>
        <row r="5">
          <cell r="A5" t="str">
            <v>BD009</v>
          </cell>
          <cell r="B5" t="str">
            <v>Abdul Mannan</v>
          </cell>
          <cell r="C5" t="str">
            <v>Sarker</v>
          </cell>
          <cell r="E5" t="str">
            <v>male</v>
          </cell>
          <cell r="F5">
            <v>39734</v>
          </cell>
          <cell r="G5" t="str">
            <v>Accountant</v>
          </cell>
          <cell r="H5" t="str">
            <v>Mr.Edward</v>
          </cell>
          <cell r="I5" t="str">
            <v>DHAKA</v>
          </cell>
          <cell r="M5">
            <v>41274</v>
          </cell>
          <cell r="N5" t="str">
            <v>Administration</v>
          </cell>
          <cell r="O5" t="str">
            <v>DHAKA</v>
          </cell>
          <cell r="P5" t="str">
            <v>T</v>
          </cell>
          <cell r="Q5">
            <v>3</v>
          </cell>
          <cell r="R5">
            <v>1</v>
          </cell>
          <cell r="S5">
            <v>4.0520547945205481</v>
          </cell>
          <cell r="T5" t="str">
            <v>Temporary</v>
          </cell>
          <cell r="U5">
            <v>0</v>
          </cell>
          <cell r="V5">
            <v>0</v>
          </cell>
          <cell r="W5">
            <v>39734</v>
          </cell>
          <cell r="X5">
            <v>40</v>
          </cell>
          <cell r="Y5">
            <v>5</v>
          </cell>
          <cell r="Z5">
            <v>22</v>
          </cell>
          <cell r="AA5" t="str">
            <v>T31</v>
          </cell>
        </row>
        <row r="6">
          <cell r="A6" t="str">
            <v>BD012</v>
          </cell>
          <cell r="B6" t="str">
            <v>Shanta</v>
          </cell>
          <cell r="C6" t="str">
            <v>Beagum</v>
          </cell>
          <cell r="E6" t="str">
            <v>female</v>
          </cell>
          <cell r="F6">
            <v>39747</v>
          </cell>
          <cell r="G6" t="str">
            <v>Cleaner</v>
          </cell>
          <cell r="H6" t="str">
            <v>Sagar</v>
          </cell>
          <cell r="I6" t="str">
            <v>DHAKA</v>
          </cell>
          <cell r="M6">
            <v>41274</v>
          </cell>
          <cell r="N6" t="str">
            <v>H.R</v>
          </cell>
          <cell r="O6" t="str">
            <v>DHAKA</v>
          </cell>
          <cell r="P6" t="str">
            <v>E</v>
          </cell>
          <cell r="Q6">
            <v>1</v>
          </cell>
          <cell r="R6">
            <v>4</v>
          </cell>
          <cell r="S6">
            <v>4.0164383561643833</v>
          </cell>
          <cell r="T6" t="str">
            <v>Temporary</v>
          </cell>
          <cell r="U6">
            <v>0</v>
          </cell>
          <cell r="V6">
            <v>0</v>
          </cell>
          <cell r="W6">
            <v>39747</v>
          </cell>
          <cell r="X6">
            <v>40</v>
          </cell>
          <cell r="Y6">
            <v>5</v>
          </cell>
          <cell r="Z6">
            <v>22</v>
          </cell>
          <cell r="AA6" t="str">
            <v>E14</v>
          </cell>
        </row>
        <row r="7">
          <cell r="A7" t="str">
            <v>BD061</v>
          </cell>
          <cell r="B7" t="str">
            <v>Sagar</v>
          </cell>
          <cell r="C7" t="str">
            <v>Datta</v>
          </cell>
          <cell r="E7" t="str">
            <v>male</v>
          </cell>
          <cell r="F7">
            <v>39945</v>
          </cell>
          <cell r="G7" t="str">
            <v>HR Manager- Social &amp; Monitoring</v>
          </cell>
          <cell r="H7" t="str">
            <v>Ms. Nusrat</v>
          </cell>
          <cell r="I7" t="str">
            <v>DHAKA</v>
          </cell>
          <cell r="J7">
            <v>40634</v>
          </cell>
          <cell r="M7">
            <v>41274</v>
          </cell>
          <cell r="N7" t="str">
            <v>H.R</v>
          </cell>
          <cell r="O7" t="str">
            <v>DHAKA</v>
          </cell>
          <cell r="P7" t="str">
            <v>M</v>
          </cell>
          <cell r="Q7">
            <v>1</v>
          </cell>
          <cell r="R7">
            <v>3</v>
          </cell>
          <cell r="S7">
            <v>3.473972602739726</v>
          </cell>
          <cell r="T7" t="str">
            <v>Temporary</v>
          </cell>
          <cell r="U7">
            <v>7</v>
          </cell>
          <cell r="V7">
            <v>49</v>
          </cell>
          <cell r="W7">
            <v>39994</v>
          </cell>
          <cell r="X7">
            <v>40</v>
          </cell>
          <cell r="Y7">
            <v>5</v>
          </cell>
          <cell r="Z7">
            <v>22</v>
          </cell>
          <cell r="AA7" t="str">
            <v>M13</v>
          </cell>
        </row>
        <row r="8">
          <cell r="A8" t="str">
            <v>BD064</v>
          </cell>
          <cell r="B8" t="str">
            <v>Krishna</v>
          </cell>
          <cell r="C8" t="str">
            <v>Rani  Chakrabarty</v>
          </cell>
          <cell r="E8" t="str">
            <v>female</v>
          </cell>
          <cell r="F8">
            <v>40195</v>
          </cell>
          <cell r="G8" t="str">
            <v>HR Officer</v>
          </cell>
          <cell r="H8" t="str">
            <v>Mr. Sagar</v>
          </cell>
          <cell r="I8" t="str">
            <v>DHAKA</v>
          </cell>
          <cell r="J8">
            <v>40603</v>
          </cell>
          <cell r="M8">
            <v>41274</v>
          </cell>
          <cell r="N8" t="str">
            <v>H.R</v>
          </cell>
          <cell r="O8" t="str">
            <v>DHAKA</v>
          </cell>
          <cell r="P8" t="str">
            <v>T</v>
          </cell>
          <cell r="Q8">
            <v>2</v>
          </cell>
          <cell r="R8">
            <v>3</v>
          </cell>
          <cell r="S8">
            <v>2.7890410958904108</v>
          </cell>
          <cell r="T8" t="str">
            <v>Temporary</v>
          </cell>
          <cell r="U8">
            <v>3</v>
          </cell>
          <cell r="V8">
            <v>21</v>
          </cell>
          <cell r="W8">
            <v>40216</v>
          </cell>
          <cell r="X8">
            <v>40</v>
          </cell>
          <cell r="Y8">
            <v>5</v>
          </cell>
          <cell r="Z8">
            <v>22</v>
          </cell>
          <cell r="AA8" t="str">
            <v>T23</v>
          </cell>
        </row>
        <row r="9">
          <cell r="A9" t="str">
            <v>CO001</v>
          </cell>
          <cell r="B9" t="str">
            <v xml:space="preserve">Golam Mohammed Khairul </v>
          </cell>
          <cell r="C9" t="str">
            <v xml:space="preserve">Anam </v>
          </cell>
          <cell r="E9" t="str">
            <v>male</v>
          </cell>
          <cell r="F9">
            <v>39783</v>
          </cell>
          <cell r="G9" t="str">
            <v>Deputy Logistics Coordinator</v>
          </cell>
          <cell r="H9" t="str">
            <v>Mr.Igor</v>
          </cell>
          <cell r="I9" t="str">
            <v>DHAKA</v>
          </cell>
          <cell r="J9">
            <v>40330</v>
          </cell>
          <cell r="K9">
            <v>40575</v>
          </cell>
          <cell r="M9">
            <v>41274</v>
          </cell>
          <cell r="N9" t="str">
            <v>Logistics</v>
          </cell>
          <cell r="O9" t="str">
            <v>DHAKA</v>
          </cell>
          <cell r="P9" t="str">
            <v>M</v>
          </cell>
          <cell r="Q9">
            <v>2</v>
          </cell>
          <cell r="R9">
            <v>2</v>
          </cell>
          <cell r="S9">
            <v>3.9178082191780823</v>
          </cell>
          <cell r="T9" t="str">
            <v>Temporary</v>
          </cell>
          <cell r="U9">
            <v>12</v>
          </cell>
          <cell r="V9">
            <v>84</v>
          </cell>
          <cell r="W9">
            <v>39957</v>
          </cell>
          <cell r="X9">
            <v>40</v>
          </cell>
          <cell r="Y9">
            <v>5</v>
          </cell>
          <cell r="Z9">
            <v>22</v>
          </cell>
          <cell r="AA9" t="str">
            <v>M22</v>
          </cell>
        </row>
        <row r="10">
          <cell r="A10" t="str">
            <v>BD070</v>
          </cell>
          <cell r="B10" t="str">
            <v>Md. Jahangir</v>
          </cell>
          <cell r="C10" t="str">
            <v>Alam</v>
          </cell>
          <cell r="E10" t="str">
            <v>male</v>
          </cell>
          <cell r="F10">
            <v>40391</v>
          </cell>
          <cell r="G10" t="str">
            <v>Driver</v>
          </cell>
          <cell r="H10" t="str">
            <v>Mr.Igor</v>
          </cell>
          <cell r="I10" t="str">
            <v>DHAKA</v>
          </cell>
          <cell r="M10">
            <v>41274</v>
          </cell>
          <cell r="N10" t="str">
            <v>Logistics</v>
          </cell>
          <cell r="O10" t="str">
            <v>DHAKA</v>
          </cell>
          <cell r="P10" t="str">
            <v>T</v>
          </cell>
          <cell r="Q10">
            <v>1</v>
          </cell>
          <cell r="R10">
            <v>1</v>
          </cell>
          <cell r="S10">
            <v>2.2520547945205478</v>
          </cell>
          <cell r="T10" t="str">
            <v>Temporary</v>
          </cell>
          <cell r="U10">
            <v>4.4285714285714288</v>
          </cell>
          <cell r="V10">
            <v>31</v>
          </cell>
          <cell r="W10">
            <v>40421</v>
          </cell>
          <cell r="X10">
            <v>48</v>
          </cell>
          <cell r="Y10">
            <v>5</v>
          </cell>
          <cell r="Z10">
            <v>22</v>
          </cell>
          <cell r="AA10" t="str">
            <v>T11</v>
          </cell>
        </row>
        <row r="11">
          <cell r="A11" t="str">
            <v>BD071</v>
          </cell>
          <cell r="B11" t="str">
            <v xml:space="preserve">Pabon Louis </v>
          </cell>
          <cell r="C11" t="str">
            <v>D'COSTA</v>
          </cell>
          <cell r="E11" t="str">
            <v>male</v>
          </cell>
          <cell r="F11">
            <v>40391</v>
          </cell>
          <cell r="G11" t="str">
            <v>Driver</v>
          </cell>
          <cell r="H11" t="str">
            <v>Mr.Igor</v>
          </cell>
          <cell r="I11" t="str">
            <v>DHAKA</v>
          </cell>
          <cell r="M11">
            <v>41274</v>
          </cell>
          <cell r="N11" t="str">
            <v>Logistics</v>
          </cell>
          <cell r="O11" t="str">
            <v>DHAKA</v>
          </cell>
          <cell r="P11" t="str">
            <v>T</v>
          </cell>
          <cell r="Q11">
            <v>1</v>
          </cell>
          <cell r="R11">
            <v>1</v>
          </cell>
          <cell r="S11">
            <v>2.2520547945205478</v>
          </cell>
          <cell r="T11" t="str">
            <v>Temporary</v>
          </cell>
          <cell r="U11">
            <v>4.4285714285714288</v>
          </cell>
          <cell r="V11">
            <v>31</v>
          </cell>
          <cell r="W11">
            <v>40421</v>
          </cell>
          <cell r="X11">
            <v>48</v>
          </cell>
          <cell r="Y11">
            <v>5</v>
          </cell>
          <cell r="Z11">
            <v>22</v>
          </cell>
          <cell r="AA11" t="str">
            <v>T11</v>
          </cell>
        </row>
        <row r="12">
          <cell r="A12" t="str">
            <v>BD072</v>
          </cell>
          <cell r="B12" t="str">
            <v xml:space="preserve">Sultan </v>
          </cell>
          <cell r="C12" t="str">
            <v>Ahmed</v>
          </cell>
          <cell r="E12" t="str">
            <v>male</v>
          </cell>
          <cell r="F12">
            <v>40391</v>
          </cell>
          <cell r="G12" t="str">
            <v>Driver</v>
          </cell>
          <cell r="H12" t="str">
            <v>Mr.Igor</v>
          </cell>
          <cell r="I12" t="str">
            <v>DHAKA</v>
          </cell>
          <cell r="M12">
            <v>41274</v>
          </cell>
          <cell r="N12" t="str">
            <v>Logistics</v>
          </cell>
          <cell r="O12" t="str">
            <v>DHAKA</v>
          </cell>
          <cell r="P12" t="str">
            <v>T</v>
          </cell>
          <cell r="Q12">
            <v>1</v>
          </cell>
          <cell r="R12">
            <v>1</v>
          </cell>
          <cell r="S12">
            <v>2.2520547945205478</v>
          </cell>
          <cell r="T12" t="str">
            <v>Temporary</v>
          </cell>
          <cell r="U12">
            <v>4.4285714285714288</v>
          </cell>
          <cell r="V12">
            <v>31</v>
          </cell>
          <cell r="W12">
            <v>40421</v>
          </cell>
          <cell r="X12">
            <v>48</v>
          </cell>
          <cell r="Y12">
            <v>5</v>
          </cell>
          <cell r="Z12">
            <v>22</v>
          </cell>
          <cell r="AA12" t="str">
            <v>T11</v>
          </cell>
        </row>
        <row r="13">
          <cell r="A13" t="str">
            <v>BD073</v>
          </cell>
          <cell r="B13" t="str">
            <v>Amor</v>
          </cell>
          <cell r="C13" t="str">
            <v>D'COSTA</v>
          </cell>
          <cell r="E13" t="str">
            <v>male</v>
          </cell>
          <cell r="F13">
            <v>40398</v>
          </cell>
          <cell r="G13" t="str">
            <v>Driver</v>
          </cell>
          <cell r="H13" t="str">
            <v>Mr.Igor</v>
          </cell>
          <cell r="I13" t="str">
            <v>DHAKA</v>
          </cell>
          <cell r="M13">
            <v>41274</v>
          </cell>
          <cell r="N13" t="str">
            <v>Logistics</v>
          </cell>
          <cell r="O13" t="str">
            <v>DHAKA</v>
          </cell>
          <cell r="P13" t="str">
            <v>T</v>
          </cell>
          <cell r="Q13">
            <v>1</v>
          </cell>
          <cell r="R13">
            <v>1</v>
          </cell>
          <cell r="S13">
            <v>2.2328767123287672</v>
          </cell>
          <cell r="T13" t="str">
            <v>Temporary</v>
          </cell>
          <cell r="U13">
            <v>4.4285714285714288</v>
          </cell>
          <cell r="V13">
            <v>31</v>
          </cell>
          <cell r="W13">
            <v>40428</v>
          </cell>
          <cell r="X13">
            <v>48</v>
          </cell>
          <cell r="Y13">
            <v>5</v>
          </cell>
          <cell r="Z13">
            <v>22</v>
          </cell>
          <cell r="AA13" t="str">
            <v>T11</v>
          </cell>
        </row>
        <row r="14">
          <cell r="A14" t="str">
            <v>BD074</v>
          </cell>
          <cell r="B14" t="str">
            <v>Tapan</v>
          </cell>
          <cell r="C14" t="str">
            <v>Kumar Chakraborty</v>
          </cell>
          <cell r="E14" t="str">
            <v>male</v>
          </cell>
          <cell r="F14">
            <v>40422</v>
          </cell>
          <cell r="G14" t="str">
            <v xml:space="preserve">Deputy Food Security Coordinator </v>
          </cell>
          <cell r="H14" t="str">
            <v>Mr. Damien</v>
          </cell>
          <cell r="I14" t="str">
            <v>DHAKA</v>
          </cell>
          <cell r="J14">
            <v>40787</v>
          </cell>
          <cell r="M14">
            <v>41274</v>
          </cell>
          <cell r="N14" t="str">
            <v>Food Security</v>
          </cell>
          <cell r="O14" t="str">
            <v>DHAKA</v>
          </cell>
          <cell r="P14" t="str">
            <v>M</v>
          </cell>
          <cell r="Q14">
            <v>2</v>
          </cell>
          <cell r="R14">
            <v>1</v>
          </cell>
          <cell r="S14">
            <v>2.1671232876712327</v>
          </cell>
          <cell r="T14" t="str">
            <v>Temporary</v>
          </cell>
          <cell r="U14">
            <v>12.857142857142858</v>
          </cell>
          <cell r="V14">
            <v>90</v>
          </cell>
          <cell r="W14">
            <v>40512</v>
          </cell>
          <cell r="X14">
            <v>40</v>
          </cell>
          <cell r="Y14">
            <v>5</v>
          </cell>
          <cell r="Z14">
            <v>22</v>
          </cell>
          <cell r="AA14" t="str">
            <v>M21</v>
          </cell>
        </row>
        <row r="15">
          <cell r="A15" t="str">
            <v>BD075</v>
          </cell>
          <cell r="B15" t="str">
            <v xml:space="preserve">Ripon </v>
          </cell>
          <cell r="C15" t="str">
            <v>Miah</v>
          </cell>
          <cell r="E15" t="str">
            <v>male</v>
          </cell>
          <cell r="F15">
            <v>40454</v>
          </cell>
          <cell r="G15" t="str">
            <v>Watchman</v>
          </cell>
          <cell r="H15" t="str">
            <v>Mr. Khairul</v>
          </cell>
          <cell r="I15" t="str">
            <v>DHAKA</v>
          </cell>
          <cell r="M15">
            <v>41274</v>
          </cell>
          <cell r="N15" t="str">
            <v>Logistics</v>
          </cell>
          <cell r="O15" t="str">
            <v>DHAKA</v>
          </cell>
          <cell r="P15" t="str">
            <v>E</v>
          </cell>
          <cell r="Q15">
            <v>1</v>
          </cell>
          <cell r="R15">
            <v>1</v>
          </cell>
          <cell r="S15">
            <v>2.0794520547945203</v>
          </cell>
          <cell r="T15" t="str">
            <v>Temporary</v>
          </cell>
          <cell r="U15">
            <v>4</v>
          </cell>
          <cell r="V15">
            <v>30</v>
          </cell>
          <cell r="W15">
            <v>40484</v>
          </cell>
          <cell r="X15">
            <v>48</v>
          </cell>
          <cell r="Y15">
            <v>5</v>
          </cell>
          <cell r="Z15">
            <v>22</v>
          </cell>
          <cell r="AA15" t="str">
            <v>E11</v>
          </cell>
        </row>
        <row r="16">
          <cell r="A16" t="str">
            <v>BD079</v>
          </cell>
          <cell r="B16" t="str">
            <v>Harun</v>
          </cell>
          <cell r="C16" t="str">
            <v>R. Rashid</v>
          </cell>
          <cell r="E16" t="str">
            <v>male</v>
          </cell>
          <cell r="F16">
            <v>40531</v>
          </cell>
          <cell r="G16" t="str">
            <v>Driver</v>
          </cell>
          <cell r="H16" t="str">
            <v>Mr.Igor</v>
          </cell>
          <cell r="I16" t="str">
            <v>DHAKA</v>
          </cell>
          <cell r="M16">
            <v>41274</v>
          </cell>
          <cell r="N16" t="str">
            <v>Logistics</v>
          </cell>
          <cell r="O16" t="str">
            <v>DHAKA</v>
          </cell>
          <cell r="P16" t="str">
            <v>T</v>
          </cell>
          <cell r="Q16">
            <v>1</v>
          </cell>
          <cell r="R16">
            <v>1</v>
          </cell>
          <cell r="S16">
            <v>1.8684931506849316</v>
          </cell>
          <cell r="T16" t="str">
            <v>Temporary</v>
          </cell>
          <cell r="U16">
            <v>4</v>
          </cell>
          <cell r="V16">
            <v>30</v>
          </cell>
          <cell r="W16">
            <v>40561</v>
          </cell>
          <cell r="X16">
            <v>48</v>
          </cell>
          <cell r="Y16">
            <v>5</v>
          </cell>
          <cell r="Z16">
            <v>22</v>
          </cell>
          <cell r="AA16" t="str">
            <v>T11</v>
          </cell>
        </row>
        <row r="17">
          <cell r="A17" t="str">
            <v>BD081</v>
          </cell>
          <cell r="B17" t="str">
            <v xml:space="preserve">Hanif </v>
          </cell>
          <cell r="C17" t="str">
            <v>Mahammed</v>
          </cell>
          <cell r="E17" t="str">
            <v>male</v>
          </cell>
          <cell r="F17">
            <v>40734</v>
          </cell>
          <cell r="G17" t="str">
            <v xml:space="preserve">Chief Accountant </v>
          </cell>
          <cell r="H17" t="str">
            <v>Mr.Edward</v>
          </cell>
          <cell r="I17" t="str">
            <v>DHAKA</v>
          </cell>
          <cell r="M17">
            <v>41455</v>
          </cell>
          <cell r="N17" t="str">
            <v>Administration</v>
          </cell>
          <cell r="O17" t="str">
            <v>DHAKA</v>
          </cell>
          <cell r="P17" t="str">
            <v>M</v>
          </cell>
          <cell r="Q17">
            <v>1</v>
          </cell>
          <cell r="R17">
            <v>1</v>
          </cell>
          <cell r="S17">
            <v>1.3123287671232877</v>
          </cell>
          <cell r="T17" t="str">
            <v>Temporary</v>
          </cell>
          <cell r="U17">
            <v>26</v>
          </cell>
          <cell r="V17">
            <v>180</v>
          </cell>
          <cell r="W17">
            <v>40914</v>
          </cell>
          <cell r="X17">
            <v>40</v>
          </cell>
          <cell r="Y17">
            <v>5</v>
          </cell>
          <cell r="Z17">
            <v>22</v>
          </cell>
          <cell r="AA17" t="str">
            <v>M11</v>
          </cell>
        </row>
        <row r="18">
          <cell r="A18" t="str">
            <v>BD083</v>
          </cell>
          <cell r="B18" t="str">
            <v>Faheemah</v>
          </cell>
          <cell r="C18" t="str">
            <v>Nazmin</v>
          </cell>
          <cell r="E18" t="str">
            <v>female</v>
          </cell>
          <cell r="F18">
            <v>40836</v>
          </cell>
          <cell r="G18" t="str">
            <v xml:space="preserve">Receiptionist/Admin Assist </v>
          </cell>
          <cell r="H18" t="str">
            <v>Mr.Edward</v>
          </cell>
          <cell r="I18" t="str">
            <v>DHAKA</v>
          </cell>
          <cell r="M18">
            <v>41201</v>
          </cell>
          <cell r="N18" t="str">
            <v>Administration</v>
          </cell>
          <cell r="O18" t="str">
            <v>DHAKA</v>
          </cell>
          <cell r="P18" t="str">
            <v>T</v>
          </cell>
          <cell r="Q18">
            <v>1</v>
          </cell>
          <cell r="R18">
            <v>1</v>
          </cell>
          <cell r="S18">
            <v>1.0328767123287672</v>
          </cell>
          <cell r="T18" t="str">
            <v>Temporary</v>
          </cell>
          <cell r="U18">
            <v>13</v>
          </cell>
          <cell r="V18">
            <v>90</v>
          </cell>
          <cell r="W18">
            <v>40926</v>
          </cell>
          <cell r="X18">
            <v>40</v>
          </cell>
          <cell r="Y18">
            <v>5</v>
          </cell>
          <cell r="Z18">
            <v>22</v>
          </cell>
          <cell r="AA18" t="str">
            <v>T11</v>
          </cell>
        </row>
        <row r="19">
          <cell r="A19" t="str">
            <v>BD084</v>
          </cell>
          <cell r="B19" t="str">
            <v>Samuel</v>
          </cell>
          <cell r="C19" t="str">
            <v>Drong</v>
          </cell>
          <cell r="E19" t="str">
            <v>male</v>
          </cell>
          <cell r="F19">
            <v>40878</v>
          </cell>
          <cell r="G19" t="str">
            <v>Driver</v>
          </cell>
          <cell r="H19" t="str">
            <v>Mr.Igor</v>
          </cell>
          <cell r="I19" t="str">
            <v>DHAKA</v>
          </cell>
          <cell r="M19">
            <v>41243</v>
          </cell>
          <cell r="N19" t="str">
            <v>Logistics</v>
          </cell>
          <cell r="O19" t="str">
            <v>DHAKA</v>
          </cell>
          <cell r="P19" t="str">
            <v>T</v>
          </cell>
          <cell r="Q19">
            <v>1</v>
          </cell>
          <cell r="R19">
            <v>1</v>
          </cell>
          <cell r="S19">
            <v>0.9178082191780822</v>
          </cell>
          <cell r="T19" t="str">
            <v>Temporary</v>
          </cell>
          <cell r="U19">
            <v>13</v>
          </cell>
          <cell r="V19">
            <v>90</v>
          </cell>
          <cell r="W19">
            <v>40968</v>
          </cell>
          <cell r="X19">
            <v>40</v>
          </cell>
          <cell r="Y19">
            <v>5</v>
          </cell>
          <cell r="Z19">
            <v>22</v>
          </cell>
          <cell r="AA19" t="str">
            <v>T11</v>
          </cell>
        </row>
        <row r="20">
          <cell r="A20" t="str">
            <v>BD085</v>
          </cell>
          <cell r="B20" t="str">
            <v>Nusrat</v>
          </cell>
          <cell r="C20" t="str">
            <v>Nigar</v>
          </cell>
          <cell r="E20" t="str">
            <v>female</v>
          </cell>
          <cell r="F20">
            <v>40910</v>
          </cell>
          <cell r="G20" t="str">
            <v>H.R Coordinator</v>
          </cell>
          <cell r="H20" t="str">
            <v>Isabelle ROBIN</v>
          </cell>
          <cell r="I20" t="str">
            <v>DHAKA</v>
          </cell>
          <cell r="M20">
            <v>41274</v>
          </cell>
          <cell r="N20" t="str">
            <v>H.R</v>
          </cell>
          <cell r="O20" t="str">
            <v>DHAKA</v>
          </cell>
          <cell r="P20" t="str">
            <v>M</v>
          </cell>
          <cell r="Q20">
            <v>3</v>
          </cell>
          <cell r="R20">
            <v>2</v>
          </cell>
          <cell r="S20">
            <v>0.83013698630136989</v>
          </cell>
          <cell r="T20" t="str">
            <v>Temporary</v>
          </cell>
          <cell r="U20">
            <v>13</v>
          </cell>
          <cell r="V20">
            <v>90</v>
          </cell>
          <cell r="W20">
            <v>41000</v>
          </cell>
          <cell r="X20">
            <v>40</v>
          </cell>
          <cell r="Y20">
            <v>5</v>
          </cell>
          <cell r="Z20">
            <v>22</v>
          </cell>
          <cell r="AA20" t="str">
            <v>M32</v>
          </cell>
          <cell r="AB20">
            <v>1</v>
          </cell>
        </row>
        <row r="21">
          <cell r="A21" t="str">
            <v>CoE010</v>
          </cell>
          <cell r="B21" t="str">
            <v xml:space="preserve">Iqbal </v>
          </cell>
          <cell r="C21" t="str">
            <v>Mahmood</v>
          </cell>
          <cell r="E21" t="str">
            <v>male</v>
          </cell>
          <cell r="F21">
            <v>39979</v>
          </cell>
          <cell r="G21" t="str">
            <v>Deputy WASH Coordinator</v>
          </cell>
          <cell r="H21" t="str">
            <v>Mr. Damien</v>
          </cell>
          <cell r="I21" t="str">
            <v>DHAKA</v>
          </cell>
          <cell r="M21">
            <v>41274</v>
          </cell>
          <cell r="N21" t="str">
            <v>WASH</v>
          </cell>
          <cell r="O21" t="str">
            <v>DHAKA</v>
          </cell>
          <cell r="P21" t="str">
            <v>M</v>
          </cell>
          <cell r="Q21">
            <v>2</v>
          </cell>
          <cell r="R21">
            <v>2</v>
          </cell>
          <cell r="S21">
            <v>3.3808219178082193</v>
          </cell>
          <cell r="T21" t="str">
            <v>Temporary</v>
          </cell>
          <cell r="U21">
            <v>0</v>
          </cell>
          <cell r="V21">
            <v>0</v>
          </cell>
          <cell r="W21">
            <v>39979</v>
          </cell>
          <cell r="X21">
            <v>40</v>
          </cell>
          <cell r="Y21">
            <v>5</v>
          </cell>
          <cell r="Z21">
            <v>22</v>
          </cell>
          <cell r="AA21" t="str">
            <v>M22</v>
          </cell>
        </row>
        <row r="22">
          <cell r="A22" t="str">
            <v>BD087</v>
          </cell>
          <cell r="B22" t="str">
            <v xml:space="preserve">Nasima </v>
          </cell>
          <cell r="C22" t="str">
            <v>Akter</v>
          </cell>
          <cell r="E22" t="str">
            <v>female</v>
          </cell>
          <cell r="F22">
            <v>41001</v>
          </cell>
          <cell r="G22" t="str">
            <v>HR Manager (Recruitment, Training &amp; Career)</v>
          </cell>
          <cell r="H22" t="str">
            <v>Ms. Nusrat</v>
          </cell>
          <cell r="I22" t="str">
            <v>DHAKA</v>
          </cell>
          <cell r="M22">
            <v>41364</v>
          </cell>
          <cell r="N22" t="str">
            <v>H.R</v>
          </cell>
          <cell r="O22" t="str">
            <v>DHAKA</v>
          </cell>
          <cell r="P22" t="str">
            <v>M</v>
          </cell>
          <cell r="Q22">
            <v>1</v>
          </cell>
          <cell r="R22">
            <v>1</v>
          </cell>
          <cell r="S22">
            <v>0.58082191780821912</v>
          </cell>
          <cell r="T22" t="str">
            <v>Temporary</v>
          </cell>
          <cell r="U22">
            <v>13</v>
          </cell>
          <cell r="V22">
            <v>90</v>
          </cell>
          <cell r="W22">
            <v>41091</v>
          </cell>
          <cell r="X22">
            <v>40</v>
          </cell>
          <cell r="Y22">
            <v>5</v>
          </cell>
          <cell r="Z22">
            <v>22</v>
          </cell>
          <cell r="AA22" t="str">
            <v>M11</v>
          </cell>
        </row>
        <row r="23">
          <cell r="A23" t="str">
            <v>BD088</v>
          </cell>
          <cell r="B23" t="str">
            <v xml:space="preserve">Shyamal </v>
          </cell>
          <cell r="C23" t="str">
            <v>D’Cruze</v>
          </cell>
          <cell r="E23" t="str">
            <v>male</v>
          </cell>
          <cell r="F23">
            <v>41000</v>
          </cell>
          <cell r="G23" t="str">
            <v>Housekeeper</v>
          </cell>
          <cell r="H23" t="str">
            <v>Mr. Sagar</v>
          </cell>
          <cell r="I23" t="str">
            <v>DHAKA</v>
          </cell>
          <cell r="M23">
            <v>41274</v>
          </cell>
          <cell r="N23" t="str">
            <v>H.R</v>
          </cell>
          <cell r="O23" t="str">
            <v>DHAKA</v>
          </cell>
          <cell r="P23" t="str">
            <v>E</v>
          </cell>
          <cell r="Q23">
            <v>2</v>
          </cell>
          <cell r="R23">
            <v>1</v>
          </cell>
          <cell r="S23">
            <v>0.58356164383561648</v>
          </cell>
          <cell r="T23" t="str">
            <v>Temporary</v>
          </cell>
          <cell r="U23">
            <v>13</v>
          </cell>
          <cell r="V23">
            <v>90</v>
          </cell>
          <cell r="W23">
            <v>41090</v>
          </cell>
          <cell r="X23">
            <v>40</v>
          </cell>
          <cell r="Y23">
            <v>5</v>
          </cell>
          <cell r="Z23">
            <v>22</v>
          </cell>
          <cell r="AA23" t="str">
            <v>E21</v>
          </cell>
        </row>
        <row r="24">
          <cell r="A24" t="str">
            <v>BD089</v>
          </cell>
          <cell r="B24" t="str">
            <v xml:space="preserve">Pejush Kanti </v>
          </cell>
          <cell r="C24" t="str">
            <v>Datta</v>
          </cell>
          <cell r="E24" t="str">
            <v>male</v>
          </cell>
          <cell r="F24">
            <v>41024</v>
          </cell>
          <cell r="G24" t="str">
            <v>Deputy Head of Mission-Government Relations and Partnership.</v>
          </cell>
          <cell r="H24" t="str">
            <v>Isabelle ROBIN</v>
          </cell>
          <cell r="I24" t="str">
            <v>DHAKA</v>
          </cell>
          <cell r="M24">
            <v>41388</v>
          </cell>
          <cell r="N24" t="str">
            <v>Management</v>
          </cell>
          <cell r="O24" t="str">
            <v>DHAKA</v>
          </cell>
          <cell r="P24" t="str">
            <v>M</v>
          </cell>
          <cell r="Q24">
            <v>2</v>
          </cell>
          <cell r="R24">
            <v>5</v>
          </cell>
          <cell r="S24">
            <v>0.51780821917808217</v>
          </cell>
          <cell r="T24" t="str">
            <v>Temporary</v>
          </cell>
          <cell r="U24">
            <v>13</v>
          </cell>
          <cell r="V24">
            <v>90</v>
          </cell>
          <cell r="W24">
            <v>41114</v>
          </cell>
          <cell r="X24">
            <v>40</v>
          </cell>
          <cell r="Y24">
            <v>5</v>
          </cell>
          <cell r="Z24">
            <v>22</v>
          </cell>
          <cell r="AA24" t="str">
            <v>M25</v>
          </cell>
          <cell r="AB24">
            <v>1</v>
          </cell>
        </row>
        <row r="25">
          <cell r="A25" t="str">
            <v>BD090</v>
          </cell>
          <cell r="B25" t="str">
            <v xml:space="preserve">Ruma </v>
          </cell>
          <cell r="C25" t="str">
            <v>Khondaker</v>
          </cell>
          <cell r="E25" t="str">
            <v>female</v>
          </cell>
          <cell r="F25">
            <v>41022</v>
          </cell>
          <cell r="G25" t="str">
            <v xml:space="preserve">Deputy CMN MHCP </v>
          </cell>
          <cell r="H25" t="str">
            <v>Gewnaelle</v>
          </cell>
          <cell r="I25" t="str">
            <v>DHAKA</v>
          </cell>
          <cell r="M25">
            <v>41385</v>
          </cell>
          <cell r="N25" t="str">
            <v xml:space="preserve">Nutrition </v>
          </cell>
          <cell r="O25" t="str">
            <v>DHAKA</v>
          </cell>
          <cell r="P25" t="str">
            <v>M</v>
          </cell>
          <cell r="Q25">
            <v>2</v>
          </cell>
          <cell r="R25">
            <v>1</v>
          </cell>
          <cell r="S25">
            <v>0.52328767123287667</v>
          </cell>
          <cell r="T25" t="str">
            <v>Temporary</v>
          </cell>
          <cell r="U25">
            <v>13</v>
          </cell>
          <cell r="V25">
            <v>90</v>
          </cell>
          <cell r="W25">
            <v>41112</v>
          </cell>
          <cell r="X25">
            <v>40</v>
          </cell>
          <cell r="Y25">
            <v>5</v>
          </cell>
          <cell r="Z25">
            <v>22</v>
          </cell>
          <cell r="AA25" t="str">
            <v>M21</v>
          </cell>
        </row>
        <row r="26">
          <cell r="A26" t="str">
            <v>BD091</v>
          </cell>
          <cell r="B26" t="str">
            <v xml:space="preserve">Sk. Abid </v>
          </cell>
          <cell r="C26" t="str">
            <v>Hossain</v>
          </cell>
          <cell r="E26" t="str">
            <v>male</v>
          </cell>
          <cell r="F26">
            <v>41031</v>
          </cell>
          <cell r="G26" t="str">
            <v xml:space="preserve">Logistics Officer </v>
          </cell>
          <cell r="H26" t="str">
            <v>Mr. Khairul</v>
          </cell>
          <cell r="I26" t="str">
            <v>DHAKA</v>
          </cell>
          <cell r="M26">
            <v>41394</v>
          </cell>
          <cell r="N26" t="str">
            <v>Logistics</v>
          </cell>
          <cell r="O26" t="str">
            <v>DHAKA</v>
          </cell>
          <cell r="P26" t="str">
            <v>T</v>
          </cell>
          <cell r="Q26">
            <v>2</v>
          </cell>
          <cell r="R26">
            <v>4</v>
          </cell>
          <cell r="S26">
            <v>0.49863013698630138</v>
          </cell>
          <cell r="T26" t="str">
            <v>Temporary</v>
          </cell>
          <cell r="U26">
            <v>13</v>
          </cell>
          <cell r="V26">
            <v>90</v>
          </cell>
          <cell r="W26">
            <v>41121</v>
          </cell>
          <cell r="X26">
            <v>40</v>
          </cell>
          <cell r="Y26">
            <v>5</v>
          </cell>
          <cell r="Z26">
            <v>22</v>
          </cell>
          <cell r="AA26" t="str">
            <v>T24</v>
          </cell>
        </row>
        <row r="27">
          <cell r="A27" t="str">
            <v>BD092</v>
          </cell>
          <cell r="B27" t="str">
            <v xml:space="preserve">Md. Shafiqul </v>
          </cell>
          <cell r="C27" t="str">
            <v>Islam</v>
          </cell>
          <cell r="E27" t="str">
            <v>male</v>
          </cell>
          <cell r="F27">
            <v>41042</v>
          </cell>
          <cell r="G27" t="str">
            <v>Flying Administrator</v>
          </cell>
          <cell r="H27" t="str">
            <v>Lionel</v>
          </cell>
          <cell r="I27" t="str">
            <v>DHAKA</v>
          </cell>
          <cell r="M27">
            <v>41406</v>
          </cell>
          <cell r="N27" t="str">
            <v>Administration</v>
          </cell>
          <cell r="O27" t="str">
            <v>DHAKA</v>
          </cell>
          <cell r="P27" t="str">
            <v>M</v>
          </cell>
          <cell r="Q27">
            <v>2</v>
          </cell>
          <cell r="R27">
            <v>2</v>
          </cell>
          <cell r="S27">
            <v>0.46849315068493153</v>
          </cell>
          <cell r="T27" t="str">
            <v>Temporary</v>
          </cell>
          <cell r="U27">
            <v>13</v>
          </cell>
          <cell r="V27">
            <v>90</v>
          </cell>
          <cell r="W27">
            <v>41132</v>
          </cell>
          <cell r="X27">
            <v>40</v>
          </cell>
          <cell r="Y27">
            <v>5</v>
          </cell>
          <cell r="Z27">
            <v>22</v>
          </cell>
          <cell r="AA27" t="str">
            <v>M22</v>
          </cell>
        </row>
        <row r="28">
          <cell r="A28" t="str">
            <v>BD093</v>
          </cell>
          <cell r="B28" t="str">
            <v>Farha</v>
          </cell>
          <cell r="C28" t="str">
            <v>Khan</v>
          </cell>
          <cell r="E28" t="str">
            <v>female</v>
          </cell>
          <cell r="F28">
            <v>41044</v>
          </cell>
          <cell r="G28" t="str">
            <v xml:space="preserve">Reporting and Communication Manager </v>
          </cell>
          <cell r="H28" t="str">
            <v>Isabelle ROBIN</v>
          </cell>
          <cell r="I28" t="str">
            <v>DHAKA</v>
          </cell>
          <cell r="M28">
            <v>41408</v>
          </cell>
          <cell r="N28" t="str">
            <v>Management</v>
          </cell>
          <cell r="O28" t="str">
            <v>DHAKA</v>
          </cell>
          <cell r="P28" t="str">
            <v>M</v>
          </cell>
          <cell r="Q28">
            <v>1</v>
          </cell>
          <cell r="R28">
            <v>1</v>
          </cell>
          <cell r="S28">
            <v>0.46301369863013697</v>
          </cell>
          <cell r="T28" t="str">
            <v>Temporary</v>
          </cell>
          <cell r="U28">
            <v>13</v>
          </cell>
          <cell r="V28">
            <v>90</v>
          </cell>
          <cell r="W28">
            <v>41134</v>
          </cell>
          <cell r="X28">
            <v>40</v>
          </cell>
          <cell r="Y28">
            <v>5</v>
          </cell>
          <cell r="Z28">
            <v>22</v>
          </cell>
          <cell r="AA28" t="str">
            <v>M11</v>
          </cell>
        </row>
        <row r="29">
          <cell r="A29" t="str">
            <v>BD095</v>
          </cell>
          <cell r="B29" t="str">
            <v>Syed</v>
          </cell>
          <cell r="C29" t="str">
            <v>Nazmul Ahsan</v>
          </cell>
          <cell r="E29" t="str">
            <v>male</v>
          </cell>
          <cell r="F29">
            <v>41070</v>
          </cell>
          <cell r="G29" t="str">
            <v>Flying Logistics Manager</v>
          </cell>
          <cell r="H29" t="str">
            <v>Mr.Igor</v>
          </cell>
          <cell r="I29" t="str">
            <v>DHAKA</v>
          </cell>
          <cell r="M29">
            <v>41425</v>
          </cell>
          <cell r="N29" t="str">
            <v>Logistics</v>
          </cell>
          <cell r="O29" t="str">
            <v>DHAKA</v>
          </cell>
          <cell r="P29" t="str">
            <v>M</v>
          </cell>
          <cell r="Q29">
            <v>2</v>
          </cell>
          <cell r="R29">
            <v>2</v>
          </cell>
          <cell r="S29">
            <v>0.39178082191780822</v>
          </cell>
          <cell r="T29" t="str">
            <v>Temporary</v>
          </cell>
          <cell r="U29">
            <v>13</v>
          </cell>
          <cell r="V29">
            <v>90</v>
          </cell>
          <cell r="W29">
            <v>41160</v>
          </cell>
          <cell r="X29">
            <v>40</v>
          </cell>
          <cell r="Y29">
            <v>5</v>
          </cell>
          <cell r="Z29">
            <v>22</v>
          </cell>
          <cell r="AA29" t="str">
            <v>M22</v>
          </cell>
        </row>
        <row r="30">
          <cell r="A30" t="str">
            <v>BD096</v>
          </cell>
          <cell r="B30" t="str">
            <v xml:space="preserve">Dhananjoy </v>
          </cell>
          <cell r="C30" t="str">
            <v>Kumar Roy</v>
          </cell>
          <cell r="E30" t="str">
            <v>male</v>
          </cell>
          <cell r="F30">
            <v>41091</v>
          </cell>
          <cell r="G30" t="str">
            <v>Watchman</v>
          </cell>
          <cell r="H30" t="str">
            <v>Mr. Khairul</v>
          </cell>
          <cell r="I30" t="str">
            <v>DHAKA</v>
          </cell>
          <cell r="M30">
            <v>41274</v>
          </cell>
          <cell r="N30" t="str">
            <v>Logistics</v>
          </cell>
          <cell r="O30" t="str">
            <v>DHAKA</v>
          </cell>
          <cell r="P30" t="str">
            <v>E</v>
          </cell>
          <cell r="Q30">
            <v>1</v>
          </cell>
          <cell r="R30">
            <v>1</v>
          </cell>
          <cell r="S30">
            <v>0.33424657534246577</v>
          </cell>
          <cell r="T30" t="str">
            <v>Temporary</v>
          </cell>
          <cell r="U30">
            <v>13</v>
          </cell>
          <cell r="V30">
            <v>90</v>
          </cell>
          <cell r="W30">
            <v>41181</v>
          </cell>
          <cell r="X30">
            <v>40</v>
          </cell>
          <cell r="Y30">
            <v>5</v>
          </cell>
          <cell r="Z30">
            <v>22</v>
          </cell>
          <cell r="AA30" t="str">
            <v>E11</v>
          </cell>
        </row>
        <row r="31">
          <cell r="A31" t="str">
            <v>BD097</v>
          </cell>
          <cell r="B31" t="str">
            <v xml:space="preserve">Musarrat </v>
          </cell>
          <cell r="C31" t="str">
            <v>Homaira</v>
          </cell>
          <cell r="E31" t="str">
            <v>female</v>
          </cell>
          <cell r="F31">
            <v>41091</v>
          </cell>
          <cell r="G31" t="str">
            <v>Monitoring, Evaluation, Accountability and Learning Manager</v>
          </cell>
          <cell r="H31" t="str">
            <v>HOM</v>
          </cell>
          <cell r="I31" t="str">
            <v>DHAKA</v>
          </cell>
          <cell r="M31">
            <v>41455</v>
          </cell>
          <cell r="N31" t="str">
            <v>Management</v>
          </cell>
          <cell r="O31" t="str">
            <v>DHAKA</v>
          </cell>
          <cell r="P31" t="str">
            <v>M</v>
          </cell>
          <cell r="Q31">
            <v>2</v>
          </cell>
          <cell r="R31">
            <v>1</v>
          </cell>
          <cell r="S31">
            <v>0.33424657534246577</v>
          </cell>
          <cell r="T31" t="str">
            <v>Temporary</v>
          </cell>
          <cell r="U31">
            <v>13</v>
          </cell>
          <cell r="V31">
            <v>90</v>
          </cell>
          <cell r="W31">
            <v>41181</v>
          </cell>
          <cell r="X31">
            <v>40</v>
          </cell>
          <cell r="Y31">
            <v>5</v>
          </cell>
          <cell r="Z31">
            <v>22</v>
          </cell>
          <cell r="AA31" t="str">
            <v>M21</v>
          </cell>
          <cell r="AB31">
            <v>1</v>
          </cell>
        </row>
        <row r="32">
          <cell r="A32" t="str">
            <v>BD098</v>
          </cell>
          <cell r="B32" t="str">
            <v>Md.</v>
          </cell>
          <cell r="C32" t="str">
            <v>Ikbal Faruk</v>
          </cell>
          <cell r="E32" t="str">
            <v>male</v>
          </cell>
          <cell r="F32">
            <v>41128</v>
          </cell>
          <cell r="G32" t="str">
            <v>Field Coordinator</v>
          </cell>
          <cell r="H32" t="str">
            <v>HOM</v>
          </cell>
          <cell r="I32" t="str">
            <v>DHAKA</v>
          </cell>
          <cell r="M32">
            <v>41486</v>
          </cell>
          <cell r="N32" t="str">
            <v>Management</v>
          </cell>
          <cell r="O32" t="str">
            <v>DHAKA</v>
          </cell>
          <cell r="P32" t="str">
            <v>M</v>
          </cell>
          <cell r="Q32">
            <v>3</v>
          </cell>
          <cell r="R32">
            <v>1</v>
          </cell>
          <cell r="S32">
            <v>0.23287671232876711</v>
          </cell>
          <cell r="T32" t="str">
            <v>Temporary</v>
          </cell>
          <cell r="U32">
            <v>13</v>
          </cell>
          <cell r="V32">
            <v>90</v>
          </cell>
          <cell r="W32">
            <v>41218</v>
          </cell>
          <cell r="X32">
            <v>40</v>
          </cell>
          <cell r="Y32">
            <v>5</v>
          </cell>
          <cell r="Z32">
            <v>22</v>
          </cell>
          <cell r="AA32" t="str">
            <v>M31</v>
          </cell>
          <cell r="AB32">
            <v>1</v>
          </cell>
        </row>
        <row r="33">
          <cell r="A33" t="str">
            <v>BD099</v>
          </cell>
          <cell r="B33" t="str">
            <v>Md. Hannan</v>
          </cell>
          <cell r="C33" t="str">
            <v>Miah</v>
          </cell>
          <cell r="E33" t="str">
            <v>male</v>
          </cell>
          <cell r="F33">
            <v>41157</v>
          </cell>
          <cell r="G33" t="str">
            <v>Accountant-Cashier</v>
          </cell>
          <cell r="H33" t="str">
            <v>Mr. Edward</v>
          </cell>
          <cell r="I33" t="str">
            <v>DHAKA</v>
          </cell>
          <cell r="M33">
            <v>41517</v>
          </cell>
          <cell r="N33" t="str">
            <v>Administration</v>
          </cell>
          <cell r="O33" t="str">
            <v>DHAKA</v>
          </cell>
          <cell r="P33" t="str">
            <v>T</v>
          </cell>
          <cell r="Q33">
            <v>2</v>
          </cell>
          <cell r="R33">
            <v>1</v>
          </cell>
          <cell r="S33">
            <v>0.15342465753424658</v>
          </cell>
          <cell r="T33" t="str">
            <v>Temporary</v>
          </cell>
          <cell r="U33">
            <v>13</v>
          </cell>
          <cell r="V33">
            <v>90</v>
          </cell>
          <cell r="W33">
            <v>41247</v>
          </cell>
          <cell r="X33">
            <v>40</v>
          </cell>
          <cell r="Y33">
            <v>5</v>
          </cell>
          <cell r="Z33">
            <v>22</v>
          </cell>
          <cell r="AA33" t="str">
            <v>T21</v>
          </cell>
        </row>
        <row r="34">
          <cell r="A34" t="str">
            <v>BD100</v>
          </cell>
          <cell r="B34" t="str">
            <v>Dr. Gulshan Ara</v>
          </cell>
          <cell r="C34" t="str">
            <v>Khanom</v>
          </cell>
          <cell r="E34" t="str">
            <v>female</v>
          </cell>
          <cell r="F34">
            <v>41161</v>
          </cell>
          <cell r="G34" t="str">
            <v>Deputy Medico-Nutritional Coordinator</v>
          </cell>
          <cell r="H34" t="str">
            <v>Mr. Edward</v>
          </cell>
          <cell r="I34" t="str">
            <v>DHAKA</v>
          </cell>
          <cell r="M34">
            <v>41517</v>
          </cell>
          <cell r="N34" t="str">
            <v>Nutrition</v>
          </cell>
          <cell r="O34" t="str">
            <v>DHAKA</v>
          </cell>
          <cell r="P34" t="str">
            <v>M</v>
          </cell>
          <cell r="Q34">
            <v>2</v>
          </cell>
          <cell r="R34">
            <v>1</v>
          </cell>
          <cell r="S34">
            <v>0.14246575342465753</v>
          </cell>
          <cell r="T34" t="str">
            <v>Temporary</v>
          </cell>
          <cell r="U34">
            <v>13</v>
          </cell>
          <cell r="V34">
            <v>90</v>
          </cell>
          <cell r="W34">
            <v>41251</v>
          </cell>
          <cell r="X34">
            <v>40</v>
          </cell>
          <cell r="Y34">
            <v>5</v>
          </cell>
          <cell r="Z34">
            <v>22</v>
          </cell>
          <cell r="AA34" t="str">
            <v>M21</v>
          </cell>
        </row>
        <row r="35">
          <cell r="A35" t="str">
            <v>BD101</v>
          </cell>
          <cell r="B35" t="str">
            <v>Alamin</v>
          </cell>
          <cell r="C35" t="str">
            <v>Mahmud</v>
          </cell>
          <cell r="E35" t="str">
            <v>male</v>
          </cell>
          <cell r="F35">
            <v>41168</v>
          </cell>
          <cell r="G35" t="str">
            <v>Information Communication Technology Officer</v>
          </cell>
          <cell r="H35" t="str">
            <v>Mr. Edward</v>
          </cell>
          <cell r="I35" t="str">
            <v>DHAKA</v>
          </cell>
          <cell r="M35">
            <v>41532</v>
          </cell>
          <cell r="N35" t="str">
            <v>Logistics</v>
          </cell>
          <cell r="O35" t="str">
            <v>DHAKA</v>
          </cell>
          <cell r="P35" t="str">
            <v>T</v>
          </cell>
          <cell r="Q35">
            <v>3</v>
          </cell>
          <cell r="R35">
            <v>1</v>
          </cell>
          <cell r="S35">
            <v>0.12328767123287671</v>
          </cell>
          <cell r="T35" t="str">
            <v>Temporary</v>
          </cell>
          <cell r="U35">
            <v>13</v>
          </cell>
          <cell r="V35">
            <v>90</v>
          </cell>
          <cell r="W35">
            <v>41258</v>
          </cell>
          <cell r="X35">
            <v>40</v>
          </cell>
          <cell r="Y35">
            <v>5</v>
          </cell>
          <cell r="Z35">
            <v>22</v>
          </cell>
          <cell r="AA35" t="str">
            <v>T31</v>
          </cell>
        </row>
        <row r="36">
          <cell r="A36" t="str">
            <v>CO209</v>
          </cell>
          <cell r="B36" t="str">
            <v>Ishrat Shammi</v>
          </cell>
          <cell r="C36" t="str">
            <v>Noor</v>
          </cell>
          <cell r="E36" t="str">
            <v>Female</v>
          </cell>
          <cell r="F36">
            <v>40489</v>
          </cell>
          <cell r="G36" t="str">
            <v>Receptionist</v>
          </cell>
          <cell r="H36" t="str">
            <v>Mr. Edward</v>
          </cell>
          <cell r="I36" t="str">
            <v>DHAKA</v>
          </cell>
          <cell r="J36">
            <v>41175</v>
          </cell>
          <cell r="M36">
            <v>41274</v>
          </cell>
          <cell r="N36" t="str">
            <v>Administration</v>
          </cell>
          <cell r="O36" t="str">
            <v>DHAKA</v>
          </cell>
          <cell r="P36" t="str">
            <v>T</v>
          </cell>
          <cell r="Q36">
            <v>1</v>
          </cell>
          <cell r="R36">
            <v>1</v>
          </cell>
          <cell r="S36">
            <v>1.9835616438356165</v>
          </cell>
          <cell r="T36" t="str">
            <v>Temporary</v>
          </cell>
          <cell r="U36">
            <v>0</v>
          </cell>
          <cell r="V36">
            <v>0</v>
          </cell>
          <cell r="W36">
            <v>40489</v>
          </cell>
          <cell r="X36">
            <v>40</v>
          </cell>
          <cell r="Y36">
            <v>5</v>
          </cell>
          <cell r="Z36">
            <v>22</v>
          </cell>
          <cell r="AA36" t="str">
            <v>T11</v>
          </cell>
        </row>
        <row r="37">
          <cell r="A37" t="str">
            <v>BD102</v>
          </cell>
          <cell r="B37" t="str">
            <v>Jubaer</v>
          </cell>
          <cell r="C37">
            <v>0</v>
          </cell>
          <cell r="E37" t="str">
            <v>male</v>
          </cell>
          <cell r="F37">
            <v>41158</v>
          </cell>
          <cell r="G37" t="str">
            <v>Watchman</v>
          </cell>
          <cell r="H37" t="str">
            <v>Mr. Khairul</v>
          </cell>
          <cell r="I37" t="str">
            <v>DHAKA</v>
          </cell>
          <cell r="M37">
            <v>41517</v>
          </cell>
          <cell r="N37" t="str">
            <v>Logistics</v>
          </cell>
          <cell r="O37" t="str">
            <v>DHAKA</v>
          </cell>
          <cell r="P37" t="str">
            <v>E</v>
          </cell>
          <cell r="Q37">
            <v>1</v>
          </cell>
          <cell r="R37">
            <v>1</v>
          </cell>
          <cell r="S37">
            <v>0.15068493150684931</v>
          </cell>
          <cell r="T37" t="str">
            <v>Temporary</v>
          </cell>
          <cell r="U37">
            <v>13</v>
          </cell>
          <cell r="V37">
            <v>90</v>
          </cell>
          <cell r="W37">
            <v>40490</v>
          </cell>
          <cell r="X37">
            <v>40</v>
          </cell>
          <cell r="Y37">
            <v>5</v>
          </cell>
          <cell r="Z37">
            <v>22</v>
          </cell>
          <cell r="AA37" t="str">
            <v>E11</v>
          </cell>
        </row>
        <row r="38">
          <cell r="A38" t="str">
            <v>BD033</v>
          </cell>
          <cell r="B38" t="str">
            <v xml:space="preserve">Md. </v>
          </cell>
          <cell r="C38" t="str">
            <v>Abdul Malek</v>
          </cell>
          <cell r="E38" t="str">
            <v>male</v>
          </cell>
          <cell r="F38">
            <v>39847</v>
          </cell>
          <cell r="G38" t="str">
            <v>D.R.R Program Manager</v>
          </cell>
          <cell r="H38" t="str">
            <v>Mr. Damien</v>
          </cell>
          <cell r="I38" t="str">
            <v>BARGUNA</v>
          </cell>
          <cell r="J38">
            <v>40360</v>
          </cell>
          <cell r="K38">
            <v>40940</v>
          </cell>
          <cell r="M38">
            <v>41274</v>
          </cell>
          <cell r="N38" t="str">
            <v>DRR</v>
          </cell>
          <cell r="O38" t="str">
            <v>BARGUNA</v>
          </cell>
          <cell r="P38" t="str">
            <v>M</v>
          </cell>
          <cell r="Q38">
            <v>2</v>
          </cell>
          <cell r="R38">
            <v>1</v>
          </cell>
          <cell r="S38">
            <v>3.7424657534246575</v>
          </cell>
          <cell r="T38" t="str">
            <v>Temporary</v>
          </cell>
          <cell r="U38">
            <v>0</v>
          </cell>
          <cell r="V38">
            <v>0</v>
          </cell>
          <cell r="W38">
            <v>39847</v>
          </cell>
          <cell r="X38">
            <v>40</v>
          </cell>
          <cell r="Y38">
            <v>5</v>
          </cell>
          <cell r="Z38">
            <v>22</v>
          </cell>
          <cell r="AA38" t="str">
            <v>M21</v>
          </cell>
        </row>
        <row r="39">
          <cell r="A39" t="str">
            <v>BD036</v>
          </cell>
          <cell r="B39" t="str">
            <v xml:space="preserve">Md. Obaidul </v>
          </cell>
          <cell r="C39" t="str">
            <v>Islam</v>
          </cell>
          <cell r="E39" t="str">
            <v>male</v>
          </cell>
          <cell r="F39">
            <v>40269</v>
          </cell>
          <cell r="G39" t="str">
            <v>Deputy Logistician Support Program</v>
          </cell>
          <cell r="H39" t="str">
            <v>Mr.Igor</v>
          </cell>
          <cell r="I39" t="str">
            <v>BARGUNA</v>
          </cell>
          <cell r="J39">
            <v>40391</v>
          </cell>
          <cell r="M39">
            <v>41274</v>
          </cell>
          <cell r="N39" t="str">
            <v>Logistics</v>
          </cell>
          <cell r="O39" t="str">
            <v>BARGUNA</v>
          </cell>
          <cell r="P39" t="str">
            <v>T</v>
          </cell>
          <cell r="Q39">
            <v>2</v>
          </cell>
          <cell r="R39">
            <v>1</v>
          </cell>
          <cell r="S39">
            <v>2.5863013698630137</v>
          </cell>
          <cell r="T39" t="str">
            <v>Temporary</v>
          </cell>
          <cell r="U39">
            <v>0</v>
          </cell>
          <cell r="V39">
            <v>0</v>
          </cell>
          <cell r="W39">
            <v>40269</v>
          </cell>
          <cell r="X39">
            <v>40</v>
          </cell>
          <cell r="Y39">
            <v>5</v>
          </cell>
          <cell r="Z39">
            <v>22</v>
          </cell>
          <cell r="AA39" t="str">
            <v>T21</v>
          </cell>
        </row>
        <row r="40">
          <cell r="A40" t="str">
            <v>BR001</v>
          </cell>
          <cell r="B40" t="str">
            <v>Md.</v>
          </cell>
          <cell r="C40" t="str">
            <v>Parvej</v>
          </cell>
          <cell r="E40" t="str">
            <v>male</v>
          </cell>
          <cell r="F40">
            <v>40940</v>
          </cell>
          <cell r="G40" t="str">
            <v>Cleaner</v>
          </cell>
          <cell r="H40" t="str">
            <v xml:space="preserve">Md. Obaidul </v>
          </cell>
          <cell r="I40" t="str">
            <v>BARGUNA</v>
          </cell>
          <cell r="M40">
            <v>41274</v>
          </cell>
          <cell r="N40" t="str">
            <v>Logistics</v>
          </cell>
          <cell r="O40" t="str">
            <v>BARGUNA</v>
          </cell>
          <cell r="P40" t="str">
            <v>E</v>
          </cell>
          <cell r="Q40">
            <v>1</v>
          </cell>
          <cell r="R40">
            <v>1</v>
          </cell>
          <cell r="S40">
            <v>0.74794520547945209</v>
          </cell>
          <cell r="T40" t="str">
            <v>Temporary</v>
          </cell>
          <cell r="U40">
            <v>4</v>
          </cell>
          <cell r="V40">
            <v>30</v>
          </cell>
          <cell r="W40">
            <v>40970</v>
          </cell>
          <cell r="X40">
            <v>40</v>
          </cell>
          <cell r="Y40">
            <v>5</v>
          </cell>
          <cell r="Z40">
            <v>22</v>
          </cell>
          <cell r="AA40" t="str">
            <v>E11</v>
          </cell>
        </row>
        <row r="41">
          <cell r="A41" t="str">
            <v>BR006</v>
          </cell>
          <cell r="B41" t="str">
            <v>Md. Nurul</v>
          </cell>
          <cell r="C41" t="str">
            <v>Alam</v>
          </cell>
          <cell r="E41" t="str">
            <v>male</v>
          </cell>
          <cell r="F41">
            <v>41000</v>
          </cell>
          <cell r="G41" t="str">
            <v>Administrator on Base</v>
          </cell>
          <cell r="H41" t="str">
            <v>Lionel</v>
          </cell>
          <cell r="I41" t="str">
            <v>BARGUNA</v>
          </cell>
          <cell r="M41">
            <v>41364</v>
          </cell>
          <cell r="N41" t="str">
            <v>Admin</v>
          </cell>
          <cell r="O41" t="str">
            <v>BARGUNA</v>
          </cell>
          <cell r="P41" t="str">
            <v>T</v>
          </cell>
          <cell r="Q41">
            <v>3</v>
          </cell>
          <cell r="R41">
            <v>1</v>
          </cell>
          <cell r="S41">
            <v>0.58356164383561648</v>
          </cell>
          <cell r="T41" t="str">
            <v>Temporary</v>
          </cell>
          <cell r="U41">
            <v>13</v>
          </cell>
          <cell r="V41">
            <v>90</v>
          </cell>
          <cell r="W41">
            <v>41090</v>
          </cell>
          <cell r="X41">
            <v>40</v>
          </cell>
          <cell r="Y41">
            <v>5</v>
          </cell>
          <cell r="Z41">
            <v>22</v>
          </cell>
          <cell r="AA41" t="str">
            <v>T31</v>
          </cell>
        </row>
        <row r="42">
          <cell r="A42" t="str">
            <v>IYCF001</v>
          </cell>
          <cell r="B42" t="str">
            <v xml:space="preserve">Nakul </v>
          </cell>
          <cell r="C42" t="str">
            <v>Kumar Biswas</v>
          </cell>
          <cell r="E42" t="str">
            <v>male</v>
          </cell>
          <cell r="F42">
            <v>40611</v>
          </cell>
          <cell r="G42" t="str">
            <v>Nutrition Program Manager (IYCF Program)</v>
          </cell>
          <cell r="H42" t="str">
            <v>Ms. Lovely</v>
          </cell>
          <cell r="I42" t="str">
            <v>NORTH BENGAL (Hatibandha)</v>
          </cell>
          <cell r="M42">
            <v>41333</v>
          </cell>
          <cell r="N42" t="str">
            <v>Nutrition</v>
          </cell>
          <cell r="O42" t="str">
            <v>NORTH BENGAL</v>
          </cell>
          <cell r="P42" t="str">
            <v>M</v>
          </cell>
          <cell r="Q42">
            <v>2</v>
          </cell>
          <cell r="R42">
            <v>2</v>
          </cell>
          <cell r="S42">
            <v>1.6493150684931508</v>
          </cell>
          <cell r="T42" t="str">
            <v>Temporary</v>
          </cell>
          <cell r="U42">
            <v>13</v>
          </cell>
          <cell r="V42">
            <v>90</v>
          </cell>
          <cell r="W42">
            <v>40701</v>
          </cell>
          <cell r="X42">
            <v>40</v>
          </cell>
          <cell r="Y42">
            <v>5</v>
          </cell>
          <cell r="Z42">
            <v>22</v>
          </cell>
          <cell r="AA42" t="str">
            <v>M22</v>
          </cell>
        </row>
        <row r="43">
          <cell r="A43" t="str">
            <v>SVYN008</v>
          </cell>
          <cell r="B43" t="str">
            <v xml:space="preserve">Fouzia </v>
          </cell>
          <cell r="C43" t="str">
            <v>Yesmin</v>
          </cell>
          <cell r="E43" t="str">
            <v>female</v>
          </cell>
          <cell r="F43">
            <v>40615</v>
          </cell>
          <cell r="G43" t="str">
            <v xml:space="preserve">Head of IYCF Project </v>
          </cell>
          <cell r="H43" t="str">
            <v xml:space="preserve">Mr.Nakul </v>
          </cell>
          <cell r="I43" t="str">
            <v>NORTH BENGAL (Hatibandha)</v>
          </cell>
          <cell r="M43">
            <v>41333</v>
          </cell>
          <cell r="N43" t="str">
            <v>Nutrition</v>
          </cell>
          <cell r="O43" t="str">
            <v>NORTH BENGAL</v>
          </cell>
          <cell r="P43" t="str">
            <v>T</v>
          </cell>
          <cell r="Q43">
            <v>3</v>
          </cell>
          <cell r="R43">
            <v>1</v>
          </cell>
          <cell r="S43">
            <v>1.6383561643835616</v>
          </cell>
          <cell r="T43" t="str">
            <v>Temporary</v>
          </cell>
          <cell r="U43">
            <v>13</v>
          </cell>
          <cell r="V43">
            <v>90</v>
          </cell>
          <cell r="W43">
            <v>40705</v>
          </cell>
          <cell r="X43">
            <v>40</v>
          </cell>
          <cell r="Y43">
            <v>5</v>
          </cell>
          <cell r="Z43">
            <v>22</v>
          </cell>
          <cell r="AA43" t="str">
            <v>T31</v>
          </cell>
        </row>
        <row r="44">
          <cell r="A44" t="str">
            <v>IYCF002</v>
          </cell>
          <cell r="B44" t="str">
            <v xml:space="preserve">Javed </v>
          </cell>
          <cell r="C44" t="str">
            <v>Ahmed</v>
          </cell>
          <cell r="E44" t="str">
            <v>male</v>
          </cell>
          <cell r="F44">
            <v>40615</v>
          </cell>
          <cell r="G44" t="str">
            <v xml:space="preserve">Head of IYCF Project </v>
          </cell>
          <cell r="H44" t="str">
            <v xml:space="preserve">Mr.Nakul </v>
          </cell>
          <cell r="I44" t="str">
            <v>NORTH BENGAL (Dimla)</v>
          </cell>
          <cell r="M44">
            <v>41333</v>
          </cell>
          <cell r="N44" t="str">
            <v>Nutrition</v>
          </cell>
          <cell r="O44" t="str">
            <v>NORTH BENGAL</v>
          </cell>
          <cell r="P44" t="str">
            <v>T</v>
          </cell>
          <cell r="Q44">
            <v>3</v>
          </cell>
          <cell r="R44">
            <v>1</v>
          </cell>
          <cell r="S44">
            <v>1.6383561643835616</v>
          </cell>
          <cell r="T44" t="str">
            <v>Temporary</v>
          </cell>
          <cell r="U44">
            <v>13</v>
          </cell>
          <cell r="V44">
            <v>90</v>
          </cell>
          <cell r="W44">
            <v>40705</v>
          </cell>
          <cell r="X44">
            <v>40</v>
          </cell>
          <cell r="Y44">
            <v>5</v>
          </cell>
          <cell r="Z44">
            <v>22</v>
          </cell>
          <cell r="AA44" t="str">
            <v>T31</v>
          </cell>
        </row>
        <row r="45">
          <cell r="A45" t="str">
            <v>SVYN001</v>
          </cell>
          <cell r="B45" t="str">
            <v>Nripendro</v>
          </cell>
          <cell r="C45" t="str">
            <v>Nath Chatterjee</v>
          </cell>
          <cell r="E45" t="str">
            <v>male</v>
          </cell>
          <cell r="F45">
            <v>40615</v>
          </cell>
          <cell r="G45" t="str">
            <v xml:space="preserve">IYCF Field Trainer </v>
          </cell>
          <cell r="H45" t="str">
            <v xml:space="preserve">Mr.Nakul </v>
          </cell>
          <cell r="I45" t="str">
            <v>NORTH BENGAL (Hatibandha)</v>
          </cell>
          <cell r="M45">
            <v>41333</v>
          </cell>
          <cell r="N45" t="str">
            <v>Nutrition</v>
          </cell>
          <cell r="O45" t="str">
            <v>NORTH BENGAL</v>
          </cell>
          <cell r="P45" t="str">
            <v>T</v>
          </cell>
          <cell r="Q45">
            <v>2</v>
          </cell>
          <cell r="R45">
            <v>1</v>
          </cell>
          <cell r="S45">
            <v>1.6383561643835616</v>
          </cell>
          <cell r="T45" t="str">
            <v>Temporary</v>
          </cell>
          <cell r="U45">
            <v>4</v>
          </cell>
          <cell r="V45">
            <v>30</v>
          </cell>
          <cell r="W45">
            <v>40645</v>
          </cell>
          <cell r="X45">
            <v>40</v>
          </cell>
          <cell r="Y45">
            <v>5</v>
          </cell>
          <cell r="Z45">
            <v>22</v>
          </cell>
          <cell r="AA45" t="str">
            <v>T21</v>
          </cell>
        </row>
        <row r="46">
          <cell r="A46" t="str">
            <v>SVYN004</v>
          </cell>
          <cell r="B46" t="str">
            <v xml:space="preserve">Md. </v>
          </cell>
          <cell r="C46" t="str">
            <v>Habibur Rahman</v>
          </cell>
          <cell r="E46" t="str">
            <v>male</v>
          </cell>
          <cell r="F46">
            <v>40615</v>
          </cell>
          <cell r="G46" t="str">
            <v xml:space="preserve">IYCF Field Trainer </v>
          </cell>
          <cell r="H46" t="str">
            <v xml:space="preserve">Mr.Nakul </v>
          </cell>
          <cell r="I46" t="str">
            <v>NORTH BENGAL (Hatibandha)</v>
          </cell>
          <cell r="M46">
            <v>41333</v>
          </cell>
          <cell r="N46" t="str">
            <v>Nutrition</v>
          </cell>
          <cell r="O46" t="str">
            <v>NORTH BENGAL</v>
          </cell>
          <cell r="P46" t="str">
            <v>T</v>
          </cell>
          <cell r="Q46">
            <v>2</v>
          </cell>
          <cell r="R46">
            <v>1</v>
          </cell>
          <cell r="S46">
            <v>1.6383561643835616</v>
          </cell>
          <cell r="T46" t="str">
            <v>Temporary</v>
          </cell>
          <cell r="U46">
            <v>4</v>
          </cell>
          <cell r="V46">
            <v>30</v>
          </cell>
          <cell r="W46">
            <v>40645</v>
          </cell>
          <cell r="X46">
            <v>40</v>
          </cell>
          <cell r="Y46">
            <v>5</v>
          </cell>
          <cell r="Z46">
            <v>22</v>
          </cell>
          <cell r="AA46" t="str">
            <v>T21</v>
          </cell>
        </row>
        <row r="47">
          <cell r="A47" t="str">
            <v>IYCF003</v>
          </cell>
          <cell r="B47" t="str">
            <v>Dipankar</v>
          </cell>
          <cell r="C47" t="str">
            <v>Goswami</v>
          </cell>
          <cell r="E47" t="str">
            <v>male</v>
          </cell>
          <cell r="F47">
            <v>40615</v>
          </cell>
          <cell r="G47" t="str">
            <v xml:space="preserve">IYCF Field Trainer </v>
          </cell>
          <cell r="H47" t="str">
            <v xml:space="preserve">Mr.Nakul </v>
          </cell>
          <cell r="I47" t="str">
            <v>NORTH BENGAL (Dimla)</v>
          </cell>
          <cell r="M47">
            <v>41333</v>
          </cell>
          <cell r="N47" t="str">
            <v>Nutrition</v>
          </cell>
          <cell r="O47" t="str">
            <v>NORTH BENGAL</v>
          </cell>
          <cell r="P47" t="str">
            <v>T</v>
          </cell>
          <cell r="Q47">
            <v>2</v>
          </cell>
          <cell r="R47">
            <v>1</v>
          </cell>
          <cell r="S47">
            <v>1.6383561643835616</v>
          </cell>
          <cell r="T47" t="str">
            <v>Temporary</v>
          </cell>
          <cell r="U47">
            <v>4</v>
          </cell>
          <cell r="V47">
            <v>30</v>
          </cell>
          <cell r="W47">
            <v>40645</v>
          </cell>
          <cell r="X47">
            <v>40</v>
          </cell>
          <cell r="Y47">
            <v>5</v>
          </cell>
          <cell r="Z47">
            <v>22</v>
          </cell>
          <cell r="AA47" t="str">
            <v>T21</v>
          </cell>
        </row>
        <row r="48">
          <cell r="A48" t="str">
            <v>IYCF004</v>
          </cell>
          <cell r="B48" t="str">
            <v xml:space="preserve">Pijush </v>
          </cell>
          <cell r="C48" t="str">
            <v>Kumar Chaki</v>
          </cell>
          <cell r="E48" t="str">
            <v>male</v>
          </cell>
          <cell r="F48">
            <v>40615</v>
          </cell>
          <cell r="G48" t="str">
            <v xml:space="preserve">IYCF Field Trainer </v>
          </cell>
          <cell r="H48" t="str">
            <v xml:space="preserve">Mr.Nakul </v>
          </cell>
          <cell r="I48" t="str">
            <v>NORTH BENGAL (Hatibandha)</v>
          </cell>
          <cell r="M48">
            <v>41333</v>
          </cell>
          <cell r="N48" t="str">
            <v>Nutrition</v>
          </cell>
          <cell r="O48" t="str">
            <v>NORTH BENGAL</v>
          </cell>
          <cell r="P48" t="str">
            <v>T</v>
          </cell>
          <cell r="Q48">
            <v>2</v>
          </cell>
          <cell r="R48">
            <v>1</v>
          </cell>
          <cell r="S48">
            <v>1.6383561643835616</v>
          </cell>
          <cell r="T48" t="str">
            <v>Temporary</v>
          </cell>
          <cell r="U48">
            <v>4</v>
          </cell>
          <cell r="V48">
            <v>30</v>
          </cell>
          <cell r="W48">
            <v>40645</v>
          </cell>
          <cell r="X48">
            <v>40</v>
          </cell>
          <cell r="Y48">
            <v>5</v>
          </cell>
          <cell r="Z48">
            <v>22</v>
          </cell>
          <cell r="AA48" t="str">
            <v>T21</v>
          </cell>
        </row>
        <row r="49">
          <cell r="A49" t="str">
            <v>IYCF006</v>
          </cell>
          <cell r="B49" t="str">
            <v>Md.</v>
          </cell>
          <cell r="C49" t="str">
            <v>Amrul Hossain</v>
          </cell>
          <cell r="E49" t="str">
            <v>male</v>
          </cell>
          <cell r="F49">
            <v>40615</v>
          </cell>
          <cell r="G49" t="str">
            <v xml:space="preserve">IYCF Field Trainer </v>
          </cell>
          <cell r="H49" t="str">
            <v xml:space="preserve">Mr.Nakul </v>
          </cell>
          <cell r="I49" t="str">
            <v>NORTH BENGAL (Hatibandha)</v>
          </cell>
          <cell r="M49">
            <v>41333</v>
          </cell>
          <cell r="N49" t="str">
            <v>Nutrition</v>
          </cell>
          <cell r="O49" t="str">
            <v>NORTH BENGAL</v>
          </cell>
          <cell r="P49" t="str">
            <v>T</v>
          </cell>
          <cell r="Q49">
            <v>2</v>
          </cell>
          <cell r="R49">
            <v>1</v>
          </cell>
          <cell r="S49">
            <v>1.6383561643835616</v>
          </cell>
          <cell r="T49" t="str">
            <v>Temporary</v>
          </cell>
          <cell r="U49">
            <v>4</v>
          </cell>
          <cell r="V49">
            <v>30</v>
          </cell>
          <cell r="W49">
            <v>40645</v>
          </cell>
          <cell r="X49">
            <v>40</v>
          </cell>
          <cell r="Y49">
            <v>5</v>
          </cell>
          <cell r="Z49">
            <v>22</v>
          </cell>
          <cell r="AA49" t="str">
            <v>T21</v>
          </cell>
        </row>
        <row r="50">
          <cell r="A50" t="str">
            <v>IYCF008</v>
          </cell>
          <cell r="B50" t="str">
            <v xml:space="preserve">Parimal </v>
          </cell>
          <cell r="C50" t="str">
            <v>Chandra Sarkar</v>
          </cell>
          <cell r="E50" t="str">
            <v>male</v>
          </cell>
          <cell r="F50">
            <v>40615</v>
          </cell>
          <cell r="G50" t="str">
            <v xml:space="preserve">IYCF Field Trainer </v>
          </cell>
          <cell r="H50" t="str">
            <v xml:space="preserve">Mr.Nakul </v>
          </cell>
          <cell r="I50" t="str">
            <v>NORTH BENGAL (Dimla)</v>
          </cell>
          <cell r="M50">
            <v>41333</v>
          </cell>
          <cell r="N50" t="str">
            <v>Nutrition</v>
          </cell>
          <cell r="O50" t="str">
            <v>NORTH BENGAL</v>
          </cell>
          <cell r="P50" t="str">
            <v>T</v>
          </cell>
          <cell r="Q50">
            <v>2</v>
          </cell>
          <cell r="R50">
            <v>1</v>
          </cell>
          <cell r="S50">
            <v>1.6383561643835616</v>
          </cell>
          <cell r="T50" t="str">
            <v>Temporary</v>
          </cell>
          <cell r="U50">
            <v>4</v>
          </cell>
          <cell r="V50">
            <v>30</v>
          </cell>
          <cell r="W50">
            <v>40645</v>
          </cell>
          <cell r="X50">
            <v>40</v>
          </cell>
          <cell r="Y50">
            <v>5</v>
          </cell>
          <cell r="Z50">
            <v>22</v>
          </cell>
          <cell r="AA50" t="str">
            <v>T21</v>
          </cell>
        </row>
        <row r="51">
          <cell r="A51" t="str">
            <v>IYCF009</v>
          </cell>
          <cell r="B51" t="str">
            <v>Sabul</v>
          </cell>
          <cell r="C51" t="str">
            <v>Hossain</v>
          </cell>
          <cell r="E51" t="str">
            <v>male</v>
          </cell>
          <cell r="F51">
            <v>40756</v>
          </cell>
          <cell r="G51" t="str">
            <v>Watchman</v>
          </cell>
          <cell r="H51" t="str">
            <v xml:space="preserve">Riyadh </v>
          </cell>
          <cell r="I51" t="str">
            <v>NORTH BENGAL (Hatibandha)</v>
          </cell>
          <cell r="M51">
            <v>41333</v>
          </cell>
          <cell r="N51" t="str">
            <v>Logistics</v>
          </cell>
          <cell r="O51" t="str">
            <v>NORTH BENGAL</v>
          </cell>
          <cell r="P51" t="str">
            <v>E</v>
          </cell>
          <cell r="Q51">
            <v>1</v>
          </cell>
          <cell r="R51">
            <v>1</v>
          </cell>
          <cell r="S51">
            <v>1.252054794520548</v>
          </cell>
          <cell r="T51" t="str">
            <v>Temporary</v>
          </cell>
          <cell r="U51">
            <v>4</v>
          </cell>
          <cell r="V51">
            <v>30</v>
          </cell>
          <cell r="W51">
            <v>40786</v>
          </cell>
          <cell r="X51">
            <v>48</v>
          </cell>
          <cell r="Y51">
            <v>6</v>
          </cell>
          <cell r="Z51">
            <v>26</v>
          </cell>
          <cell r="AA51" t="str">
            <v>E11</v>
          </cell>
        </row>
        <row r="52">
          <cell r="A52" t="str">
            <v>IYCF010</v>
          </cell>
          <cell r="B52" t="str">
            <v>Md.Hamidul</v>
          </cell>
          <cell r="C52" t="str">
            <v>Islam</v>
          </cell>
          <cell r="E52" t="str">
            <v>male</v>
          </cell>
          <cell r="F52">
            <v>40756</v>
          </cell>
          <cell r="G52" t="str">
            <v>Watchman</v>
          </cell>
          <cell r="H52" t="str">
            <v xml:space="preserve">Riyadh </v>
          </cell>
          <cell r="I52" t="str">
            <v>NORTH BENGAL (Hatibandha)</v>
          </cell>
          <cell r="M52">
            <v>41333</v>
          </cell>
          <cell r="N52" t="str">
            <v>Logistics</v>
          </cell>
          <cell r="O52" t="str">
            <v>NORTH BENGAL</v>
          </cell>
          <cell r="P52" t="str">
            <v>E</v>
          </cell>
          <cell r="Q52">
            <v>1</v>
          </cell>
          <cell r="R52">
            <v>1</v>
          </cell>
          <cell r="S52">
            <v>1.252054794520548</v>
          </cell>
          <cell r="T52" t="str">
            <v>Temporary</v>
          </cell>
          <cell r="U52">
            <v>4</v>
          </cell>
          <cell r="V52">
            <v>30</v>
          </cell>
          <cell r="W52">
            <v>40786</v>
          </cell>
          <cell r="X52">
            <v>48</v>
          </cell>
          <cell r="Y52">
            <v>6</v>
          </cell>
          <cell r="Z52">
            <v>26</v>
          </cell>
          <cell r="AA52" t="str">
            <v>E11</v>
          </cell>
        </row>
        <row r="53">
          <cell r="A53" t="str">
            <v>IYCF011</v>
          </cell>
          <cell r="B53" t="str">
            <v>Md.Mahabul</v>
          </cell>
          <cell r="C53" t="str">
            <v>Hossain</v>
          </cell>
          <cell r="E53" t="str">
            <v>male</v>
          </cell>
          <cell r="F53">
            <v>40756</v>
          </cell>
          <cell r="G53" t="str">
            <v>Watchman</v>
          </cell>
          <cell r="H53" t="str">
            <v xml:space="preserve">Riyadh </v>
          </cell>
          <cell r="I53" t="str">
            <v>NORTH BENGAL (Hatibandha)</v>
          </cell>
          <cell r="M53">
            <v>41333</v>
          </cell>
          <cell r="N53" t="str">
            <v>Logistics</v>
          </cell>
          <cell r="O53" t="str">
            <v>NORTH BENGAL</v>
          </cell>
          <cell r="P53" t="str">
            <v>E</v>
          </cell>
          <cell r="Q53">
            <v>1</v>
          </cell>
          <cell r="R53">
            <v>1</v>
          </cell>
          <cell r="S53">
            <v>1.252054794520548</v>
          </cell>
          <cell r="T53" t="str">
            <v>Temporary</v>
          </cell>
          <cell r="U53">
            <v>4</v>
          </cell>
          <cell r="V53">
            <v>30</v>
          </cell>
          <cell r="W53">
            <v>40786</v>
          </cell>
          <cell r="X53">
            <v>48</v>
          </cell>
          <cell r="Y53">
            <v>6</v>
          </cell>
          <cell r="Z53">
            <v>26</v>
          </cell>
          <cell r="AA53" t="str">
            <v>E11</v>
          </cell>
        </row>
        <row r="54">
          <cell r="A54" t="str">
            <v>IYCF014</v>
          </cell>
          <cell r="B54" t="str">
            <v>Md. Golam</v>
          </cell>
          <cell r="C54" t="str">
            <v>Mostafa</v>
          </cell>
          <cell r="E54" t="str">
            <v>male</v>
          </cell>
          <cell r="F54">
            <v>40756</v>
          </cell>
          <cell r="G54" t="str">
            <v>Watchman</v>
          </cell>
          <cell r="H54" t="str">
            <v xml:space="preserve">Riyadh </v>
          </cell>
          <cell r="I54" t="str">
            <v>NORTH BENGAL (Dimla)</v>
          </cell>
          <cell r="M54">
            <v>41333</v>
          </cell>
          <cell r="N54" t="str">
            <v>Logistics</v>
          </cell>
          <cell r="O54" t="str">
            <v>NORTH BENGAL</v>
          </cell>
          <cell r="P54" t="str">
            <v>E</v>
          </cell>
          <cell r="Q54">
            <v>1</v>
          </cell>
          <cell r="R54">
            <v>1</v>
          </cell>
          <cell r="S54">
            <v>1.252054794520548</v>
          </cell>
          <cell r="T54" t="str">
            <v>Temporary</v>
          </cell>
          <cell r="U54">
            <v>4</v>
          </cell>
          <cell r="V54">
            <v>30</v>
          </cell>
          <cell r="W54">
            <v>40786</v>
          </cell>
          <cell r="X54">
            <v>48</v>
          </cell>
          <cell r="Y54">
            <v>6</v>
          </cell>
          <cell r="Z54">
            <v>26</v>
          </cell>
          <cell r="AA54" t="str">
            <v>E11</v>
          </cell>
        </row>
        <row r="55">
          <cell r="A55" t="str">
            <v>IYCF015</v>
          </cell>
          <cell r="B55" t="str">
            <v>Md. Maksud</v>
          </cell>
          <cell r="C55" t="str">
            <v>Alam</v>
          </cell>
          <cell r="E55" t="str">
            <v>male</v>
          </cell>
          <cell r="F55">
            <v>40756</v>
          </cell>
          <cell r="G55" t="str">
            <v>Watchman</v>
          </cell>
          <cell r="H55" t="str">
            <v xml:space="preserve">Riyadh </v>
          </cell>
          <cell r="I55" t="str">
            <v>NORTH BENGAL (Dimla)</v>
          </cell>
          <cell r="M55">
            <v>41333</v>
          </cell>
          <cell r="N55" t="str">
            <v>Logistics</v>
          </cell>
          <cell r="O55" t="str">
            <v>NORTH BENGAL</v>
          </cell>
          <cell r="P55" t="str">
            <v>E</v>
          </cell>
          <cell r="Q55">
            <v>1</v>
          </cell>
          <cell r="R55">
            <v>1</v>
          </cell>
          <cell r="S55">
            <v>1.252054794520548</v>
          </cell>
          <cell r="T55" t="str">
            <v>Temporary</v>
          </cell>
          <cell r="U55">
            <v>4</v>
          </cell>
          <cell r="V55">
            <v>30</v>
          </cell>
          <cell r="W55">
            <v>40786</v>
          </cell>
          <cell r="X55">
            <v>48</v>
          </cell>
          <cell r="Y55">
            <v>6</v>
          </cell>
          <cell r="Z55">
            <v>26</v>
          </cell>
          <cell r="AA55" t="str">
            <v>E11</v>
          </cell>
        </row>
        <row r="56">
          <cell r="A56" t="str">
            <v>IYCF016</v>
          </cell>
          <cell r="B56" t="str">
            <v xml:space="preserve">Md. </v>
          </cell>
          <cell r="C56" t="str">
            <v>Sultan</v>
          </cell>
          <cell r="E56" t="str">
            <v>male</v>
          </cell>
          <cell r="F56">
            <v>40756</v>
          </cell>
          <cell r="G56" t="str">
            <v>Watchman</v>
          </cell>
          <cell r="H56" t="str">
            <v xml:space="preserve">Riyadh </v>
          </cell>
          <cell r="I56" t="str">
            <v>NORTH BENGAL (Dimla)</v>
          </cell>
          <cell r="M56">
            <v>41333</v>
          </cell>
          <cell r="N56" t="str">
            <v>Logistics</v>
          </cell>
          <cell r="O56" t="str">
            <v>NORTH BENGAL</v>
          </cell>
          <cell r="P56" t="str">
            <v>E</v>
          </cell>
          <cell r="Q56">
            <v>1</v>
          </cell>
          <cell r="R56">
            <v>1</v>
          </cell>
          <cell r="S56">
            <v>1.252054794520548</v>
          </cell>
          <cell r="T56" t="str">
            <v>Temporary</v>
          </cell>
          <cell r="U56">
            <v>4</v>
          </cell>
          <cell r="V56">
            <v>30</v>
          </cell>
          <cell r="W56">
            <v>40786</v>
          </cell>
          <cell r="X56">
            <v>48</v>
          </cell>
          <cell r="Y56">
            <v>6</v>
          </cell>
          <cell r="Z56">
            <v>26</v>
          </cell>
          <cell r="AA56" t="str">
            <v>E11</v>
          </cell>
        </row>
        <row r="57">
          <cell r="A57" t="str">
            <v>IYCF017</v>
          </cell>
          <cell r="B57" t="str">
            <v xml:space="preserve">Shattendra </v>
          </cell>
          <cell r="C57" t="str">
            <v>Nath Roy</v>
          </cell>
          <cell r="E57" t="str">
            <v>male</v>
          </cell>
          <cell r="F57">
            <v>40776</v>
          </cell>
          <cell r="G57" t="str">
            <v xml:space="preserve">IYCF Field Trainer </v>
          </cell>
          <cell r="H57" t="str">
            <v xml:space="preserve">Mr.Nakul </v>
          </cell>
          <cell r="I57" t="str">
            <v>NORTH BENGAL (Dimla)</v>
          </cell>
          <cell r="M57">
            <v>41333</v>
          </cell>
          <cell r="N57" t="str">
            <v>Nutrition</v>
          </cell>
          <cell r="O57" t="str">
            <v>NORTH BENGAL</v>
          </cell>
          <cell r="P57" t="str">
            <v>T</v>
          </cell>
          <cell r="Q57">
            <v>2</v>
          </cell>
          <cell r="R57">
            <v>1</v>
          </cell>
          <cell r="S57">
            <v>1.1972602739726028</v>
          </cell>
          <cell r="T57" t="str">
            <v>Temporary</v>
          </cell>
          <cell r="U57">
            <v>4</v>
          </cell>
          <cell r="V57">
            <v>30</v>
          </cell>
          <cell r="W57">
            <v>40806</v>
          </cell>
          <cell r="X57">
            <v>40</v>
          </cell>
          <cell r="Y57">
            <v>5</v>
          </cell>
          <cell r="Z57">
            <v>22</v>
          </cell>
          <cell r="AA57" t="str">
            <v>T21</v>
          </cell>
        </row>
        <row r="58">
          <cell r="A58" t="str">
            <v>NS001</v>
          </cell>
          <cell r="B58" t="str">
            <v>Rowshon Jahan</v>
          </cell>
          <cell r="C58" t="str">
            <v xml:space="preserve"> Nahid</v>
          </cell>
          <cell r="E58" t="str">
            <v>female</v>
          </cell>
          <cell r="F58">
            <v>40840</v>
          </cell>
          <cell r="G58" t="str">
            <v xml:space="preserve">IYCF Field Trainer </v>
          </cell>
          <cell r="H58" t="str">
            <v xml:space="preserve">Mr.Nakul </v>
          </cell>
          <cell r="I58" t="str">
            <v>NORTH BENGAL (Dimla)</v>
          </cell>
          <cell r="M58">
            <v>41333</v>
          </cell>
          <cell r="N58" t="str">
            <v>Nutrition</v>
          </cell>
          <cell r="O58" t="str">
            <v>NORTH BENGAL</v>
          </cell>
          <cell r="P58" t="str">
            <v>T</v>
          </cell>
          <cell r="Q58">
            <v>2</v>
          </cell>
          <cell r="R58">
            <v>1</v>
          </cell>
          <cell r="S58">
            <v>1.021917808219178</v>
          </cell>
          <cell r="T58" t="str">
            <v>Temporary</v>
          </cell>
          <cell r="U58">
            <v>4</v>
          </cell>
          <cell r="V58">
            <v>30</v>
          </cell>
          <cell r="W58">
            <v>40870</v>
          </cell>
          <cell r="X58">
            <v>40</v>
          </cell>
          <cell r="Y58">
            <v>5</v>
          </cell>
          <cell r="Z58">
            <v>22</v>
          </cell>
          <cell r="AA58" t="str">
            <v>T21</v>
          </cell>
        </row>
        <row r="59">
          <cell r="A59" t="str">
            <v>SVYN009</v>
          </cell>
          <cell r="B59" t="str">
            <v xml:space="preserve">Md. Obydul Haque </v>
          </cell>
          <cell r="C59" t="str">
            <v>Talukder</v>
          </cell>
          <cell r="E59" t="str">
            <v>male</v>
          </cell>
          <cell r="F59">
            <v>40840</v>
          </cell>
          <cell r="G59" t="str">
            <v xml:space="preserve">IYCF Data Entry </v>
          </cell>
          <cell r="H59" t="str">
            <v xml:space="preserve">Mr.Nakul </v>
          </cell>
          <cell r="I59" t="str">
            <v>NORTH BENGAL (Hatibandha)</v>
          </cell>
          <cell r="M59">
            <v>41333</v>
          </cell>
          <cell r="N59" t="str">
            <v>Nutrition</v>
          </cell>
          <cell r="O59" t="str">
            <v>NORTH BENGAL</v>
          </cell>
          <cell r="P59" t="str">
            <v>T</v>
          </cell>
          <cell r="Q59">
            <v>1</v>
          </cell>
          <cell r="R59">
            <v>1</v>
          </cell>
          <cell r="S59">
            <v>1.021917808219178</v>
          </cell>
          <cell r="T59" t="str">
            <v>Temporary</v>
          </cell>
          <cell r="U59">
            <v>4</v>
          </cell>
          <cell r="V59">
            <v>30</v>
          </cell>
          <cell r="W59">
            <v>40870</v>
          </cell>
          <cell r="X59">
            <v>40</v>
          </cell>
          <cell r="Y59">
            <v>5</v>
          </cell>
          <cell r="Z59">
            <v>22</v>
          </cell>
          <cell r="AA59" t="str">
            <v>T11</v>
          </cell>
        </row>
        <row r="60">
          <cell r="A60" t="str">
            <v>IYCF019</v>
          </cell>
          <cell r="B60" t="str">
            <v xml:space="preserve">Shamim </v>
          </cell>
          <cell r="C60" t="str">
            <v>Ara Khatum</v>
          </cell>
          <cell r="E60" t="str">
            <v>female</v>
          </cell>
          <cell r="F60">
            <v>41024</v>
          </cell>
          <cell r="G60" t="str">
            <v xml:space="preserve">IYCF Field Trainer </v>
          </cell>
          <cell r="H60" t="str">
            <v xml:space="preserve">Mr.Nakul </v>
          </cell>
          <cell r="I60" t="str">
            <v>NORTH BENGAL (Hatibandha)</v>
          </cell>
          <cell r="M60">
            <v>41333</v>
          </cell>
          <cell r="N60" t="str">
            <v>Nutrition</v>
          </cell>
          <cell r="O60" t="str">
            <v>NORTH BENGAL</v>
          </cell>
          <cell r="P60" t="str">
            <v>T</v>
          </cell>
          <cell r="Q60">
            <v>2</v>
          </cell>
          <cell r="R60">
            <v>1</v>
          </cell>
          <cell r="S60">
            <v>0.51780821917808217</v>
          </cell>
          <cell r="T60" t="str">
            <v>Temporary</v>
          </cell>
          <cell r="U60">
            <v>13</v>
          </cell>
          <cell r="V60">
            <v>90</v>
          </cell>
          <cell r="W60">
            <v>41114</v>
          </cell>
          <cell r="X60">
            <v>40</v>
          </cell>
          <cell r="Y60">
            <v>5</v>
          </cell>
          <cell r="Z60">
            <v>22</v>
          </cell>
          <cell r="AA60" t="str">
            <v>T21</v>
          </cell>
        </row>
        <row r="61">
          <cell r="A61" t="str">
            <v>IYCF020</v>
          </cell>
          <cell r="B61" t="str">
            <v xml:space="preserve">Md. </v>
          </cell>
          <cell r="C61" t="str">
            <v>Rezaul Karim</v>
          </cell>
          <cell r="E61" t="str">
            <v>male</v>
          </cell>
          <cell r="F61">
            <v>41091</v>
          </cell>
          <cell r="G61" t="str">
            <v>Watchman</v>
          </cell>
          <cell r="H61" t="str">
            <v xml:space="preserve">Riyadh </v>
          </cell>
          <cell r="I61" t="str">
            <v>NORTH BENGAL (Hatibandha)</v>
          </cell>
          <cell r="M61">
            <v>41333</v>
          </cell>
          <cell r="N61" t="str">
            <v>Logistics</v>
          </cell>
          <cell r="O61" t="str">
            <v>NORTH BENGAL</v>
          </cell>
          <cell r="P61" t="str">
            <v>E</v>
          </cell>
          <cell r="Q61">
            <v>1</v>
          </cell>
          <cell r="R61">
            <v>1</v>
          </cell>
          <cell r="S61">
            <v>0.33424657534246577</v>
          </cell>
          <cell r="T61" t="str">
            <v>Temporary</v>
          </cell>
          <cell r="U61">
            <v>13</v>
          </cell>
          <cell r="V61">
            <v>90</v>
          </cell>
          <cell r="W61">
            <v>41181</v>
          </cell>
          <cell r="X61">
            <v>40</v>
          </cell>
          <cell r="Y61">
            <v>5</v>
          </cell>
          <cell r="Z61">
            <v>22</v>
          </cell>
          <cell r="AA61" t="str">
            <v>E11</v>
          </cell>
        </row>
        <row r="62">
          <cell r="A62" t="str">
            <v>IYCF021</v>
          </cell>
          <cell r="B62" t="str">
            <v>Jahangir</v>
          </cell>
          <cell r="C62" t="str">
            <v>Alom</v>
          </cell>
          <cell r="E62" t="str">
            <v>male</v>
          </cell>
          <cell r="F62">
            <v>41154</v>
          </cell>
          <cell r="G62" t="str">
            <v xml:space="preserve">Logistics Officer </v>
          </cell>
          <cell r="H62" t="str">
            <v xml:space="preserve">Riyadh </v>
          </cell>
          <cell r="I62" t="str">
            <v>NORTH BENGAL (Hatibandha)</v>
          </cell>
          <cell r="M62">
            <v>41517</v>
          </cell>
          <cell r="N62" t="str">
            <v>Logistics</v>
          </cell>
          <cell r="O62" t="str">
            <v>NORTH BENGAL</v>
          </cell>
          <cell r="P62" t="str">
            <v>T</v>
          </cell>
          <cell r="Q62">
            <v>2</v>
          </cell>
          <cell r="R62">
            <v>1</v>
          </cell>
          <cell r="S62">
            <v>0.16164383561643836</v>
          </cell>
          <cell r="T62" t="str">
            <v>Temporary</v>
          </cell>
          <cell r="U62">
            <v>13</v>
          </cell>
          <cell r="V62">
            <v>91</v>
          </cell>
          <cell r="W62">
            <v>41245</v>
          </cell>
          <cell r="X62">
            <v>40</v>
          </cell>
          <cell r="Y62">
            <v>5</v>
          </cell>
          <cell r="Z62">
            <v>22</v>
          </cell>
          <cell r="AA62" t="str">
            <v>T21</v>
          </cell>
        </row>
        <row r="63">
          <cell r="A63" t="str">
            <v>IYCF022</v>
          </cell>
          <cell r="B63" t="str">
            <v xml:space="preserve">A. K. M. </v>
          </cell>
          <cell r="C63" t="str">
            <v>Juwel</v>
          </cell>
          <cell r="E63" t="str">
            <v>male</v>
          </cell>
          <cell r="F63">
            <v>41161</v>
          </cell>
          <cell r="G63" t="str">
            <v>Admin Officer</v>
          </cell>
          <cell r="H63" t="str">
            <v xml:space="preserve">Riyadh </v>
          </cell>
          <cell r="I63" t="str">
            <v>NORTH BENGAL (Hatibandha)</v>
          </cell>
          <cell r="M63">
            <v>41517</v>
          </cell>
          <cell r="N63" t="str">
            <v>Administration</v>
          </cell>
          <cell r="O63" t="str">
            <v>NORTH BENGAL</v>
          </cell>
          <cell r="P63" t="str">
            <v>T</v>
          </cell>
          <cell r="Q63">
            <v>2</v>
          </cell>
          <cell r="R63">
            <v>1</v>
          </cell>
          <cell r="S63">
            <v>0.14246575342465753</v>
          </cell>
          <cell r="T63" t="str">
            <v>Temporary</v>
          </cell>
          <cell r="U63">
            <v>13</v>
          </cell>
          <cell r="V63">
            <v>92</v>
          </cell>
          <cell r="W63">
            <v>41253</v>
          </cell>
          <cell r="X63">
            <v>40</v>
          </cell>
          <cell r="Y63">
            <v>5</v>
          </cell>
          <cell r="Z63">
            <v>22</v>
          </cell>
          <cell r="AA63" t="str">
            <v>T21</v>
          </cell>
        </row>
        <row r="64">
          <cell r="A64" t="str">
            <v>CO105</v>
          </cell>
          <cell r="B64" t="str">
            <v>Md. Ariful Kabir</v>
          </cell>
          <cell r="C64" t="str">
            <v>Sujan</v>
          </cell>
          <cell r="E64" t="str">
            <v>male</v>
          </cell>
          <cell r="F64">
            <v>39826</v>
          </cell>
          <cell r="G64" t="str">
            <v>Nutrition Program Manager</v>
          </cell>
          <cell r="H64" t="str">
            <v>Mr.Hans</v>
          </cell>
          <cell r="I64" t="str">
            <v>SIRAJGONJ</v>
          </cell>
          <cell r="J64">
            <v>40725</v>
          </cell>
          <cell r="K64">
            <v>40848</v>
          </cell>
          <cell r="L64">
            <v>40969</v>
          </cell>
          <cell r="M64">
            <v>41213</v>
          </cell>
          <cell r="N64" t="str">
            <v>Nutrition</v>
          </cell>
          <cell r="O64" t="str">
            <v>SIRAJGONJ</v>
          </cell>
          <cell r="P64" t="str">
            <v>M</v>
          </cell>
          <cell r="Q64">
            <v>2</v>
          </cell>
          <cell r="R64">
            <v>1</v>
          </cell>
          <cell r="S64">
            <v>3.8</v>
          </cell>
          <cell r="T64" t="str">
            <v>Temporary</v>
          </cell>
          <cell r="U64">
            <v>0</v>
          </cell>
          <cell r="V64">
            <v>0</v>
          </cell>
          <cell r="W64">
            <v>39826</v>
          </cell>
          <cell r="X64">
            <v>40</v>
          </cell>
          <cell r="Y64">
            <v>5</v>
          </cell>
          <cell r="Z64">
            <v>22</v>
          </cell>
          <cell r="AA64" t="str">
            <v>M21</v>
          </cell>
        </row>
        <row r="65">
          <cell r="A65" t="str">
            <v>SR001</v>
          </cell>
          <cell r="B65" t="str">
            <v>Mostafiza</v>
          </cell>
          <cell r="C65" t="str">
            <v>Hossain</v>
          </cell>
          <cell r="E65" t="str">
            <v>female</v>
          </cell>
          <cell r="F65">
            <v>40756</v>
          </cell>
          <cell r="G65" t="str">
            <v>Head of Project</v>
          </cell>
          <cell r="H65" t="str">
            <v>Sujun</v>
          </cell>
          <cell r="I65" t="str">
            <v>SIRAJGONJ</v>
          </cell>
          <cell r="M65">
            <v>41213</v>
          </cell>
          <cell r="N65" t="str">
            <v>Nutrition</v>
          </cell>
          <cell r="O65" t="str">
            <v>SIRAJGONJ</v>
          </cell>
          <cell r="P65" t="str">
            <v>T</v>
          </cell>
          <cell r="Q65">
            <v>3</v>
          </cell>
          <cell r="R65">
            <v>1</v>
          </cell>
          <cell r="S65">
            <v>1.252054794520548</v>
          </cell>
          <cell r="T65" t="str">
            <v>Temporary</v>
          </cell>
          <cell r="U65">
            <v>13</v>
          </cell>
          <cell r="V65">
            <v>90</v>
          </cell>
          <cell r="W65">
            <v>40846</v>
          </cell>
          <cell r="X65">
            <v>40</v>
          </cell>
          <cell r="Y65">
            <v>5</v>
          </cell>
          <cell r="Z65">
            <v>22</v>
          </cell>
          <cell r="AA65" t="str">
            <v>T31</v>
          </cell>
        </row>
        <row r="66">
          <cell r="A66" t="str">
            <v>SR002</v>
          </cell>
          <cell r="B66" t="str">
            <v>Md. Nazrul</v>
          </cell>
          <cell r="C66" t="str">
            <v>Islam</v>
          </cell>
          <cell r="E66" t="str">
            <v>male</v>
          </cell>
          <cell r="F66">
            <v>40756</v>
          </cell>
          <cell r="G66" t="str">
            <v>Cleaner/Cleark</v>
          </cell>
          <cell r="H66" t="str">
            <v>Alan</v>
          </cell>
          <cell r="I66" t="str">
            <v>SIRAJGONJ</v>
          </cell>
          <cell r="M66">
            <v>41243</v>
          </cell>
          <cell r="N66" t="str">
            <v>Administration</v>
          </cell>
          <cell r="O66" t="str">
            <v>SIRAJGONJ</v>
          </cell>
          <cell r="P66" t="str">
            <v>E</v>
          </cell>
          <cell r="Q66">
            <v>1</v>
          </cell>
          <cell r="R66">
            <v>1</v>
          </cell>
          <cell r="S66">
            <v>1.252054794520548</v>
          </cell>
          <cell r="T66" t="str">
            <v>Temporary</v>
          </cell>
          <cell r="U66">
            <v>4</v>
          </cell>
          <cell r="V66">
            <v>30</v>
          </cell>
          <cell r="W66">
            <v>40786</v>
          </cell>
          <cell r="X66">
            <v>40</v>
          </cell>
          <cell r="Y66">
            <v>5</v>
          </cell>
          <cell r="Z66">
            <v>22</v>
          </cell>
          <cell r="AA66" t="str">
            <v>E11</v>
          </cell>
        </row>
        <row r="67">
          <cell r="A67" t="str">
            <v>SR003</v>
          </cell>
          <cell r="B67" t="str">
            <v>Zibon</v>
          </cell>
          <cell r="C67" t="str">
            <v>Hossain Talukder</v>
          </cell>
          <cell r="E67" t="str">
            <v>male</v>
          </cell>
          <cell r="F67">
            <v>40756</v>
          </cell>
          <cell r="G67" t="str">
            <v>Watchman</v>
          </cell>
          <cell r="H67" t="str">
            <v>Alan</v>
          </cell>
          <cell r="I67" t="str">
            <v>SIRAJGONJ</v>
          </cell>
          <cell r="M67">
            <v>41243</v>
          </cell>
          <cell r="N67" t="str">
            <v>Logistics</v>
          </cell>
          <cell r="O67" t="str">
            <v>SIRAJGONJ</v>
          </cell>
          <cell r="P67" t="str">
            <v>E</v>
          </cell>
          <cell r="Q67">
            <v>1</v>
          </cell>
          <cell r="R67">
            <v>1</v>
          </cell>
          <cell r="S67">
            <v>1.252054794520548</v>
          </cell>
          <cell r="T67" t="str">
            <v>Temporary</v>
          </cell>
          <cell r="U67">
            <v>4</v>
          </cell>
          <cell r="V67">
            <v>30</v>
          </cell>
          <cell r="W67">
            <v>40786</v>
          </cell>
          <cell r="X67">
            <v>48</v>
          </cell>
          <cell r="Y67">
            <v>6</v>
          </cell>
          <cell r="Z67">
            <v>26</v>
          </cell>
          <cell r="AA67" t="str">
            <v>E11</v>
          </cell>
        </row>
        <row r="68">
          <cell r="A68" t="str">
            <v>SR004</v>
          </cell>
          <cell r="B68" t="str">
            <v>Md. Abdur</v>
          </cell>
          <cell r="C68" t="str">
            <v>Rahim</v>
          </cell>
          <cell r="E68" t="str">
            <v>male</v>
          </cell>
          <cell r="F68">
            <v>40756</v>
          </cell>
          <cell r="G68" t="str">
            <v>Watchman</v>
          </cell>
          <cell r="H68" t="str">
            <v>Alan</v>
          </cell>
          <cell r="I68" t="str">
            <v>SIRAJGONJ</v>
          </cell>
          <cell r="M68">
            <v>41243</v>
          </cell>
          <cell r="N68" t="str">
            <v>Logistics</v>
          </cell>
          <cell r="O68" t="str">
            <v>SIRAJGONJ</v>
          </cell>
          <cell r="P68" t="str">
            <v>E</v>
          </cell>
          <cell r="Q68">
            <v>1</v>
          </cell>
          <cell r="R68">
            <v>1</v>
          </cell>
          <cell r="S68">
            <v>1.252054794520548</v>
          </cell>
          <cell r="T68" t="str">
            <v>Temporary</v>
          </cell>
          <cell r="U68">
            <v>4</v>
          </cell>
          <cell r="V68">
            <v>30</v>
          </cell>
          <cell r="W68">
            <v>40786</v>
          </cell>
          <cell r="X68">
            <v>48</v>
          </cell>
          <cell r="Y68">
            <v>6</v>
          </cell>
          <cell r="Z68">
            <v>26</v>
          </cell>
          <cell r="AA68" t="str">
            <v>E11</v>
          </cell>
        </row>
        <row r="69">
          <cell r="A69" t="str">
            <v>SR005</v>
          </cell>
          <cell r="B69" t="str">
            <v>Md. Raju</v>
          </cell>
          <cell r="C69" t="str">
            <v>Ahmed</v>
          </cell>
          <cell r="E69" t="str">
            <v>male</v>
          </cell>
          <cell r="F69">
            <v>40756</v>
          </cell>
          <cell r="G69" t="str">
            <v>Watchman</v>
          </cell>
          <cell r="H69" t="str">
            <v>Alan</v>
          </cell>
          <cell r="I69" t="str">
            <v>SIRAJGONJ</v>
          </cell>
          <cell r="M69">
            <v>41243</v>
          </cell>
          <cell r="N69" t="str">
            <v>Logistics</v>
          </cell>
          <cell r="O69" t="str">
            <v>SIRAJGONJ</v>
          </cell>
          <cell r="P69" t="str">
            <v>E</v>
          </cell>
          <cell r="Q69">
            <v>1</v>
          </cell>
          <cell r="R69">
            <v>1</v>
          </cell>
          <cell r="S69">
            <v>1.252054794520548</v>
          </cell>
          <cell r="T69" t="str">
            <v>Temporary</v>
          </cell>
          <cell r="U69">
            <v>4</v>
          </cell>
          <cell r="V69">
            <v>30</v>
          </cell>
          <cell r="W69">
            <v>40786</v>
          </cell>
          <cell r="X69">
            <v>48</v>
          </cell>
          <cell r="Y69">
            <v>6</v>
          </cell>
          <cell r="Z69">
            <v>26</v>
          </cell>
          <cell r="AA69" t="str">
            <v>E11</v>
          </cell>
        </row>
        <row r="70">
          <cell r="A70" t="str">
            <v>SR007</v>
          </cell>
          <cell r="B70" t="str">
            <v>Firojul</v>
          </cell>
          <cell r="C70" t="str">
            <v>Islam</v>
          </cell>
          <cell r="E70" t="str">
            <v>male</v>
          </cell>
          <cell r="F70">
            <v>40765</v>
          </cell>
          <cell r="G70" t="str">
            <v>Head of Project</v>
          </cell>
          <cell r="H70" t="str">
            <v>Sujun</v>
          </cell>
          <cell r="I70" t="str">
            <v>SIRAJGONJ</v>
          </cell>
          <cell r="M70">
            <v>41213</v>
          </cell>
          <cell r="N70" t="str">
            <v>Nutrition</v>
          </cell>
          <cell r="O70" t="str">
            <v>SIRAJGONJ</v>
          </cell>
          <cell r="P70" t="str">
            <v>T</v>
          </cell>
          <cell r="Q70">
            <v>3</v>
          </cell>
          <cell r="R70">
            <v>1</v>
          </cell>
          <cell r="S70">
            <v>1.2273972602739727</v>
          </cell>
          <cell r="T70" t="str">
            <v>Temporary</v>
          </cell>
          <cell r="U70">
            <v>13</v>
          </cell>
          <cell r="V70">
            <v>90</v>
          </cell>
          <cell r="W70">
            <v>40855</v>
          </cell>
          <cell r="X70">
            <v>40</v>
          </cell>
          <cell r="Y70">
            <v>5</v>
          </cell>
          <cell r="Z70">
            <v>22</v>
          </cell>
          <cell r="AA70" t="str">
            <v>T31</v>
          </cell>
        </row>
        <row r="71">
          <cell r="A71" t="str">
            <v>SR008</v>
          </cell>
          <cell r="B71" t="str">
            <v xml:space="preserve">Tanvir </v>
          </cell>
          <cell r="C71" t="str">
            <v>Ahmad</v>
          </cell>
          <cell r="E71" t="str">
            <v>male</v>
          </cell>
          <cell r="F71">
            <v>40771</v>
          </cell>
          <cell r="G71" t="str">
            <v>Head of Project</v>
          </cell>
          <cell r="H71" t="str">
            <v>Sujun</v>
          </cell>
          <cell r="I71" t="str">
            <v>SIRAJGONJ</v>
          </cell>
          <cell r="M71">
            <v>41213</v>
          </cell>
          <cell r="N71" t="str">
            <v>Nutrition</v>
          </cell>
          <cell r="O71" t="str">
            <v>SIRAJGONJ</v>
          </cell>
          <cell r="P71" t="str">
            <v>T</v>
          </cell>
          <cell r="Q71">
            <v>3</v>
          </cell>
          <cell r="R71">
            <v>1</v>
          </cell>
          <cell r="S71">
            <v>1.210958904109589</v>
          </cell>
          <cell r="T71" t="str">
            <v>Temporary</v>
          </cell>
          <cell r="U71">
            <v>13</v>
          </cell>
          <cell r="V71">
            <v>90</v>
          </cell>
          <cell r="W71">
            <v>40861</v>
          </cell>
          <cell r="X71">
            <v>40</v>
          </cell>
          <cell r="Y71">
            <v>5</v>
          </cell>
          <cell r="Z71">
            <v>22</v>
          </cell>
          <cell r="AA71" t="str">
            <v>T31</v>
          </cell>
        </row>
        <row r="72">
          <cell r="A72" t="str">
            <v>SR009</v>
          </cell>
          <cell r="B72" t="str">
            <v xml:space="preserve">Most.Shahida </v>
          </cell>
          <cell r="C72" t="str">
            <v>Parvin</v>
          </cell>
          <cell r="E72" t="str">
            <v>female</v>
          </cell>
          <cell r="F72">
            <v>40916</v>
          </cell>
          <cell r="G72" t="str">
            <v>Head of Homestead Gardening Project</v>
          </cell>
          <cell r="H72" t="str">
            <v>Shafique</v>
          </cell>
          <cell r="I72" t="str">
            <v>SIRAJGONJ</v>
          </cell>
          <cell r="M72">
            <v>41274</v>
          </cell>
          <cell r="N72" t="str">
            <v>Food Security</v>
          </cell>
          <cell r="O72" t="str">
            <v>SIRAJGONJ</v>
          </cell>
          <cell r="P72" t="str">
            <v>T</v>
          </cell>
          <cell r="Q72">
            <v>3</v>
          </cell>
          <cell r="R72">
            <v>1</v>
          </cell>
          <cell r="S72">
            <v>0.81369863013698629</v>
          </cell>
          <cell r="T72" t="str">
            <v>Temporary</v>
          </cell>
          <cell r="U72">
            <v>13</v>
          </cell>
          <cell r="V72">
            <v>90</v>
          </cell>
          <cell r="W72">
            <v>41006</v>
          </cell>
          <cell r="X72">
            <v>40</v>
          </cell>
          <cell r="Y72">
            <v>5</v>
          </cell>
          <cell r="Z72">
            <v>22</v>
          </cell>
          <cell r="AA72" t="str">
            <v>T31</v>
          </cell>
        </row>
        <row r="73">
          <cell r="A73" t="str">
            <v>SR011</v>
          </cell>
          <cell r="B73" t="str">
            <v xml:space="preserve">Joyanta </v>
          </cell>
          <cell r="C73" t="str">
            <v>Roy</v>
          </cell>
          <cell r="E73" t="str">
            <v>male</v>
          </cell>
          <cell r="F73">
            <v>40917</v>
          </cell>
          <cell r="G73" t="str">
            <v>Head of Homestead Gardening Project</v>
          </cell>
          <cell r="H73" t="str">
            <v>Shafique</v>
          </cell>
          <cell r="I73" t="str">
            <v>SIRAJGONJ</v>
          </cell>
          <cell r="M73">
            <v>41274</v>
          </cell>
          <cell r="N73" t="str">
            <v>Food Security</v>
          </cell>
          <cell r="O73" t="str">
            <v>SIRAJGONJ</v>
          </cell>
          <cell r="P73" t="str">
            <v>T</v>
          </cell>
          <cell r="Q73">
            <v>3</v>
          </cell>
          <cell r="R73">
            <v>1</v>
          </cell>
          <cell r="S73">
            <v>0.81095890410958904</v>
          </cell>
          <cell r="T73" t="str">
            <v>Temporary</v>
          </cell>
          <cell r="U73">
            <v>13</v>
          </cell>
          <cell r="V73">
            <v>90</v>
          </cell>
          <cell r="W73">
            <v>41007</v>
          </cell>
          <cell r="X73">
            <v>40</v>
          </cell>
          <cell r="Y73">
            <v>5</v>
          </cell>
          <cell r="Z73">
            <v>22</v>
          </cell>
          <cell r="AA73" t="str">
            <v>T31</v>
          </cell>
        </row>
        <row r="74">
          <cell r="A74" t="str">
            <v>CO002</v>
          </cell>
          <cell r="B74" t="str">
            <v xml:space="preserve">Md Shafiqur Rahman  </v>
          </cell>
          <cell r="C74" t="str">
            <v xml:space="preserve">Khan </v>
          </cell>
          <cell r="E74" t="str">
            <v>male</v>
          </cell>
          <cell r="F74">
            <v>39820</v>
          </cell>
          <cell r="G74" t="str">
            <v xml:space="preserve">Deputy Head of Food Security Program </v>
          </cell>
          <cell r="H74" t="str">
            <v>Demien</v>
          </cell>
          <cell r="I74" t="str">
            <v>SIRAJGONJ</v>
          </cell>
          <cell r="M74">
            <v>41274</v>
          </cell>
          <cell r="N74" t="str">
            <v>Food Security</v>
          </cell>
          <cell r="O74" t="str">
            <v>SIRAJGONJ</v>
          </cell>
          <cell r="P74" t="str">
            <v>M</v>
          </cell>
          <cell r="Q74">
            <v>1</v>
          </cell>
          <cell r="R74">
            <v>3</v>
          </cell>
          <cell r="S74">
            <v>3.8164383561643835</v>
          </cell>
          <cell r="T74" t="str">
            <v>Temporary</v>
          </cell>
          <cell r="U74">
            <v>0</v>
          </cell>
          <cell r="V74">
            <v>0</v>
          </cell>
          <cell r="W74">
            <v>39820</v>
          </cell>
          <cell r="X74">
            <v>40</v>
          </cell>
          <cell r="Y74">
            <v>5</v>
          </cell>
          <cell r="Z74">
            <v>22</v>
          </cell>
          <cell r="AA74" t="str">
            <v>M13</v>
          </cell>
        </row>
        <row r="75">
          <cell r="A75" t="str">
            <v>SR012</v>
          </cell>
          <cell r="B75" t="str">
            <v>Jahangir</v>
          </cell>
          <cell r="C75" t="str">
            <v>Alam Razu</v>
          </cell>
          <cell r="E75" t="str">
            <v>male</v>
          </cell>
          <cell r="F75">
            <v>40954</v>
          </cell>
          <cell r="G75" t="str">
            <v>Watchman</v>
          </cell>
          <cell r="H75" t="str">
            <v>Alan</v>
          </cell>
          <cell r="I75" t="str">
            <v>SIRAJGONJ</v>
          </cell>
          <cell r="M75">
            <v>41243</v>
          </cell>
          <cell r="N75" t="str">
            <v>Logistics</v>
          </cell>
          <cell r="O75" t="str">
            <v>SIRAJGONJ</v>
          </cell>
          <cell r="P75" t="str">
            <v>E</v>
          </cell>
          <cell r="Q75">
            <v>1</v>
          </cell>
          <cell r="R75">
            <v>1</v>
          </cell>
          <cell r="S75">
            <v>0.70958904109589038</v>
          </cell>
          <cell r="T75" t="str">
            <v>Temporary</v>
          </cell>
          <cell r="U75">
            <v>4</v>
          </cell>
          <cell r="V75">
            <v>30</v>
          </cell>
          <cell r="W75">
            <v>40984</v>
          </cell>
          <cell r="X75">
            <v>48</v>
          </cell>
          <cell r="Y75">
            <v>6</v>
          </cell>
          <cell r="Z75">
            <v>26</v>
          </cell>
          <cell r="AA75" t="str">
            <v>E11</v>
          </cell>
        </row>
        <row r="76">
          <cell r="A76" t="str">
            <v>SR013</v>
          </cell>
          <cell r="B76" t="str">
            <v xml:space="preserve">Taslima </v>
          </cell>
          <cell r="C76" t="str">
            <v>Arzu</v>
          </cell>
          <cell r="E76" t="str">
            <v>female</v>
          </cell>
          <cell r="F76">
            <v>40986</v>
          </cell>
          <cell r="G76" t="str">
            <v>Head of Project</v>
          </cell>
          <cell r="H76" t="str">
            <v>Sujun</v>
          </cell>
          <cell r="I76" t="str">
            <v>SIRAJGONJ</v>
          </cell>
          <cell r="M76">
            <v>41213</v>
          </cell>
          <cell r="N76" t="str">
            <v>Nutrition</v>
          </cell>
          <cell r="O76" t="str">
            <v>SIRAJGONJ</v>
          </cell>
          <cell r="P76" t="str">
            <v>T</v>
          </cell>
          <cell r="Q76">
            <v>3</v>
          </cell>
          <cell r="R76">
            <v>1</v>
          </cell>
          <cell r="S76">
            <v>0.62191780821917808</v>
          </cell>
          <cell r="T76" t="str">
            <v>Temporary</v>
          </cell>
          <cell r="U76">
            <v>4</v>
          </cell>
          <cell r="V76">
            <v>30</v>
          </cell>
          <cell r="W76">
            <v>41016</v>
          </cell>
          <cell r="X76">
            <v>40</v>
          </cell>
          <cell r="Y76">
            <v>5</v>
          </cell>
          <cell r="Z76">
            <v>22</v>
          </cell>
          <cell r="AA76" t="str">
            <v>T31</v>
          </cell>
        </row>
        <row r="77">
          <cell r="A77" t="str">
            <v>SR014</v>
          </cell>
          <cell r="B77" t="str">
            <v>Tahmina</v>
          </cell>
          <cell r="C77" t="str">
            <v>Begum</v>
          </cell>
          <cell r="E77" t="str">
            <v>female</v>
          </cell>
          <cell r="F77">
            <v>40986</v>
          </cell>
          <cell r="G77" t="str">
            <v>Head of Project</v>
          </cell>
          <cell r="H77" t="str">
            <v>Sujun</v>
          </cell>
          <cell r="I77" t="str">
            <v>SIRAJGONJ</v>
          </cell>
          <cell r="M77">
            <v>41213</v>
          </cell>
          <cell r="N77" t="str">
            <v>Nutrition</v>
          </cell>
          <cell r="O77" t="str">
            <v>SIRAJGONJ</v>
          </cell>
          <cell r="P77" t="str">
            <v>T</v>
          </cell>
          <cell r="Q77">
            <v>3</v>
          </cell>
          <cell r="R77">
            <v>1</v>
          </cell>
          <cell r="S77">
            <v>0.62191780821917808</v>
          </cell>
          <cell r="T77" t="str">
            <v>Temporary</v>
          </cell>
          <cell r="U77">
            <v>4</v>
          </cell>
          <cell r="V77">
            <v>30</v>
          </cell>
          <cell r="W77">
            <v>41016</v>
          </cell>
          <cell r="X77">
            <v>40</v>
          </cell>
          <cell r="Y77">
            <v>5</v>
          </cell>
          <cell r="Z77">
            <v>22</v>
          </cell>
          <cell r="AA77" t="str">
            <v>T31</v>
          </cell>
        </row>
        <row r="78">
          <cell r="A78" t="str">
            <v>SR015</v>
          </cell>
          <cell r="B78" t="str">
            <v xml:space="preserve">Md. </v>
          </cell>
          <cell r="C78" t="str">
            <v>Rowshan Kabir</v>
          </cell>
          <cell r="E78" t="str">
            <v>female</v>
          </cell>
          <cell r="F78">
            <v>41022</v>
          </cell>
          <cell r="G78" t="str">
            <v xml:space="preserve">Deputy Program Manager-Nutrition </v>
          </cell>
          <cell r="H78" t="str">
            <v>Sujun</v>
          </cell>
          <cell r="I78" t="str">
            <v>SIRAJGONJ</v>
          </cell>
          <cell r="M78">
            <v>41274</v>
          </cell>
          <cell r="N78" t="str">
            <v>Nutrition</v>
          </cell>
          <cell r="O78" t="str">
            <v>SIRAJGONJ</v>
          </cell>
          <cell r="P78" t="str">
            <v>M</v>
          </cell>
          <cell r="Q78">
            <v>1</v>
          </cell>
          <cell r="R78">
            <v>1</v>
          </cell>
          <cell r="S78">
            <v>0.52328767123287667</v>
          </cell>
          <cell r="T78" t="str">
            <v>Temporary</v>
          </cell>
          <cell r="U78">
            <v>13</v>
          </cell>
          <cell r="V78">
            <v>90</v>
          </cell>
          <cell r="W78">
            <v>41112</v>
          </cell>
          <cell r="X78">
            <v>40</v>
          </cell>
          <cell r="Y78">
            <v>5</v>
          </cell>
          <cell r="Z78">
            <v>22</v>
          </cell>
          <cell r="AA78" t="str">
            <v>M11</v>
          </cell>
        </row>
        <row r="79">
          <cell r="A79" t="str">
            <v>SR016</v>
          </cell>
          <cell r="B79" t="str">
            <v>Md.</v>
          </cell>
          <cell r="C79" t="str">
            <v>Abdul Hadi</v>
          </cell>
          <cell r="E79" t="str">
            <v>male</v>
          </cell>
          <cell r="F79">
            <v>41148</v>
          </cell>
          <cell r="G79" t="str">
            <v xml:space="preserve">Logistics Officer </v>
          </cell>
          <cell r="H79" t="str">
            <v xml:space="preserve">Riyadh </v>
          </cell>
          <cell r="I79" t="str">
            <v>SIRAJGONJ</v>
          </cell>
          <cell r="M79">
            <v>41517</v>
          </cell>
          <cell r="N79" t="str">
            <v>Logistics</v>
          </cell>
          <cell r="O79" t="str">
            <v>SIRAJGONJ</v>
          </cell>
          <cell r="P79" t="str">
            <v>T</v>
          </cell>
          <cell r="Q79">
            <v>2</v>
          </cell>
          <cell r="R79">
            <v>1</v>
          </cell>
          <cell r="S79">
            <v>0.17808219178082191</v>
          </cell>
          <cell r="T79" t="str">
            <v>Temporary</v>
          </cell>
          <cell r="U79">
            <v>13</v>
          </cell>
          <cell r="V79">
            <v>90</v>
          </cell>
          <cell r="W79">
            <v>41238</v>
          </cell>
          <cell r="X79">
            <v>40</v>
          </cell>
          <cell r="Y79">
            <v>5</v>
          </cell>
          <cell r="Z79">
            <v>22</v>
          </cell>
          <cell r="AA79" t="str">
            <v>T21</v>
          </cell>
        </row>
        <row r="80">
          <cell r="A80" t="str">
            <v>SR017</v>
          </cell>
          <cell r="B80" t="str">
            <v>Limon Peter</v>
          </cell>
          <cell r="C80" t="str">
            <v>Das</v>
          </cell>
          <cell r="E80" t="str">
            <v>male</v>
          </cell>
          <cell r="F80">
            <v>41161</v>
          </cell>
          <cell r="G80" t="str">
            <v>Admin Officer</v>
          </cell>
          <cell r="H80" t="str">
            <v xml:space="preserve">Riyadh </v>
          </cell>
          <cell r="I80" t="str">
            <v>SIRAJGONJ</v>
          </cell>
          <cell r="M80">
            <v>41517</v>
          </cell>
          <cell r="N80" t="str">
            <v>Administration</v>
          </cell>
          <cell r="O80" t="str">
            <v>SIRAJGONJ</v>
          </cell>
          <cell r="P80" t="str">
            <v>T</v>
          </cell>
          <cell r="Q80">
            <v>2</v>
          </cell>
          <cell r="R80">
            <v>1</v>
          </cell>
          <cell r="S80">
            <v>0.14246575342465753</v>
          </cell>
          <cell r="T80" t="str">
            <v>Temporary</v>
          </cell>
          <cell r="U80">
            <v>13</v>
          </cell>
          <cell r="V80">
            <v>90</v>
          </cell>
          <cell r="W80">
            <v>41251</v>
          </cell>
          <cell r="X80">
            <v>40</v>
          </cell>
          <cell r="Y80">
            <v>5</v>
          </cell>
          <cell r="Z80">
            <v>22</v>
          </cell>
          <cell r="AA80" t="str">
            <v>T21</v>
          </cell>
        </row>
        <row r="81">
          <cell r="A81" t="str">
            <v>IYCF018</v>
          </cell>
          <cell r="B81" t="str">
            <v xml:space="preserve">Riyadh </v>
          </cell>
          <cell r="C81" t="str">
            <v>Hasan Khan</v>
          </cell>
          <cell r="E81" t="str">
            <v>male</v>
          </cell>
          <cell r="F81">
            <v>40912</v>
          </cell>
          <cell r="G81" t="str">
            <v>Base Log/Admin Manager</v>
          </cell>
          <cell r="H81" t="str">
            <v>Nathalie</v>
          </cell>
          <cell r="I81" t="str">
            <v>SIRAJGONJ</v>
          </cell>
          <cell r="M81">
            <v>41274</v>
          </cell>
          <cell r="N81" t="str">
            <v>Logistics</v>
          </cell>
          <cell r="O81" t="str">
            <v>SIRAJGONJ</v>
          </cell>
          <cell r="P81" t="str">
            <v>M</v>
          </cell>
          <cell r="Q81">
            <v>1</v>
          </cell>
          <cell r="R81">
            <v>1</v>
          </cell>
          <cell r="S81">
            <v>0.8246575342465754</v>
          </cell>
          <cell r="T81" t="str">
            <v>Temporary</v>
          </cell>
          <cell r="U81">
            <v>13</v>
          </cell>
          <cell r="V81">
            <v>90</v>
          </cell>
          <cell r="W81">
            <v>41002</v>
          </cell>
          <cell r="X81">
            <v>40</v>
          </cell>
          <cell r="Y81">
            <v>5</v>
          </cell>
          <cell r="Z81">
            <v>22</v>
          </cell>
          <cell r="AA81" t="str">
            <v>M11</v>
          </cell>
        </row>
        <row r="82">
          <cell r="A82" t="str">
            <v>SK001</v>
          </cell>
          <cell r="B82" t="str">
            <v xml:space="preserve">A.K.M Rezaul </v>
          </cell>
          <cell r="C82" t="str">
            <v>Haque Khan</v>
          </cell>
          <cell r="E82" t="str">
            <v>male</v>
          </cell>
          <cell r="F82">
            <v>40848</v>
          </cell>
          <cell r="G82" t="str">
            <v>Shelter/ Water and Sanitation Superviser</v>
          </cell>
          <cell r="H82" t="str">
            <v>Ms.Karine</v>
          </cell>
          <cell r="I82" t="str">
            <v>SATKHIRA</v>
          </cell>
          <cell r="M82">
            <v>41333</v>
          </cell>
          <cell r="N82" t="str">
            <v>WASH</v>
          </cell>
          <cell r="O82" t="str">
            <v>SATKHIRA</v>
          </cell>
          <cell r="P82" t="str">
            <v>T</v>
          </cell>
          <cell r="Q82">
            <v>3</v>
          </cell>
          <cell r="R82">
            <v>1</v>
          </cell>
          <cell r="S82">
            <v>1</v>
          </cell>
          <cell r="T82" t="str">
            <v>Temporary</v>
          </cell>
          <cell r="U82">
            <v>4</v>
          </cell>
          <cell r="V82">
            <v>30</v>
          </cell>
          <cell r="W82">
            <v>40878</v>
          </cell>
          <cell r="X82">
            <v>40</v>
          </cell>
          <cell r="Y82">
            <v>5</v>
          </cell>
          <cell r="Z82">
            <v>22</v>
          </cell>
          <cell r="AA82" t="str">
            <v>T31</v>
          </cell>
        </row>
        <row r="83">
          <cell r="A83" t="str">
            <v>SK002</v>
          </cell>
          <cell r="B83" t="str">
            <v>Md.</v>
          </cell>
          <cell r="C83" t="str">
            <v>Moniruzzaman</v>
          </cell>
          <cell r="E83" t="str">
            <v>male</v>
          </cell>
          <cell r="F83">
            <v>40848</v>
          </cell>
          <cell r="G83" t="str">
            <v xml:space="preserve">Hygiene  Promoter Supervisor </v>
          </cell>
          <cell r="H83" t="str">
            <v>Ms.Karine</v>
          </cell>
          <cell r="I83" t="str">
            <v>SATKHIRA</v>
          </cell>
          <cell r="M83">
            <v>41333</v>
          </cell>
          <cell r="N83" t="str">
            <v>WASH</v>
          </cell>
          <cell r="O83" t="str">
            <v>SATKHIRA</v>
          </cell>
          <cell r="P83" t="str">
            <v>T</v>
          </cell>
          <cell r="Q83">
            <v>3</v>
          </cell>
          <cell r="R83">
            <v>1</v>
          </cell>
          <cell r="S83">
            <v>1</v>
          </cell>
          <cell r="T83" t="str">
            <v>Temporary</v>
          </cell>
          <cell r="U83">
            <v>4</v>
          </cell>
          <cell r="V83">
            <v>30</v>
          </cell>
          <cell r="W83">
            <v>40878</v>
          </cell>
          <cell r="X83">
            <v>40</v>
          </cell>
          <cell r="Y83">
            <v>5</v>
          </cell>
          <cell r="Z83">
            <v>22</v>
          </cell>
          <cell r="AA83" t="str">
            <v>T31</v>
          </cell>
        </row>
        <row r="84">
          <cell r="A84" t="str">
            <v>SK003</v>
          </cell>
          <cell r="B84" t="str">
            <v xml:space="preserve">Md. Mukbul </v>
          </cell>
          <cell r="C84" t="str">
            <v xml:space="preserve">Hossain </v>
          </cell>
          <cell r="E84" t="str">
            <v>male</v>
          </cell>
          <cell r="F84">
            <v>40861</v>
          </cell>
          <cell r="G84" t="str">
            <v xml:space="preserve">Deputy Head of WASH/Shelter Programme </v>
          </cell>
          <cell r="H84" t="str">
            <v>Ms.Karine</v>
          </cell>
          <cell r="I84" t="str">
            <v>SATKHIRA</v>
          </cell>
          <cell r="M84">
            <v>41333</v>
          </cell>
          <cell r="N84" t="str">
            <v>WASH</v>
          </cell>
          <cell r="O84" t="str">
            <v>SATKHIRA</v>
          </cell>
          <cell r="P84" t="str">
            <v>M</v>
          </cell>
          <cell r="Q84">
            <v>1</v>
          </cell>
          <cell r="R84">
            <v>1</v>
          </cell>
          <cell r="S84">
            <v>0.96438356164383565</v>
          </cell>
          <cell r="T84" t="str">
            <v>Temporary</v>
          </cell>
          <cell r="U84">
            <v>4</v>
          </cell>
          <cell r="V84">
            <v>30</v>
          </cell>
          <cell r="W84">
            <v>40891</v>
          </cell>
          <cell r="X84">
            <v>40</v>
          </cell>
          <cell r="Y84">
            <v>5</v>
          </cell>
          <cell r="Z84">
            <v>22</v>
          </cell>
          <cell r="AA84" t="str">
            <v>M11</v>
          </cell>
        </row>
        <row r="85">
          <cell r="A85" t="str">
            <v>SK005</v>
          </cell>
          <cell r="B85" t="str">
            <v xml:space="preserve">Md. Juwel </v>
          </cell>
          <cell r="C85" t="str">
            <v>Sikder</v>
          </cell>
          <cell r="E85" t="str">
            <v>male</v>
          </cell>
          <cell r="F85">
            <v>40867</v>
          </cell>
          <cell r="G85" t="str">
            <v>Accountant-Cashier</v>
          </cell>
          <cell r="H85" t="str">
            <v>Shafiq</v>
          </cell>
          <cell r="I85" t="str">
            <v>SATKHIRA</v>
          </cell>
          <cell r="M85">
            <v>41305</v>
          </cell>
          <cell r="N85" t="str">
            <v>Administration</v>
          </cell>
          <cell r="O85" t="str">
            <v>SATKHIRA</v>
          </cell>
          <cell r="P85" t="str">
            <v>T</v>
          </cell>
          <cell r="Q85">
            <v>2</v>
          </cell>
          <cell r="R85">
            <v>1</v>
          </cell>
          <cell r="S85">
            <v>0.94794520547945205</v>
          </cell>
          <cell r="T85" t="str">
            <v>Temporary</v>
          </cell>
          <cell r="U85">
            <v>4</v>
          </cell>
          <cell r="V85">
            <v>30</v>
          </cell>
          <cell r="W85">
            <v>40897</v>
          </cell>
          <cell r="X85">
            <v>40</v>
          </cell>
          <cell r="Y85">
            <v>5</v>
          </cell>
          <cell r="Z85">
            <v>22</v>
          </cell>
          <cell r="AA85" t="str">
            <v>T21</v>
          </cell>
        </row>
        <row r="86">
          <cell r="A86" t="str">
            <v>CoE066</v>
          </cell>
          <cell r="B86" t="str">
            <v>Mohammad</v>
          </cell>
          <cell r="C86" t="str">
            <v>Alamgir</v>
          </cell>
          <cell r="E86" t="str">
            <v>male</v>
          </cell>
          <cell r="F86">
            <v>40874</v>
          </cell>
          <cell r="G86" t="str">
            <v xml:space="preserve">Food Security Supervisor </v>
          </cell>
          <cell r="H86" t="str">
            <v>Mr. Damien</v>
          </cell>
          <cell r="I86" t="str">
            <v>SATKHIRA</v>
          </cell>
          <cell r="M86">
            <v>41333</v>
          </cell>
          <cell r="N86" t="str">
            <v>Food Security</v>
          </cell>
          <cell r="O86" t="str">
            <v>SATKHIRA</v>
          </cell>
          <cell r="P86" t="str">
            <v>T</v>
          </cell>
          <cell r="Q86">
            <v>3</v>
          </cell>
          <cell r="R86">
            <v>1</v>
          </cell>
          <cell r="S86">
            <v>0.92876712328767119</v>
          </cell>
          <cell r="T86" t="str">
            <v>Temporary</v>
          </cell>
          <cell r="U86">
            <v>4</v>
          </cell>
          <cell r="V86">
            <v>30</v>
          </cell>
          <cell r="W86">
            <v>40904</v>
          </cell>
          <cell r="X86">
            <v>40</v>
          </cell>
          <cell r="Y86">
            <v>5</v>
          </cell>
          <cell r="Z86">
            <v>22</v>
          </cell>
          <cell r="AA86" t="str">
            <v>T31</v>
          </cell>
        </row>
        <row r="87">
          <cell r="A87" t="str">
            <v>SVYN007</v>
          </cell>
          <cell r="B87" t="str">
            <v xml:space="preserve">Mollah </v>
          </cell>
          <cell r="C87" t="str">
            <v>Saukat Hossain</v>
          </cell>
          <cell r="E87" t="str">
            <v>male</v>
          </cell>
          <cell r="F87">
            <v>40608</v>
          </cell>
          <cell r="G87" t="str">
            <v>Nutrition Program Supervisor CMAM</v>
          </cell>
          <cell r="H87" t="str">
            <v>Md. Sameul</v>
          </cell>
          <cell r="I87" t="str">
            <v>SATKHIRA</v>
          </cell>
          <cell r="J87">
            <v>41018</v>
          </cell>
          <cell r="M87">
            <v>41274</v>
          </cell>
          <cell r="N87" t="str">
            <v>Nutrition</v>
          </cell>
          <cell r="O87" t="str">
            <v>SATKHIRA</v>
          </cell>
          <cell r="P87" t="str">
            <v>T</v>
          </cell>
          <cell r="Q87">
            <v>3</v>
          </cell>
          <cell r="R87">
            <v>1</v>
          </cell>
          <cell r="S87">
            <v>1.6575342465753424</v>
          </cell>
          <cell r="T87" t="str">
            <v>Temporary</v>
          </cell>
          <cell r="U87">
            <v>0</v>
          </cell>
          <cell r="V87">
            <v>0</v>
          </cell>
          <cell r="W87">
            <v>40608</v>
          </cell>
          <cell r="X87">
            <v>40</v>
          </cell>
          <cell r="Y87">
            <v>5</v>
          </cell>
          <cell r="Z87">
            <v>22</v>
          </cell>
          <cell r="AA87" t="str">
            <v>T31</v>
          </cell>
        </row>
        <row r="88">
          <cell r="A88" t="str">
            <v>SK004</v>
          </cell>
          <cell r="B88" t="str">
            <v xml:space="preserve">Md. Jasim </v>
          </cell>
          <cell r="C88" t="str">
            <v xml:space="preserve">Uddin </v>
          </cell>
          <cell r="E88" t="str">
            <v>male</v>
          </cell>
          <cell r="F88">
            <v>41021</v>
          </cell>
          <cell r="G88" t="str">
            <v xml:space="preserve">Deputy Logistician Support </v>
          </cell>
          <cell r="H88" t="str">
            <v>Ms.Karine</v>
          </cell>
          <cell r="I88" t="str">
            <v>SATKHIRA</v>
          </cell>
          <cell r="M88">
            <v>41274</v>
          </cell>
          <cell r="N88" t="str">
            <v>Logistics</v>
          </cell>
          <cell r="O88" t="str">
            <v>SATKHIRA</v>
          </cell>
          <cell r="P88" t="str">
            <v>T</v>
          </cell>
          <cell r="Q88">
            <v>2</v>
          </cell>
          <cell r="R88">
            <v>1</v>
          </cell>
          <cell r="S88">
            <v>0.52602739726027392</v>
          </cell>
          <cell r="T88" t="str">
            <v>Temporary</v>
          </cell>
          <cell r="U88">
            <v>13</v>
          </cell>
          <cell r="V88">
            <v>90</v>
          </cell>
          <cell r="W88">
            <v>41111</v>
          </cell>
          <cell r="X88">
            <v>40</v>
          </cell>
          <cell r="Y88">
            <v>5</v>
          </cell>
          <cell r="Z88">
            <v>22</v>
          </cell>
          <cell r="AA88" t="str">
            <v>T21</v>
          </cell>
        </row>
        <row r="89">
          <cell r="A89" t="str">
            <v>SK006</v>
          </cell>
          <cell r="B89" t="str">
            <v xml:space="preserve">Md. Abdur </v>
          </cell>
          <cell r="C89" t="str">
            <v>Razzak</v>
          </cell>
          <cell r="E89" t="str">
            <v>male</v>
          </cell>
          <cell r="F89">
            <v>41024</v>
          </cell>
          <cell r="G89" t="str">
            <v>Nutrition Program Supervisor CMAM</v>
          </cell>
          <cell r="H89" t="str">
            <v>Md. Sameul</v>
          </cell>
          <cell r="I89" t="str">
            <v>SATKHIRA</v>
          </cell>
          <cell r="M89">
            <v>41274</v>
          </cell>
          <cell r="N89" t="str">
            <v>Nutrition</v>
          </cell>
          <cell r="O89" t="str">
            <v>SATKHIRA</v>
          </cell>
          <cell r="P89" t="str">
            <v>T</v>
          </cell>
          <cell r="Q89">
            <v>3</v>
          </cell>
          <cell r="R89">
            <v>1</v>
          </cell>
          <cell r="S89">
            <v>0.51780821917808217</v>
          </cell>
          <cell r="T89" t="str">
            <v>Temporary</v>
          </cell>
          <cell r="U89">
            <v>13</v>
          </cell>
          <cell r="V89">
            <v>90</v>
          </cell>
          <cell r="W89">
            <v>41114</v>
          </cell>
          <cell r="X89">
            <v>40</v>
          </cell>
          <cell r="Y89">
            <v>5</v>
          </cell>
          <cell r="Z89">
            <v>22</v>
          </cell>
          <cell r="AA89" t="str">
            <v>T31</v>
          </cell>
        </row>
        <row r="90">
          <cell r="A90" t="str">
            <v>SK007</v>
          </cell>
          <cell r="B90" t="str">
            <v xml:space="preserve">Md. Ziaul </v>
          </cell>
          <cell r="C90" t="str">
            <v>Haque</v>
          </cell>
          <cell r="E90" t="str">
            <v>male</v>
          </cell>
          <cell r="F90">
            <v>41024</v>
          </cell>
          <cell r="G90" t="str">
            <v>Nutrition Program Supervisor CMAM</v>
          </cell>
          <cell r="H90" t="str">
            <v>Md. Sameul</v>
          </cell>
          <cell r="I90" t="str">
            <v>SATKHIRA</v>
          </cell>
          <cell r="M90">
            <v>41274</v>
          </cell>
          <cell r="N90" t="str">
            <v>Nutrition</v>
          </cell>
          <cell r="O90" t="str">
            <v>SATKHIRA</v>
          </cell>
          <cell r="P90" t="str">
            <v>T</v>
          </cell>
          <cell r="Q90">
            <v>3</v>
          </cell>
          <cell r="R90">
            <v>1</v>
          </cell>
          <cell r="S90">
            <v>0.51780821917808217</v>
          </cell>
          <cell r="T90" t="str">
            <v>Temporary</v>
          </cell>
          <cell r="U90">
            <v>13</v>
          </cell>
          <cell r="V90">
            <v>90</v>
          </cell>
          <cell r="W90">
            <v>41114</v>
          </cell>
          <cell r="X90">
            <v>40</v>
          </cell>
          <cell r="Y90">
            <v>5</v>
          </cell>
          <cell r="Z90">
            <v>22</v>
          </cell>
          <cell r="AA90" t="str">
            <v>T31</v>
          </cell>
        </row>
        <row r="91">
          <cell r="A91" t="str">
            <v>SK008</v>
          </cell>
          <cell r="B91" t="str">
            <v xml:space="preserve">Paritosh </v>
          </cell>
          <cell r="C91" t="str">
            <v>Barua</v>
          </cell>
          <cell r="E91" t="str">
            <v>male</v>
          </cell>
          <cell r="F91">
            <v>41027</v>
          </cell>
          <cell r="G91" t="str">
            <v>Nutrition Program Monitor CMAM</v>
          </cell>
          <cell r="H91" t="str">
            <v>Md. Sameul</v>
          </cell>
          <cell r="I91" t="str">
            <v>SATKHIRA</v>
          </cell>
          <cell r="M91">
            <v>41274</v>
          </cell>
          <cell r="N91" t="str">
            <v>Nutrition</v>
          </cell>
          <cell r="O91" t="str">
            <v>SATKHIRA</v>
          </cell>
          <cell r="P91" t="str">
            <v>T</v>
          </cell>
          <cell r="Q91">
            <v>2</v>
          </cell>
          <cell r="R91">
            <v>1</v>
          </cell>
          <cell r="S91">
            <v>0.50958904109589043</v>
          </cell>
          <cell r="T91" t="str">
            <v>Temporary</v>
          </cell>
          <cell r="U91">
            <v>13</v>
          </cell>
          <cell r="V91">
            <v>90</v>
          </cell>
          <cell r="W91">
            <v>41117</v>
          </cell>
          <cell r="X91">
            <v>40</v>
          </cell>
          <cell r="Y91">
            <v>5</v>
          </cell>
          <cell r="Z91">
            <v>22</v>
          </cell>
          <cell r="AA91" t="str">
            <v>T21</v>
          </cell>
        </row>
        <row r="92">
          <cell r="A92" t="str">
            <v>SK009</v>
          </cell>
          <cell r="B92" t="str">
            <v xml:space="preserve">Md. Iftekharul </v>
          </cell>
          <cell r="C92" t="str">
            <v>Islam</v>
          </cell>
          <cell r="E92" t="str">
            <v>male</v>
          </cell>
          <cell r="F92">
            <v>41024</v>
          </cell>
          <cell r="G92" t="str">
            <v>Nutrition Program Monitor CMAM</v>
          </cell>
          <cell r="H92" t="str">
            <v>Md. Sameul</v>
          </cell>
          <cell r="I92" t="str">
            <v>SATKHIRA</v>
          </cell>
          <cell r="M92">
            <v>41274</v>
          </cell>
          <cell r="N92" t="str">
            <v>Nutrition</v>
          </cell>
          <cell r="O92" t="str">
            <v>SATKHIRA</v>
          </cell>
          <cell r="P92" t="str">
            <v>T</v>
          </cell>
          <cell r="Q92">
            <v>2</v>
          </cell>
          <cell r="R92">
            <v>1</v>
          </cell>
          <cell r="S92">
            <v>0.51780821917808217</v>
          </cell>
          <cell r="T92" t="str">
            <v>Temporary</v>
          </cell>
          <cell r="U92">
            <v>13</v>
          </cell>
          <cell r="V92">
            <v>90</v>
          </cell>
          <cell r="W92">
            <v>41114</v>
          </cell>
          <cell r="X92">
            <v>40</v>
          </cell>
          <cell r="Y92">
            <v>5</v>
          </cell>
          <cell r="Z92">
            <v>22</v>
          </cell>
          <cell r="AA92" t="str">
            <v>T21</v>
          </cell>
        </row>
        <row r="93">
          <cell r="A93" t="str">
            <v>SK010</v>
          </cell>
          <cell r="B93" t="str">
            <v xml:space="preserve">Md. Mainuddin </v>
          </cell>
          <cell r="C93" t="str">
            <v>Bhuiyan</v>
          </cell>
          <cell r="E93" t="str">
            <v>male</v>
          </cell>
          <cell r="F93">
            <v>41024</v>
          </cell>
          <cell r="G93" t="str">
            <v>Nutrition Program Monitor CMAM</v>
          </cell>
          <cell r="H93" t="str">
            <v>Md. Sameul</v>
          </cell>
          <cell r="I93" t="str">
            <v>SATKHIRA</v>
          </cell>
          <cell r="M93">
            <v>41274</v>
          </cell>
          <cell r="N93" t="str">
            <v>Nutrition</v>
          </cell>
          <cell r="O93" t="str">
            <v>SATKHIRA</v>
          </cell>
          <cell r="P93" t="str">
            <v>T</v>
          </cell>
          <cell r="Q93">
            <v>2</v>
          </cell>
          <cell r="R93">
            <v>1</v>
          </cell>
          <cell r="S93">
            <v>0.51780821917808217</v>
          </cell>
          <cell r="T93" t="str">
            <v>Temporary</v>
          </cell>
          <cell r="U93">
            <v>13</v>
          </cell>
          <cell r="V93">
            <v>90</v>
          </cell>
          <cell r="W93">
            <v>41114</v>
          </cell>
          <cell r="X93">
            <v>40</v>
          </cell>
          <cell r="Y93">
            <v>5</v>
          </cell>
          <cell r="Z93">
            <v>22</v>
          </cell>
          <cell r="AA93" t="str">
            <v>T21</v>
          </cell>
        </row>
        <row r="94">
          <cell r="A94" t="str">
            <v>SK011</v>
          </cell>
          <cell r="B94" t="str">
            <v xml:space="preserve">Md. Atikul </v>
          </cell>
          <cell r="C94" t="str">
            <v>Islam</v>
          </cell>
          <cell r="E94" t="str">
            <v>male</v>
          </cell>
          <cell r="F94">
            <v>41024</v>
          </cell>
          <cell r="G94" t="str">
            <v>Nutrition Program Monitor CMAM</v>
          </cell>
          <cell r="H94" t="str">
            <v>Md. Sameul</v>
          </cell>
          <cell r="I94" t="str">
            <v>SATKHIRA</v>
          </cell>
          <cell r="M94">
            <v>41274</v>
          </cell>
          <cell r="N94" t="str">
            <v>Nutrition</v>
          </cell>
          <cell r="O94" t="str">
            <v>SATKHIRA</v>
          </cell>
          <cell r="P94" t="str">
            <v>T</v>
          </cell>
          <cell r="Q94">
            <v>2</v>
          </cell>
          <cell r="R94">
            <v>1</v>
          </cell>
          <cell r="S94">
            <v>0.51780821917808217</v>
          </cell>
          <cell r="T94" t="str">
            <v>Temporary</v>
          </cell>
          <cell r="U94">
            <v>13</v>
          </cell>
          <cell r="V94">
            <v>90</v>
          </cell>
          <cell r="W94">
            <v>41114</v>
          </cell>
          <cell r="X94">
            <v>40</v>
          </cell>
          <cell r="Y94">
            <v>5</v>
          </cell>
          <cell r="Z94">
            <v>22</v>
          </cell>
          <cell r="AA94" t="str">
            <v>T21</v>
          </cell>
        </row>
        <row r="95">
          <cell r="A95" t="str">
            <v>SK012</v>
          </cell>
          <cell r="B95" t="str">
            <v xml:space="preserve">Md. Maksedul </v>
          </cell>
          <cell r="C95" t="str">
            <v>Alam</v>
          </cell>
          <cell r="E95" t="str">
            <v>male</v>
          </cell>
          <cell r="F95">
            <v>41024</v>
          </cell>
          <cell r="G95" t="str">
            <v>Nutrition Program Monitor CMAM</v>
          </cell>
          <cell r="H95" t="str">
            <v>Md. Sameul</v>
          </cell>
          <cell r="I95" t="str">
            <v>SATKHIRA</v>
          </cell>
          <cell r="M95">
            <v>41274</v>
          </cell>
          <cell r="N95" t="str">
            <v>Nutrition</v>
          </cell>
          <cell r="O95" t="str">
            <v>SATKHIRA</v>
          </cell>
          <cell r="P95" t="str">
            <v>T</v>
          </cell>
          <cell r="Q95">
            <v>2</v>
          </cell>
          <cell r="R95">
            <v>1</v>
          </cell>
          <cell r="S95">
            <v>0.51780821917808217</v>
          </cell>
          <cell r="T95" t="str">
            <v>Temporary</v>
          </cell>
          <cell r="U95">
            <v>13</v>
          </cell>
          <cell r="V95">
            <v>90</v>
          </cell>
          <cell r="W95">
            <v>41114</v>
          </cell>
          <cell r="X95">
            <v>40</v>
          </cell>
          <cell r="Y95">
            <v>5</v>
          </cell>
          <cell r="Z95">
            <v>22</v>
          </cell>
          <cell r="AA95" t="str">
            <v>T21</v>
          </cell>
        </row>
        <row r="96">
          <cell r="A96" t="str">
            <v>SK013</v>
          </cell>
          <cell r="B96" t="str">
            <v xml:space="preserve">Nimmi </v>
          </cell>
          <cell r="C96" t="str">
            <v>Hossain</v>
          </cell>
          <cell r="E96" t="str">
            <v>female</v>
          </cell>
          <cell r="F96">
            <v>41024</v>
          </cell>
          <cell r="G96" t="str">
            <v>Nutrition Program Monitor CMAM</v>
          </cell>
          <cell r="H96" t="str">
            <v>Md. Sameul</v>
          </cell>
          <cell r="I96" t="str">
            <v>SATKHIRA</v>
          </cell>
          <cell r="M96">
            <v>41274</v>
          </cell>
          <cell r="N96" t="str">
            <v>Nutrition</v>
          </cell>
          <cell r="O96" t="str">
            <v>SATKHIRA</v>
          </cell>
          <cell r="P96" t="str">
            <v>T</v>
          </cell>
          <cell r="Q96">
            <v>2</v>
          </cell>
          <cell r="R96">
            <v>1</v>
          </cell>
          <cell r="S96">
            <v>0.51780821917808217</v>
          </cell>
          <cell r="T96" t="str">
            <v>Temporary</v>
          </cell>
          <cell r="U96">
            <v>13</v>
          </cell>
          <cell r="V96">
            <v>90</v>
          </cell>
          <cell r="W96">
            <v>41114</v>
          </cell>
          <cell r="X96">
            <v>40</v>
          </cell>
          <cell r="Y96">
            <v>5</v>
          </cell>
          <cell r="Z96">
            <v>22</v>
          </cell>
          <cell r="AA96" t="str">
            <v>T21</v>
          </cell>
        </row>
        <row r="97">
          <cell r="A97" t="str">
            <v>SK014</v>
          </cell>
          <cell r="B97" t="str">
            <v xml:space="preserve">Md. Dilsad </v>
          </cell>
          <cell r="C97" t="str">
            <v>Ali</v>
          </cell>
          <cell r="E97" t="str">
            <v>male</v>
          </cell>
          <cell r="F97">
            <v>41024</v>
          </cell>
          <cell r="G97" t="str">
            <v>Nutrition Program Monitor CMAM</v>
          </cell>
          <cell r="H97" t="str">
            <v>Md. Sameul</v>
          </cell>
          <cell r="I97" t="str">
            <v>SATKHIRA</v>
          </cell>
          <cell r="M97">
            <v>41274</v>
          </cell>
          <cell r="N97" t="str">
            <v>Nutrition</v>
          </cell>
          <cell r="O97" t="str">
            <v>SATKHIRA</v>
          </cell>
          <cell r="P97" t="str">
            <v>T</v>
          </cell>
          <cell r="Q97">
            <v>2</v>
          </cell>
          <cell r="R97">
            <v>1</v>
          </cell>
          <cell r="S97">
            <v>0.51780821917808217</v>
          </cell>
          <cell r="T97" t="str">
            <v>Temporary</v>
          </cell>
          <cell r="U97">
            <v>13</v>
          </cell>
          <cell r="V97">
            <v>90</v>
          </cell>
          <cell r="W97">
            <v>41114</v>
          </cell>
          <cell r="X97">
            <v>40</v>
          </cell>
          <cell r="Y97">
            <v>5</v>
          </cell>
          <cell r="Z97">
            <v>22</v>
          </cell>
          <cell r="AA97" t="str">
            <v>T21</v>
          </cell>
        </row>
        <row r="98">
          <cell r="A98" t="str">
            <v>SK015</v>
          </cell>
          <cell r="B98" t="str">
            <v xml:space="preserve">Abdullah </v>
          </cell>
          <cell r="C98" t="str">
            <v>Al- Amin</v>
          </cell>
          <cell r="E98" t="str">
            <v>male</v>
          </cell>
          <cell r="F98">
            <v>41024</v>
          </cell>
          <cell r="G98" t="str">
            <v>Nutrition Program Monitor CMAM</v>
          </cell>
          <cell r="H98" t="str">
            <v>Md. Sameul</v>
          </cell>
          <cell r="I98" t="str">
            <v>SATKHIRA</v>
          </cell>
          <cell r="M98">
            <v>41274</v>
          </cell>
          <cell r="N98" t="str">
            <v>Nutrition</v>
          </cell>
          <cell r="O98" t="str">
            <v>SATKHIRA</v>
          </cell>
          <cell r="P98" t="str">
            <v>T</v>
          </cell>
          <cell r="Q98">
            <v>2</v>
          </cell>
          <cell r="R98">
            <v>1</v>
          </cell>
          <cell r="S98">
            <v>0.51780821917808217</v>
          </cell>
          <cell r="T98" t="str">
            <v>Temporary</v>
          </cell>
          <cell r="U98">
            <v>13</v>
          </cell>
          <cell r="V98">
            <v>90</v>
          </cell>
          <cell r="W98">
            <v>41114</v>
          </cell>
          <cell r="X98">
            <v>40</v>
          </cell>
          <cell r="Y98">
            <v>5</v>
          </cell>
          <cell r="Z98">
            <v>22</v>
          </cell>
          <cell r="AA98" t="str">
            <v>T21</v>
          </cell>
        </row>
        <row r="99">
          <cell r="A99" t="str">
            <v>SK016</v>
          </cell>
          <cell r="B99" t="str">
            <v xml:space="preserve">Salema </v>
          </cell>
          <cell r="C99" t="str">
            <v>Khatun</v>
          </cell>
          <cell r="E99" t="str">
            <v>female</v>
          </cell>
          <cell r="F99">
            <v>41027</v>
          </cell>
          <cell r="G99" t="str">
            <v>Nutrition Program Monitor CMAM</v>
          </cell>
          <cell r="H99" t="str">
            <v>Md. Sameul</v>
          </cell>
          <cell r="I99" t="str">
            <v>SATKHIRA</v>
          </cell>
          <cell r="M99">
            <v>41274</v>
          </cell>
          <cell r="N99" t="str">
            <v>Nutrition</v>
          </cell>
          <cell r="O99" t="str">
            <v>SATKHIRA</v>
          </cell>
          <cell r="P99" t="str">
            <v>T</v>
          </cell>
          <cell r="Q99">
            <v>2</v>
          </cell>
          <cell r="R99">
            <v>1</v>
          </cell>
          <cell r="S99">
            <v>0.50958904109589043</v>
          </cell>
          <cell r="T99" t="str">
            <v>Temporary</v>
          </cell>
          <cell r="U99">
            <v>13</v>
          </cell>
          <cell r="V99">
            <v>90</v>
          </cell>
          <cell r="W99">
            <v>41117</v>
          </cell>
          <cell r="X99">
            <v>40</v>
          </cell>
          <cell r="Y99">
            <v>5</v>
          </cell>
          <cell r="Z99">
            <v>22</v>
          </cell>
          <cell r="AA99" t="str">
            <v>T21</v>
          </cell>
        </row>
        <row r="100">
          <cell r="A100" t="str">
            <v>SK017</v>
          </cell>
          <cell r="B100" t="str">
            <v xml:space="preserve">Saleha </v>
          </cell>
          <cell r="C100" t="str">
            <v>Khatun</v>
          </cell>
          <cell r="E100" t="str">
            <v>female</v>
          </cell>
          <cell r="F100">
            <v>41024</v>
          </cell>
          <cell r="G100" t="str">
            <v>Nutrition Program Monitor CMAM</v>
          </cell>
          <cell r="H100" t="str">
            <v>Md. Sameul</v>
          </cell>
          <cell r="I100" t="str">
            <v>SATKHIRA</v>
          </cell>
          <cell r="M100">
            <v>41274</v>
          </cell>
          <cell r="N100" t="str">
            <v>Nutrition</v>
          </cell>
          <cell r="O100" t="str">
            <v>SATKHIRA</v>
          </cell>
          <cell r="P100" t="str">
            <v>T</v>
          </cell>
          <cell r="Q100">
            <v>2</v>
          </cell>
          <cell r="R100">
            <v>1</v>
          </cell>
          <cell r="S100">
            <v>0.51780821917808217</v>
          </cell>
          <cell r="T100" t="str">
            <v>Temporary</v>
          </cell>
          <cell r="U100">
            <v>13</v>
          </cell>
          <cell r="V100">
            <v>90</v>
          </cell>
          <cell r="W100">
            <v>41114</v>
          </cell>
          <cell r="X100">
            <v>40</v>
          </cell>
          <cell r="Y100">
            <v>5</v>
          </cell>
          <cell r="Z100">
            <v>22</v>
          </cell>
          <cell r="AA100" t="str">
            <v>T21</v>
          </cell>
        </row>
        <row r="101">
          <cell r="A101" t="str">
            <v>SK018</v>
          </cell>
          <cell r="B101" t="str">
            <v xml:space="preserve">Sharmin </v>
          </cell>
          <cell r="C101" t="str">
            <v>Naher</v>
          </cell>
          <cell r="E101" t="str">
            <v>female</v>
          </cell>
          <cell r="F101">
            <v>41027</v>
          </cell>
          <cell r="G101" t="str">
            <v>Nutrition Program Monitor CMAM</v>
          </cell>
          <cell r="H101" t="str">
            <v>Md. Sameul</v>
          </cell>
          <cell r="I101" t="str">
            <v>SATKHIRA</v>
          </cell>
          <cell r="M101">
            <v>41274</v>
          </cell>
          <cell r="N101" t="str">
            <v>Nutrition</v>
          </cell>
          <cell r="O101" t="str">
            <v>SATKHIRA</v>
          </cell>
          <cell r="P101" t="str">
            <v>T</v>
          </cell>
          <cell r="Q101">
            <v>2</v>
          </cell>
          <cell r="R101">
            <v>1</v>
          </cell>
          <cell r="S101">
            <v>0.50958904109589043</v>
          </cell>
          <cell r="T101" t="str">
            <v>Temporary</v>
          </cell>
          <cell r="U101">
            <v>13</v>
          </cell>
          <cell r="V101">
            <v>90</v>
          </cell>
          <cell r="W101">
            <v>41117</v>
          </cell>
          <cell r="X101">
            <v>40</v>
          </cell>
          <cell r="Y101">
            <v>5</v>
          </cell>
          <cell r="Z101">
            <v>22</v>
          </cell>
          <cell r="AA101" t="str">
            <v>T21</v>
          </cell>
        </row>
        <row r="102">
          <cell r="A102" t="str">
            <v>SK019</v>
          </cell>
          <cell r="B102" t="str">
            <v>Md. Alimul</v>
          </cell>
          <cell r="C102" t="str">
            <v xml:space="preserve"> Islam</v>
          </cell>
          <cell r="E102" t="str">
            <v>male</v>
          </cell>
          <cell r="F102">
            <v>41024</v>
          </cell>
          <cell r="G102" t="str">
            <v>Nutrition Program Monitor CMAM</v>
          </cell>
          <cell r="H102" t="str">
            <v>Md. Sameul</v>
          </cell>
          <cell r="I102" t="str">
            <v>SATKHIRA</v>
          </cell>
          <cell r="M102">
            <v>41274</v>
          </cell>
          <cell r="N102" t="str">
            <v>Nutrition</v>
          </cell>
          <cell r="O102" t="str">
            <v>SATKHIRA</v>
          </cell>
          <cell r="P102" t="str">
            <v>T</v>
          </cell>
          <cell r="Q102">
            <v>2</v>
          </cell>
          <cell r="R102">
            <v>1</v>
          </cell>
          <cell r="S102">
            <v>0.51780821917808217</v>
          </cell>
          <cell r="T102" t="str">
            <v>Temporary</v>
          </cell>
          <cell r="U102">
            <v>13</v>
          </cell>
          <cell r="V102">
            <v>90</v>
          </cell>
          <cell r="W102">
            <v>41114</v>
          </cell>
          <cell r="X102">
            <v>40</v>
          </cell>
          <cell r="Y102">
            <v>5</v>
          </cell>
          <cell r="Z102">
            <v>22</v>
          </cell>
          <cell r="AA102" t="str">
            <v>T21</v>
          </cell>
        </row>
        <row r="103">
          <cell r="A103" t="str">
            <v>IYCF005</v>
          </cell>
          <cell r="B103" t="str">
            <v xml:space="preserve">Bidhan </v>
          </cell>
          <cell r="C103" t="str">
            <v>Chandra Mohanta</v>
          </cell>
          <cell r="E103" t="str">
            <v>male</v>
          </cell>
          <cell r="F103">
            <v>40615</v>
          </cell>
          <cell r="G103" t="str">
            <v>Nutrition Program Monitor CMAM</v>
          </cell>
          <cell r="H103" t="str">
            <v>Md. Sameul</v>
          </cell>
          <cell r="I103" t="str">
            <v>SATKHIRA</v>
          </cell>
          <cell r="J103">
            <v>41030</v>
          </cell>
          <cell r="M103">
            <v>41274</v>
          </cell>
          <cell r="N103" t="str">
            <v>Nutrition</v>
          </cell>
          <cell r="O103" t="str">
            <v>SATKHIRA</v>
          </cell>
          <cell r="P103" t="str">
            <v>T</v>
          </cell>
          <cell r="Q103">
            <v>2</v>
          </cell>
          <cell r="R103">
            <v>1</v>
          </cell>
          <cell r="S103">
            <v>1.6383561643835616</v>
          </cell>
          <cell r="T103" t="str">
            <v>Temporary</v>
          </cell>
          <cell r="U103">
            <v>0</v>
          </cell>
          <cell r="V103">
            <v>0</v>
          </cell>
          <cell r="W103">
            <v>40615</v>
          </cell>
          <cell r="X103">
            <v>40</v>
          </cell>
          <cell r="Y103">
            <v>5</v>
          </cell>
          <cell r="Z103">
            <v>22</v>
          </cell>
          <cell r="AA103" t="str">
            <v>T21</v>
          </cell>
        </row>
        <row r="104">
          <cell r="A104" t="str">
            <v>SK020</v>
          </cell>
          <cell r="B104" t="str">
            <v xml:space="preserve">Abdullah </v>
          </cell>
          <cell r="C104" t="str">
            <v>Al- Mamun</v>
          </cell>
          <cell r="E104" t="str">
            <v>male</v>
          </cell>
          <cell r="F104">
            <v>41045</v>
          </cell>
          <cell r="G104" t="str">
            <v>Program Manager Food Security &amp; Livelihoods</v>
          </cell>
          <cell r="H104" t="str">
            <v>Mr. Damien</v>
          </cell>
          <cell r="I104" t="str">
            <v>SATKHIRA</v>
          </cell>
          <cell r="M104">
            <v>41333</v>
          </cell>
          <cell r="N104" t="str">
            <v>Food Security</v>
          </cell>
          <cell r="O104" t="str">
            <v>SATKHIRA</v>
          </cell>
          <cell r="P104" t="str">
            <v>M</v>
          </cell>
          <cell r="Q104">
            <v>2</v>
          </cell>
          <cell r="R104">
            <v>1</v>
          </cell>
          <cell r="S104">
            <v>0.46027397260273972</v>
          </cell>
          <cell r="T104" t="str">
            <v>Temporary</v>
          </cell>
          <cell r="U104">
            <v>13</v>
          </cell>
          <cell r="V104">
            <v>90</v>
          </cell>
          <cell r="W104">
            <v>41135</v>
          </cell>
          <cell r="X104">
            <v>40</v>
          </cell>
          <cell r="Y104">
            <v>5</v>
          </cell>
          <cell r="Z104">
            <v>22</v>
          </cell>
          <cell r="AA104" t="str">
            <v>M21</v>
          </cell>
        </row>
        <row r="105">
          <cell r="A105" t="str">
            <v>SK021</v>
          </cell>
          <cell r="B105" t="str">
            <v>Sujit</v>
          </cell>
          <cell r="C105" t="str">
            <v>Kumar Mondal</v>
          </cell>
          <cell r="E105" t="str">
            <v>male</v>
          </cell>
          <cell r="F105">
            <v>41056</v>
          </cell>
          <cell r="G105" t="str">
            <v>Base Log/Admin Manager</v>
          </cell>
          <cell r="H105" t="str">
            <v>Mr.Igor</v>
          </cell>
          <cell r="I105" t="str">
            <v>SATKHIRA</v>
          </cell>
          <cell r="M105">
            <v>41425</v>
          </cell>
          <cell r="N105" t="str">
            <v>Logistics</v>
          </cell>
          <cell r="O105" t="str">
            <v>SATKHIRA</v>
          </cell>
          <cell r="P105" t="str">
            <v>M</v>
          </cell>
          <cell r="Q105">
            <v>1</v>
          </cell>
          <cell r="R105">
            <v>1</v>
          </cell>
          <cell r="S105">
            <v>0.43013698630136987</v>
          </cell>
          <cell r="T105" t="str">
            <v>Temporary</v>
          </cell>
          <cell r="U105">
            <v>13</v>
          </cell>
          <cell r="V105">
            <v>90</v>
          </cell>
          <cell r="W105">
            <v>41146</v>
          </cell>
          <cell r="X105">
            <v>40</v>
          </cell>
          <cell r="Y105">
            <v>5</v>
          </cell>
          <cell r="Z105">
            <v>22</v>
          </cell>
          <cell r="AA105" t="str">
            <v>M11</v>
          </cell>
        </row>
        <row r="106">
          <cell r="A106" t="str">
            <v>CO198</v>
          </cell>
          <cell r="B106" t="str">
            <v>Md.</v>
          </cell>
          <cell r="C106" t="str">
            <v>Helal Uddin</v>
          </cell>
          <cell r="E106" t="str">
            <v>male</v>
          </cell>
          <cell r="F106">
            <v>41063</v>
          </cell>
          <cell r="G106" t="str">
            <v>Supervisor-Food Security and Livelihoods</v>
          </cell>
          <cell r="H106" t="str">
            <v>Mamun</v>
          </cell>
          <cell r="I106" t="str">
            <v>SATKHIRA</v>
          </cell>
          <cell r="M106">
            <v>41425</v>
          </cell>
          <cell r="N106" t="str">
            <v>Food Security</v>
          </cell>
          <cell r="O106" t="str">
            <v>SATKHIRA</v>
          </cell>
          <cell r="P106" t="str">
            <v>T</v>
          </cell>
          <cell r="Q106">
            <v>3</v>
          </cell>
          <cell r="R106">
            <v>1</v>
          </cell>
          <cell r="S106">
            <v>0.41095890410958902</v>
          </cell>
          <cell r="T106" t="str">
            <v>Temporary</v>
          </cell>
          <cell r="U106">
            <v>13</v>
          </cell>
          <cell r="V106">
            <v>90</v>
          </cell>
          <cell r="W106">
            <v>41153</v>
          </cell>
          <cell r="X106">
            <v>40</v>
          </cell>
          <cell r="Y106">
            <v>5</v>
          </cell>
          <cell r="Z106">
            <v>22</v>
          </cell>
          <cell r="AA106" t="str">
            <v>T31</v>
          </cell>
        </row>
        <row r="107">
          <cell r="A107" t="str">
            <v>SK022</v>
          </cell>
          <cell r="B107" t="str">
            <v xml:space="preserve">Komal </v>
          </cell>
          <cell r="C107" t="str">
            <v>Shimul Costa</v>
          </cell>
          <cell r="E107" t="str">
            <v>male</v>
          </cell>
          <cell r="F107">
            <v>41072</v>
          </cell>
          <cell r="G107" t="str">
            <v>Housekeeper</v>
          </cell>
          <cell r="H107" t="str">
            <v>Sujit</v>
          </cell>
          <cell r="I107" t="str">
            <v>SATKHIRA</v>
          </cell>
          <cell r="M107">
            <v>41305</v>
          </cell>
          <cell r="N107" t="str">
            <v>Administration</v>
          </cell>
          <cell r="O107" t="str">
            <v>SATKHIRA</v>
          </cell>
          <cell r="P107" t="str">
            <v>E</v>
          </cell>
          <cell r="Q107">
            <v>2</v>
          </cell>
          <cell r="R107">
            <v>1</v>
          </cell>
          <cell r="S107">
            <v>0.38630136986301372</v>
          </cell>
          <cell r="T107" t="str">
            <v>Temporary</v>
          </cell>
          <cell r="U107">
            <v>13</v>
          </cell>
          <cell r="V107">
            <v>90</v>
          </cell>
          <cell r="W107">
            <v>41162</v>
          </cell>
          <cell r="X107">
            <v>40</v>
          </cell>
          <cell r="Y107">
            <v>5</v>
          </cell>
          <cell r="Z107">
            <v>22</v>
          </cell>
          <cell r="AA107" t="str">
            <v>E21</v>
          </cell>
        </row>
        <row r="108">
          <cell r="A108" t="str">
            <v>SK023</v>
          </cell>
          <cell r="B108" t="str">
            <v>Mir</v>
          </cell>
          <cell r="C108" t="str">
            <v>Hasan Ali</v>
          </cell>
          <cell r="E108" t="str">
            <v>male</v>
          </cell>
          <cell r="F108">
            <v>41091</v>
          </cell>
          <cell r="G108" t="str">
            <v>Watchman</v>
          </cell>
          <cell r="H108" t="str">
            <v>Sujit</v>
          </cell>
          <cell r="I108" t="str">
            <v>SATKHIRA</v>
          </cell>
          <cell r="M108">
            <v>41274</v>
          </cell>
          <cell r="N108" t="str">
            <v>Logistics</v>
          </cell>
          <cell r="O108" t="str">
            <v>SATKHIRA</v>
          </cell>
          <cell r="P108" t="str">
            <v>E</v>
          </cell>
          <cell r="Q108">
            <v>1</v>
          </cell>
          <cell r="R108">
            <v>1</v>
          </cell>
          <cell r="S108">
            <v>0.33424657534246577</v>
          </cell>
          <cell r="T108" t="str">
            <v>Temporary</v>
          </cell>
          <cell r="U108">
            <v>6</v>
          </cell>
          <cell r="V108">
            <v>42</v>
          </cell>
          <cell r="W108">
            <v>41133</v>
          </cell>
          <cell r="X108">
            <v>40</v>
          </cell>
          <cell r="Y108">
            <v>5</v>
          </cell>
          <cell r="Z108">
            <v>22</v>
          </cell>
          <cell r="AA108" t="str">
            <v>E11</v>
          </cell>
        </row>
        <row r="109">
          <cell r="A109" t="str">
            <v>SK024</v>
          </cell>
          <cell r="B109" t="str">
            <v xml:space="preserve">Ronojit </v>
          </cell>
          <cell r="C109" t="str">
            <v>Tahsilder</v>
          </cell>
          <cell r="E109" t="str">
            <v>male</v>
          </cell>
          <cell r="F109">
            <v>41091</v>
          </cell>
          <cell r="G109" t="str">
            <v>Watchman</v>
          </cell>
          <cell r="H109" t="str">
            <v>Sujit</v>
          </cell>
          <cell r="I109" t="str">
            <v>SATKHIRA</v>
          </cell>
          <cell r="M109">
            <v>41274</v>
          </cell>
          <cell r="N109" t="str">
            <v>Logistics</v>
          </cell>
          <cell r="O109" t="str">
            <v>SATKHIRA</v>
          </cell>
          <cell r="P109" t="str">
            <v>E</v>
          </cell>
          <cell r="Q109">
            <v>1</v>
          </cell>
          <cell r="R109">
            <v>1</v>
          </cell>
          <cell r="S109">
            <v>0.33424657534246577</v>
          </cell>
          <cell r="T109" t="str">
            <v>Temporary</v>
          </cell>
          <cell r="U109">
            <v>6</v>
          </cell>
          <cell r="V109">
            <v>42</v>
          </cell>
          <cell r="W109">
            <v>41133</v>
          </cell>
          <cell r="X109">
            <v>40</v>
          </cell>
          <cell r="Y109">
            <v>5</v>
          </cell>
          <cell r="Z109">
            <v>22</v>
          </cell>
          <cell r="AA109" t="str">
            <v>E11</v>
          </cell>
        </row>
        <row r="110">
          <cell r="A110" t="str">
            <v>SK025</v>
          </cell>
          <cell r="B110" t="str">
            <v xml:space="preserve">Md. </v>
          </cell>
          <cell r="C110" t="str">
            <v>Mamunur Rashid</v>
          </cell>
          <cell r="E110" t="str">
            <v>male</v>
          </cell>
          <cell r="F110">
            <v>41091</v>
          </cell>
          <cell r="G110" t="str">
            <v>Watchman</v>
          </cell>
          <cell r="H110" t="str">
            <v>Sujit</v>
          </cell>
          <cell r="I110" t="str">
            <v>SATKHIRA</v>
          </cell>
          <cell r="M110">
            <v>41274</v>
          </cell>
          <cell r="N110" t="str">
            <v>Logistics</v>
          </cell>
          <cell r="O110" t="str">
            <v>SATKHIRA</v>
          </cell>
          <cell r="P110" t="str">
            <v>E</v>
          </cell>
          <cell r="Q110">
            <v>1</v>
          </cell>
          <cell r="R110">
            <v>1</v>
          </cell>
          <cell r="S110">
            <v>0.33424657534246577</v>
          </cell>
          <cell r="T110" t="str">
            <v>Temporary</v>
          </cell>
          <cell r="U110">
            <v>6</v>
          </cell>
          <cell r="V110">
            <v>42</v>
          </cell>
          <cell r="W110">
            <v>41133</v>
          </cell>
          <cell r="X110">
            <v>40</v>
          </cell>
          <cell r="Y110">
            <v>5</v>
          </cell>
          <cell r="Z110">
            <v>22</v>
          </cell>
          <cell r="AA110" t="str">
            <v>E11</v>
          </cell>
        </row>
        <row r="111">
          <cell r="A111" t="str">
            <v>SK026</v>
          </cell>
          <cell r="B111" t="str">
            <v>Md.</v>
          </cell>
          <cell r="C111" t="str">
            <v>Abdus Salam</v>
          </cell>
          <cell r="E111" t="str">
            <v>male</v>
          </cell>
          <cell r="F111">
            <v>41098</v>
          </cell>
          <cell r="G111" t="str">
            <v>Watchman</v>
          </cell>
          <cell r="H111" t="str">
            <v>Sujit</v>
          </cell>
          <cell r="I111" t="str">
            <v>SATKHIRA</v>
          </cell>
          <cell r="M111">
            <v>41274</v>
          </cell>
          <cell r="N111" t="str">
            <v>Logistics</v>
          </cell>
          <cell r="O111" t="str">
            <v>SATKHIRA</v>
          </cell>
          <cell r="P111" t="str">
            <v>E</v>
          </cell>
          <cell r="Q111">
            <v>1</v>
          </cell>
          <cell r="R111">
            <v>1</v>
          </cell>
          <cell r="S111">
            <v>0.31506849315068491</v>
          </cell>
          <cell r="T111" t="str">
            <v>Temporary</v>
          </cell>
          <cell r="U111">
            <v>6</v>
          </cell>
          <cell r="V111">
            <v>42</v>
          </cell>
          <cell r="W111">
            <v>41140</v>
          </cell>
          <cell r="X111">
            <v>40</v>
          </cell>
          <cell r="Y111">
            <v>5</v>
          </cell>
          <cell r="Z111">
            <v>22</v>
          </cell>
          <cell r="AA111" t="str">
            <v>E11</v>
          </cell>
        </row>
        <row r="112">
          <cell r="A112" t="str">
            <v>BD035</v>
          </cell>
          <cell r="B112" t="str">
            <v>Alan Argho</v>
          </cell>
          <cell r="C112" t="str">
            <v xml:space="preserve"> Malakar</v>
          </cell>
          <cell r="E112" t="str">
            <v>male</v>
          </cell>
          <cell r="F112">
            <v>39852</v>
          </cell>
          <cell r="G112" t="str">
            <v>Base Administrator</v>
          </cell>
          <cell r="H112" t="str">
            <v>Ann</v>
          </cell>
          <cell r="I112" t="str">
            <v>Cox's Bazar Office</v>
          </cell>
          <cell r="J112">
            <v>40695</v>
          </cell>
          <cell r="K112">
            <v>41153</v>
          </cell>
          <cell r="M112">
            <v>41517</v>
          </cell>
          <cell r="N112" t="str">
            <v>Administration</v>
          </cell>
          <cell r="O112" t="str">
            <v>COX'S BAZAR</v>
          </cell>
          <cell r="P112" t="str">
            <v>M</v>
          </cell>
          <cell r="Q112">
            <v>2</v>
          </cell>
          <cell r="R112">
            <v>1</v>
          </cell>
          <cell r="S112">
            <v>3.7287671232876711</v>
          </cell>
          <cell r="T112" t="str">
            <v>Temporary</v>
          </cell>
          <cell r="U112">
            <v>0</v>
          </cell>
          <cell r="V112">
            <v>0</v>
          </cell>
          <cell r="W112">
            <v>39852</v>
          </cell>
          <cell r="X112">
            <v>40</v>
          </cell>
          <cell r="Y112">
            <v>5</v>
          </cell>
          <cell r="Z112">
            <v>22</v>
          </cell>
          <cell r="AA112" t="str">
            <v>M21</v>
          </cell>
          <cell r="AB112">
            <v>1</v>
          </cell>
        </row>
        <row r="113">
          <cell r="A113" t="str">
            <v>CoE007</v>
          </cell>
          <cell r="B113" t="str">
            <v>Md. Rafiqul</v>
          </cell>
          <cell r="C113" t="str">
            <v>Hasan</v>
          </cell>
          <cell r="E113" t="str">
            <v>male</v>
          </cell>
          <cell r="F113">
            <v>39957</v>
          </cell>
          <cell r="G113" t="str">
            <v>Data Entry Officer</v>
          </cell>
          <cell r="I113" t="str">
            <v>Cox's Bazar Office</v>
          </cell>
          <cell r="M113">
            <v>41274</v>
          </cell>
          <cell r="N113" t="str">
            <v>Nutrition</v>
          </cell>
          <cell r="O113" t="str">
            <v>COX'S BAZAR</v>
          </cell>
          <cell r="P113" t="str">
            <v>T</v>
          </cell>
          <cell r="Q113">
            <v>1</v>
          </cell>
          <cell r="R113">
            <v>3</v>
          </cell>
          <cell r="S113">
            <v>3.441095890410959</v>
          </cell>
          <cell r="T113" t="str">
            <v>Temporary</v>
          </cell>
          <cell r="U113">
            <v>0</v>
          </cell>
          <cell r="W113">
            <v>39957</v>
          </cell>
          <cell r="X113">
            <v>40</v>
          </cell>
          <cell r="Y113">
            <v>5</v>
          </cell>
          <cell r="Z113">
            <v>22</v>
          </cell>
          <cell r="AA113" t="str">
            <v>T13</v>
          </cell>
        </row>
        <row r="114">
          <cell r="A114" t="str">
            <v xml:space="preserve"> CoE011</v>
          </cell>
          <cell r="B114" t="str">
            <v xml:space="preserve">Mohammad Belal </v>
          </cell>
          <cell r="C114" t="str">
            <v>Uddin</v>
          </cell>
          <cell r="E114" t="str">
            <v>male</v>
          </cell>
          <cell r="F114">
            <v>39960</v>
          </cell>
          <cell r="G114" t="str">
            <v>Team Leader Sanitation</v>
          </cell>
          <cell r="I114" t="str">
            <v>Ukhiya - EMOP</v>
          </cell>
          <cell r="M114">
            <v>41274</v>
          </cell>
          <cell r="N114" t="str">
            <v>Wash</v>
          </cell>
          <cell r="O114" t="str">
            <v>COX'S BAZAR</v>
          </cell>
          <cell r="P114" t="str">
            <v>T</v>
          </cell>
          <cell r="Q114">
            <v>2</v>
          </cell>
          <cell r="R114">
            <v>4</v>
          </cell>
          <cell r="S114">
            <v>3.4328767123287673</v>
          </cell>
          <cell r="T114" t="str">
            <v>Temporary</v>
          </cell>
          <cell r="U114">
            <v>0</v>
          </cell>
          <cell r="W114">
            <v>39960</v>
          </cell>
          <cell r="X114">
            <v>40</v>
          </cell>
          <cell r="Y114">
            <v>5</v>
          </cell>
          <cell r="Z114">
            <v>22</v>
          </cell>
          <cell r="AA114" t="str">
            <v>T24</v>
          </cell>
        </row>
        <row r="115">
          <cell r="A115" t="str">
            <v xml:space="preserve"> CoE015</v>
          </cell>
          <cell r="B115" t="str">
            <v>Ratna</v>
          </cell>
          <cell r="C115" t="str">
            <v>Das</v>
          </cell>
          <cell r="E115" t="str">
            <v>female</v>
          </cell>
          <cell r="F115">
            <v>39966</v>
          </cell>
          <cell r="G115" t="str">
            <v>Cleaner Office</v>
          </cell>
          <cell r="I115" t="str">
            <v>Ukhiya office</v>
          </cell>
          <cell r="M115">
            <v>41274</v>
          </cell>
          <cell r="N115" t="str">
            <v>Administration</v>
          </cell>
          <cell r="O115" t="str">
            <v>COX'S BAZAR</v>
          </cell>
          <cell r="P115" t="str">
            <v>E</v>
          </cell>
          <cell r="Q115">
            <v>1</v>
          </cell>
          <cell r="R115">
            <v>3</v>
          </cell>
          <cell r="S115">
            <v>3.4164383561643836</v>
          </cell>
          <cell r="T115" t="str">
            <v>Temporary</v>
          </cell>
          <cell r="U115">
            <v>0</v>
          </cell>
          <cell r="W115">
            <v>39966</v>
          </cell>
          <cell r="X115">
            <v>40</v>
          </cell>
          <cell r="Y115">
            <v>5</v>
          </cell>
          <cell r="Z115">
            <v>22</v>
          </cell>
          <cell r="AA115" t="str">
            <v>E13</v>
          </cell>
        </row>
        <row r="116">
          <cell r="A116" t="str">
            <v xml:space="preserve"> CoE018</v>
          </cell>
          <cell r="B116" t="str">
            <v xml:space="preserve">Aleya </v>
          </cell>
          <cell r="C116" t="str">
            <v>Begum Shimo</v>
          </cell>
          <cell r="E116" t="str">
            <v>female</v>
          </cell>
          <cell r="F116">
            <v>41120</v>
          </cell>
          <cell r="G116" t="str">
            <v>Nurse</v>
          </cell>
          <cell r="I116" t="str">
            <v>Ukhiya - EMOP</v>
          </cell>
          <cell r="M116">
            <v>41182</v>
          </cell>
          <cell r="N116" t="str">
            <v>Nutrition</v>
          </cell>
          <cell r="O116" t="str">
            <v>COX'S BAZAR</v>
          </cell>
          <cell r="P116" t="str">
            <v>T</v>
          </cell>
          <cell r="Q116">
            <v>2</v>
          </cell>
          <cell r="R116">
            <v>4</v>
          </cell>
          <cell r="S116">
            <v>0.25479452054794521</v>
          </cell>
          <cell r="T116" t="str">
            <v>Temporary</v>
          </cell>
          <cell r="U116">
            <v>0</v>
          </cell>
          <cell r="W116">
            <v>41120</v>
          </cell>
          <cell r="X116">
            <v>40</v>
          </cell>
          <cell r="Y116">
            <v>5</v>
          </cell>
          <cell r="Z116">
            <v>22</v>
          </cell>
          <cell r="AA116" t="str">
            <v>T24</v>
          </cell>
        </row>
        <row r="117">
          <cell r="A117" t="str">
            <v xml:space="preserve"> COE019</v>
          </cell>
          <cell r="B117" t="str">
            <v>Nasrin</v>
          </cell>
          <cell r="C117" t="str">
            <v>Sultana</v>
          </cell>
          <cell r="E117" t="str">
            <v>female</v>
          </cell>
          <cell r="F117">
            <v>40422</v>
          </cell>
          <cell r="G117" t="str">
            <v>Outreach Nutrition Supervisor</v>
          </cell>
          <cell r="I117" t="str">
            <v xml:space="preserve">Ukhiya - Kutupalong </v>
          </cell>
          <cell r="M117">
            <v>41274</v>
          </cell>
          <cell r="N117" t="str">
            <v>Nutrition</v>
          </cell>
          <cell r="O117" t="str">
            <v>COX'S BAZAR</v>
          </cell>
          <cell r="P117" t="str">
            <v>T</v>
          </cell>
          <cell r="Q117">
            <v>3</v>
          </cell>
          <cell r="R117">
            <v>1</v>
          </cell>
          <cell r="S117">
            <v>2.1671232876712327</v>
          </cell>
          <cell r="T117" t="str">
            <v>Temporary</v>
          </cell>
          <cell r="U117">
            <v>0</v>
          </cell>
          <cell r="W117">
            <v>40422</v>
          </cell>
          <cell r="X117">
            <v>40</v>
          </cell>
          <cell r="Y117">
            <v>5</v>
          </cell>
          <cell r="Z117">
            <v>22</v>
          </cell>
          <cell r="AA117" t="str">
            <v>T31</v>
          </cell>
        </row>
        <row r="118">
          <cell r="A118" t="str">
            <v xml:space="preserve"> COE020</v>
          </cell>
          <cell r="B118" t="str">
            <v xml:space="preserve">Shakhi </v>
          </cell>
          <cell r="C118" t="str">
            <v xml:space="preserve"> Rani Bosh</v>
          </cell>
          <cell r="E118" t="str">
            <v>female</v>
          </cell>
          <cell r="F118">
            <v>40422</v>
          </cell>
          <cell r="G118" t="str">
            <v>Home Visitor</v>
          </cell>
          <cell r="I118" t="str">
            <v xml:space="preserve">Ukhiya - Kutupalong </v>
          </cell>
          <cell r="M118">
            <v>41274</v>
          </cell>
          <cell r="N118" t="str">
            <v>Nutrition</v>
          </cell>
          <cell r="O118" t="str">
            <v>COX'S BAZAR</v>
          </cell>
          <cell r="P118" t="str">
            <v>E</v>
          </cell>
          <cell r="Q118">
            <v>3</v>
          </cell>
          <cell r="R118">
            <v>3</v>
          </cell>
          <cell r="S118">
            <v>2.1671232876712327</v>
          </cell>
          <cell r="T118" t="str">
            <v>Temporary</v>
          </cell>
          <cell r="U118">
            <v>0</v>
          </cell>
          <cell r="W118">
            <v>40422</v>
          </cell>
          <cell r="X118">
            <v>40</v>
          </cell>
          <cell r="Y118">
            <v>5</v>
          </cell>
          <cell r="Z118">
            <v>22</v>
          </cell>
          <cell r="AA118" t="str">
            <v>E33</v>
          </cell>
        </row>
        <row r="119">
          <cell r="A119" t="str">
            <v xml:space="preserve"> CoE022</v>
          </cell>
          <cell r="B119" t="str">
            <v>Papy</v>
          </cell>
          <cell r="C119" t="str">
            <v>Barua</v>
          </cell>
          <cell r="E119" t="str">
            <v>female</v>
          </cell>
          <cell r="F119">
            <v>40360</v>
          </cell>
          <cell r="G119" t="str">
            <v>Home Visitor</v>
          </cell>
          <cell r="I119" t="str">
            <v>Ukhiya - EMOP</v>
          </cell>
          <cell r="M119">
            <v>41274</v>
          </cell>
          <cell r="N119" t="str">
            <v>Nutrition</v>
          </cell>
          <cell r="O119" t="str">
            <v>COX'S BAZAR</v>
          </cell>
          <cell r="P119" t="str">
            <v>E</v>
          </cell>
          <cell r="Q119">
            <v>3</v>
          </cell>
          <cell r="R119">
            <v>1</v>
          </cell>
          <cell r="S119">
            <v>2.3369863013698629</v>
          </cell>
          <cell r="T119" t="str">
            <v>Temporary</v>
          </cell>
          <cell r="U119">
            <v>0</v>
          </cell>
          <cell r="W119">
            <v>40360</v>
          </cell>
          <cell r="X119">
            <v>40</v>
          </cell>
          <cell r="Y119">
            <v>5</v>
          </cell>
          <cell r="Z119">
            <v>22</v>
          </cell>
          <cell r="AA119" t="str">
            <v>E31</v>
          </cell>
        </row>
        <row r="120">
          <cell r="A120" t="str">
            <v xml:space="preserve"> CoE025</v>
          </cell>
          <cell r="B120" t="str">
            <v>Ranuara</v>
          </cell>
          <cell r="C120" t="str">
            <v xml:space="preserve">Begum </v>
          </cell>
          <cell r="E120" t="str">
            <v>female</v>
          </cell>
          <cell r="F120">
            <v>39995</v>
          </cell>
          <cell r="G120" t="str">
            <v>Psycho Social Worker</v>
          </cell>
          <cell r="I120" t="str">
            <v xml:space="preserve">Ukhiya - Kutupalong </v>
          </cell>
          <cell r="M120">
            <v>41274</v>
          </cell>
          <cell r="N120" t="str">
            <v>Mental Health</v>
          </cell>
          <cell r="O120" t="str">
            <v>COX'S BAZAR</v>
          </cell>
          <cell r="P120" t="str">
            <v>T</v>
          </cell>
          <cell r="Q120">
            <v>1</v>
          </cell>
          <cell r="R120">
            <v>1</v>
          </cell>
          <cell r="S120">
            <v>3.3369863013698629</v>
          </cell>
          <cell r="T120" t="str">
            <v>Temporary</v>
          </cell>
          <cell r="U120">
            <v>0</v>
          </cell>
          <cell r="W120">
            <v>39995</v>
          </cell>
          <cell r="X120">
            <v>40</v>
          </cell>
          <cell r="Y120">
            <v>5</v>
          </cell>
          <cell r="Z120">
            <v>22</v>
          </cell>
          <cell r="AA120" t="str">
            <v>T11</v>
          </cell>
        </row>
        <row r="121">
          <cell r="A121" t="str">
            <v xml:space="preserve"> CoE026</v>
          </cell>
          <cell r="B121" t="str">
            <v>Farid</v>
          </cell>
          <cell r="C121" t="str">
            <v>Alam</v>
          </cell>
          <cell r="E121" t="str">
            <v>male</v>
          </cell>
          <cell r="F121">
            <v>39995</v>
          </cell>
          <cell r="G121" t="str">
            <v>Watchman</v>
          </cell>
          <cell r="I121" t="str">
            <v xml:space="preserve">Ukhiya - Kutupalong </v>
          </cell>
          <cell r="M121">
            <v>41274</v>
          </cell>
          <cell r="N121" t="str">
            <v>Logistics</v>
          </cell>
          <cell r="O121" t="str">
            <v>COX'S BAZAR</v>
          </cell>
          <cell r="P121" t="str">
            <v>E</v>
          </cell>
          <cell r="Q121">
            <v>1</v>
          </cell>
          <cell r="R121">
            <v>1</v>
          </cell>
          <cell r="S121">
            <v>3.3369863013698629</v>
          </cell>
          <cell r="T121" t="str">
            <v>Temporary</v>
          </cell>
          <cell r="U121">
            <v>0</v>
          </cell>
          <cell r="W121">
            <v>39995</v>
          </cell>
          <cell r="X121">
            <v>40</v>
          </cell>
          <cell r="Y121">
            <v>5</v>
          </cell>
          <cell r="Z121">
            <v>22</v>
          </cell>
          <cell r="AA121" t="str">
            <v>E11</v>
          </cell>
        </row>
        <row r="122">
          <cell r="A122" t="str">
            <v xml:space="preserve"> CoE028</v>
          </cell>
          <cell r="B122" t="str">
            <v xml:space="preserve">Mohammad Abul </v>
          </cell>
          <cell r="C122" t="str">
            <v>Kasem</v>
          </cell>
          <cell r="E122" t="str">
            <v>male</v>
          </cell>
          <cell r="F122">
            <v>39995</v>
          </cell>
          <cell r="G122" t="str">
            <v>Cook</v>
          </cell>
          <cell r="I122" t="str">
            <v xml:space="preserve">Ukhiya - Kutupalong </v>
          </cell>
          <cell r="M122">
            <v>41274</v>
          </cell>
          <cell r="N122" t="str">
            <v>Nutrition</v>
          </cell>
          <cell r="O122" t="str">
            <v>COX'S BAZAR</v>
          </cell>
          <cell r="P122" t="str">
            <v>E</v>
          </cell>
          <cell r="Q122">
            <v>2</v>
          </cell>
          <cell r="R122">
            <v>4</v>
          </cell>
          <cell r="S122">
            <v>3.3369863013698629</v>
          </cell>
          <cell r="T122" t="str">
            <v>Temporary</v>
          </cell>
          <cell r="U122">
            <v>0</v>
          </cell>
          <cell r="W122">
            <v>39995</v>
          </cell>
          <cell r="X122">
            <v>40</v>
          </cell>
          <cell r="Y122">
            <v>5</v>
          </cell>
          <cell r="Z122">
            <v>22</v>
          </cell>
          <cell r="AA122" t="str">
            <v>E24</v>
          </cell>
        </row>
        <row r="123">
          <cell r="A123" t="str">
            <v xml:space="preserve"> CoE030</v>
          </cell>
          <cell r="B123" t="str">
            <v>Bolo</v>
          </cell>
          <cell r="C123" t="str">
            <v>Meah</v>
          </cell>
          <cell r="E123" t="str">
            <v>male</v>
          </cell>
          <cell r="F123">
            <v>39995</v>
          </cell>
          <cell r="G123" t="str">
            <v>Watchman</v>
          </cell>
          <cell r="I123" t="str">
            <v>Ukhiya</v>
          </cell>
          <cell r="M123">
            <v>41274</v>
          </cell>
          <cell r="N123" t="str">
            <v>Logistics</v>
          </cell>
          <cell r="O123" t="str">
            <v>COX'S BAZAR</v>
          </cell>
          <cell r="P123" t="str">
            <v>E</v>
          </cell>
          <cell r="Q123">
            <v>1</v>
          </cell>
          <cell r="R123">
            <v>1</v>
          </cell>
          <cell r="S123">
            <v>3.3369863013698629</v>
          </cell>
          <cell r="T123" t="str">
            <v>Temporary</v>
          </cell>
          <cell r="U123">
            <v>0</v>
          </cell>
          <cell r="W123">
            <v>39995</v>
          </cell>
          <cell r="X123">
            <v>40</v>
          </cell>
          <cell r="Y123">
            <v>5</v>
          </cell>
          <cell r="Z123">
            <v>22</v>
          </cell>
          <cell r="AA123" t="str">
            <v>E11</v>
          </cell>
        </row>
        <row r="124">
          <cell r="A124" t="str">
            <v xml:space="preserve"> CoE031</v>
          </cell>
          <cell r="B124" t="str">
            <v>Azim</v>
          </cell>
          <cell r="C124" t="str">
            <v>Uddin</v>
          </cell>
          <cell r="E124" t="str">
            <v>male</v>
          </cell>
          <cell r="F124">
            <v>39995</v>
          </cell>
          <cell r="G124" t="str">
            <v>Watchman</v>
          </cell>
          <cell r="I124" t="str">
            <v>Ukhiya</v>
          </cell>
          <cell r="M124">
            <v>41274</v>
          </cell>
          <cell r="N124" t="str">
            <v>Logistics</v>
          </cell>
          <cell r="O124" t="str">
            <v>COX'S BAZAR</v>
          </cell>
          <cell r="P124" t="str">
            <v>E</v>
          </cell>
          <cell r="Q124">
            <v>1</v>
          </cell>
          <cell r="R124">
            <v>1</v>
          </cell>
          <cell r="S124">
            <v>3.3369863013698629</v>
          </cell>
          <cell r="T124" t="str">
            <v>Temporary</v>
          </cell>
          <cell r="U124">
            <v>0</v>
          </cell>
          <cell r="W124">
            <v>39995</v>
          </cell>
          <cell r="X124">
            <v>40</v>
          </cell>
          <cell r="Y124">
            <v>5</v>
          </cell>
          <cell r="Z124">
            <v>22</v>
          </cell>
          <cell r="AA124" t="str">
            <v>E11</v>
          </cell>
        </row>
        <row r="125">
          <cell r="A125" t="str">
            <v xml:space="preserve"> CoE032</v>
          </cell>
          <cell r="B125" t="str">
            <v>Arafat</v>
          </cell>
          <cell r="C125" t="str">
            <v xml:space="preserve"> Elaihe</v>
          </cell>
          <cell r="E125" t="str">
            <v>male</v>
          </cell>
          <cell r="F125">
            <v>39995</v>
          </cell>
          <cell r="G125" t="str">
            <v>Watchman</v>
          </cell>
          <cell r="I125" t="str">
            <v>Ukhiya</v>
          </cell>
          <cell r="M125">
            <v>41274</v>
          </cell>
          <cell r="N125" t="str">
            <v>Logistics</v>
          </cell>
          <cell r="O125" t="str">
            <v>COX'S BAZAR</v>
          </cell>
          <cell r="P125" t="str">
            <v>E</v>
          </cell>
          <cell r="Q125">
            <v>1</v>
          </cell>
          <cell r="R125">
            <v>1</v>
          </cell>
          <cell r="S125">
            <v>3.3369863013698629</v>
          </cell>
          <cell r="T125" t="str">
            <v>Temporary</v>
          </cell>
          <cell r="U125">
            <v>0</v>
          </cell>
          <cell r="W125">
            <v>39995</v>
          </cell>
          <cell r="X125">
            <v>40</v>
          </cell>
          <cell r="Y125">
            <v>5</v>
          </cell>
          <cell r="Z125">
            <v>22</v>
          </cell>
          <cell r="AA125" t="str">
            <v>E11</v>
          </cell>
        </row>
        <row r="126">
          <cell r="A126" t="str">
            <v xml:space="preserve"> CoE033</v>
          </cell>
          <cell r="B126" t="str">
            <v>Helal</v>
          </cell>
          <cell r="C126" t="str">
            <v>Uddin</v>
          </cell>
          <cell r="E126" t="str">
            <v>male</v>
          </cell>
          <cell r="F126">
            <v>39995</v>
          </cell>
          <cell r="G126" t="str">
            <v>Watchman</v>
          </cell>
          <cell r="I126" t="str">
            <v>Ukhiya</v>
          </cell>
          <cell r="M126">
            <v>41274</v>
          </cell>
          <cell r="N126" t="str">
            <v>Logistics</v>
          </cell>
          <cell r="O126" t="str">
            <v>COX'S BAZAR</v>
          </cell>
          <cell r="P126" t="str">
            <v>E</v>
          </cell>
          <cell r="Q126">
            <v>1</v>
          </cell>
          <cell r="R126">
            <v>1</v>
          </cell>
          <cell r="S126">
            <v>3.3369863013698629</v>
          </cell>
          <cell r="T126" t="str">
            <v>Temporary</v>
          </cell>
          <cell r="U126">
            <v>0</v>
          </cell>
          <cell r="W126">
            <v>39995</v>
          </cell>
          <cell r="X126">
            <v>40</v>
          </cell>
          <cell r="Y126">
            <v>5</v>
          </cell>
          <cell r="Z126">
            <v>22</v>
          </cell>
          <cell r="AA126" t="str">
            <v>E11</v>
          </cell>
        </row>
        <row r="127">
          <cell r="A127" t="str">
            <v xml:space="preserve"> CoE035</v>
          </cell>
          <cell r="B127" t="str">
            <v>Mohammad</v>
          </cell>
          <cell r="C127" t="str">
            <v>Rashed</v>
          </cell>
          <cell r="E127" t="str">
            <v>male</v>
          </cell>
          <cell r="F127">
            <v>39995</v>
          </cell>
          <cell r="G127" t="str">
            <v>Watchman</v>
          </cell>
          <cell r="I127" t="str">
            <v>Ukhiya</v>
          </cell>
          <cell r="M127">
            <v>41274</v>
          </cell>
          <cell r="N127" t="str">
            <v>Logistics</v>
          </cell>
          <cell r="O127" t="str">
            <v>COX'S BAZAR</v>
          </cell>
          <cell r="P127" t="str">
            <v>E</v>
          </cell>
          <cell r="Q127">
            <v>1</v>
          </cell>
          <cell r="R127">
            <v>1</v>
          </cell>
          <cell r="S127">
            <v>3.3369863013698629</v>
          </cell>
          <cell r="T127" t="str">
            <v>Temporary</v>
          </cell>
          <cell r="U127">
            <v>0</v>
          </cell>
          <cell r="W127">
            <v>39995</v>
          </cell>
          <cell r="X127">
            <v>40</v>
          </cell>
          <cell r="Y127">
            <v>5</v>
          </cell>
          <cell r="Z127">
            <v>22</v>
          </cell>
          <cell r="AA127" t="str">
            <v>E11</v>
          </cell>
        </row>
        <row r="128">
          <cell r="A128" t="str">
            <v xml:space="preserve"> CoE038</v>
          </cell>
          <cell r="B128" t="str">
            <v>Abdul.</v>
          </cell>
          <cell r="C128" t="str">
            <v>Mabud</v>
          </cell>
          <cell r="E128" t="str">
            <v>male</v>
          </cell>
          <cell r="F128">
            <v>40360</v>
          </cell>
          <cell r="G128" t="str">
            <v>Food Distributor</v>
          </cell>
          <cell r="I128" t="str">
            <v xml:space="preserve">Ukhiya - Kutupalong </v>
          </cell>
          <cell r="M128">
            <v>41274</v>
          </cell>
          <cell r="N128" t="str">
            <v>Nutrition</v>
          </cell>
          <cell r="O128" t="str">
            <v>COX'S BAZAR</v>
          </cell>
          <cell r="P128" t="str">
            <v>E</v>
          </cell>
          <cell r="Q128">
            <v>2</v>
          </cell>
          <cell r="R128">
            <v>4</v>
          </cell>
          <cell r="S128">
            <v>2.3369863013698629</v>
          </cell>
          <cell r="T128" t="str">
            <v>Temporary</v>
          </cell>
          <cell r="U128">
            <v>0</v>
          </cell>
          <cell r="W128">
            <v>40360</v>
          </cell>
          <cell r="X128">
            <v>40</v>
          </cell>
          <cell r="Y128">
            <v>5</v>
          </cell>
          <cell r="Z128">
            <v>22</v>
          </cell>
          <cell r="AA128" t="str">
            <v>E24</v>
          </cell>
        </row>
        <row r="129">
          <cell r="A129" t="str">
            <v xml:space="preserve"> CoE039</v>
          </cell>
          <cell r="B129" t="str">
            <v xml:space="preserve">Chandan </v>
          </cell>
          <cell r="C129" t="str">
            <v>Karmaker</v>
          </cell>
          <cell r="E129" t="str">
            <v>male</v>
          </cell>
          <cell r="F129">
            <v>40492</v>
          </cell>
          <cell r="G129" t="str">
            <v>Measurer</v>
          </cell>
          <cell r="I129" t="str">
            <v>Ukhiya - EMOP</v>
          </cell>
          <cell r="M129">
            <v>41274</v>
          </cell>
          <cell r="N129" t="str">
            <v>Nutrition</v>
          </cell>
          <cell r="O129" t="str">
            <v>COX'S BAZAR</v>
          </cell>
          <cell r="P129" t="str">
            <v>E</v>
          </cell>
          <cell r="Q129">
            <v>3</v>
          </cell>
          <cell r="R129">
            <v>1</v>
          </cell>
          <cell r="S129">
            <v>1.9753424657534246</v>
          </cell>
          <cell r="T129" t="str">
            <v>Temporary</v>
          </cell>
          <cell r="U129">
            <v>0</v>
          </cell>
          <cell r="W129">
            <v>40492</v>
          </cell>
          <cell r="X129">
            <v>40</v>
          </cell>
          <cell r="Y129">
            <v>5</v>
          </cell>
          <cell r="Z129">
            <v>22</v>
          </cell>
          <cell r="AA129" t="str">
            <v>E31</v>
          </cell>
        </row>
        <row r="130">
          <cell r="A130" t="str">
            <v xml:space="preserve"> CoE040</v>
          </cell>
          <cell r="B130" t="str">
            <v xml:space="preserve">Nasrin </v>
          </cell>
          <cell r="C130" t="str">
            <v>Akter</v>
          </cell>
          <cell r="E130" t="str">
            <v>female</v>
          </cell>
          <cell r="F130">
            <v>40993</v>
          </cell>
          <cell r="G130" t="str">
            <v>Measurer</v>
          </cell>
          <cell r="I130" t="str">
            <v xml:space="preserve">Ukhiya - EMOP </v>
          </cell>
          <cell r="M130">
            <v>41274</v>
          </cell>
          <cell r="N130" t="str">
            <v>Nutrition</v>
          </cell>
          <cell r="O130" t="str">
            <v>COX'S BAZAR</v>
          </cell>
          <cell r="P130" t="str">
            <v>E</v>
          </cell>
          <cell r="Q130">
            <v>3</v>
          </cell>
          <cell r="R130">
            <v>1</v>
          </cell>
          <cell r="S130">
            <v>0.60273972602739723</v>
          </cell>
          <cell r="T130" t="str">
            <v>Temporary</v>
          </cell>
          <cell r="U130">
            <v>0</v>
          </cell>
          <cell r="W130">
            <v>40993</v>
          </cell>
          <cell r="X130">
            <v>40</v>
          </cell>
          <cell r="Y130">
            <v>5</v>
          </cell>
          <cell r="Z130">
            <v>22</v>
          </cell>
          <cell r="AA130" t="str">
            <v>E31</v>
          </cell>
        </row>
        <row r="131">
          <cell r="A131" t="str">
            <v xml:space="preserve"> COE042</v>
          </cell>
          <cell r="B131" t="str">
            <v xml:space="preserve">Riton </v>
          </cell>
          <cell r="C131" t="str">
            <v>Barua</v>
          </cell>
          <cell r="E131" t="str">
            <v>male</v>
          </cell>
          <cell r="F131">
            <v>40749</v>
          </cell>
          <cell r="G131" t="str">
            <v>Assistant WASH Team Leader</v>
          </cell>
          <cell r="I131" t="str">
            <v>Ukhiya - EMOP</v>
          </cell>
          <cell r="M131">
            <v>41274</v>
          </cell>
          <cell r="N131" t="str">
            <v>WaSH</v>
          </cell>
          <cell r="O131" t="str">
            <v>COX'S BAZAR</v>
          </cell>
          <cell r="P131" t="str">
            <v>T</v>
          </cell>
          <cell r="Q131">
            <v>1</v>
          </cell>
          <cell r="R131">
            <v>1</v>
          </cell>
          <cell r="S131">
            <v>1.2712328767123289</v>
          </cell>
          <cell r="T131" t="str">
            <v>Temporary</v>
          </cell>
          <cell r="U131">
            <v>0</v>
          </cell>
          <cell r="W131">
            <v>40749</v>
          </cell>
          <cell r="X131">
            <v>40</v>
          </cell>
          <cell r="Y131">
            <v>5</v>
          </cell>
          <cell r="Z131">
            <v>22</v>
          </cell>
          <cell r="AA131" t="str">
            <v>T11</v>
          </cell>
        </row>
        <row r="132">
          <cell r="A132" t="str">
            <v xml:space="preserve"> CoE043</v>
          </cell>
          <cell r="B132" t="str">
            <v xml:space="preserve">Said </v>
          </cell>
          <cell r="C132" t="str">
            <v>Karim</v>
          </cell>
          <cell r="E132" t="str">
            <v>male</v>
          </cell>
          <cell r="F132">
            <v>39995</v>
          </cell>
          <cell r="G132" t="str">
            <v>Registrar</v>
          </cell>
          <cell r="I132" t="str">
            <v>Ukhiya - EMOP</v>
          </cell>
          <cell r="M132">
            <v>41274</v>
          </cell>
          <cell r="N132" t="str">
            <v>Nutrition</v>
          </cell>
          <cell r="O132" t="str">
            <v>COX'S BAZAR</v>
          </cell>
          <cell r="P132" t="str">
            <v>E</v>
          </cell>
          <cell r="Q132">
            <v>3</v>
          </cell>
          <cell r="R132">
            <v>4</v>
          </cell>
          <cell r="S132">
            <v>3.3369863013698629</v>
          </cell>
          <cell r="T132" t="str">
            <v>Temporary</v>
          </cell>
          <cell r="U132">
            <v>0</v>
          </cell>
          <cell r="W132">
            <v>39995</v>
          </cell>
          <cell r="X132">
            <v>40</v>
          </cell>
          <cell r="Y132">
            <v>5</v>
          </cell>
          <cell r="Z132">
            <v>22</v>
          </cell>
          <cell r="AA132" t="str">
            <v>E34</v>
          </cell>
        </row>
        <row r="133">
          <cell r="A133" t="str">
            <v xml:space="preserve"> COE044</v>
          </cell>
          <cell r="B133" t="str">
            <v xml:space="preserve">Jutika </v>
          </cell>
          <cell r="C133" t="str">
            <v>Prova Barua</v>
          </cell>
          <cell r="E133" t="str">
            <v>female</v>
          </cell>
          <cell r="F133">
            <v>40422</v>
          </cell>
          <cell r="G133" t="str">
            <v>Home Visitor</v>
          </cell>
          <cell r="I133" t="str">
            <v>Teknaf - Nayapara</v>
          </cell>
          <cell r="M133">
            <v>41274</v>
          </cell>
          <cell r="N133" t="str">
            <v>Nutrition</v>
          </cell>
          <cell r="O133" t="str">
            <v>COX'S BAZAR</v>
          </cell>
          <cell r="P133" t="str">
            <v>E</v>
          </cell>
          <cell r="Q133">
            <v>3</v>
          </cell>
          <cell r="R133">
            <v>1</v>
          </cell>
          <cell r="S133">
            <v>2.1671232876712327</v>
          </cell>
          <cell r="T133" t="str">
            <v>Temporary</v>
          </cell>
          <cell r="U133">
            <v>0</v>
          </cell>
          <cell r="W133">
            <v>40422</v>
          </cell>
          <cell r="X133">
            <v>40</v>
          </cell>
          <cell r="Y133">
            <v>5</v>
          </cell>
          <cell r="Z133">
            <v>22</v>
          </cell>
          <cell r="AA133" t="str">
            <v>E31</v>
          </cell>
        </row>
        <row r="134">
          <cell r="A134" t="str">
            <v xml:space="preserve"> CoE046</v>
          </cell>
          <cell r="B134" t="str">
            <v>Tahura</v>
          </cell>
          <cell r="C134" t="str">
            <v>Yeasmin</v>
          </cell>
          <cell r="E134" t="str">
            <v>female</v>
          </cell>
          <cell r="F134">
            <v>40028</v>
          </cell>
          <cell r="G134" t="str">
            <v>Psycho Social Worker</v>
          </cell>
          <cell r="I134" t="str">
            <v>Ukhiya - EMOP</v>
          </cell>
          <cell r="M134">
            <v>41274</v>
          </cell>
          <cell r="N134" t="str">
            <v>Mental Health</v>
          </cell>
          <cell r="O134" t="str">
            <v>COX'S BAZAR</v>
          </cell>
          <cell r="P134" t="str">
            <v>T</v>
          </cell>
          <cell r="Q134">
            <v>1</v>
          </cell>
          <cell r="R134">
            <v>3</v>
          </cell>
          <cell r="S134">
            <v>3.2465753424657535</v>
          </cell>
          <cell r="T134" t="str">
            <v>Temporary</v>
          </cell>
          <cell r="U134">
            <v>0</v>
          </cell>
          <cell r="W134">
            <v>40028</v>
          </cell>
          <cell r="X134">
            <v>40</v>
          </cell>
          <cell r="Y134">
            <v>5</v>
          </cell>
          <cell r="Z134">
            <v>22</v>
          </cell>
          <cell r="AA134" t="str">
            <v>T13</v>
          </cell>
        </row>
        <row r="135">
          <cell r="A135" t="str">
            <v xml:space="preserve"> CoE047</v>
          </cell>
          <cell r="B135" t="str">
            <v>Farjana</v>
          </cell>
          <cell r="C135" t="str">
            <v>Yeasmin</v>
          </cell>
          <cell r="E135" t="str">
            <v>female</v>
          </cell>
          <cell r="F135">
            <v>40469</v>
          </cell>
          <cell r="G135" t="str">
            <v>Psycho Social Worker</v>
          </cell>
          <cell r="I135" t="str">
            <v>Ukhiya - EMOP</v>
          </cell>
          <cell r="M135">
            <v>41274</v>
          </cell>
          <cell r="N135" t="str">
            <v>Mental Health</v>
          </cell>
          <cell r="O135" t="str">
            <v>COX'S BAZAR</v>
          </cell>
          <cell r="P135" t="str">
            <v>T</v>
          </cell>
          <cell r="Q135">
            <v>1</v>
          </cell>
          <cell r="R135">
            <v>1</v>
          </cell>
          <cell r="S135">
            <v>2.0383561643835617</v>
          </cell>
          <cell r="T135" t="str">
            <v>Temporary</v>
          </cell>
          <cell r="U135">
            <v>0</v>
          </cell>
          <cell r="W135">
            <v>40469</v>
          </cell>
          <cell r="X135">
            <v>40</v>
          </cell>
          <cell r="Y135">
            <v>5</v>
          </cell>
          <cell r="Z135">
            <v>22</v>
          </cell>
          <cell r="AA135" t="str">
            <v>T11</v>
          </cell>
        </row>
        <row r="136">
          <cell r="A136" t="str">
            <v xml:space="preserve"> CoE049</v>
          </cell>
          <cell r="B136" t="str">
            <v>Hosna</v>
          </cell>
          <cell r="C136" t="str">
            <v>Ara Begum</v>
          </cell>
          <cell r="E136" t="str">
            <v>female</v>
          </cell>
          <cell r="F136">
            <v>40028</v>
          </cell>
          <cell r="G136" t="str">
            <v>Mental Health Team Leader</v>
          </cell>
          <cell r="I136" t="str">
            <v xml:space="preserve">Ukhiya - Kutupalong </v>
          </cell>
          <cell r="J136">
            <v>41045</v>
          </cell>
          <cell r="M136">
            <v>41274</v>
          </cell>
          <cell r="N136" t="str">
            <v>Mental Health</v>
          </cell>
          <cell r="O136" t="str">
            <v>COX'S BAZAR</v>
          </cell>
          <cell r="P136" t="str">
            <v>T</v>
          </cell>
          <cell r="Q136">
            <v>2</v>
          </cell>
          <cell r="R136">
            <v>1</v>
          </cell>
          <cell r="S136">
            <v>3.2465753424657535</v>
          </cell>
          <cell r="T136" t="str">
            <v>Temporary</v>
          </cell>
          <cell r="U136">
            <v>0</v>
          </cell>
          <cell r="W136">
            <v>40028</v>
          </cell>
          <cell r="X136">
            <v>40</v>
          </cell>
          <cell r="Y136">
            <v>5</v>
          </cell>
          <cell r="Z136">
            <v>22</v>
          </cell>
          <cell r="AA136" t="str">
            <v>T21</v>
          </cell>
        </row>
        <row r="137">
          <cell r="A137" t="str">
            <v xml:space="preserve"> CoE052</v>
          </cell>
          <cell r="B137" t="str">
            <v>Salek</v>
          </cell>
          <cell r="C137" t="str">
            <v>Ahmed</v>
          </cell>
          <cell r="E137" t="str">
            <v>male</v>
          </cell>
          <cell r="F137">
            <v>40028</v>
          </cell>
          <cell r="G137" t="str">
            <v>Head of Project</v>
          </cell>
          <cell r="I137" t="str">
            <v>Teknaf - Nayapara</v>
          </cell>
          <cell r="M137">
            <v>41274</v>
          </cell>
          <cell r="N137" t="str">
            <v>Mental Health</v>
          </cell>
          <cell r="O137" t="str">
            <v>COX'S BAZAR</v>
          </cell>
          <cell r="P137" t="str">
            <v>T</v>
          </cell>
          <cell r="Q137">
            <v>3</v>
          </cell>
          <cell r="R137">
            <v>1</v>
          </cell>
          <cell r="S137">
            <v>3.2465753424657535</v>
          </cell>
          <cell r="T137" t="str">
            <v>Temporary</v>
          </cell>
          <cell r="U137">
            <v>0</v>
          </cell>
          <cell r="W137">
            <v>40028</v>
          </cell>
          <cell r="X137">
            <v>40</v>
          </cell>
          <cell r="Y137">
            <v>5</v>
          </cell>
          <cell r="Z137">
            <v>22</v>
          </cell>
          <cell r="AA137" t="str">
            <v>T31</v>
          </cell>
        </row>
        <row r="138">
          <cell r="A138" t="str">
            <v xml:space="preserve"> CoE055</v>
          </cell>
          <cell r="B138" t="str">
            <v>Masuma</v>
          </cell>
          <cell r="C138" t="str">
            <v>Akter</v>
          </cell>
          <cell r="E138" t="str">
            <v>female</v>
          </cell>
          <cell r="F138">
            <v>40360</v>
          </cell>
          <cell r="G138" t="str">
            <v>Health Educator</v>
          </cell>
          <cell r="I138" t="str">
            <v>Ukhiya - EMOP</v>
          </cell>
          <cell r="M138">
            <v>41274</v>
          </cell>
          <cell r="N138" t="str">
            <v>Nutrition</v>
          </cell>
          <cell r="O138" t="str">
            <v>COX'S BAZAR</v>
          </cell>
          <cell r="P138" t="str">
            <v>E</v>
          </cell>
          <cell r="Q138">
            <v>3</v>
          </cell>
          <cell r="R138">
            <v>3</v>
          </cell>
          <cell r="S138">
            <v>2.3369863013698629</v>
          </cell>
          <cell r="T138" t="str">
            <v>Temporary</v>
          </cell>
          <cell r="U138">
            <v>0</v>
          </cell>
          <cell r="W138">
            <v>40360</v>
          </cell>
          <cell r="X138">
            <v>40</v>
          </cell>
          <cell r="Y138">
            <v>5</v>
          </cell>
          <cell r="Z138">
            <v>22</v>
          </cell>
          <cell r="AA138" t="str">
            <v>E33</v>
          </cell>
        </row>
        <row r="139">
          <cell r="A139" t="str">
            <v xml:space="preserve"> CoE058</v>
          </cell>
          <cell r="B139" t="str">
            <v>Badiur</v>
          </cell>
          <cell r="C139" t="str">
            <v>Rahman</v>
          </cell>
          <cell r="E139" t="str">
            <v>male</v>
          </cell>
          <cell r="F139">
            <v>40057</v>
          </cell>
          <cell r="G139" t="str">
            <v>Watchman</v>
          </cell>
          <cell r="I139" t="str">
            <v>Ukhiya</v>
          </cell>
          <cell r="M139">
            <v>41274</v>
          </cell>
          <cell r="N139" t="str">
            <v>Logistics</v>
          </cell>
          <cell r="O139" t="str">
            <v>COX'S BAZAR</v>
          </cell>
          <cell r="P139" t="str">
            <v>E</v>
          </cell>
          <cell r="Q139">
            <v>1</v>
          </cell>
          <cell r="R139">
            <v>1</v>
          </cell>
          <cell r="S139">
            <v>3.1671232876712327</v>
          </cell>
          <cell r="T139" t="str">
            <v>Temporary</v>
          </cell>
          <cell r="U139">
            <v>0</v>
          </cell>
          <cell r="W139">
            <v>40057</v>
          </cell>
          <cell r="X139">
            <v>40</v>
          </cell>
          <cell r="Y139">
            <v>5</v>
          </cell>
          <cell r="Z139">
            <v>22</v>
          </cell>
          <cell r="AA139" t="str">
            <v>E11</v>
          </cell>
        </row>
        <row r="140">
          <cell r="A140" t="str">
            <v xml:space="preserve"> CoE062</v>
          </cell>
          <cell r="B140" t="str">
            <v>Md. Habibur</v>
          </cell>
          <cell r="C140" t="str">
            <v>Rahaman</v>
          </cell>
          <cell r="E140" t="str">
            <v>male</v>
          </cell>
          <cell r="F140">
            <v>40092</v>
          </cell>
          <cell r="G140" t="str">
            <v>Deputy Head of Program</v>
          </cell>
          <cell r="I140" t="str">
            <v>Flying - Ukhiya, Cox</v>
          </cell>
          <cell r="M140">
            <v>41274</v>
          </cell>
          <cell r="N140" t="str">
            <v>Nutrition</v>
          </cell>
          <cell r="O140" t="str">
            <v>COX'S BAZAR</v>
          </cell>
          <cell r="P140" t="str">
            <v>M</v>
          </cell>
          <cell r="Q140">
            <v>1</v>
          </cell>
          <cell r="R140">
            <v>1</v>
          </cell>
          <cell r="S140">
            <v>3.0712328767123287</v>
          </cell>
          <cell r="T140" t="str">
            <v>Temporary</v>
          </cell>
          <cell r="U140">
            <v>0</v>
          </cell>
          <cell r="W140">
            <v>40092</v>
          </cell>
          <cell r="X140">
            <v>40</v>
          </cell>
          <cell r="Y140">
            <v>5</v>
          </cell>
          <cell r="Z140">
            <v>22</v>
          </cell>
          <cell r="AA140" t="str">
            <v>M11</v>
          </cell>
        </row>
        <row r="141">
          <cell r="A141" t="str">
            <v xml:space="preserve"> COE065</v>
          </cell>
          <cell r="B141" t="str">
            <v>Rezaul</v>
          </cell>
          <cell r="C141" t="str">
            <v>Hoque</v>
          </cell>
          <cell r="E141" t="str">
            <v>male</v>
          </cell>
          <cell r="F141">
            <v>40422</v>
          </cell>
          <cell r="G141" t="str">
            <v xml:space="preserve">WASH Building Team Leader </v>
          </cell>
          <cell r="I141" t="str">
            <v>Ukhiya - Kutupalong</v>
          </cell>
          <cell r="M141">
            <v>41274</v>
          </cell>
          <cell r="N141" t="str">
            <v>WaSH</v>
          </cell>
          <cell r="O141" t="str">
            <v>COX'S BAZAR</v>
          </cell>
          <cell r="P141" t="str">
            <v>T</v>
          </cell>
          <cell r="Q141">
            <v>2</v>
          </cell>
          <cell r="R141">
            <v>2</v>
          </cell>
          <cell r="S141">
            <v>2.1671232876712327</v>
          </cell>
          <cell r="T141" t="str">
            <v>Temporary</v>
          </cell>
          <cell r="U141">
            <v>0</v>
          </cell>
          <cell r="W141">
            <v>40422</v>
          </cell>
          <cell r="X141">
            <v>40</v>
          </cell>
          <cell r="Y141">
            <v>5</v>
          </cell>
          <cell r="Z141">
            <v>22</v>
          </cell>
          <cell r="AA141" t="str">
            <v>T22</v>
          </cell>
        </row>
        <row r="142">
          <cell r="A142" t="str">
            <v xml:space="preserve"> CoE069</v>
          </cell>
          <cell r="B142" t="str">
            <v>Abser</v>
          </cell>
          <cell r="C142" t="str">
            <v>Uddin</v>
          </cell>
          <cell r="E142" t="str">
            <v>male</v>
          </cell>
          <cell r="F142">
            <v>40120</v>
          </cell>
          <cell r="G142" t="str">
            <v>Measurer</v>
          </cell>
          <cell r="I142" t="str">
            <v>Teknaf - Nayapara</v>
          </cell>
          <cell r="M142">
            <v>41274</v>
          </cell>
          <cell r="N142" t="str">
            <v>Nutrition</v>
          </cell>
          <cell r="O142" t="str">
            <v>COX'S BAZAR</v>
          </cell>
          <cell r="P142" t="str">
            <v>E</v>
          </cell>
          <cell r="Q142">
            <v>3</v>
          </cell>
          <cell r="R142">
            <v>3</v>
          </cell>
          <cell r="S142">
            <v>2.9945205479452053</v>
          </cell>
          <cell r="T142" t="str">
            <v>Temporary</v>
          </cell>
          <cell r="U142">
            <v>0</v>
          </cell>
          <cell r="W142">
            <v>40120</v>
          </cell>
          <cell r="X142">
            <v>40</v>
          </cell>
          <cell r="Y142">
            <v>5</v>
          </cell>
          <cell r="Z142">
            <v>22</v>
          </cell>
          <cell r="AA142" t="str">
            <v>E33</v>
          </cell>
        </row>
        <row r="143">
          <cell r="A143" t="str">
            <v xml:space="preserve"> CoE070</v>
          </cell>
          <cell r="B143" t="str">
            <v>Nurul</v>
          </cell>
          <cell r="C143" t="str">
            <v>Hasan</v>
          </cell>
          <cell r="E143" t="str">
            <v>male</v>
          </cell>
          <cell r="F143">
            <v>40110</v>
          </cell>
          <cell r="G143" t="str">
            <v>Registrar</v>
          </cell>
          <cell r="I143" t="str">
            <v>Teknaf - Nayapara</v>
          </cell>
          <cell r="M143">
            <v>41274</v>
          </cell>
          <cell r="N143" t="str">
            <v>Nutrition</v>
          </cell>
          <cell r="O143" t="str">
            <v>COX'S BAZAR</v>
          </cell>
          <cell r="P143" t="str">
            <v>E</v>
          </cell>
          <cell r="Q143">
            <v>3</v>
          </cell>
          <cell r="R143">
            <v>1</v>
          </cell>
          <cell r="S143">
            <v>3.021917808219178</v>
          </cell>
          <cell r="T143" t="str">
            <v>Temporary</v>
          </cell>
          <cell r="U143">
            <v>0</v>
          </cell>
          <cell r="W143">
            <v>40110</v>
          </cell>
          <cell r="X143">
            <v>40</v>
          </cell>
          <cell r="Y143">
            <v>5</v>
          </cell>
          <cell r="Z143">
            <v>22</v>
          </cell>
          <cell r="AA143" t="str">
            <v>E31</v>
          </cell>
        </row>
        <row r="144">
          <cell r="A144" t="str">
            <v xml:space="preserve"> CoE072</v>
          </cell>
          <cell r="B144" t="str">
            <v xml:space="preserve">Sayedul </v>
          </cell>
          <cell r="C144" t="str">
            <v>Islam</v>
          </cell>
          <cell r="E144" t="str">
            <v>male</v>
          </cell>
          <cell r="F144">
            <v>40110</v>
          </cell>
          <cell r="G144" t="str">
            <v>Food Distributor</v>
          </cell>
          <cell r="I144" t="str">
            <v>Teknaf - Nayapara</v>
          </cell>
          <cell r="M144">
            <v>41274</v>
          </cell>
          <cell r="N144" t="str">
            <v>Nutrition</v>
          </cell>
          <cell r="O144" t="str">
            <v>COX'S BAZAR</v>
          </cell>
          <cell r="P144" t="str">
            <v>E</v>
          </cell>
          <cell r="Q144">
            <v>2</v>
          </cell>
          <cell r="R144">
            <v>3</v>
          </cell>
          <cell r="S144">
            <v>3.021917808219178</v>
          </cell>
          <cell r="T144" t="str">
            <v>Temporary</v>
          </cell>
          <cell r="U144">
            <v>0</v>
          </cell>
          <cell r="W144">
            <v>40110</v>
          </cell>
          <cell r="X144">
            <v>40</v>
          </cell>
          <cell r="Y144">
            <v>5</v>
          </cell>
          <cell r="Z144">
            <v>22</v>
          </cell>
          <cell r="AA144" t="str">
            <v>E23</v>
          </cell>
        </row>
        <row r="145">
          <cell r="A145" t="str">
            <v xml:space="preserve"> CoE075</v>
          </cell>
          <cell r="B145" t="str">
            <v xml:space="preserve">Mariam </v>
          </cell>
          <cell r="C145" t="str">
            <v>Begum</v>
          </cell>
          <cell r="E145" t="str">
            <v>female</v>
          </cell>
          <cell r="F145">
            <v>40120</v>
          </cell>
          <cell r="G145" t="str">
            <v>Registrar</v>
          </cell>
          <cell r="I145" t="str">
            <v>Teknaf - Nayapara</v>
          </cell>
          <cell r="M145">
            <v>41274</v>
          </cell>
          <cell r="N145" t="str">
            <v>Nutrition</v>
          </cell>
          <cell r="O145" t="str">
            <v>COX'S BAZAR</v>
          </cell>
          <cell r="P145" t="str">
            <v>E</v>
          </cell>
          <cell r="Q145">
            <v>3</v>
          </cell>
          <cell r="R145">
            <v>3</v>
          </cell>
          <cell r="S145">
            <v>2.9945205479452053</v>
          </cell>
          <cell r="T145" t="str">
            <v>Temporary</v>
          </cell>
          <cell r="U145">
            <v>0</v>
          </cell>
          <cell r="W145">
            <v>40120</v>
          </cell>
          <cell r="X145">
            <v>40</v>
          </cell>
          <cell r="Y145">
            <v>5</v>
          </cell>
          <cell r="Z145">
            <v>22</v>
          </cell>
          <cell r="AA145" t="str">
            <v>E33</v>
          </cell>
        </row>
        <row r="146">
          <cell r="A146" t="str">
            <v xml:space="preserve"> CoE079</v>
          </cell>
          <cell r="B146" t="str">
            <v>Md. Mahmudul</v>
          </cell>
          <cell r="C146" t="str">
            <v>Karim</v>
          </cell>
          <cell r="E146" t="str">
            <v>male</v>
          </cell>
          <cell r="F146">
            <v>40122</v>
          </cell>
          <cell r="G146" t="str">
            <v>Measurer</v>
          </cell>
          <cell r="I146" t="str">
            <v xml:space="preserve">Ukhiya - Kutupalong </v>
          </cell>
          <cell r="M146">
            <v>41274</v>
          </cell>
          <cell r="N146" t="str">
            <v>Nutrition</v>
          </cell>
          <cell r="O146" t="str">
            <v>COX'S BAZAR</v>
          </cell>
          <cell r="P146" t="str">
            <v>E</v>
          </cell>
          <cell r="Q146">
            <v>3</v>
          </cell>
          <cell r="R146">
            <v>3</v>
          </cell>
          <cell r="S146">
            <v>2.989041095890411</v>
          </cell>
          <cell r="T146" t="str">
            <v>Temporary</v>
          </cell>
          <cell r="U146">
            <v>0</v>
          </cell>
          <cell r="W146">
            <v>40122</v>
          </cell>
          <cell r="X146">
            <v>40</v>
          </cell>
          <cell r="Y146">
            <v>5</v>
          </cell>
          <cell r="Z146">
            <v>22</v>
          </cell>
          <cell r="AA146" t="str">
            <v>E33</v>
          </cell>
        </row>
        <row r="147">
          <cell r="A147" t="str">
            <v xml:space="preserve"> CoE081</v>
          </cell>
          <cell r="B147" t="str">
            <v>Rahela</v>
          </cell>
          <cell r="C147" t="str">
            <v>Akter</v>
          </cell>
          <cell r="E147" t="str">
            <v>female</v>
          </cell>
          <cell r="F147">
            <v>40122</v>
          </cell>
          <cell r="G147" t="str">
            <v>Measurer</v>
          </cell>
          <cell r="I147" t="str">
            <v xml:space="preserve">Ukhiya - Kutupalong </v>
          </cell>
          <cell r="M147">
            <v>41274</v>
          </cell>
          <cell r="N147" t="str">
            <v>Nutrition</v>
          </cell>
          <cell r="O147" t="str">
            <v>COX'S BAZAR</v>
          </cell>
          <cell r="P147" t="str">
            <v>E</v>
          </cell>
          <cell r="Q147">
            <v>3</v>
          </cell>
          <cell r="R147">
            <v>3</v>
          </cell>
          <cell r="S147">
            <v>2.989041095890411</v>
          </cell>
          <cell r="T147" t="str">
            <v>Temporary</v>
          </cell>
          <cell r="U147">
            <v>0</v>
          </cell>
          <cell r="W147">
            <v>40122</v>
          </cell>
          <cell r="X147">
            <v>40</v>
          </cell>
          <cell r="Y147">
            <v>5</v>
          </cell>
          <cell r="Z147">
            <v>22</v>
          </cell>
          <cell r="AA147" t="str">
            <v>E33</v>
          </cell>
        </row>
        <row r="148">
          <cell r="A148" t="str">
            <v xml:space="preserve"> CoE083</v>
          </cell>
          <cell r="B148" t="str">
            <v xml:space="preserve">Rushni </v>
          </cell>
          <cell r="C148" t="str">
            <v>Akter</v>
          </cell>
          <cell r="E148" t="str">
            <v>female</v>
          </cell>
          <cell r="F148">
            <v>40118</v>
          </cell>
          <cell r="G148" t="str">
            <v>Psycho Social Worker</v>
          </cell>
          <cell r="I148" t="str">
            <v xml:space="preserve">Ukhiya - Kutupalong </v>
          </cell>
          <cell r="M148">
            <v>41274</v>
          </cell>
          <cell r="N148" t="str">
            <v>Mental Health</v>
          </cell>
          <cell r="O148" t="str">
            <v>COX'S BAZAR</v>
          </cell>
          <cell r="P148" t="str">
            <v>T</v>
          </cell>
          <cell r="Q148">
            <v>1</v>
          </cell>
          <cell r="R148">
            <v>3</v>
          </cell>
          <cell r="S148">
            <v>3</v>
          </cell>
          <cell r="T148" t="str">
            <v>Temporary</v>
          </cell>
          <cell r="U148">
            <v>0</v>
          </cell>
          <cell r="W148">
            <v>40118</v>
          </cell>
          <cell r="X148">
            <v>40</v>
          </cell>
          <cell r="Y148">
            <v>5</v>
          </cell>
          <cell r="Z148">
            <v>22</v>
          </cell>
          <cell r="AA148" t="str">
            <v>T13</v>
          </cell>
        </row>
        <row r="149">
          <cell r="A149" t="str">
            <v xml:space="preserve"> CoE084</v>
          </cell>
          <cell r="B149" t="str">
            <v>Anita Prova</v>
          </cell>
          <cell r="C149" t="str">
            <v>Rudra</v>
          </cell>
          <cell r="E149" t="str">
            <v>female</v>
          </cell>
          <cell r="F149">
            <v>40118</v>
          </cell>
          <cell r="G149" t="str">
            <v>Psycho Social Worker</v>
          </cell>
          <cell r="I149" t="str">
            <v xml:space="preserve">Ukhiya - Kutupalong </v>
          </cell>
          <cell r="M149">
            <v>41274</v>
          </cell>
          <cell r="N149" t="str">
            <v>Mental Health</v>
          </cell>
          <cell r="O149" t="str">
            <v>COX'S BAZAR</v>
          </cell>
          <cell r="P149" t="str">
            <v>T</v>
          </cell>
          <cell r="Q149">
            <v>1</v>
          </cell>
          <cell r="R149">
            <v>2</v>
          </cell>
          <cell r="S149">
            <v>3</v>
          </cell>
          <cell r="T149" t="str">
            <v>Temporary</v>
          </cell>
          <cell r="U149">
            <v>0</v>
          </cell>
          <cell r="W149">
            <v>40118</v>
          </cell>
          <cell r="X149">
            <v>40</v>
          </cell>
          <cell r="Y149">
            <v>5</v>
          </cell>
          <cell r="Z149">
            <v>22</v>
          </cell>
          <cell r="AA149" t="str">
            <v>T12</v>
          </cell>
        </row>
        <row r="150">
          <cell r="A150" t="str">
            <v xml:space="preserve"> CoE085</v>
          </cell>
          <cell r="B150" t="str">
            <v xml:space="preserve">Hasna </v>
          </cell>
          <cell r="C150" t="str">
            <v>Hena</v>
          </cell>
          <cell r="E150" t="str">
            <v>female</v>
          </cell>
          <cell r="F150">
            <v>40118</v>
          </cell>
          <cell r="G150" t="str">
            <v>Psycho Social Worker</v>
          </cell>
          <cell r="I150" t="str">
            <v>Teknaf - Nayapara</v>
          </cell>
          <cell r="M150">
            <v>41274</v>
          </cell>
          <cell r="N150" t="str">
            <v>Mental Health</v>
          </cell>
          <cell r="O150" t="str">
            <v>COX'S BAZAR</v>
          </cell>
          <cell r="P150" t="str">
            <v>T</v>
          </cell>
          <cell r="Q150">
            <v>1</v>
          </cell>
          <cell r="R150">
            <v>3</v>
          </cell>
          <cell r="S150">
            <v>3</v>
          </cell>
          <cell r="T150" t="str">
            <v>Temporary</v>
          </cell>
          <cell r="U150">
            <v>0</v>
          </cell>
          <cell r="W150">
            <v>40118</v>
          </cell>
          <cell r="X150">
            <v>40</v>
          </cell>
          <cell r="Y150">
            <v>5</v>
          </cell>
          <cell r="Z150">
            <v>22</v>
          </cell>
          <cell r="AA150" t="str">
            <v>T13</v>
          </cell>
        </row>
        <row r="151">
          <cell r="A151" t="str">
            <v xml:space="preserve"> CoE088</v>
          </cell>
          <cell r="B151" t="str">
            <v>Shumi</v>
          </cell>
          <cell r="C151" t="str">
            <v>Goesh</v>
          </cell>
          <cell r="E151" t="str">
            <v>female</v>
          </cell>
          <cell r="F151">
            <v>40127</v>
          </cell>
          <cell r="G151" t="str">
            <v>Nurse</v>
          </cell>
          <cell r="I151" t="str">
            <v xml:space="preserve">Ukhiya - Kutupalong </v>
          </cell>
          <cell r="M151">
            <v>41274</v>
          </cell>
          <cell r="N151" t="str">
            <v>Nutrition</v>
          </cell>
          <cell r="O151" t="str">
            <v>COX'S BAZAR</v>
          </cell>
          <cell r="P151" t="str">
            <v>T</v>
          </cell>
          <cell r="Q151">
            <v>2</v>
          </cell>
          <cell r="R151">
            <v>1</v>
          </cell>
          <cell r="S151">
            <v>2.9753424657534246</v>
          </cell>
          <cell r="T151" t="str">
            <v>Temporary</v>
          </cell>
          <cell r="U151">
            <v>0</v>
          </cell>
          <cell r="W151">
            <v>40127</v>
          </cell>
          <cell r="X151">
            <v>40</v>
          </cell>
          <cell r="Y151">
            <v>5</v>
          </cell>
          <cell r="Z151">
            <v>22</v>
          </cell>
          <cell r="AA151" t="str">
            <v>T21</v>
          </cell>
        </row>
        <row r="152">
          <cell r="A152" t="str">
            <v xml:space="preserve"> CoE090</v>
          </cell>
          <cell r="B152" t="str">
            <v>Sirajul</v>
          </cell>
          <cell r="C152" t="str">
            <v>Hoque</v>
          </cell>
          <cell r="E152" t="str">
            <v>male</v>
          </cell>
          <cell r="F152">
            <v>40104</v>
          </cell>
          <cell r="G152" t="str">
            <v>Watchman</v>
          </cell>
          <cell r="I152" t="str">
            <v>Teknaf office</v>
          </cell>
          <cell r="M152">
            <v>41274</v>
          </cell>
          <cell r="N152" t="str">
            <v>Logistics</v>
          </cell>
          <cell r="O152" t="str">
            <v>COX'S BAZAR</v>
          </cell>
          <cell r="P152" t="str">
            <v>E</v>
          </cell>
          <cell r="Q152">
            <v>1</v>
          </cell>
          <cell r="R152">
            <v>1</v>
          </cell>
          <cell r="S152">
            <v>3.0383561643835617</v>
          </cell>
          <cell r="T152" t="str">
            <v>Temporary</v>
          </cell>
          <cell r="U152">
            <v>0</v>
          </cell>
          <cell r="W152">
            <v>40104</v>
          </cell>
          <cell r="X152">
            <v>40</v>
          </cell>
          <cell r="Y152">
            <v>5</v>
          </cell>
          <cell r="Z152">
            <v>22</v>
          </cell>
          <cell r="AA152" t="str">
            <v>E11</v>
          </cell>
        </row>
        <row r="153">
          <cell r="A153" t="str">
            <v xml:space="preserve"> CoE091</v>
          </cell>
          <cell r="B153" t="str">
            <v>Mohammed</v>
          </cell>
          <cell r="C153" t="str">
            <v>Shah Alam</v>
          </cell>
          <cell r="E153" t="str">
            <v>male</v>
          </cell>
          <cell r="F153">
            <v>40104</v>
          </cell>
          <cell r="G153" t="str">
            <v>Watchman</v>
          </cell>
          <cell r="I153" t="str">
            <v>Teknaf office</v>
          </cell>
          <cell r="M153">
            <v>41274</v>
          </cell>
          <cell r="N153" t="str">
            <v>Logistics</v>
          </cell>
          <cell r="O153" t="str">
            <v>COX'S BAZAR</v>
          </cell>
          <cell r="P153" t="str">
            <v>E</v>
          </cell>
          <cell r="Q153">
            <v>1</v>
          </cell>
          <cell r="R153">
            <v>1</v>
          </cell>
          <cell r="S153">
            <v>3.0383561643835617</v>
          </cell>
          <cell r="T153" t="str">
            <v>Temporary</v>
          </cell>
          <cell r="U153">
            <v>0</v>
          </cell>
          <cell r="W153">
            <v>40104</v>
          </cell>
          <cell r="X153">
            <v>40</v>
          </cell>
          <cell r="Y153">
            <v>5</v>
          </cell>
          <cell r="Z153">
            <v>22</v>
          </cell>
          <cell r="AA153" t="str">
            <v>E11</v>
          </cell>
        </row>
        <row r="154">
          <cell r="A154" t="str">
            <v xml:space="preserve"> CoE104</v>
          </cell>
          <cell r="B154" t="str">
            <v>Afiya</v>
          </cell>
          <cell r="C154" t="str">
            <v>Mirzan</v>
          </cell>
          <cell r="E154" t="str">
            <v>female</v>
          </cell>
          <cell r="F154">
            <v>40962</v>
          </cell>
          <cell r="G154" t="str">
            <v>Assistant WASH Team Leader</v>
          </cell>
          <cell r="I154" t="str">
            <v xml:space="preserve">Ukhiya - EMOP </v>
          </cell>
          <cell r="M154">
            <v>41274</v>
          </cell>
          <cell r="N154" t="str">
            <v>WaSH</v>
          </cell>
          <cell r="O154" t="str">
            <v>COX'S BAZAR</v>
          </cell>
          <cell r="P154" t="str">
            <v>T</v>
          </cell>
          <cell r="Q154">
            <v>1</v>
          </cell>
          <cell r="R154">
            <v>1</v>
          </cell>
          <cell r="S154">
            <v>0.68767123287671228</v>
          </cell>
          <cell r="T154" t="str">
            <v>Temporary</v>
          </cell>
          <cell r="U154">
            <v>0</v>
          </cell>
          <cell r="W154">
            <v>40962</v>
          </cell>
          <cell r="X154">
            <v>40</v>
          </cell>
          <cell r="Y154">
            <v>5</v>
          </cell>
          <cell r="Z154">
            <v>22</v>
          </cell>
          <cell r="AA154" t="str">
            <v>T11</v>
          </cell>
        </row>
        <row r="155">
          <cell r="A155" t="str">
            <v xml:space="preserve"> COE106</v>
          </cell>
          <cell r="B155" t="str">
            <v>Saheda</v>
          </cell>
          <cell r="C155" t="str">
            <v>Akter</v>
          </cell>
          <cell r="E155" t="str">
            <v>female</v>
          </cell>
          <cell r="F155">
            <v>40440</v>
          </cell>
          <cell r="G155" t="str">
            <v>Home Visitor</v>
          </cell>
          <cell r="I155" t="str">
            <v>Teknaf - Nayapara</v>
          </cell>
          <cell r="M155">
            <v>41274</v>
          </cell>
          <cell r="N155" t="str">
            <v>Nutrition</v>
          </cell>
          <cell r="O155" t="str">
            <v>COX'S BAZAR</v>
          </cell>
          <cell r="P155" t="str">
            <v>E</v>
          </cell>
          <cell r="Q155">
            <v>3</v>
          </cell>
          <cell r="R155">
            <v>1</v>
          </cell>
          <cell r="S155">
            <v>2.117808219178082</v>
          </cell>
          <cell r="T155" t="str">
            <v>Temporary</v>
          </cell>
          <cell r="U155">
            <v>0</v>
          </cell>
          <cell r="W155">
            <v>40440</v>
          </cell>
          <cell r="X155">
            <v>40</v>
          </cell>
          <cell r="Y155">
            <v>5</v>
          </cell>
          <cell r="Z155">
            <v>22</v>
          </cell>
          <cell r="AA155" t="str">
            <v>E31</v>
          </cell>
        </row>
        <row r="156">
          <cell r="A156" t="str">
            <v xml:space="preserve"> CoE115</v>
          </cell>
          <cell r="B156" t="str">
            <v>Mahfuzur</v>
          </cell>
          <cell r="C156" t="str">
            <v>Rahman</v>
          </cell>
          <cell r="E156" t="str">
            <v>male</v>
          </cell>
          <cell r="F156">
            <v>40360</v>
          </cell>
          <cell r="G156" t="str">
            <v>Food Distributor</v>
          </cell>
          <cell r="I156" t="str">
            <v>Teknaf - Nayapara</v>
          </cell>
          <cell r="M156">
            <v>41274</v>
          </cell>
          <cell r="N156" t="str">
            <v>Nutrition</v>
          </cell>
          <cell r="O156" t="str">
            <v>COX'S BAZAR</v>
          </cell>
          <cell r="P156" t="str">
            <v>E</v>
          </cell>
          <cell r="Q156">
            <v>2</v>
          </cell>
          <cell r="R156">
            <v>1</v>
          </cell>
          <cell r="S156">
            <v>2.3369863013698629</v>
          </cell>
          <cell r="T156" t="str">
            <v>Temporary</v>
          </cell>
          <cell r="U156">
            <v>0</v>
          </cell>
          <cell r="W156">
            <v>40360</v>
          </cell>
          <cell r="X156">
            <v>40</v>
          </cell>
          <cell r="Y156">
            <v>5</v>
          </cell>
          <cell r="Z156">
            <v>22</v>
          </cell>
          <cell r="AA156" t="str">
            <v>E21</v>
          </cell>
        </row>
        <row r="157">
          <cell r="A157" t="str">
            <v xml:space="preserve"> CoE120</v>
          </cell>
          <cell r="B157" t="str">
            <v xml:space="preserve">Nebadita </v>
          </cell>
          <cell r="C157" t="str">
            <v>Das</v>
          </cell>
          <cell r="E157" t="str">
            <v>female</v>
          </cell>
          <cell r="F157">
            <v>40840</v>
          </cell>
          <cell r="G157" t="str">
            <v>Psycho Social Worker</v>
          </cell>
          <cell r="I157" t="str">
            <v>Teknaf - Nayapara</v>
          </cell>
          <cell r="M157">
            <v>41274</v>
          </cell>
          <cell r="N157" t="str">
            <v>Mental Health</v>
          </cell>
          <cell r="O157" t="str">
            <v>COX'S BAZAR</v>
          </cell>
          <cell r="P157" t="str">
            <v>T</v>
          </cell>
          <cell r="Q157">
            <v>1</v>
          </cell>
          <cell r="R157">
            <v>1</v>
          </cell>
          <cell r="S157">
            <v>1.021917808219178</v>
          </cell>
          <cell r="T157" t="str">
            <v>Temporary</v>
          </cell>
          <cell r="U157">
            <v>0</v>
          </cell>
          <cell r="W157">
            <v>40840</v>
          </cell>
          <cell r="X157">
            <v>40</v>
          </cell>
          <cell r="Y157">
            <v>5</v>
          </cell>
          <cell r="Z157">
            <v>22</v>
          </cell>
          <cell r="AA157" t="str">
            <v>T11</v>
          </cell>
        </row>
        <row r="158">
          <cell r="A158" t="str">
            <v xml:space="preserve"> COE123</v>
          </cell>
          <cell r="B158" t="str">
            <v>Giash Uddin</v>
          </cell>
          <cell r="C158" t="str">
            <v>Chowdhury</v>
          </cell>
          <cell r="E158" t="str">
            <v>male</v>
          </cell>
          <cell r="F158">
            <v>40756</v>
          </cell>
          <cell r="G158" t="str">
            <v>Assistant WASH Team Leader</v>
          </cell>
          <cell r="I158" t="str">
            <v xml:space="preserve">Ukhiya - Kutupalong </v>
          </cell>
          <cell r="M158">
            <v>41274</v>
          </cell>
          <cell r="N158" t="str">
            <v>WASH</v>
          </cell>
          <cell r="O158" t="str">
            <v>COX'S BAZAR</v>
          </cell>
          <cell r="P158" t="str">
            <v>T</v>
          </cell>
          <cell r="Q158">
            <v>1</v>
          </cell>
          <cell r="R158">
            <v>1</v>
          </cell>
          <cell r="S158">
            <v>1.252054794520548</v>
          </cell>
          <cell r="T158" t="str">
            <v>Temporary</v>
          </cell>
          <cell r="U158">
            <v>0</v>
          </cell>
          <cell r="W158">
            <v>40756</v>
          </cell>
          <cell r="X158">
            <v>40</v>
          </cell>
          <cell r="Y158">
            <v>5</v>
          </cell>
          <cell r="Z158">
            <v>22</v>
          </cell>
          <cell r="AA158" t="str">
            <v>T11</v>
          </cell>
        </row>
        <row r="159">
          <cell r="A159" t="str">
            <v xml:space="preserve"> CoE129</v>
          </cell>
          <cell r="B159" t="str">
            <v>Mohammad Zahidul</v>
          </cell>
          <cell r="C159" t="str">
            <v>Manir</v>
          </cell>
          <cell r="E159" t="str">
            <v>male</v>
          </cell>
          <cell r="F159">
            <v>39826</v>
          </cell>
          <cell r="G159" t="str">
            <v>Program Manager Nutrition</v>
          </cell>
          <cell r="I159" t="str">
            <v>Cox's Bazar</v>
          </cell>
          <cell r="J159">
            <v>41061</v>
          </cell>
          <cell r="M159">
            <v>41274</v>
          </cell>
          <cell r="N159" t="str">
            <v>Nutrition</v>
          </cell>
          <cell r="O159" t="str">
            <v>COX'S BAZAR</v>
          </cell>
          <cell r="P159" t="str">
            <v>M</v>
          </cell>
          <cell r="Q159">
            <v>2</v>
          </cell>
          <cell r="R159">
            <v>1</v>
          </cell>
          <cell r="S159">
            <v>3.8</v>
          </cell>
          <cell r="T159" t="str">
            <v>Temporary</v>
          </cell>
          <cell r="U159">
            <v>0</v>
          </cell>
          <cell r="W159">
            <v>39826</v>
          </cell>
          <cell r="X159">
            <v>40</v>
          </cell>
          <cell r="Y159">
            <v>5</v>
          </cell>
          <cell r="Z159">
            <v>22</v>
          </cell>
          <cell r="AA159" t="str">
            <v>M21</v>
          </cell>
        </row>
        <row r="160">
          <cell r="A160" t="str">
            <v>CO004</v>
          </cell>
          <cell r="B160" t="str">
            <v>Tahidul Islam</v>
          </cell>
          <cell r="C160" t="str">
            <v>Polash</v>
          </cell>
          <cell r="E160" t="str">
            <v>male</v>
          </cell>
          <cell r="F160">
            <v>39828</v>
          </cell>
          <cell r="G160" t="str">
            <v>Deputy Financial Administrator</v>
          </cell>
          <cell r="I160" t="str">
            <v>Cox's Bazar Office</v>
          </cell>
          <cell r="M160">
            <v>41274</v>
          </cell>
          <cell r="N160" t="str">
            <v>Administration</v>
          </cell>
          <cell r="O160" t="str">
            <v>COX'S BAZAR</v>
          </cell>
          <cell r="P160" t="str">
            <v>T</v>
          </cell>
          <cell r="Q160">
            <v>3</v>
          </cell>
          <cell r="R160">
            <v>1</v>
          </cell>
          <cell r="S160">
            <v>3.7945205479452055</v>
          </cell>
          <cell r="T160" t="str">
            <v>Temporary</v>
          </cell>
          <cell r="U160">
            <v>0</v>
          </cell>
          <cell r="W160">
            <v>39828</v>
          </cell>
          <cell r="X160">
            <v>40</v>
          </cell>
          <cell r="Y160">
            <v>5</v>
          </cell>
          <cell r="Z160">
            <v>22</v>
          </cell>
          <cell r="AA160" t="str">
            <v>T31</v>
          </cell>
        </row>
        <row r="161">
          <cell r="A161" t="str">
            <v>CO005</v>
          </cell>
          <cell r="B161" t="str">
            <v>Shahjahan</v>
          </cell>
          <cell r="C161" t="str">
            <v>Shahjahan</v>
          </cell>
          <cell r="E161" t="str">
            <v>male</v>
          </cell>
          <cell r="F161">
            <v>39841</v>
          </cell>
          <cell r="G161" t="str">
            <v>Field Logistics Officer</v>
          </cell>
          <cell r="I161" t="str">
            <v>Cox's Bazar Office</v>
          </cell>
          <cell r="J161">
            <v>41063</v>
          </cell>
          <cell r="M161">
            <v>41274</v>
          </cell>
          <cell r="N161" t="str">
            <v>Logistics</v>
          </cell>
          <cell r="O161" t="str">
            <v>COX'S BAZAR</v>
          </cell>
          <cell r="P161" t="str">
            <v>T</v>
          </cell>
          <cell r="Q161">
            <v>3</v>
          </cell>
          <cell r="R161">
            <v>1</v>
          </cell>
          <cell r="S161">
            <v>3.7589041095890412</v>
          </cell>
          <cell r="T161" t="str">
            <v>Temporary</v>
          </cell>
          <cell r="U161">
            <v>13</v>
          </cell>
          <cell r="V161">
            <v>90</v>
          </cell>
          <cell r="W161">
            <v>41153</v>
          </cell>
          <cell r="X161">
            <v>40</v>
          </cell>
          <cell r="Y161">
            <v>5</v>
          </cell>
          <cell r="Z161">
            <v>22</v>
          </cell>
          <cell r="AA161" t="str">
            <v>T31</v>
          </cell>
        </row>
        <row r="162">
          <cell r="A162" t="str">
            <v>CO006</v>
          </cell>
          <cell r="B162" t="str">
            <v xml:space="preserve">Nazrul </v>
          </cell>
          <cell r="C162" t="str">
            <v xml:space="preserve">Islam </v>
          </cell>
          <cell r="E162" t="str">
            <v>male</v>
          </cell>
          <cell r="F162">
            <v>39831</v>
          </cell>
          <cell r="G162" t="str">
            <v>Watchman</v>
          </cell>
          <cell r="I162" t="str">
            <v>Cox Warehouse</v>
          </cell>
          <cell r="M162">
            <v>41274</v>
          </cell>
          <cell r="N162" t="str">
            <v>Logistics</v>
          </cell>
          <cell r="O162" t="str">
            <v>COX'S BAZAR</v>
          </cell>
          <cell r="P162" t="str">
            <v>E</v>
          </cell>
          <cell r="Q162">
            <v>1</v>
          </cell>
          <cell r="R162">
            <v>1</v>
          </cell>
          <cell r="S162">
            <v>3.7863013698630139</v>
          </cell>
          <cell r="T162" t="str">
            <v>Temporary</v>
          </cell>
          <cell r="U162">
            <v>0</v>
          </cell>
          <cell r="W162">
            <v>39831</v>
          </cell>
          <cell r="X162">
            <v>40</v>
          </cell>
          <cell r="Y162">
            <v>5</v>
          </cell>
          <cell r="Z162">
            <v>22</v>
          </cell>
          <cell r="AA162" t="str">
            <v>E11</v>
          </cell>
        </row>
        <row r="163">
          <cell r="A163" t="str">
            <v>CO007</v>
          </cell>
          <cell r="B163" t="str">
            <v xml:space="preserve">Sahadev </v>
          </cell>
          <cell r="C163" t="str">
            <v>Dey</v>
          </cell>
          <cell r="E163" t="str">
            <v>male</v>
          </cell>
          <cell r="F163">
            <v>39831</v>
          </cell>
          <cell r="G163" t="str">
            <v>Watchman</v>
          </cell>
          <cell r="I163" t="str">
            <v>Cox Warehouse</v>
          </cell>
          <cell r="M163">
            <v>41274</v>
          </cell>
          <cell r="N163" t="str">
            <v>Logistics</v>
          </cell>
          <cell r="O163" t="str">
            <v>COX'S BAZAR</v>
          </cell>
          <cell r="P163" t="str">
            <v>E</v>
          </cell>
          <cell r="Q163">
            <v>1</v>
          </cell>
          <cell r="R163">
            <v>1</v>
          </cell>
          <cell r="S163">
            <v>3.7863013698630139</v>
          </cell>
          <cell r="T163" t="str">
            <v>Temporary</v>
          </cell>
          <cell r="U163">
            <v>0</v>
          </cell>
          <cell r="W163">
            <v>39831</v>
          </cell>
          <cell r="X163">
            <v>40</v>
          </cell>
          <cell r="Y163">
            <v>5</v>
          </cell>
          <cell r="Z163">
            <v>22</v>
          </cell>
          <cell r="AA163" t="str">
            <v>E11</v>
          </cell>
        </row>
        <row r="164">
          <cell r="A164" t="str">
            <v>CO011</v>
          </cell>
          <cell r="B164" t="str">
            <v xml:space="preserve">Monjura  </v>
          </cell>
          <cell r="C164" t="str">
            <v xml:space="preserve">Begum </v>
          </cell>
          <cell r="E164" t="str">
            <v>female</v>
          </cell>
          <cell r="F164">
            <v>39755</v>
          </cell>
          <cell r="G164" t="str">
            <v>Cleaner</v>
          </cell>
          <cell r="I164" t="str">
            <v>Cox's Bazar Office</v>
          </cell>
          <cell r="M164">
            <v>41274</v>
          </cell>
          <cell r="N164" t="str">
            <v>Administration</v>
          </cell>
          <cell r="O164" t="str">
            <v>COX'S BAZAR</v>
          </cell>
          <cell r="P164" t="str">
            <v>E</v>
          </cell>
          <cell r="Q164">
            <v>1</v>
          </cell>
          <cell r="R164">
            <v>3</v>
          </cell>
          <cell r="S164">
            <v>3.9945205479452053</v>
          </cell>
          <cell r="T164" t="str">
            <v>Temporary</v>
          </cell>
          <cell r="U164">
            <v>0</v>
          </cell>
          <cell r="W164">
            <v>39755</v>
          </cell>
          <cell r="X164">
            <v>40</v>
          </cell>
          <cell r="Y164">
            <v>5</v>
          </cell>
          <cell r="Z164">
            <v>22</v>
          </cell>
          <cell r="AA164" t="str">
            <v>E13</v>
          </cell>
        </row>
        <row r="165">
          <cell r="A165" t="str">
            <v>CO012</v>
          </cell>
          <cell r="B165" t="str">
            <v xml:space="preserve">Abul </v>
          </cell>
          <cell r="C165" t="str">
            <v xml:space="preserve">Hasan </v>
          </cell>
          <cell r="E165" t="str">
            <v>male</v>
          </cell>
          <cell r="F165">
            <v>39851</v>
          </cell>
          <cell r="G165" t="str">
            <v>Watchman</v>
          </cell>
          <cell r="I165" t="str">
            <v>Cox Warehouse</v>
          </cell>
          <cell r="M165">
            <v>41274</v>
          </cell>
          <cell r="N165" t="str">
            <v>Logistics</v>
          </cell>
          <cell r="O165" t="str">
            <v>COX'S BAZAR</v>
          </cell>
          <cell r="P165" t="str">
            <v>E</v>
          </cell>
          <cell r="Q165">
            <v>1</v>
          </cell>
          <cell r="R165">
            <v>1</v>
          </cell>
          <cell r="S165">
            <v>3.7315068493150685</v>
          </cell>
          <cell r="T165" t="str">
            <v>Temporary</v>
          </cell>
          <cell r="U165">
            <v>0</v>
          </cell>
          <cell r="W165">
            <v>39851</v>
          </cell>
          <cell r="X165">
            <v>40</v>
          </cell>
          <cell r="Y165">
            <v>5</v>
          </cell>
          <cell r="Z165">
            <v>22</v>
          </cell>
          <cell r="AA165" t="str">
            <v>E11</v>
          </cell>
        </row>
        <row r="166">
          <cell r="A166" t="str">
            <v>CO013</v>
          </cell>
          <cell r="B166" t="str">
            <v xml:space="preserve">Razu </v>
          </cell>
          <cell r="C166" t="str">
            <v xml:space="preserve">Barua </v>
          </cell>
          <cell r="E166" t="str">
            <v>male</v>
          </cell>
          <cell r="F166">
            <v>39782</v>
          </cell>
          <cell r="G166" t="str">
            <v>Cook</v>
          </cell>
          <cell r="I166" t="str">
            <v>Cox's Bazar Office</v>
          </cell>
          <cell r="M166">
            <v>41274</v>
          </cell>
          <cell r="N166" t="str">
            <v>Administration</v>
          </cell>
          <cell r="O166" t="str">
            <v>COX'S BAZAR</v>
          </cell>
          <cell r="P166" t="str">
            <v>E</v>
          </cell>
          <cell r="Q166">
            <v>2</v>
          </cell>
          <cell r="R166">
            <v>3</v>
          </cell>
          <cell r="S166">
            <v>3.9205479452054797</v>
          </cell>
          <cell r="T166" t="str">
            <v>Temporary</v>
          </cell>
          <cell r="U166">
            <v>0</v>
          </cell>
          <cell r="W166">
            <v>39782</v>
          </cell>
          <cell r="X166">
            <v>40</v>
          </cell>
          <cell r="Y166">
            <v>5</v>
          </cell>
          <cell r="Z166">
            <v>22</v>
          </cell>
          <cell r="AA166" t="str">
            <v>E23</v>
          </cell>
        </row>
        <row r="167">
          <cell r="A167" t="str">
            <v>CO014</v>
          </cell>
          <cell r="B167" t="str">
            <v xml:space="preserve">Mohammad </v>
          </cell>
          <cell r="C167" t="str">
            <v xml:space="preserve">Elias </v>
          </cell>
          <cell r="E167" t="str">
            <v>male</v>
          </cell>
          <cell r="F167">
            <v>39854</v>
          </cell>
          <cell r="G167" t="str">
            <v>Watchman</v>
          </cell>
          <cell r="I167" t="str">
            <v>Cox Warehouse</v>
          </cell>
          <cell r="M167">
            <v>41274</v>
          </cell>
          <cell r="N167" t="str">
            <v>Logistics</v>
          </cell>
          <cell r="O167" t="str">
            <v>COX'S BAZAR</v>
          </cell>
          <cell r="P167" t="str">
            <v>E</v>
          </cell>
          <cell r="Q167">
            <v>1</v>
          </cell>
          <cell r="R167">
            <v>1</v>
          </cell>
          <cell r="S167">
            <v>3.7232876712328768</v>
          </cell>
          <cell r="T167" t="str">
            <v>Temporary</v>
          </cell>
          <cell r="U167">
            <v>0</v>
          </cell>
          <cell r="W167">
            <v>39854</v>
          </cell>
          <cell r="X167">
            <v>40</v>
          </cell>
          <cell r="Y167">
            <v>5</v>
          </cell>
          <cell r="Z167">
            <v>22</v>
          </cell>
          <cell r="AA167" t="str">
            <v>E11</v>
          </cell>
        </row>
        <row r="168">
          <cell r="A168" t="str">
            <v>CO015</v>
          </cell>
          <cell r="B168" t="str">
            <v xml:space="preserve">U Hla </v>
          </cell>
          <cell r="C168" t="str">
            <v>Khin</v>
          </cell>
          <cell r="E168" t="str">
            <v>female</v>
          </cell>
          <cell r="F168">
            <v>40587</v>
          </cell>
          <cell r="G168" t="str">
            <v>Psycho Social Worker</v>
          </cell>
          <cell r="I168" t="str">
            <v>Teknaf - Nayapara</v>
          </cell>
          <cell r="M168">
            <v>41274</v>
          </cell>
          <cell r="N168" t="str">
            <v>Mental Health</v>
          </cell>
          <cell r="O168" t="str">
            <v>COX'S BAZAR</v>
          </cell>
          <cell r="P168" t="str">
            <v>T</v>
          </cell>
          <cell r="Q168">
            <v>1</v>
          </cell>
          <cell r="R168">
            <v>1</v>
          </cell>
          <cell r="S168">
            <v>1.715068493150685</v>
          </cell>
          <cell r="T168" t="str">
            <v>Temporary</v>
          </cell>
          <cell r="U168">
            <v>0</v>
          </cell>
          <cell r="W168">
            <v>40587</v>
          </cell>
          <cell r="X168">
            <v>40</v>
          </cell>
          <cell r="Y168">
            <v>5</v>
          </cell>
          <cell r="Z168">
            <v>22</v>
          </cell>
          <cell r="AA168" t="str">
            <v>T11</v>
          </cell>
        </row>
        <row r="169">
          <cell r="A169" t="str">
            <v>CO017</v>
          </cell>
          <cell r="B169" t="str">
            <v>Mohammad</v>
          </cell>
          <cell r="C169" t="str">
            <v xml:space="preserve">Hasan </v>
          </cell>
          <cell r="E169" t="str">
            <v>male</v>
          </cell>
          <cell r="F169">
            <v>40860</v>
          </cell>
          <cell r="G169" t="str">
            <v>CMAM Team Leader (Monitor)</v>
          </cell>
          <cell r="I169" t="str">
            <v>Teknaf</v>
          </cell>
          <cell r="M169">
            <v>41274</v>
          </cell>
          <cell r="N169" t="str">
            <v>Nutrition</v>
          </cell>
          <cell r="O169" t="str">
            <v>COX'S BAZAR</v>
          </cell>
          <cell r="P169" t="str">
            <v>T</v>
          </cell>
          <cell r="Q169">
            <v>2</v>
          </cell>
          <cell r="R169">
            <v>1</v>
          </cell>
          <cell r="S169">
            <v>0.9671232876712329</v>
          </cell>
          <cell r="T169" t="str">
            <v>Temporary</v>
          </cell>
          <cell r="U169">
            <v>0</v>
          </cell>
          <cell r="W169">
            <v>40860</v>
          </cell>
          <cell r="X169">
            <v>40</v>
          </cell>
          <cell r="Y169">
            <v>5</v>
          </cell>
          <cell r="Z169">
            <v>22</v>
          </cell>
          <cell r="AA169" t="str">
            <v>T21</v>
          </cell>
        </row>
        <row r="170">
          <cell r="A170" t="str">
            <v>CO021</v>
          </cell>
          <cell r="B170" t="str">
            <v>Md. Moshiur</v>
          </cell>
          <cell r="C170" t="str">
            <v>Rahman</v>
          </cell>
          <cell r="E170" t="str">
            <v>male</v>
          </cell>
          <cell r="F170">
            <v>39814</v>
          </cell>
          <cell r="G170" t="str">
            <v>Outreach Nutrition Supervisor</v>
          </cell>
          <cell r="I170" t="str">
            <v>Teknaf - Nayapara</v>
          </cell>
          <cell r="J170">
            <v>41063</v>
          </cell>
          <cell r="M170">
            <v>41274</v>
          </cell>
          <cell r="N170" t="str">
            <v>Nutrition</v>
          </cell>
          <cell r="O170" t="str">
            <v>COX'S BAZAR</v>
          </cell>
          <cell r="P170" t="str">
            <v>T</v>
          </cell>
          <cell r="Q170">
            <v>3</v>
          </cell>
          <cell r="R170">
            <v>1</v>
          </cell>
          <cell r="S170">
            <v>3.8328767123287673</v>
          </cell>
          <cell r="T170" t="str">
            <v>Temporary</v>
          </cell>
          <cell r="U170">
            <v>13</v>
          </cell>
          <cell r="V170">
            <v>90</v>
          </cell>
          <cell r="W170">
            <v>41153</v>
          </cell>
          <cell r="X170">
            <v>40</v>
          </cell>
          <cell r="Y170">
            <v>5</v>
          </cell>
          <cell r="Z170">
            <v>22</v>
          </cell>
          <cell r="AA170" t="str">
            <v>T31</v>
          </cell>
        </row>
        <row r="171">
          <cell r="A171" t="str">
            <v>CO022</v>
          </cell>
          <cell r="B171" t="str">
            <v>Mallika</v>
          </cell>
          <cell r="C171" t="str">
            <v xml:space="preserve">Paul </v>
          </cell>
          <cell r="E171" t="str">
            <v>female</v>
          </cell>
          <cell r="F171">
            <v>39814</v>
          </cell>
          <cell r="G171" t="str">
            <v>Health Educator</v>
          </cell>
          <cell r="I171" t="str">
            <v>Teknaf - Nayapara</v>
          </cell>
          <cell r="M171">
            <v>41274</v>
          </cell>
          <cell r="N171" t="str">
            <v>Nutrition</v>
          </cell>
          <cell r="O171" t="str">
            <v>COX'S BAZAR</v>
          </cell>
          <cell r="P171" t="str">
            <v>E</v>
          </cell>
          <cell r="Q171">
            <v>3</v>
          </cell>
          <cell r="R171">
            <v>4</v>
          </cell>
          <cell r="S171">
            <v>3.8328767123287673</v>
          </cell>
          <cell r="T171" t="str">
            <v>Temporary</v>
          </cell>
          <cell r="U171">
            <v>0</v>
          </cell>
          <cell r="W171">
            <v>39814</v>
          </cell>
          <cell r="X171">
            <v>40</v>
          </cell>
          <cell r="Y171">
            <v>5</v>
          </cell>
          <cell r="Z171">
            <v>22</v>
          </cell>
          <cell r="AA171" t="str">
            <v>E34</v>
          </cell>
        </row>
        <row r="172">
          <cell r="A172" t="str">
            <v>CO026</v>
          </cell>
          <cell r="B172" t="str">
            <v>Rasal</v>
          </cell>
          <cell r="C172" t="str">
            <v>Talukder</v>
          </cell>
          <cell r="E172" t="str">
            <v>male</v>
          </cell>
          <cell r="F172">
            <v>39814</v>
          </cell>
          <cell r="G172" t="str">
            <v>Registrar</v>
          </cell>
          <cell r="I172" t="str">
            <v>Teknaf - Nayapara</v>
          </cell>
          <cell r="M172">
            <v>41274</v>
          </cell>
          <cell r="N172" t="str">
            <v>Nutrition</v>
          </cell>
          <cell r="O172" t="str">
            <v>COX'S BAZAR</v>
          </cell>
          <cell r="P172" t="str">
            <v>E</v>
          </cell>
          <cell r="Q172">
            <v>3</v>
          </cell>
          <cell r="R172">
            <v>3</v>
          </cell>
          <cell r="S172">
            <v>3.8328767123287673</v>
          </cell>
          <cell r="T172" t="str">
            <v>Temporary</v>
          </cell>
          <cell r="U172">
            <v>0</v>
          </cell>
          <cell r="W172">
            <v>39814</v>
          </cell>
          <cell r="X172">
            <v>40</v>
          </cell>
          <cell r="Y172">
            <v>5</v>
          </cell>
          <cell r="Z172">
            <v>22</v>
          </cell>
          <cell r="AA172" t="str">
            <v>E33</v>
          </cell>
        </row>
        <row r="173">
          <cell r="A173" t="str">
            <v>CO027</v>
          </cell>
          <cell r="B173" t="str">
            <v>Md,</v>
          </cell>
          <cell r="C173" t="str">
            <v xml:space="preserve">Ismail </v>
          </cell>
          <cell r="E173" t="str">
            <v>male</v>
          </cell>
          <cell r="F173">
            <v>39814</v>
          </cell>
          <cell r="G173" t="str">
            <v>Registrar</v>
          </cell>
          <cell r="I173" t="str">
            <v>Teknaf - Nayapara</v>
          </cell>
          <cell r="M173">
            <v>41274</v>
          </cell>
          <cell r="N173" t="str">
            <v>Nutrition</v>
          </cell>
          <cell r="O173" t="str">
            <v>COX'S BAZAR</v>
          </cell>
          <cell r="P173" t="str">
            <v>E</v>
          </cell>
          <cell r="Q173">
            <v>3</v>
          </cell>
          <cell r="R173">
            <v>4</v>
          </cell>
          <cell r="S173">
            <v>3.8328767123287673</v>
          </cell>
          <cell r="T173" t="str">
            <v>Temporary</v>
          </cell>
          <cell r="U173">
            <v>0</v>
          </cell>
          <cell r="W173">
            <v>39814</v>
          </cell>
          <cell r="X173">
            <v>40</v>
          </cell>
          <cell r="Y173">
            <v>5</v>
          </cell>
          <cell r="Z173">
            <v>22</v>
          </cell>
          <cell r="AA173" t="str">
            <v>E34</v>
          </cell>
        </row>
        <row r="174">
          <cell r="A174" t="str">
            <v>CO028</v>
          </cell>
          <cell r="B174" t="str">
            <v>Md. Salim</v>
          </cell>
          <cell r="C174" t="str">
            <v xml:space="preserve">Ullah </v>
          </cell>
          <cell r="E174" t="str">
            <v>male</v>
          </cell>
          <cell r="F174">
            <v>39814</v>
          </cell>
          <cell r="G174" t="str">
            <v>Measurer</v>
          </cell>
          <cell r="I174" t="str">
            <v>Teknaf - Nayapara</v>
          </cell>
          <cell r="M174">
            <v>41274</v>
          </cell>
          <cell r="N174" t="str">
            <v>Nutrition</v>
          </cell>
          <cell r="O174" t="str">
            <v>COX'S BAZAR</v>
          </cell>
          <cell r="P174" t="str">
            <v>E</v>
          </cell>
          <cell r="Q174">
            <v>3</v>
          </cell>
          <cell r="R174">
            <v>3</v>
          </cell>
          <cell r="S174">
            <v>3.8328767123287673</v>
          </cell>
          <cell r="T174" t="str">
            <v>Temporary</v>
          </cell>
          <cell r="U174">
            <v>0</v>
          </cell>
          <cell r="W174">
            <v>39814</v>
          </cell>
          <cell r="X174">
            <v>40</v>
          </cell>
          <cell r="Y174">
            <v>5</v>
          </cell>
          <cell r="Z174">
            <v>22</v>
          </cell>
          <cell r="AA174" t="str">
            <v>E33</v>
          </cell>
        </row>
        <row r="175">
          <cell r="A175" t="str">
            <v>CO030</v>
          </cell>
          <cell r="B175" t="str">
            <v>Retu</v>
          </cell>
          <cell r="C175" t="str">
            <v xml:space="preserve">Barua </v>
          </cell>
          <cell r="E175" t="str">
            <v>male</v>
          </cell>
          <cell r="F175">
            <v>39814</v>
          </cell>
          <cell r="G175" t="str">
            <v>Registrar</v>
          </cell>
          <cell r="I175" t="str">
            <v>Teknaf - Nayapara</v>
          </cell>
          <cell r="M175">
            <v>41274</v>
          </cell>
          <cell r="N175" t="str">
            <v>Nutrition</v>
          </cell>
          <cell r="O175" t="str">
            <v>COX'S BAZAR</v>
          </cell>
          <cell r="P175" t="str">
            <v>E</v>
          </cell>
          <cell r="Q175">
            <v>3</v>
          </cell>
          <cell r="R175">
            <v>3</v>
          </cell>
          <cell r="S175">
            <v>3.8328767123287673</v>
          </cell>
          <cell r="T175" t="str">
            <v>Temporary</v>
          </cell>
          <cell r="U175">
            <v>0</v>
          </cell>
          <cell r="W175">
            <v>39814</v>
          </cell>
          <cell r="X175">
            <v>40</v>
          </cell>
          <cell r="Y175">
            <v>5</v>
          </cell>
          <cell r="Z175">
            <v>22</v>
          </cell>
          <cell r="AA175" t="str">
            <v>E33</v>
          </cell>
        </row>
        <row r="176">
          <cell r="A176" t="str">
            <v>CO032</v>
          </cell>
          <cell r="B176" t="str">
            <v>Suporna</v>
          </cell>
          <cell r="C176" t="str">
            <v>Chowdhury</v>
          </cell>
          <cell r="E176" t="str">
            <v>female</v>
          </cell>
          <cell r="F176">
            <v>39814</v>
          </cell>
          <cell r="G176" t="str">
            <v>Cook</v>
          </cell>
          <cell r="I176" t="str">
            <v>Teknaf - Nayapara</v>
          </cell>
          <cell r="M176">
            <v>41274</v>
          </cell>
          <cell r="N176" t="str">
            <v>Nutrition</v>
          </cell>
          <cell r="O176" t="str">
            <v>COX'S BAZAR</v>
          </cell>
          <cell r="P176" t="str">
            <v>E</v>
          </cell>
          <cell r="Q176">
            <v>2</v>
          </cell>
          <cell r="R176">
            <v>1</v>
          </cell>
          <cell r="S176">
            <v>3.8328767123287673</v>
          </cell>
          <cell r="T176" t="str">
            <v>Temporary</v>
          </cell>
          <cell r="U176">
            <v>0</v>
          </cell>
          <cell r="W176">
            <v>39814</v>
          </cell>
          <cell r="X176">
            <v>40</v>
          </cell>
          <cell r="Y176">
            <v>5</v>
          </cell>
          <cell r="Z176">
            <v>22</v>
          </cell>
          <cell r="AA176" t="str">
            <v>E21</v>
          </cell>
        </row>
        <row r="177">
          <cell r="A177" t="str">
            <v>CO033</v>
          </cell>
          <cell r="B177" t="str">
            <v>Abdul</v>
          </cell>
          <cell r="C177" t="str">
            <v>Gofur</v>
          </cell>
          <cell r="E177" t="str">
            <v>male</v>
          </cell>
          <cell r="F177">
            <v>39845</v>
          </cell>
          <cell r="G177" t="str">
            <v>Watchman</v>
          </cell>
          <cell r="I177" t="str">
            <v>Teknaf - Nayapara</v>
          </cell>
          <cell r="M177">
            <v>41274</v>
          </cell>
          <cell r="N177" t="str">
            <v>Logistics</v>
          </cell>
          <cell r="O177" t="str">
            <v>COX'S BAZAR</v>
          </cell>
          <cell r="P177" t="str">
            <v>E</v>
          </cell>
          <cell r="Q177">
            <v>1</v>
          </cell>
          <cell r="R177">
            <v>1</v>
          </cell>
          <cell r="S177">
            <v>3.7479452054794522</v>
          </cell>
          <cell r="T177" t="str">
            <v>Temporary</v>
          </cell>
          <cell r="U177">
            <v>0</v>
          </cell>
          <cell r="W177">
            <v>39845</v>
          </cell>
          <cell r="X177">
            <v>40</v>
          </cell>
          <cell r="Y177">
            <v>5</v>
          </cell>
          <cell r="Z177">
            <v>22</v>
          </cell>
          <cell r="AA177" t="str">
            <v>E11</v>
          </cell>
        </row>
        <row r="178">
          <cell r="A178" t="str">
            <v>CO034</v>
          </cell>
          <cell r="B178" t="str">
            <v>Emam</v>
          </cell>
          <cell r="C178" t="str">
            <v>Hossain (1)</v>
          </cell>
          <cell r="E178" t="str">
            <v>male</v>
          </cell>
          <cell r="F178">
            <v>39845</v>
          </cell>
          <cell r="G178" t="str">
            <v>Watchman</v>
          </cell>
          <cell r="I178" t="str">
            <v>Teknaf - Nayapara</v>
          </cell>
          <cell r="M178">
            <v>41274</v>
          </cell>
          <cell r="N178" t="str">
            <v>Logistics</v>
          </cell>
          <cell r="O178" t="str">
            <v>COX'S BAZAR</v>
          </cell>
          <cell r="P178" t="str">
            <v>E</v>
          </cell>
          <cell r="Q178">
            <v>1</v>
          </cell>
          <cell r="R178">
            <v>1</v>
          </cell>
          <cell r="S178">
            <v>3.7479452054794522</v>
          </cell>
          <cell r="T178" t="str">
            <v>Temporary</v>
          </cell>
          <cell r="U178">
            <v>0</v>
          </cell>
          <cell r="W178">
            <v>39845</v>
          </cell>
          <cell r="X178">
            <v>40</v>
          </cell>
          <cell r="Y178">
            <v>5</v>
          </cell>
          <cell r="Z178">
            <v>22</v>
          </cell>
          <cell r="AA178" t="str">
            <v>E11</v>
          </cell>
        </row>
        <row r="179">
          <cell r="A179" t="str">
            <v>CO035</v>
          </cell>
          <cell r="B179" t="str">
            <v>Emam</v>
          </cell>
          <cell r="C179" t="str">
            <v>Hossain (2)</v>
          </cell>
          <cell r="E179" t="str">
            <v>male</v>
          </cell>
          <cell r="F179">
            <v>39845</v>
          </cell>
          <cell r="G179" t="str">
            <v>Watchman</v>
          </cell>
          <cell r="I179" t="str">
            <v>Teknaf - Nayapara</v>
          </cell>
          <cell r="M179">
            <v>41274</v>
          </cell>
          <cell r="N179" t="str">
            <v>Logistics</v>
          </cell>
          <cell r="O179" t="str">
            <v>COX'S BAZAR</v>
          </cell>
          <cell r="P179" t="str">
            <v>E</v>
          </cell>
          <cell r="Q179">
            <v>1</v>
          </cell>
          <cell r="R179">
            <v>1</v>
          </cell>
          <cell r="S179">
            <v>3.7479452054794522</v>
          </cell>
          <cell r="T179" t="str">
            <v>Temporary</v>
          </cell>
          <cell r="U179">
            <v>0</v>
          </cell>
          <cell r="W179">
            <v>39845</v>
          </cell>
          <cell r="X179">
            <v>40</v>
          </cell>
          <cell r="Y179">
            <v>5</v>
          </cell>
          <cell r="Z179">
            <v>22</v>
          </cell>
          <cell r="AA179" t="str">
            <v>E11</v>
          </cell>
        </row>
        <row r="180">
          <cell r="A180" t="str">
            <v>CO036</v>
          </cell>
          <cell r="B180" t="str">
            <v>Zakir</v>
          </cell>
          <cell r="C180" t="str">
            <v>Hossain</v>
          </cell>
          <cell r="E180" t="str">
            <v>male</v>
          </cell>
          <cell r="F180">
            <v>39845</v>
          </cell>
          <cell r="G180" t="str">
            <v>Watchman</v>
          </cell>
          <cell r="I180" t="str">
            <v>Teknaf - Nayapara</v>
          </cell>
          <cell r="M180">
            <v>41274</v>
          </cell>
          <cell r="N180" t="str">
            <v>Logistics</v>
          </cell>
          <cell r="O180" t="str">
            <v>COX'S BAZAR</v>
          </cell>
          <cell r="P180" t="str">
            <v>E</v>
          </cell>
          <cell r="Q180">
            <v>1</v>
          </cell>
          <cell r="R180">
            <v>1</v>
          </cell>
          <cell r="S180">
            <v>3.7479452054794522</v>
          </cell>
          <cell r="T180" t="str">
            <v>Temporary</v>
          </cell>
          <cell r="U180">
            <v>0</v>
          </cell>
          <cell r="W180">
            <v>39845</v>
          </cell>
          <cell r="X180">
            <v>40</v>
          </cell>
          <cell r="Y180">
            <v>5</v>
          </cell>
          <cell r="Z180">
            <v>22</v>
          </cell>
          <cell r="AA180" t="str">
            <v>E11</v>
          </cell>
        </row>
        <row r="181">
          <cell r="A181" t="str">
            <v>CO045</v>
          </cell>
          <cell r="B181" t="str">
            <v>Miss. Fatema</v>
          </cell>
          <cell r="C181" t="str">
            <v>Begum</v>
          </cell>
          <cell r="E181" t="str">
            <v>female</v>
          </cell>
          <cell r="F181">
            <v>39814</v>
          </cell>
          <cell r="G181" t="str">
            <v>Home Visitor</v>
          </cell>
          <cell r="I181" t="str">
            <v xml:space="preserve">Ukhiya - Kutupalong </v>
          </cell>
          <cell r="M181">
            <v>41274</v>
          </cell>
          <cell r="N181" t="str">
            <v>Nutrition</v>
          </cell>
          <cell r="O181" t="str">
            <v>COX'S BAZAR</v>
          </cell>
          <cell r="P181" t="str">
            <v>E</v>
          </cell>
          <cell r="Q181">
            <v>3</v>
          </cell>
          <cell r="R181">
            <v>3</v>
          </cell>
          <cell r="S181">
            <v>3.8328767123287673</v>
          </cell>
          <cell r="T181" t="str">
            <v>Temporary</v>
          </cell>
          <cell r="U181">
            <v>0</v>
          </cell>
          <cell r="W181">
            <v>39814</v>
          </cell>
          <cell r="X181">
            <v>40</v>
          </cell>
          <cell r="Y181">
            <v>5</v>
          </cell>
          <cell r="Z181">
            <v>22</v>
          </cell>
          <cell r="AA181" t="str">
            <v>E33</v>
          </cell>
        </row>
        <row r="182">
          <cell r="A182" t="str">
            <v>CO047</v>
          </cell>
          <cell r="B182" t="str">
            <v>S.M. Rezaul</v>
          </cell>
          <cell r="C182" t="str">
            <v>Karim</v>
          </cell>
          <cell r="E182" t="str">
            <v>male</v>
          </cell>
          <cell r="F182">
            <v>39814</v>
          </cell>
          <cell r="G182" t="str">
            <v>Registrar</v>
          </cell>
          <cell r="I182" t="str">
            <v xml:space="preserve">Ukhiya - Kutupalong </v>
          </cell>
          <cell r="M182">
            <v>41274</v>
          </cell>
          <cell r="N182" t="str">
            <v>Nutrition</v>
          </cell>
          <cell r="O182" t="str">
            <v>COX'S BAZAR</v>
          </cell>
          <cell r="P182" t="str">
            <v>E</v>
          </cell>
          <cell r="Q182">
            <v>3</v>
          </cell>
          <cell r="R182">
            <v>4</v>
          </cell>
          <cell r="S182">
            <v>3.8328767123287673</v>
          </cell>
          <cell r="T182" t="str">
            <v>Temporary</v>
          </cell>
          <cell r="U182">
            <v>0</v>
          </cell>
          <cell r="W182">
            <v>39814</v>
          </cell>
          <cell r="X182">
            <v>40</v>
          </cell>
          <cell r="Y182">
            <v>5</v>
          </cell>
          <cell r="Z182">
            <v>22</v>
          </cell>
          <cell r="AA182" t="str">
            <v>E34</v>
          </cell>
        </row>
        <row r="183">
          <cell r="A183" t="str">
            <v>CO048</v>
          </cell>
          <cell r="B183" t="str">
            <v>Md.</v>
          </cell>
          <cell r="C183" t="str">
            <v xml:space="preserve">Rafique </v>
          </cell>
          <cell r="E183" t="str">
            <v>male</v>
          </cell>
          <cell r="F183">
            <v>39814</v>
          </cell>
          <cell r="G183" t="str">
            <v>Cook</v>
          </cell>
          <cell r="I183" t="str">
            <v xml:space="preserve">Ukhiya - Kutupalong </v>
          </cell>
          <cell r="M183">
            <v>41274</v>
          </cell>
          <cell r="N183" t="str">
            <v>Nutrition</v>
          </cell>
          <cell r="O183" t="str">
            <v>COX'S BAZAR</v>
          </cell>
          <cell r="P183" t="str">
            <v>E</v>
          </cell>
          <cell r="Q183">
            <v>2</v>
          </cell>
          <cell r="R183">
            <v>4</v>
          </cell>
          <cell r="S183">
            <v>3.8328767123287673</v>
          </cell>
          <cell r="T183" t="str">
            <v>Temporary</v>
          </cell>
          <cell r="U183">
            <v>0</v>
          </cell>
          <cell r="W183">
            <v>39814</v>
          </cell>
          <cell r="X183">
            <v>40</v>
          </cell>
          <cell r="Y183">
            <v>5</v>
          </cell>
          <cell r="Z183">
            <v>22</v>
          </cell>
          <cell r="AA183" t="str">
            <v>E24</v>
          </cell>
        </row>
        <row r="184">
          <cell r="A184" t="str">
            <v>CO049</v>
          </cell>
          <cell r="B184" t="str">
            <v>Rubel</v>
          </cell>
          <cell r="C184" t="str">
            <v>Paul</v>
          </cell>
          <cell r="E184" t="str">
            <v>male</v>
          </cell>
          <cell r="F184">
            <v>39846</v>
          </cell>
          <cell r="G184" t="str">
            <v>Watchman</v>
          </cell>
          <cell r="I184" t="str">
            <v xml:space="preserve">Ukhiya - Kutupalong </v>
          </cell>
          <cell r="M184">
            <v>41274</v>
          </cell>
          <cell r="N184" t="str">
            <v>Logistics</v>
          </cell>
          <cell r="O184" t="str">
            <v>COX'S BAZAR</v>
          </cell>
          <cell r="P184" t="str">
            <v>E</v>
          </cell>
          <cell r="Q184">
            <v>1</v>
          </cell>
          <cell r="R184">
            <v>1</v>
          </cell>
          <cell r="S184">
            <v>3.7452054794520548</v>
          </cell>
          <cell r="T184" t="str">
            <v>Temporary</v>
          </cell>
          <cell r="U184">
            <v>0</v>
          </cell>
          <cell r="W184">
            <v>39846</v>
          </cell>
          <cell r="X184">
            <v>40</v>
          </cell>
          <cell r="Y184">
            <v>5</v>
          </cell>
          <cell r="Z184">
            <v>22</v>
          </cell>
          <cell r="AA184" t="str">
            <v>E11</v>
          </cell>
        </row>
        <row r="185">
          <cell r="A185" t="str">
            <v>CO051</v>
          </cell>
          <cell r="B185" t="str">
            <v xml:space="preserve">Md. Ali </v>
          </cell>
          <cell r="C185" t="str">
            <v>Akber</v>
          </cell>
          <cell r="E185" t="str">
            <v>male</v>
          </cell>
          <cell r="F185">
            <v>39845</v>
          </cell>
          <cell r="G185" t="str">
            <v>CMAM Team Leader (Monitor)</v>
          </cell>
          <cell r="I185" t="str">
            <v>Teknaf - Nayapara</v>
          </cell>
          <cell r="J185">
            <v>41063</v>
          </cell>
          <cell r="M185">
            <v>41274</v>
          </cell>
          <cell r="N185" t="str">
            <v>Nutrition</v>
          </cell>
          <cell r="O185" t="str">
            <v>COX'S BAZAR</v>
          </cell>
          <cell r="P185" t="str">
            <v>T</v>
          </cell>
          <cell r="Q185">
            <v>2</v>
          </cell>
          <cell r="R185">
            <v>1</v>
          </cell>
          <cell r="S185">
            <v>3.7479452054794522</v>
          </cell>
          <cell r="T185" t="str">
            <v>Temporary</v>
          </cell>
          <cell r="U185">
            <v>13</v>
          </cell>
          <cell r="V185">
            <v>90</v>
          </cell>
          <cell r="W185">
            <v>41153</v>
          </cell>
          <cell r="X185">
            <v>40</v>
          </cell>
          <cell r="Y185">
            <v>5</v>
          </cell>
          <cell r="Z185">
            <v>22</v>
          </cell>
          <cell r="AA185" t="str">
            <v>T21</v>
          </cell>
        </row>
        <row r="186">
          <cell r="A186" t="str">
            <v>CO052</v>
          </cell>
          <cell r="B186" t="str">
            <v>Mohammed</v>
          </cell>
          <cell r="C186" t="str">
            <v>Selim Russel</v>
          </cell>
          <cell r="E186" t="str">
            <v>male</v>
          </cell>
          <cell r="F186">
            <v>39854</v>
          </cell>
          <cell r="G186" t="str">
            <v>Measurer</v>
          </cell>
          <cell r="I186" t="str">
            <v xml:space="preserve">Ukhiya - Kutupalong </v>
          </cell>
          <cell r="M186">
            <v>41274</v>
          </cell>
          <cell r="N186" t="str">
            <v>Nutrition</v>
          </cell>
          <cell r="O186" t="str">
            <v>COX'S BAZAR</v>
          </cell>
          <cell r="P186" t="str">
            <v>E</v>
          </cell>
          <cell r="Q186">
            <v>3</v>
          </cell>
          <cell r="R186">
            <v>1</v>
          </cell>
          <cell r="S186">
            <v>3.7232876712328768</v>
          </cell>
          <cell r="T186" t="str">
            <v>Temporary</v>
          </cell>
          <cell r="U186">
            <v>0</v>
          </cell>
          <cell r="W186">
            <v>39854</v>
          </cell>
          <cell r="X186">
            <v>40</v>
          </cell>
          <cell r="Y186">
            <v>5</v>
          </cell>
          <cell r="Z186">
            <v>22</v>
          </cell>
          <cell r="AA186" t="str">
            <v>E31</v>
          </cell>
        </row>
        <row r="187">
          <cell r="A187" t="str">
            <v>CO055</v>
          </cell>
          <cell r="B187" t="str">
            <v>Romana Akter</v>
          </cell>
          <cell r="C187" t="str">
            <v>Seauly</v>
          </cell>
          <cell r="E187" t="str">
            <v>female</v>
          </cell>
          <cell r="F187">
            <v>39904</v>
          </cell>
          <cell r="G187" t="str">
            <v>Nurse</v>
          </cell>
          <cell r="I187" t="str">
            <v xml:space="preserve">Ukhiya - Kutupalong </v>
          </cell>
          <cell r="M187">
            <v>41274</v>
          </cell>
          <cell r="N187" t="str">
            <v>Nutrition</v>
          </cell>
          <cell r="O187" t="str">
            <v>COX'S BAZAR</v>
          </cell>
          <cell r="P187" t="str">
            <v>T</v>
          </cell>
          <cell r="Q187">
            <v>2</v>
          </cell>
          <cell r="R187">
            <v>1</v>
          </cell>
          <cell r="S187">
            <v>3.5863013698630137</v>
          </cell>
          <cell r="T187" t="str">
            <v>Temporary</v>
          </cell>
          <cell r="U187">
            <v>0</v>
          </cell>
          <cell r="W187">
            <v>39904</v>
          </cell>
          <cell r="X187">
            <v>40</v>
          </cell>
          <cell r="Y187">
            <v>5</v>
          </cell>
          <cell r="Z187">
            <v>22</v>
          </cell>
          <cell r="AA187" t="str">
            <v>T21</v>
          </cell>
        </row>
        <row r="188">
          <cell r="A188" t="str">
            <v>CO059</v>
          </cell>
          <cell r="B188" t="str">
            <v xml:space="preserve">Sharmin Akter </v>
          </cell>
          <cell r="C188" t="str">
            <v>Rumi</v>
          </cell>
          <cell r="E188" t="str">
            <v>female</v>
          </cell>
          <cell r="F188">
            <v>39934</v>
          </cell>
          <cell r="G188" t="str">
            <v>Psycho Social Worker</v>
          </cell>
          <cell r="I188" t="str">
            <v xml:space="preserve">Ukhiya - Kutupalong </v>
          </cell>
          <cell r="M188">
            <v>41274</v>
          </cell>
          <cell r="N188" t="str">
            <v>Mental Health</v>
          </cell>
          <cell r="O188" t="str">
            <v>COX'S BAZAR</v>
          </cell>
          <cell r="P188" t="str">
            <v>T</v>
          </cell>
          <cell r="Q188">
            <v>1</v>
          </cell>
          <cell r="R188">
            <v>2</v>
          </cell>
          <cell r="S188">
            <v>3.504109589041096</v>
          </cell>
          <cell r="T188" t="str">
            <v>Temporary</v>
          </cell>
          <cell r="U188">
            <v>0</v>
          </cell>
          <cell r="W188">
            <v>39934</v>
          </cell>
          <cell r="X188">
            <v>40</v>
          </cell>
          <cell r="Y188">
            <v>5</v>
          </cell>
          <cell r="Z188">
            <v>22</v>
          </cell>
          <cell r="AA188" t="str">
            <v>T12</v>
          </cell>
        </row>
        <row r="189">
          <cell r="A189" t="str">
            <v>CO060</v>
          </cell>
          <cell r="B189" t="str">
            <v>Begum Sultana</v>
          </cell>
          <cell r="C189" t="str">
            <v>Siddiqua Lata</v>
          </cell>
          <cell r="E189" t="str">
            <v>female</v>
          </cell>
          <cell r="F189">
            <v>39934</v>
          </cell>
          <cell r="G189" t="str">
            <v>Psycho Social Worker</v>
          </cell>
          <cell r="I189" t="str">
            <v xml:space="preserve">Ukhiya - Kutupalong </v>
          </cell>
          <cell r="M189">
            <v>41274</v>
          </cell>
          <cell r="N189" t="str">
            <v>Mental Health</v>
          </cell>
          <cell r="O189" t="str">
            <v>COX'S BAZAR</v>
          </cell>
          <cell r="P189" t="str">
            <v>T</v>
          </cell>
          <cell r="Q189">
            <v>1</v>
          </cell>
          <cell r="R189">
            <v>3</v>
          </cell>
          <cell r="S189">
            <v>3.504109589041096</v>
          </cell>
          <cell r="T189" t="str">
            <v>Temporary</v>
          </cell>
          <cell r="U189">
            <v>0</v>
          </cell>
          <cell r="W189">
            <v>39934</v>
          </cell>
          <cell r="X189">
            <v>40</v>
          </cell>
          <cell r="Y189">
            <v>5</v>
          </cell>
          <cell r="Z189">
            <v>22</v>
          </cell>
          <cell r="AA189" t="str">
            <v>T13</v>
          </cell>
        </row>
        <row r="190">
          <cell r="A190" t="str">
            <v>CO061</v>
          </cell>
          <cell r="B190" t="str">
            <v>Romena Ferdous</v>
          </cell>
          <cell r="C190" t="str">
            <v>Jahan Rome</v>
          </cell>
          <cell r="E190" t="str">
            <v>female</v>
          </cell>
          <cell r="F190">
            <v>39934</v>
          </cell>
          <cell r="G190" t="str">
            <v>Psycho Social Worker</v>
          </cell>
          <cell r="I190" t="str">
            <v xml:space="preserve">Ukhiya - Kutupalong </v>
          </cell>
          <cell r="M190">
            <v>41274</v>
          </cell>
          <cell r="N190" t="str">
            <v>Mental Health</v>
          </cell>
          <cell r="O190" t="str">
            <v>COX'S BAZAR</v>
          </cell>
          <cell r="P190" t="str">
            <v>T</v>
          </cell>
          <cell r="Q190">
            <v>1</v>
          </cell>
          <cell r="R190">
            <v>3</v>
          </cell>
          <cell r="S190">
            <v>3.504109589041096</v>
          </cell>
          <cell r="T190" t="str">
            <v>Temporary</v>
          </cell>
          <cell r="U190">
            <v>0</v>
          </cell>
          <cell r="W190">
            <v>39934</v>
          </cell>
          <cell r="X190">
            <v>40</v>
          </cell>
          <cell r="Y190">
            <v>5</v>
          </cell>
          <cell r="Z190">
            <v>22</v>
          </cell>
          <cell r="AA190" t="str">
            <v>T13</v>
          </cell>
        </row>
        <row r="191">
          <cell r="A191" t="str">
            <v>CO065</v>
          </cell>
          <cell r="B191" t="str">
            <v>Yasmin</v>
          </cell>
          <cell r="C191" t="str">
            <v>Yasmin</v>
          </cell>
          <cell r="E191" t="str">
            <v>female</v>
          </cell>
          <cell r="F191">
            <v>39937</v>
          </cell>
          <cell r="G191" t="str">
            <v>Cleaner</v>
          </cell>
          <cell r="I191" t="str">
            <v>Cox's Bazar Office</v>
          </cell>
          <cell r="M191">
            <v>41274</v>
          </cell>
          <cell r="N191" t="str">
            <v>Administration</v>
          </cell>
          <cell r="O191" t="str">
            <v>COX'S BAZAR</v>
          </cell>
          <cell r="P191" t="str">
            <v>E</v>
          </cell>
          <cell r="Q191">
            <v>1</v>
          </cell>
          <cell r="R191">
            <v>3</v>
          </cell>
          <cell r="S191">
            <v>3.495890410958904</v>
          </cell>
          <cell r="T191" t="str">
            <v>Temporary</v>
          </cell>
          <cell r="U191">
            <v>0</v>
          </cell>
          <cell r="W191">
            <v>39937</v>
          </cell>
          <cell r="X191">
            <v>40</v>
          </cell>
          <cell r="Y191">
            <v>5</v>
          </cell>
          <cell r="Z191">
            <v>22</v>
          </cell>
          <cell r="AA191" t="str">
            <v>E13</v>
          </cell>
        </row>
        <row r="192">
          <cell r="A192" t="str">
            <v>CO067</v>
          </cell>
          <cell r="B192" t="str">
            <v>Mohammad</v>
          </cell>
          <cell r="C192" t="str">
            <v>Shabbir</v>
          </cell>
          <cell r="E192" t="str">
            <v>male</v>
          </cell>
          <cell r="F192">
            <v>39945</v>
          </cell>
          <cell r="G192" t="str">
            <v>Watchman</v>
          </cell>
          <cell r="I192" t="str">
            <v xml:space="preserve">Ukhiya - Kutupalong </v>
          </cell>
          <cell r="M192">
            <v>41274</v>
          </cell>
          <cell r="N192" t="str">
            <v>Logistics</v>
          </cell>
          <cell r="O192" t="str">
            <v>COX'S BAZAR</v>
          </cell>
          <cell r="P192" t="str">
            <v>E</v>
          </cell>
          <cell r="Q192">
            <v>1</v>
          </cell>
          <cell r="R192">
            <v>1</v>
          </cell>
          <cell r="S192">
            <v>3.473972602739726</v>
          </cell>
          <cell r="T192" t="str">
            <v>Temporary</v>
          </cell>
          <cell r="U192">
            <v>0</v>
          </cell>
          <cell r="W192">
            <v>39945</v>
          </cell>
          <cell r="X192">
            <v>40</v>
          </cell>
          <cell r="Y192">
            <v>5</v>
          </cell>
          <cell r="Z192">
            <v>22</v>
          </cell>
          <cell r="AA192" t="str">
            <v>E11</v>
          </cell>
        </row>
        <row r="193">
          <cell r="A193" t="str">
            <v>CO069</v>
          </cell>
          <cell r="B193" t="str">
            <v>Selina</v>
          </cell>
          <cell r="C193" t="str">
            <v>Akter</v>
          </cell>
          <cell r="E193" t="str">
            <v>female</v>
          </cell>
          <cell r="F193">
            <v>39977</v>
          </cell>
          <cell r="G193" t="str">
            <v>Measurer</v>
          </cell>
          <cell r="I193" t="str">
            <v>Teknaf - Nayapara</v>
          </cell>
          <cell r="M193">
            <v>41274</v>
          </cell>
          <cell r="N193" t="str">
            <v>Nutrition</v>
          </cell>
          <cell r="O193" t="str">
            <v>COX'S BAZAR</v>
          </cell>
          <cell r="P193" t="str">
            <v>E</v>
          </cell>
          <cell r="Q193">
            <v>3</v>
          </cell>
          <cell r="R193">
            <v>3</v>
          </cell>
          <cell r="S193">
            <v>3.3863013698630136</v>
          </cell>
          <cell r="T193" t="str">
            <v>Temporary</v>
          </cell>
          <cell r="U193">
            <v>0</v>
          </cell>
          <cell r="W193">
            <v>39977</v>
          </cell>
          <cell r="X193">
            <v>40</v>
          </cell>
          <cell r="Y193">
            <v>5</v>
          </cell>
          <cell r="Z193">
            <v>22</v>
          </cell>
          <cell r="AA193" t="str">
            <v>E33</v>
          </cell>
        </row>
        <row r="194">
          <cell r="A194" t="str">
            <v>CO070</v>
          </cell>
          <cell r="B194" t="str">
            <v>Suparna</v>
          </cell>
          <cell r="C194" t="str">
            <v>Dey</v>
          </cell>
          <cell r="E194" t="str">
            <v>female</v>
          </cell>
          <cell r="F194">
            <v>39986</v>
          </cell>
          <cell r="G194" t="str">
            <v>Cook</v>
          </cell>
          <cell r="I194" t="str">
            <v>Teknaf office</v>
          </cell>
          <cell r="M194">
            <v>41274</v>
          </cell>
          <cell r="N194" t="str">
            <v>Administration</v>
          </cell>
          <cell r="O194" t="str">
            <v>COX'S BAZAR</v>
          </cell>
          <cell r="P194" t="str">
            <v>E</v>
          </cell>
          <cell r="Q194">
            <v>2</v>
          </cell>
          <cell r="R194">
            <v>1</v>
          </cell>
          <cell r="S194">
            <v>3.3616438356164382</v>
          </cell>
          <cell r="T194" t="str">
            <v>Temporary</v>
          </cell>
          <cell r="U194">
            <v>0</v>
          </cell>
          <cell r="W194">
            <v>39986</v>
          </cell>
          <cell r="X194">
            <v>40</v>
          </cell>
          <cell r="Y194">
            <v>5</v>
          </cell>
          <cell r="Z194">
            <v>22</v>
          </cell>
          <cell r="AA194" t="str">
            <v>E21</v>
          </cell>
        </row>
        <row r="195">
          <cell r="A195" t="str">
            <v>CO072</v>
          </cell>
          <cell r="B195" t="str">
            <v>Amena</v>
          </cell>
          <cell r="C195" t="str">
            <v>Begum</v>
          </cell>
          <cell r="E195" t="str">
            <v>female</v>
          </cell>
          <cell r="F195">
            <v>39986</v>
          </cell>
          <cell r="G195" t="str">
            <v>Psycho Social Worker</v>
          </cell>
          <cell r="I195" t="str">
            <v>Teknaf - Nayapara</v>
          </cell>
          <cell r="M195">
            <v>41274</v>
          </cell>
          <cell r="N195" t="str">
            <v>Mental Health</v>
          </cell>
          <cell r="O195" t="str">
            <v>COX'S BAZAR</v>
          </cell>
          <cell r="P195" t="str">
            <v>T</v>
          </cell>
          <cell r="Q195">
            <v>1</v>
          </cell>
          <cell r="R195">
            <v>3</v>
          </cell>
          <cell r="S195">
            <v>3.3616438356164382</v>
          </cell>
          <cell r="T195" t="str">
            <v>Temporary</v>
          </cell>
          <cell r="U195">
            <v>0</v>
          </cell>
          <cell r="W195">
            <v>39986</v>
          </cell>
          <cell r="X195">
            <v>40</v>
          </cell>
          <cell r="Y195">
            <v>5</v>
          </cell>
          <cell r="Z195">
            <v>22</v>
          </cell>
          <cell r="AA195" t="str">
            <v>T13</v>
          </cell>
        </row>
        <row r="196">
          <cell r="A196" t="str">
            <v>CO073</v>
          </cell>
          <cell r="B196" t="str">
            <v>Anita Das</v>
          </cell>
          <cell r="C196" t="str">
            <v>Gupta</v>
          </cell>
          <cell r="E196" t="str">
            <v>female</v>
          </cell>
          <cell r="F196">
            <v>39986</v>
          </cell>
          <cell r="G196" t="str">
            <v>Psycho Social Worker</v>
          </cell>
          <cell r="I196" t="str">
            <v>Teknaf - Nayapara</v>
          </cell>
          <cell r="M196">
            <v>41274</v>
          </cell>
          <cell r="N196" t="str">
            <v>Mental Health</v>
          </cell>
          <cell r="O196" t="str">
            <v>COX'S BAZAR</v>
          </cell>
          <cell r="P196" t="str">
            <v>T</v>
          </cell>
          <cell r="Q196">
            <v>1</v>
          </cell>
          <cell r="R196">
            <v>3</v>
          </cell>
          <cell r="S196">
            <v>3.3616438356164382</v>
          </cell>
          <cell r="T196" t="str">
            <v>Temporary</v>
          </cell>
          <cell r="U196">
            <v>0</v>
          </cell>
          <cell r="W196">
            <v>39986</v>
          </cell>
          <cell r="X196">
            <v>40</v>
          </cell>
          <cell r="Y196">
            <v>5</v>
          </cell>
          <cell r="Z196">
            <v>22</v>
          </cell>
          <cell r="AA196" t="str">
            <v>T13</v>
          </cell>
        </row>
        <row r="197">
          <cell r="A197" t="str">
            <v>CO074</v>
          </cell>
          <cell r="B197" t="str">
            <v>Motahera Khanam</v>
          </cell>
          <cell r="C197" t="str">
            <v>Happy</v>
          </cell>
          <cell r="E197" t="str">
            <v>female</v>
          </cell>
          <cell r="F197">
            <v>40476</v>
          </cell>
          <cell r="G197" t="str">
            <v>Psycho Social Worker</v>
          </cell>
          <cell r="I197" t="str">
            <v>Teknaf - Nayapara</v>
          </cell>
          <cell r="M197">
            <v>41274</v>
          </cell>
          <cell r="N197" t="str">
            <v>Mental Health</v>
          </cell>
          <cell r="O197" t="str">
            <v>COX'S BAZAR</v>
          </cell>
          <cell r="P197" t="str">
            <v>T</v>
          </cell>
          <cell r="Q197">
            <v>1</v>
          </cell>
          <cell r="R197">
            <v>1</v>
          </cell>
          <cell r="S197">
            <v>2.0191780821917806</v>
          </cell>
          <cell r="T197" t="str">
            <v>Temporary</v>
          </cell>
          <cell r="U197">
            <v>0</v>
          </cell>
          <cell r="W197">
            <v>40476</v>
          </cell>
          <cell r="X197">
            <v>40</v>
          </cell>
          <cell r="Y197">
            <v>5</v>
          </cell>
          <cell r="Z197">
            <v>22</v>
          </cell>
          <cell r="AA197" t="str">
            <v>T11</v>
          </cell>
        </row>
        <row r="198">
          <cell r="A198" t="str">
            <v>CO075</v>
          </cell>
          <cell r="B198" t="str">
            <v>Soma</v>
          </cell>
          <cell r="C198" t="str">
            <v xml:space="preserve">Barua </v>
          </cell>
          <cell r="E198" t="str">
            <v>female</v>
          </cell>
          <cell r="F198">
            <v>40476</v>
          </cell>
          <cell r="G198" t="str">
            <v>Psycho Social Worker</v>
          </cell>
          <cell r="I198" t="str">
            <v>Teknaf - Nayapara</v>
          </cell>
          <cell r="M198">
            <v>41274</v>
          </cell>
          <cell r="N198" t="str">
            <v>Mental Health</v>
          </cell>
          <cell r="O198" t="str">
            <v>COX'S BAZAR</v>
          </cell>
          <cell r="P198" t="str">
            <v>T</v>
          </cell>
          <cell r="Q198">
            <v>1</v>
          </cell>
          <cell r="R198">
            <v>1</v>
          </cell>
          <cell r="S198">
            <v>2.0191780821917806</v>
          </cell>
          <cell r="T198" t="str">
            <v>Temporary</v>
          </cell>
          <cell r="U198">
            <v>0</v>
          </cell>
          <cell r="W198">
            <v>40476</v>
          </cell>
          <cell r="X198">
            <v>40</v>
          </cell>
          <cell r="Y198">
            <v>5</v>
          </cell>
          <cell r="Z198">
            <v>22</v>
          </cell>
          <cell r="AA198" t="str">
            <v>T11</v>
          </cell>
        </row>
        <row r="199">
          <cell r="A199" t="str">
            <v>CO083</v>
          </cell>
          <cell r="B199" t="str">
            <v>Soba Rani</v>
          </cell>
          <cell r="C199" t="str">
            <v>Dey</v>
          </cell>
          <cell r="E199" t="str">
            <v>female</v>
          </cell>
          <cell r="F199">
            <v>40840</v>
          </cell>
          <cell r="G199" t="str">
            <v>Psycho Social Worker</v>
          </cell>
          <cell r="I199" t="str">
            <v xml:space="preserve">Ukhiya - Kutupalong </v>
          </cell>
          <cell r="M199">
            <v>41274</v>
          </cell>
          <cell r="N199" t="str">
            <v>Mental Health</v>
          </cell>
          <cell r="O199" t="str">
            <v>COX'S BAZAR</v>
          </cell>
          <cell r="P199" t="str">
            <v>T</v>
          </cell>
          <cell r="Q199">
            <v>1</v>
          </cell>
          <cell r="R199">
            <v>1</v>
          </cell>
          <cell r="S199">
            <v>1.021917808219178</v>
          </cell>
          <cell r="T199" t="str">
            <v>Temporary</v>
          </cell>
          <cell r="U199">
            <v>0</v>
          </cell>
          <cell r="W199">
            <v>40840</v>
          </cell>
          <cell r="X199">
            <v>40</v>
          </cell>
          <cell r="Y199">
            <v>5</v>
          </cell>
          <cell r="Z199">
            <v>22</v>
          </cell>
          <cell r="AA199" t="str">
            <v>T11</v>
          </cell>
        </row>
        <row r="200">
          <cell r="A200" t="str">
            <v>CO090</v>
          </cell>
          <cell r="B200" t="str">
            <v>Mohammad</v>
          </cell>
          <cell r="C200" t="str">
            <v>Ferdows</v>
          </cell>
          <cell r="E200" t="str">
            <v>male</v>
          </cell>
          <cell r="F200">
            <v>40057</v>
          </cell>
          <cell r="G200" t="str">
            <v>Cook</v>
          </cell>
          <cell r="I200" t="str">
            <v>Teknaf - Nayapara</v>
          </cell>
          <cell r="M200">
            <v>41274</v>
          </cell>
          <cell r="N200" t="str">
            <v>Nutrition</v>
          </cell>
          <cell r="O200" t="str">
            <v>COX'S BAZAR</v>
          </cell>
          <cell r="P200" t="str">
            <v>E</v>
          </cell>
          <cell r="Q200">
            <v>2</v>
          </cell>
          <cell r="R200">
            <v>3</v>
          </cell>
          <cell r="S200">
            <v>3.1671232876712327</v>
          </cell>
          <cell r="T200" t="str">
            <v>Temporary</v>
          </cell>
          <cell r="U200">
            <v>0</v>
          </cell>
          <cell r="W200">
            <v>40057</v>
          </cell>
          <cell r="X200">
            <v>40</v>
          </cell>
          <cell r="Y200">
            <v>5</v>
          </cell>
          <cell r="Z200">
            <v>22</v>
          </cell>
          <cell r="AA200" t="str">
            <v>E23</v>
          </cell>
        </row>
        <row r="201">
          <cell r="A201" t="str">
            <v>CO102</v>
          </cell>
          <cell r="B201" t="str">
            <v>Mofazzal Hossain</v>
          </cell>
          <cell r="C201" t="str">
            <v>Basunia</v>
          </cell>
          <cell r="E201" t="str">
            <v>male</v>
          </cell>
          <cell r="F201">
            <v>40188</v>
          </cell>
          <cell r="G201" t="str">
            <v>Logistics Supply Officer</v>
          </cell>
          <cell r="I201" t="str">
            <v>Cox's Bazar Office</v>
          </cell>
          <cell r="J201">
            <v>41063</v>
          </cell>
          <cell r="M201">
            <v>41274</v>
          </cell>
          <cell r="N201" t="str">
            <v>Logistics</v>
          </cell>
          <cell r="O201" t="str">
            <v>COX'S BAZAR</v>
          </cell>
          <cell r="P201" t="str">
            <v>T</v>
          </cell>
          <cell r="Q201">
            <v>3</v>
          </cell>
          <cell r="R201">
            <v>1</v>
          </cell>
          <cell r="S201">
            <v>2.8082191780821919</v>
          </cell>
          <cell r="T201" t="str">
            <v>Temporary</v>
          </cell>
          <cell r="U201">
            <v>13</v>
          </cell>
          <cell r="V201">
            <v>90</v>
          </cell>
          <cell r="W201">
            <v>41153</v>
          </cell>
          <cell r="X201">
            <v>40</v>
          </cell>
          <cell r="Y201">
            <v>5</v>
          </cell>
          <cell r="Z201">
            <v>22</v>
          </cell>
          <cell r="AA201" t="str">
            <v>T31</v>
          </cell>
        </row>
        <row r="202">
          <cell r="A202" t="str">
            <v>CO103</v>
          </cell>
          <cell r="B202" t="str">
            <v xml:space="preserve">Mohammed </v>
          </cell>
          <cell r="C202" t="str">
            <v>Zahir Uddin</v>
          </cell>
          <cell r="E202" t="str">
            <v>male</v>
          </cell>
          <cell r="F202">
            <v>40440</v>
          </cell>
          <cell r="G202" t="str">
            <v>Wash Team Leader</v>
          </cell>
          <cell r="I202" t="str">
            <v>Ukhiya - EMOP</v>
          </cell>
          <cell r="M202">
            <v>41274</v>
          </cell>
          <cell r="N202" t="str">
            <v>WaSH</v>
          </cell>
          <cell r="O202" t="str">
            <v>COX'S BAZAR</v>
          </cell>
          <cell r="P202" t="str">
            <v>T</v>
          </cell>
          <cell r="Q202">
            <v>2</v>
          </cell>
          <cell r="R202">
            <v>1</v>
          </cell>
          <cell r="S202">
            <v>2.117808219178082</v>
          </cell>
          <cell r="T202" t="str">
            <v>Temporary</v>
          </cell>
          <cell r="U202">
            <v>0</v>
          </cell>
          <cell r="W202">
            <v>40440</v>
          </cell>
          <cell r="X202">
            <v>40</v>
          </cell>
          <cell r="Y202">
            <v>5</v>
          </cell>
          <cell r="Z202">
            <v>22</v>
          </cell>
          <cell r="AA202" t="str">
            <v>T21</v>
          </cell>
        </row>
        <row r="203">
          <cell r="A203" t="str">
            <v>CO106</v>
          </cell>
          <cell r="B203" t="str">
            <v>Bimal Kanti</v>
          </cell>
          <cell r="C203" t="str">
            <v>Dey</v>
          </cell>
          <cell r="E203" t="str">
            <v>male</v>
          </cell>
          <cell r="F203">
            <v>40179</v>
          </cell>
          <cell r="G203" t="str">
            <v>Team Leader Sanitation</v>
          </cell>
          <cell r="I203" t="str">
            <v xml:space="preserve">Ukhiya - Kutupalong </v>
          </cell>
          <cell r="M203">
            <v>41274</v>
          </cell>
          <cell r="N203" t="str">
            <v>WaSH</v>
          </cell>
          <cell r="O203" t="str">
            <v>COX'S BAZAR</v>
          </cell>
          <cell r="P203" t="str">
            <v>T</v>
          </cell>
          <cell r="Q203">
            <v>2</v>
          </cell>
          <cell r="R203">
            <v>3</v>
          </cell>
          <cell r="S203">
            <v>2.8328767123287673</v>
          </cell>
          <cell r="T203" t="str">
            <v>Temporary</v>
          </cell>
          <cell r="U203">
            <v>0</v>
          </cell>
          <cell r="W203">
            <v>40179</v>
          </cell>
          <cell r="X203">
            <v>40</v>
          </cell>
          <cell r="Y203">
            <v>5</v>
          </cell>
          <cell r="Z203">
            <v>22</v>
          </cell>
          <cell r="AA203" t="str">
            <v>T23</v>
          </cell>
        </row>
        <row r="204">
          <cell r="A204" t="str">
            <v>CO107</v>
          </cell>
          <cell r="B204" t="str">
            <v>Hossain Rahman</v>
          </cell>
          <cell r="C204" t="str">
            <v>Raiyan</v>
          </cell>
          <cell r="E204" t="str">
            <v>male</v>
          </cell>
          <cell r="F204">
            <v>40930</v>
          </cell>
          <cell r="G204" t="str">
            <v>CMAM Team Leader (Monitor)</v>
          </cell>
          <cell r="I204" t="str">
            <v>Ukhiya</v>
          </cell>
          <cell r="M204">
            <v>41274</v>
          </cell>
          <cell r="N204" t="str">
            <v>Nutrition</v>
          </cell>
          <cell r="O204" t="str">
            <v>COX'S BAZAR</v>
          </cell>
          <cell r="P204" t="str">
            <v>T</v>
          </cell>
          <cell r="Q204">
            <v>2</v>
          </cell>
          <cell r="R204">
            <v>1</v>
          </cell>
          <cell r="S204">
            <v>0.77534246575342469</v>
          </cell>
          <cell r="T204" t="str">
            <v>Temporary</v>
          </cell>
          <cell r="U204">
            <v>0</v>
          </cell>
          <cell r="W204">
            <v>40930</v>
          </cell>
          <cell r="X204">
            <v>40</v>
          </cell>
          <cell r="Y204">
            <v>5</v>
          </cell>
          <cell r="Z204">
            <v>22</v>
          </cell>
          <cell r="AA204" t="str">
            <v>T21</v>
          </cell>
        </row>
        <row r="205">
          <cell r="A205" t="str">
            <v>CO108</v>
          </cell>
          <cell r="B205" t="str">
            <v>Jannatul</v>
          </cell>
          <cell r="C205" t="str">
            <v>Ferdous</v>
          </cell>
          <cell r="E205" t="str">
            <v>female</v>
          </cell>
          <cell r="F205">
            <v>40210</v>
          </cell>
          <cell r="G205" t="str">
            <v>Nurse</v>
          </cell>
          <cell r="I205" t="str">
            <v>Teknaf - Nayapara</v>
          </cell>
          <cell r="M205">
            <v>41274</v>
          </cell>
          <cell r="N205" t="str">
            <v>Nutrition</v>
          </cell>
          <cell r="O205" t="str">
            <v>COX'S BAZAR</v>
          </cell>
          <cell r="P205" t="str">
            <v>T</v>
          </cell>
          <cell r="Q205">
            <v>2</v>
          </cell>
          <cell r="R205">
            <v>3</v>
          </cell>
          <cell r="S205">
            <v>2.7479452054794522</v>
          </cell>
          <cell r="T205" t="str">
            <v>Temporary</v>
          </cell>
          <cell r="U205">
            <v>0</v>
          </cell>
          <cell r="W205">
            <v>40210</v>
          </cell>
          <cell r="X205">
            <v>40</v>
          </cell>
          <cell r="Y205">
            <v>5</v>
          </cell>
          <cell r="Z205">
            <v>22</v>
          </cell>
          <cell r="AA205" t="str">
            <v>T23</v>
          </cell>
        </row>
        <row r="206">
          <cell r="A206" t="str">
            <v>CO109</v>
          </cell>
          <cell r="B206" t="str">
            <v>Kusum</v>
          </cell>
          <cell r="C206" t="str">
            <v>Akter</v>
          </cell>
          <cell r="E206" t="str">
            <v>female</v>
          </cell>
          <cell r="F206">
            <v>40210</v>
          </cell>
          <cell r="G206" t="str">
            <v>Nurse</v>
          </cell>
          <cell r="I206" t="str">
            <v xml:space="preserve">Ukhiya - Kutupalong </v>
          </cell>
          <cell r="M206">
            <v>41274</v>
          </cell>
          <cell r="N206" t="str">
            <v>Nutrition</v>
          </cell>
          <cell r="O206" t="str">
            <v>COX'S BAZAR</v>
          </cell>
          <cell r="P206" t="str">
            <v>T</v>
          </cell>
          <cell r="Q206">
            <v>2</v>
          </cell>
          <cell r="R206">
            <v>1</v>
          </cell>
          <cell r="S206">
            <v>2.7479452054794522</v>
          </cell>
          <cell r="T206" t="str">
            <v>Temporary</v>
          </cell>
          <cell r="U206">
            <v>0</v>
          </cell>
          <cell r="W206">
            <v>40210</v>
          </cell>
          <cell r="X206">
            <v>40</v>
          </cell>
          <cell r="Y206">
            <v>5</v>
          </cell>
          <cell r="Z206">
            <v>22</v>
          </cell>
          <cell r="AA206" t="str">
            <v>T21</v>
          </cell>
        </row>
        <row r="207">
          <cell r="A207" t="str">
            <v>CO110</v>
          </cell>
          <cell r="B207" t="str">
            <v>Kismat</v>
          </cell>
          <cell r="C207" t="str">
            <v xml:space="preserve">Ara </v>
          </cell>
          <cell r="E207" t="str">
            <v>female</v>
          </cell>
          <cell r="F207">
            <v>40210</v>
          </cell>
          <cell r="G207" t="str">
            <v>Health Educator</v>
          </cell>
          <cell r="I207" t="str">
            <v xml:space="preserve">Ukhiya - Kutupalong </v>
          </cell>
          <cell r="M207">
            <v>41274</v>
          </cell>
          <cell r="N207" t="str">
            <v>Nutrition</v>
          </cell>
          <cell r="O207" t="str">
            <v>COX'S BAZAR</v>
          </cell>
          <cell r="P207" t="str">
            <v>E</v>
          </cell>
          <cell r="Q207">
            <v>3</v>
          </cell>
          <cell r="R207">
            <v>3</v>
          </cell>
          <cell r="S207">
            <v>2.7479452054794522</v>
          </cell>
          <cell r="T207" t="str">
            <v>Temporary</v>
          </cell>
          <cell r="U207">
            <v>0</v>
          </cell>
          <cell r="W207">
            <v>40210</v>
          </cell>
          <cell r="X207">
            <v>40</v>
          </cell>
          <cell r="Y207">
            <v>5</v>
          </cell>
          <cell r="Z207">
            <v>22</v>
          </cell>
          <cell r="AA207" t="str">
            <v>E33</v>
          </cell>
        </row>
        <row r="208">
          <cell r="A208" t="str">
            <v>CO116</v>
          </cell>
          <cell r="B208" t="str">
            <v>Ratna.</v>
          </cell>
          <cell r="C208" t="str">
            <v>Rani</v>
          </cell>
          <cell r="E208" t="str">
            <v>female</v>
          </cell>
          <cell r="F208">
            <v>40212</v>
          </cell>
          <cell r="G208" t="str">
            <v>Nurse</v>
          </cell>
          <cell r="I208" t="str">
            <v>Teknaf - Nayapara</v>
          </cell>
          <cell r="M208">
            <v>41274</v>
          </cell>
          <cell r="N208" t="str">
            <v>Nutrition</v>
          </cell>
          <cell r="O208" t="str">
            <v>COX'S BAZAR</v>
          </cell>
          <cell r="P208" t="str">
            <v>T</v>
          </cell>
          <cell r="Q208">
            <v>2</v>
          </cell>
          <cell r="R208">
            <v>1</v>
          </cell>
          <cell r="S208">
            <v>2.7424657534246575</v>
          </cell>
          <cell r="T208" t="str">
            <v>Temporary</v>
          </cell>
          <cell r="U208">
            <v>0</v>
          </cell>
          <cell r="W208">
            <v>40212</v>
          </cell>
          <cell r="X208">
            <v>40</v>
          </cell>
          <cell r="Y208">
            <v>5</v>
          </cell>
          <cell r="Z208">
            <v>22</v>
          </cell>
          <cell r="AA208" t="str">
            <v>T21</v>
          </cell>
        </row>
        <row r="209">
          <cell r="A209" t="str">
            <v>CO117</v>
          </cell>
          <cell r="B209" t="str">
            <v>Manik</v>
          </cell>
          <cell r="C209" t="str">
            <v>Zia Uddin</v>
          </cell>
          <cell r="E209" t="str">
            <v>male</v>
          </cell>
          <cell r="F209">
            <v>40227</v>
          </cell>
          <cell r="G209" t="str">
            <v>Watchman</v>
          </cell>
          <cell r="I209" t="str">
            <v>Ukhiya office</v>
          </cell>
          <cell r="M209">
            <v>41274</v>
          </cell>
          <cell r="N209" t="str">
            <v>Logistics</v>
          </cell>
          <cell r="O209" t="str">
            <v>COX'S BAZAR</v>
          </cell>
          <cell r="P209" t="str">
            <v>E</v>
          </cell>
          <cell r="Q209">
            <v>1</v>
          </cell>
          <cell r="R209">
            <v>1</v>
          </cell>
          <cell r="S209">
            <v>2.7013698630136984</v>
          </cell>
          <cell r="T209" t="str">
            <v>Temporary</v>
          </cell>
          <cell r="U209">
            <v>0</v>
          </cell>
          <cell r="W209">
            <v>40227</v>
          </cell>
          <cell r="X209">
            <v>40</v>
          </cell>
          <cell r="Y209">
            <v>5</v>
          </cell>
          <cell r="Z209">
            <v>22</v>
          </cell>
          <cell r="AA209" t="str">
            <v>E11</v>
          </cell>
        </row>
        <row r="210">
          <cell r="A210" t="str">
            <v>CO118</v>
          </cell>
          <cell r="B210" t="str">
            <v>Munna</v>
          </cell>
          <cell r="C210" t="str">
            <v>Omar Faruq</v>
          </cell>
          <cell r="E210" t="str">
            <v>male</v>
          </cell>
          <cell r="F210">
            <v>40227</v>
          </cell>
          <cell r="G210" t="str">
            <v>Watchman</v>
          </cell>
          <cell r="I210" t="str">
            <v>Ukhiya</v>
          </cell>
          <cell r="M210">
            <v>41274</v>
          </cell>
          <cell r="N210" t="str">
            <v>Logistics</v>
          </cell>
          <cell r="O210" t="str">
            <v>COX'S BAZAR</v>
          </cell>
          <cell r="P210" t="str">
            <v>E</v>
          </cell>
          <cell r="Q210">
            <v>1</v>
          </cell>
          <cell r="R210">
            <v>1</v>
          </cell>
          <cell r="S210">
            <v>2.7013698630136984</v>
          </cell>
          <cell r="T210" t="str">
            <v>Temporary</v>
          </cell>
          <cell r="U210">
            <v>0</v>
          </cell>
          <cell r="W210">
            <v>40227</v>
          </cell>
          <cell r="X210">
            <v>40</v>
          </cell>
          <cell r="Y210">
            <v>5</v>
          </cell>
          <cell r="Z210">
            <v>22</v>
          </cell>
          <cell r="AA210" t="str">
            <v>E11</v>
          </cell>
        </row>
        <row r="211">
          <cell r="A211" t="str">
            <v>CO119</v>
          </cell>
          <cell r="B211" t="str">
            <v>Joynal</v>
          </cell>
          <cell r="C211" t="str">
            <v>Abedin</v>
          </cell>
          <cell r="E211" t="str">
            <v>male</v>
          </cell>
          <cell r="F211">
            <v>40227</v>
          </cell>
          <cell r="G211" t="str">
            <v>Watchman</v>
          </cell>
          <cell r="I211" t="str">
            <v>Ukhiya office</v>
          </cell>
          <cell r="M211">
            <v>41274</v>
          </cell>
          <cell r="N211" t="str">
            <v>Logistics</v>
          </cell>
          <cell r="O211" t="str">
            <v>COX'S BAZAR</v>
          </cell>
          <cell r="P211" t="str">
            <v>E</v>
          </cell>
          <cell r="Q211">
            <v>1</v>
          </cell>
          <cell r="R211">
            <v>1</v>
          </cell>
          <cell r="S211">
            <v>2.7013698630136984</v>
          </cell>
          <cell r="T211" t="str">
            <v>Temporary</v>
          </cell>
          <cell r="U211">
            <v>0</v>
          </cell>
          <cell r="W211">
            <v>40227</v>
          </cell>
          <cell r="X211">
            <v>40</v>
          </cell>
          <cell r="Y211">
            <v>5</v>
          </cell>
          <cell r="Z211">
            <v>22</v>
          </cell>
          <cell r="AA211" t="str">
            <v>E11</v>
          </cell>
        </row>
        <row r="212">
          <cell r="A212" t="str">
            <v>CO122</v>
          </cell>
          <cell r="B212" t="str">
            <v>Nepal</v>
          </cell>
          <cell r="C212" t="str">
            <v>Karmaker</v>
          </cell>
          <cell r="E212" t="str">
            <v>male</v>
          </cell>
          <cell r="F212">
            <v>40227</v>
          </cell>
          <cell r="G212" t="str">
            <v>Watchman</v>
          </cell>
          <cell r="I212" t="str">
            <v>Ukhiya</v>
          </cell>
          <cell r="M212">
            <v>41274</v>
          </cell>
          <cell r="N212" t="str">
            <v>Logistics</v>
          </cell>
          <cell r="O212" t="str">
            <v>COX'S BAZAR</v>
          </cell>
          <cell r="P212" t="str">
            <v>E</v>
          </cell>
          <cell r="Q212">
            <v>1</v>
          </cell>
          <cell r="R212">
            <v>1</v>
          </cell>
          <cell r="S212">
            <v>2.7013698630136984</v>
          </cell>
          <cell r="T212" t="str">
            <v>Temporary</v>
          </cell>
          <cell r="U212">
            <v>0</v>
          </cell>
          <cell r="W212">
            <v>40227</v>
          </cell>
          <cell r="X212">
            <v>40</v>
          </cell>
          <cell r="Y212">
            <v>5</v>
          </cell>
          <cell r="Z212">
            <v>22</v>
          </cell>
          <cell r="AA212" t="str">
            <v>E11</v>
          </cell>
        </row>
        <row r="213">
          <cell r="A213" t="str">
            <v>CO123</v>
          </cell>
          <cell r="B213" t="str">
            <v>Md.</v>
          </cell>
          <cell r="C213" t="str">
            <v>Halal</v>
          </cell>
          <cell r="E213" t="str">
            <v>male</v>
          </cell>
          <cell r="F213">
            <v>40227</v>
          </cell>
          <cell r="G213" t="str">
            <v>Watchman</v>
          </cell>
          <cell r="I213" t="str">
            <v>Ukhiya office</v>
          </cell>
          <cell r="M213">
            <v>41274</v>
          </cell>
          <cell r="N213" t="str">
            <v>Logistics</v>
          </cell>
          <cell r="O213" t="str">
            <v>COX'S BAZAR</v>
          </cell>
          <cell r="P213" t="str">
            <v>E</v>
          </cell>
          <cell r="Q213">
            <v>1</v>
          </cell>
          <cell r="R213">
            <v>1</v>
          </cell>
          <cell r="S213">
            <v>2.7013698630136984</v>
          </cell>
          <cell r="T213" t="str">
            <v>Temporary</v>
          </cell>
          <cell r="U213">
            <v>0</v>
          </cell>
          <cell r="W213">
            <v>40227</v>
          </cell>
          <cell r="X213">
            <v>40</v>
          </cell>
          <cell r="Y213">
            <v>5</v>
          </cell>
          <cell r="Z213">
            <v>22</v>
          </cell>
          <cell r="AA213" t="str">
            <v>E11</v>
          </cell>
        </row>
        <row r="214">
          <cell r="A214" t="str">
            <v>CO126</v>
          </cell>
          <cell r="B214" t="str">
            <v>Masuda</v>
          </cell>
          <cell r="C214" t="str">
            <v>Akter</v>
          </cell>
          <cell r="E214" t="str">
            <v>female</v>
          </cell>
          <cell r="F214">
            <v>40238</v>
          </cell>
          <cell r="G214" t="str">
            <v>Nurse</v>
          </cell>
          <cell r="I214" t="str">
            <v>Ukhiya - EMOP</v>
          </cell>
          <cell r="M214">
            <v>41274</v>
          </cell>
          <cell r="N214" t="str">
            <v>Nutrition</v>
          </cell>
          <cell r="O214" t="str">
            <v>COX'S BAZAR</v>
          </cell>
          <cell r="P214" t="str">
            <v>T</v>
          </cell>
          <cell r="Q214">
            <v>2</v>
          </cell>
          <cell r="R214">
            <v>1</v>
          </cell>
          <cell r="S214">
            <v>2.6712328767123288</v>
          </cell>
          <cell r="T214" t="str">
            <v>Temporary</v>
          </cell>
          <cell r="U214">
            <v>0</v>
          </cell>
          <cell r="W214">
            <v>40238</v>
          </cell>
          <cell r="X214">
            <v>40</v>
          </cell>
          <cell r="Y214">
            <v>5</v>
          </cell>
          <cell r="Z214">
            <v>22</v>
          </cell>
          <cell r="AA214" t="str">
            <v>T21</v>
          </cell>
        </row>
        <row r="215">
          <cell r="A215" t="str">
            <v>CO133</v>
          </cell>
          <cell r="B215" t="str">
            <v>Mohammed Rafiqul</v>
          </cell>
          <cell r="C215" t="str">
            <v>Islam</v>
          </cell>
          <cell r="E215" t="str">
            <v>male</v>
          </cell>
          <cell r="F215">
            <v>40840</v>
          </cell>
          <cell r="G215" t="str">
            <v>Psycho Social Worker</v>
          </cell>
          <cell r="I215" t="str">
            <v xml:space="preserve">Ukhiya - Kutupalong </v>
          </cell>
          <cell r="M215">
            <v>41274</v>
          </cell>
          <cell r="N215" t="str">
            <v>Mental Health</v>
          </cell>
          <cell r="O215" t="str">
            <v>COX'S BAZAR</v>
          </cell>
          <cell r="P215" t="str">
            <v>T</v>
          </cell>
          <cell r="Q215">
            <v>1</v>
          </cell>
          <cell r="R215">
            <v>1</v>
          </cell>
          <cell r="S215">
            <v>1.021917808219178</v>
          </cell>
          <cell r="T215" t="str">
            <v>Temporary</v>
          </cell>
          <cell r="U215">
            <v>0</v>
          </cell>
          <cell r="W215">
            <v>40840</v>
          </cell>
          <cell r="X215">
            <v>40</v>
          </cell>
          <cell r="Y215">
            <v>5</v>
          </cell>
          <cell r="Z215">
            <v>22</v>
          </cell>
          <cell r="AA215" t="str">
            <v>T11</v>
          </cell>
        </row>
        <row r="216">
          <cell r="A216" t="str">
            <v>CO138</v>
          </cell>
          <cell r="B216" t="str">
            <v xml:space="preserve">Purno Prova </v>
          </cell>
          <cell r="C216" t="str">
            <v>Thanchanggya</v>
          </cell>
          <cell r="E216" t="str">
            <v>female</v>
          </cell>
          <cell r="F216">
            <v>40636</v>
          </cell>
          <cell r="G216" t="str">
            <v>Psycho Social Worker</v>
          </cell>
          <cell r="I216" t="str">
            <v>Ukhiya - EMOP</v>
          </cell>
          <cell r="M216">
            <v>41274</v>
          </cell>
          <cell r="N216" t="str">
            <v>Mental Health</v>
          </cell>
          <cell r="O216" t="str">
            <v>COX'S BAZAR</v>
          </cell>
          <cell r="P216" t="str">
            <v>T</v>
          </cell>
          <cell r="Q216">
            <v>1</v>
          </cell>
          <cell r="R216">
            <v>1</v>
          </cell>
          <cell r="S216">
            <v>1.5808219178082192</v>
          </cell>
          <cell r="T216" t="str">
            <v>Temporary</v>
          </cell>
          <cell r="U216">
            <v>0</v>
          </cell>
          <cell r="W216">
            <v>40636</v>
          </cell>
          <cell r="X216">
            <v>40</v>
          </cell>
          <cell r="Y216">
            <v>5</v>
          </cell>
          <cell r="Z216">
            <v>22</v>
          </cell>
          <cell r="AA216" t="str">
            <v>T11</v>
          </cell>
        </row>
        <row r="217">
          <cell r="A217" t="str">
            <v>CO147</v>
          </cell>
          <cell r="B217" t="str">
            <v xml:space="preserve">Asma Akter </v>
          </cell>
          <cell r="C217" t="str">
            <v>Luna</v>
          </cell>
          <cell r="E217" t="str">
            <v>female</v>
          </cell>
          <cell r="F217">
            <v>40276</v>
          </cell>
          <cell r="G217" t="str">
            <v>Assistant WASH Team Leader</v>
          </cell>
          <cell r="I217" t="str">
            <v xml:space="preserve">Ukhiya - Kutupalong </v>
          </cell>
          <cell r="M217">
            <v>41274</v>
          </cell>
          <cell r="N217" t="str">
            <v>WaSH</v>
          </cell>
          <cell r="O217" t="str">
            <v>COX'S BAZAR</v>
          </cell>
          <cell r="P217" t="str">
            <v>T</v>
          </cell>
          <cell r="Q217">
            <v>1</v>
          </cell>
          <cell r="R217">
            <v>1</v>
          </cell>
          <cell r="S217">
            <v>2.5671232876712327</v>
          </cell>
          <cell r="T217" t="str">
            <v>Temporary</v>
          </cell>
          <cell r="U217">
            <v>0</v>
          </cell>
          <cell r="W217">
            <v>40276</v>
          </cell>
          <cell r="X217">
            <v>40</v>
          </cell>
          <cell r="Y217">
            <v>5</v>
          </cell>
          <cell r="Z217">
            <v>22</v>
          </cell>
          <cell r="AA217" t="str">
            <v>T11</v>
          </cell>
        </row>
        <row r="218">
          <cell r="A218" t="str">
            <v>CO148</v>
          </cell>
          <cell r="B218" t="str">
            <v xml:space="preserve">Kazi Jahangir </v>
          </cell>
          <cell r="C218" t="str">
            <v>Alam</v>
          </cell>
          <cell r="E218" t="str">
            <v>male</v>
          </cell>
          <cell r="F218">
            <v>40288</v>
          </cell>
          <cell r="G218" t="str">
            <v>Assistant WASH Team Leader</v>
          </cell>
          <cell r="I218" t="str">
            <v xml:space="preserve">Ukhiya - Kutupalong </v>
          </cell>
          <cell r="M218">
            <v>41274</v>
          </cell>
          <cell r="N218" t="str">
            <v>WaSH</v>
          </cell>
          <cell r="O218" t="str">
            <v>COX'S BAZAR</v>
          </cell>
          <cell r="P218" t="str">
            <v>T</v>
          </cell>
          <cell r="Q218">
            <v>1</v>
          </cell>
          <cell r="R218">
            <v>1</v>
          </cell>
          <cell r="S218">
            <v>2.5342465753424657</v>
          </cell>
          <cell r="T218" t="str">
            <v>Temporary</v>
          </cell>
          <cell r="U218">
            <v>0</v>
          </cell>
          <cell r="W218">
            <v>40288</v>
          </cell>
          <cell r="X218">
            <v>40</v>
          </cell>
          <cell r="Y218">
            <v>5</v>
          </cell>
          <cell r="Z218">
            <v>22</v>
          </cell>
          <cell r="AA218" t="str">
            <v>T11</v>
          </cell>
        </row>
        <row r="219">
          <cell r="A219" t="str">
            <v>CO149</v>
          </cell>
          <cell r="B219" t="str">
            <v>Saokat Iqbal</v>
          </cell>
          <cell r="C219" t="str">
            <v>Marshal</v>
          </cell>
          <cell r="E219" t="str">
            <v>male</v>
          </cell>
          <cell r="F219">
            <v>40279</v>
          </cell>
          <cell r="G219" t="str">
            <v>Stock Manager</v>
          </cell>
          <cell r="I219" t="str">
            <v>Cox's Bazar Office</v>
          </cell>
          <cell r="J219">
            <v>41115</v>
          </cell>
          <cell r="M219">
            <v>41274</v>
          </cell>
          <cell r="N219" t="str">
            <v>Logistics</v>
          </cell>
          <cell r="O219" t="str">
            <v>COX'S BAZAR</v>
          </cell>
          <cell r="P219" t="str">
            <v>T</v>
          </cell>
          <cell r="Q219">
            <v>2</v>
          </cell>
          <cell r="R219">
            <v>1</v>
          </cell>
          <cell r="S219">
            <v>2.558904109589041</v>
          </cell>
          <cell r="T219" t="str">
            <v>Temporary</v>
          </cell>
          <cell r="U219">
            <v>0</v>
          </cell>
          <cell r="W219">
            <v>40279</v>
          </cell>
          <cell r="X219">
            <v>40</v>
          </cell>
          <cell r="Y219">
            <v>5</v>
          </cell>
          <cell r="Z219">
            <v>22</v>
          </cell>
          <cell r="AA219" t="str">
            <v>T21</v>
          </cell>
        </row>
        <row r="220">
          <cell r="A220" t="str">
            <v>CO153</v>
          </cell>
          <cell r="B220" t="str">
            <v xml:space="preserve">Dipti Rani </v>
          </cell>
          <cell r="C220" t="str">
            <v>Rudra</v>
          </cell>
          <cell r="E220" t="str">
            <v>female</v>
          </cell>
          <cell r="F220">
            <v>40840</v>
          </cell>
          <cell r="G220" t="str">
            <v>Psycho Social Worker</v>
          </cell>
          <cell r="I220" t="str">
            <v>Ukhiya - Kutupalong</v>
          </cell>
          <cell r="M220">
            <v>41274</v>
          </cell>
          <cell r="N220" t="str">
            <v>Mental Health</v>
          </cell>
          <cell r="O220" t="str">
            <v>COX'S BAZAR</v>
          </cell>
          <cell r="P220" t="str">
            <v>T</v>
          </cell>
          <cell r="Q220">
            <v>1</v>
          </cell>
          <cell r="R220">
            <v>1</v>
          </cell>
          <cell r="S220">
            <v>1.021917808219178</v>
          </cell>
          <cell r="T220" t="str">
            <v>Temporary</v>
          </cell>
          <cell r="U220">
            <v>0</v>
          </cell>
          <cell r="W220">
            <v>40840</v>
          </cell>
          <cell r="X220">
            <v>40</v>
          </cell>
          <cell r="Y220">
            <v>5</v>
          </cell>
          <cell r="Z220">
            <v>22</v>
          </cell>
          <cell r="AA220" t="str">
            <v>T11</v>
          </cell>
        </row>
        <row r="221">
          <cell r="A221" t="str">
            <v>CO158</v>
          </cell>
          <cell r="B221" t="str">
            <v>Ramida Gulshan</v>
          </cell>
          <cell r="C221" t="str">
            <v>Rimu</v>
          </cell>
          <cell r="E221" t="str">
            <v>female</v>
          </cell>
          <cell r="F221">
            <v>40819</v>
          </cell>
          <cell r="G221" t="str">
            <v>Home Visitor</v>
          </cell>
          <cell r="I221" t="str">
            <v>Ukhiya - Kutupalong</v>
          </cell>
          <cell r="M221">
            <v>41274</v>
          </cell>
          <cell r="N221" t="str">
            <v>Nutrition</v>
          </cell>
          <cell r="O221" t="str">
            <v>COX'S BAZAR</v>
          </cell>
          <cell r="P221" t="str">
            <v>E</v>
          </cell>
          <cell r="Q221">
            <v>3</v>
          </cell>
          <cell r="R221">
            <v>1</v>
          </cell>
          <cell r="S221">
            <v>1.0794520547945206</v>
          </cell>
          <cell r="T221" t="str">
            <v>Temporary</v>
          </cell>
          <cell r="U221">
            <v>0</v>
          </cell>
          <cell r="W221">
            <v>40819</v>
          </cell>
          <cell r="X221">
            <v>40</v>
          </cell>
          <cell r="Y221">
            <v>5</v>
          </cell>
          <cell r="Z221">
            <v>22</v>
          </cell>
          <cell r="AA221" t="str">
            <v>E31</v>
          </cell>
        </row>
        <row r="222">
          <cell r="A222" t="str">
            <v>CO159</v>
          </cell>
          <cell r="B222" t="str">
            <v xml:space="preserve">Jalal </v>
          </cell>
          <cell r="C222" t="str">
            <v>Uddin</v>
          </cell>
          <cell r="E222" t="str">
            <v>male</v>
          </cell>
          <cell r="F222">
            <v>40273</v>
          </cell>
          <cell r="G222" t="str">
            <v>Measurer</v>
          </cell>
          <cell r="I222" t="str">
            <v>Teknaf - Nayapara</v>
          </cell>
          <cell r="M222">
            <v>41274</v>
          </cell>
          <cell r="N222" t="str">
            <v>Nutrition</v>
          </cell>
          <cell r="O222" t="str">
            <v>COX'S BAZAR</v>
          </cell>
          <cell r="P222" t="str">
            <v>E</v>
          </cell>
          <cell r="Q222">
            <v>3</v>
          </cell>
          <cell r="R222">
            <v>3</v>
          </cell>
          <cell r="S222">
            <v>2.5753424657534247</v>
          </cell>
          <cell r="T222" t="str">
            <v>Temporary</v>
          </cell>
          <cell r="U222">
            <v>0</v>
          </cell>
          <cell r="W222">
            <v>40273</v>
          </cell>
          <cell r="X222">
            <v>40</v>
          </cell>
          <cell r="Y222">
            <v>5</v>
          </cell>
          <cell r="Z222">
            <v>22</v>
          </cell>
          <cell r="AA222" t="str">
            <v>E33</v>
          </cell>
        </row>
        <row r="223">
          <cell r="A223" t="str">
            <v>CO169</v>
          </cell>
          <cell r="B223" t="str">
            <v xml:space="preserve">Shahnaj </v>
          </cell>
          <cell r="C223" t="str">
            <v>Begum</v>
          </cell>
          <cell r="E223" t="str">
            <v>female</v>
          </cell>
          <cell r="F223">
            <v>40840</v>
          </cell>
          <cell r="G223" t="str">
            <v>Psycho Social Worker</v>
          </cell>
          <cell r="I223" t="str">
            <v>Teknaf - Nayapara</v>
          </cell>
          <cell r="M223">
            <v>41274</v>
          </cell>
          <cell r="N223" t="str">
            <v>Mental Health</v>
          </cell>
          <cell r="O223" t="str">
            <v>COX'S BAZAR</v>
          </cell>
          <cell r="P223" t="str">
            <v>T</v>
          </cell>
          <cell r="Q223">
            <v>1</v>
          </cell>
          <cell r="R223">
            <v>1</v>
          </cell>
          <cell r="S223">
            <v>1.021917808219178</v>
          </cell>
          <cell r="T223" t="str">
            <v>Temporary</v>
          </cell>
          <cell r="U223">
            <v>0</v>
          </cell>
          <cell r="W223">
            <v>40840</v>
          </cell>
          <cell r="X223">
            <v>40</v>
          </cell>
          <cell r="Y223">
            <v>5</v>
          </cell>
          <cell r="Z223">
            <v>22</v>
          </cell>
          <cell r="AA223" t="str">
            <v>T11</v>
          </cell>
        </row>
        <row r="224">
          <cell r="A224" t="str">
            <v>CO170</v>
          </cell>
          <cell r="B224" t="str">
            <v xml:space="preserve">Tagar Rani </v>
          </cell>
          <cell r="C224" t="str">
            <v>Shill</v>
          </cell>
          <cell r="E224" t="str">
            <v>female</v>
          </cell>
          <cell r="F224">
            <v>40962</v>
          </cell>
          <cell r="G224" t="str">
            <v>Home Visitor</v>
          </cell>
          <cell r="I224" t="str">
            <v>Teknaf - Nayapara</v>
          </cell>
          <cell r="M224">
            <v>41269</v>
          </cell>
          <cell r="N224" t="str">
            <v>Nutrition</v>
          </cell>
          <cell r="O224" t="str">
            <v>COX'S BAZAR</v>
          </cell>
          <cell r="P224" t="str">
            <v>E</v>
          </cell>
          <cell r="Q224">
            <v>3</v>
          </cell>
          <cell r="R224">
            <v>1</v>
          </cell>
          <cell r="S224">
            <v>0.68767123287671228</v>
          </cell>
          <cell r="T224" t="str">
            <v>Temporary</v>
          </cell>
          <cell r="U224">
            <v>0</v>
          </cell>
          <cell r="W224">
            <v>40962</v>
          </cell>
          <cell r="X224">
            <v>40</v>
          </cell>
          <cell r="Y224">
            <v>5</v>
          </cell>
          <cell r="Z224">
            <v>22</v>
          </cell>
          <cell r="AA224" t="str">
            <v>E31</v>
          </cell>
        </row>
        <row r="225">
          <cell r="A225" t="str">
            <v>CO179</v>
          </cell>
          <cell r="B225" t="str">
            <v>Abul</v>
          </cell>
          <cell r="C225" t="str">
            <v>Basar</v>
          </cell>
          <cell r="E225" t="str">
            <v>male</v>
          </cell>
          <cell r="F225">
            <v>40300</v>
          </cell>
          <cell r="G225" t="str">
            <v>Watchman</v>
          </cell>
          <cell r="I225" t="str">
            <v>Cox Warehouse</v>
          </cell>
          <cell r="M225">
            <v>41274</v>
          </cell>
          <cell r="N225" t="str">
            <v>Logistics</v>
          </cell>
          <cell r="O225" t="str">
            <v>COX'S BAZAR</v>
          </cell>
          <cell r="P225" t="str">
            <v>E</v>
          </cell>
          <cell r="Q225">
            <v>1</v>
          </cell>
          <cell r="R225">
            <v>1</v>
          </cell>
          <cell r="S225">
            <v>2.5013698630136987</v>
          </cell>
          <cell r="T225" t="str">
            <v>Temporary</v>
          </cell>
          <cell r="U225">
            <v>0</v>
          </cell>
          <cell r="W225">
            <v>40300</v>
          </cell>
          <cell r="X225">
            <v>40</v>
          </cell>
          <cell r="Y225">
            <v>5</v>
          </cell>
          <cell r="Z225">
            <v>22</v>
          </cell>
          <cell r="AA225" t="str">
            <v>E11</v>
          </cell>
        </row>
        <row r="226">
          <cell r="A226" t="str">
            <v>CO180</v>
          </cell>
          <cell r="B226" t="str">
            <v>Mridul Kanti</v>
          </cell>
          <cell r="C226" t="str">
            <v>Dey</v>
          </cell>
          <cell r="E226" t="str">
            <v>male</v>
          </cell>
          <cell r="F226">
            <v>40300</v>
          </cell>
          <cell r="G226" t="str">
            <v>Watchman</v>
          </cell>
          <cell r="I226" t="str">
            <v>Cox Warehouse</v>
          </cell>
          <cell r="M226">
            <v>41274</v>
          </cell>
          <cell r="N226" t="str">
            <v>Logistics</v>
          </cell>
          <cell r="O226" t="str">
            <v>COX'S BAZAR</v>
          </cell>
          <cell r="P226" t="str">
            <v>E</v>
          </cell>
          <cell r="Q226">
            <v>1</v>
          </cell>
          <cell r="R226">
            <v>1</v>
          </cell>
          <cell r="S226">
            <v>2.5013698630136987</v>
          </cell>
          <cell r="T226" t="str">
            <v>Temporary</v>
          </cell>
          <cell r="U226">
            <v>0</v>
          </cell>
          <cell r="W226">
            <v>40300</v>
          </cell>
          <cell r="X226">
            <v>40</v>
          </cell>
          <cell r="Y226">
            <v>5</v>
          </cell>
          <cell r="Z226">
            <v>22</v>
          </cell>
          <cell r="AA226" t="str">
            <v>E11</v>
          </cell>
        </row>
        <row r="227">
          <cell r="A227" t="str">
            <v>CO181</v>
          </cell>
          <cell r="B227" t="str">
            <v>Md. Nasir</v>
          </cell>
          <cell r="C227" t="str">
            <v>Uddin</v>
          </cell>
          <cell r="E227" t="str">
            <v>male</v>
          </cell>
          <cell r="F227">
            <v>40300</v>
          </cell>
          <cell r="G227" t="str">
            <v>Watchman</v>
          </cell>
          <cell r="I227" t="str">
            <v>Cox Warehouse</v>
          </cell>
          <cell r="M227">
            <v>41274</v>
          </cell>
          <cell r="N227" t="str">
            <v>Logistics</v>
          </cell>
          <cell r="O227" t="str">
            <v>COX'S BAZAR</v>
          </cell>
          <cell r="P227" t="str">
            <v>E</v>
          </cell>
          <cell r="Q227">
            <v>1</v>
          </cell>
          <cell r="R227">
            <v>1</v>
          </cell>
          <cell r="S227">
            <v>2.5013698630136987</v>
          </cell>
          <cell r="T227" t="str">
            <v>Temporary</v>
          </cell>
          <cell r="U227">
            <v>0</v>
          </cell>
          <cell r="W227">
            <v>40300</v>
          </cell>
          <cell r="X227">
            <v>40</v>
          </cell>
          <cell r="Y227">
            <v>5</v>
          </cell>
          <cell r="Z227">
            <v>22</v>
          </cell>
          <cell r="AA227" t="str">
            <v>E11</v>
          </cell>
        </row>
        <row r="228">
          <cell r="A228" t="str">
            <v>CO182</v>
          </cell>
          <cell r="B228" t="str">
            <v>Hossain</v>
          </cell>
          <cell r="C228" t="str">
            <v>Ahmed</v>
          </cell>
          <cell r="E228" t="str">
            <v>male</v>
          </cell>
          <cell r="F228">
            <v>40300</v>
          </cell>
          <cell r="G228" t="str">
            <v>Watchman</v>
          </cell>
          <cell r="I228" t="str">
            <v>Cox Warehouse</v>
          </cell>
          <cell r="M228">
            <v>41274</v>
          </cell>
          <cell r="N228" t="str">
            <v>Logistics</v>
          </cell>
          <cell r="O228" t="str">
            <v>COX'S BAZAR</v>
          </cell>
          <cell r="P228" t="str">
            <v>E</v>
          </cell>
          <cell r="Q228">
            <v>1</v>
          </cell>
          <cell r="R228">
            <v>1</v>
          </cell>
          <cell r="S228">
            <v>2.5013698630136987</v>
          </cell>
          <cell r="T228" t="str">
            <v>Temporary</v>
          </cell>
          <cell r="U228">
            <v>0</v>
          </cell>
          <cell r="W228">
            <v>40300</v>
          </cell>
          <cell r="X228">
            <v>40</v>
          </cell>
          <cell r="Y228">
            <v>5</v>
          </cell>
          <cell r="Z228">
            <v>22</v>
          </cell>
          <cell r="AA228" t="str">
            <v>E11</v>
          </cell>
        </row>
        <row r="229">
          <cell r="A229" t="str">
            <v>CO188</v>
          </cell>
          <cell r="B229" t="str">
            <v xml:space="preserve">Jahangir </v>
          </cell>
          <cell r="C229" t="str">
            <v>Alam</v>
          </cell>
          <cell r="E229" t="str">
            <v>male</v>
          </cell>
          <cell r="F229">
            <v>40331</v>
          </cell>
          <cell r="G229" t="str">
            <v>Cook</v>
          </cell>
          <cell r="I229" t="str">
            <v>Teknaf - Nayapara</v>
          </cell>
          <cell r="M229">
            <v>41274</v>
          </cell>
          <cell r="N229" t="str">
            <v>Nutrition</v>
          </cell>
          <cell r="O229" t="str">
            <v>COX'S BAZAR</v>
          </cell>
          <cell r="P229" t="str">
            <v>E</v>
          </cell>
          <cell r="Q229">
            <v>2</v>
          </cell>
          <cell r="R229">
            <v>3</v>
          </cell>
          <cell r="S229">
            <v>2.4164383561643836</v>
          </cell>
          <cell r="T229" t="str">
            <v>Temporary</v>
          </cell>
          <cell r="U229">
            <v>0</v>
          </cell>
          <cell r="W229">
            <v>40331</v>
          </cell>
          <cell r="X229">
            <v>40</v>
          </cell>
          <cell r="Y229">
            <v>5</v>
          </cell>
          <cell r="Z229">
            <v>22</v>
          </cell>
          <cell r="AA229" t="str">
            <v>E23</v>
          </cell>
        </row>
        <row r="230">
          <cell r="A230" t="str">
            <v>CO189</v>
          </cell>
          <cell r="B230" t="str">
            <v>Saiful</v>
          </cell>
          <cell r="C230" t="str">
            <v>Islam</v>
          </cell>
          <cell r="E230" t="str">
            <v>male</v>
          </cell>
          <cell r="F230">
            <v>40331</v>
          </cell>
          <cell r="G230" t="str">
            <v>Cook</v>
          </cell>
          <cell r="I230" t="str">
            <v>Teknaf - Nayapara</v>
          </cell>
          <cell r="M230">
            <v>41274</v>
          </cell>
          <cell r="N230" t="str">
            <v>Nutrition</v>
          </cell>
          <cell r="O230" t="str">
            <v>COX'S BAZAR</v>
          </cell>
          <cell r="P230" t="str">
            <v>E</v>
          </cell>
          <cell r="Q230">
            <v>2</v>
          </cell>
          <cell r="R230">
            <v>1</v>
          </cell>
          <cell r="S230">
            <v>2.4164383561643836</v>
          </cell>
          <cell r="T230" t="str">
            <v>Temporary</v>
          </cell>
          <cell r="U230">
            <v>0</v>
          </cell>
          <cell r="W230">
            <v>40331</v>
          </cell>
          <cell r="X230">
            <v>40</v>
          </cell>
          <cell r="Y230">
            <v>5</v>
          </cell>
          <cell r="Z230">
            <v>22</v>
          </cell>
          <cell r="AA230" t="str">
            <v>E21</v>
          </cell>
        </row>
        <row r="231">
          <cell r="A231" t="str">
            <v>CO190</v>
          </cell>
          <cell r="B231" t="str">
            <v>Mohammed</v>
          </cell>
          <cell r="C231" t="str">
            <v xml:space="preserve">Ullah </v>
          </cell>
          <cell r="E231" t="str">
            <v>male</v>
          </cell>
          <cell r="F231">
            <v>40331</v>
          </cell>
          <cell r="G231" t="str">
            <v>Watchman</v>
          </cell>
          <cell r="I231" t="str">
            <v>Teknaf - Nayapara</v>
          </cell>
          <cell r="M231">
            <v>41274</v>
          </cell>
          <cell r="N231" t="str">
            <v>Logistics</v>
          </cell>
          <cell r="O231" t="str">
            <v>COX'S BAZAR</v>
          </cell>
          <cell r="P231" t="str">
            <v>E</v>
          </cell>
          <cell r="Q231">
            <v>1</v>
          </cell>
          <cell r="R231">
            <v>1</v>
          </cell>
          <cell r="S231">
            <v>2.4164383561643836</v>
          </cell>
          <cell r="T231" t="str">
            <v>Temporary</v>
          </cell>
          <cell r="U231">
            <v>0</v>
          </cell>
          <cell r="W231">
            <v>40331</v>
          </cell>
          <cell r="X231">
            <v>40</v>
          </cell>
          <cell r="Y231">
            <v>5</v>
          </cell>
          <cell r="Z231">
            <v>22</v>
          </cell>
          <cell r="AA231" t="str">
            <v>E11</v>
          </cell>
        </row>
        <row r="232">
          <cell r="A232" t="str">
            <v>CO200</v>
          </cell>
          <cell r="B232" t="str">
            <v>Mofidul</v>
          </cell>
          <cell r="C232" t="str">
            <v>Hoque</v>
          </cell>
          <cell r="E232" t="str">
            <v>male</v>
          </cell>
          <cell r="F232">
            <v>40440</v>
          </cell>
          <cell r="G232" t="str">
            <v>WASH Team Leader</v>
          </cell>
          <cell r="I232" t="str">
            <v>Ukhiya - EMOP</v>
          </cell>
          <cell r="J232">
            <v>41063</v>
          </cell>
          <cell r="M232">
            <v>41274</v>
          </cell>
          <cell r="N232" t="str">
            <v>WaSH</v>
          </cell>
          <cell r="O232" t="str">
            <v>COX'S BAZAR</v>
          </cell>
          <cell r="P232" t="str">
            <v>T</v>
          </cell>
          <cell r="Q232">
            <v>2</v>
          </cell>
          <cell r="R232">
            <v>1</v>
          </cell>
          <cell r="S232">
            <v>2.117808219178082</v>
          </cell>
          <cell r="T232" t="str">
            <v>Temporary</v>
          </cell>
          <cell r="U232">
            <v>0</v>
          </cell>
          <cell r="W232">
            <v>40440</v>
          </cell>
          <cell r="X232">
            <v>40</v>
          </cell>
          <cell r="Y232">
            <v>5</v>
          </cell>
          <cell r="Z232">
            <v>22</v>
          </cell>
          <cell r="AA232" t="str">
            <v>T21</v>
          </cell>
        </row>
        <row r="233">
          <cell r="A233" t="str">
            <v>CO201</v>
          </cell>
          <cell r="B233" t="str">
            <v xml:space="preserve">Md. </v>
          </cell>
          <cell r="C233" t="str">
            <v>Nurujjman</v>
          </cell>
          <cell r="E233" t="str">
            <v>male</v>
          </cell>
          <cell r="F233">
            <v>40441</v>
          </cell>
          <cell r="G233" t="str">
            <v>Deputy Head of Program</v>
          </cell>
          <cell r="I233" t="str">
            <v>Teknaf - Nayapara</v>
          </cell>
          <cell r="M233">
            <v>41274</v>
          </cell>
          <cell r="N233" t="str">
            <v>Nutrition</v>
          </cell>
          <cell r="O233" t="str">
            <v>COX'S BAZAR</v>
          </cell>
          <cell r="P233" t="str">
            <v>M</v>
          </cell>
          <cell r="Q233">
            <v>1</v>
          </cell>
          <cell r="R233">
            <v>1</v>
          </cell>
          <cell r="S233">
            <v>2.1150684931506851</v>
          </cell>
          <cell r="T233" t="str">
            <v>Temporary</v>
          </cell>
          <cell r="U233">
            <v>0</v>
          </cell>
          <cell r="W233">
            <v>40441</v>
          </cell>
          <cell r="X233">
            <v>40</v>
          </cell>
          <cell r="Y233">
            <v>5</v>
          </cell>
          <cell r="Z233">
            <v>22</v>
          </cell>
          <cell r="AA233" t="str">
            <v>M11</v>
          </cell>
        </row>
        <row r="234">
          <cell r="A234" t="str">
            <v>CO202</v>
          </cell>
          <cell r="B234" t="str">
            <v>Abu Hena Mustafa</v>
          </cell>
          <cell r="C234" t="str">
            <v>Kamal Sikdar</v>
          </cell>
          <cell r="E234" t="str">
            <v>male</v>
          </cell>
          <cell r="F234">
            <v>40454</v>
          </cell>
          <cell r="G234" t="str">
            <v>Deputy Head of Program WaSH</v>
          </cell>
          <cell r="I234" t="str">
            <v xml:space="preserve">Ukhiya - Kutupalong </v>
          </cell>
          <cell r="M234">
            <v>41274</v>
          </cell>
          <cell r="N234" t="str">
            <v>WaSH</v>
          </cell>
          <cell r="O234" t="str">
            <v>COX'S BAZAR</v>
          </cell>
          <cell r="P234" t="str">
            <v>M</v>
          </cell>
          <cell r="Q234">
            <v>1</v>
          </cell>
          <cell r="R234">
            <v>2</v>
          </cell>
          <cell r="S234">
            <v>2.0794520547945203</v>
          </cell>
          <cell r="T234" t="str">
            <v>Temporary</v>
          </cell>
          <cell r="U234">
            <v>0</v>
          </cell>
          <cell r="W234">
            <v>40454</v>
          </cell>
          <cell r="X234">
            <v>40</v>
          </cell>
          <cell r="Y234">
            <v>5</v>
          </cell>
          <cell r="Z234">
            <v>22</v>
          </cell>
          <cell r="AA234" t="str">
            <v>M12</v>
          </cell>
        </row>
        <row r="235">
          <cell r="A235" t="str">
            <v>CO203</v>
          </cell>
          <cell r="B235" t="str">
            <v>Md. Kawsar</v>
          </cell>
          <cell r="C235" t="str">
            <v>Alome</v>
          </cell>
          <cell r="E235" t="str">
            <v>Male</v>
          </cell>
          <cell r="F235">
            <v>40454</v>
          </cell>
          <cell r="G235" t="str">
            <v>Deputy Head of Program WaSH</v>
          </cell>
          <cell r="I235" t="str">
            <v>Ukhiya</v>
          </cell>
          <cell r="M235">
            <v>41274</v>
          </cell>
          <cell r="N235" t="str">
            <v>WaSH</v>
          </cell>
          <cell r="O235" t="str">
            <v>COX'S BAZAR</v>
          </cell>
          <cell r="P235" t="str">
            <v>M</v>
          </cell>
          <cell r="Q235">
            <v>1</v>
          </cell>
          <cell r="R235">
            <v>2</v>
          </cell>
          <cell r="S235">
            <v>2.0794520547945203</v>
          </cell>
          <cell r="T235" t="str">
            <v>Temporary</v>
          </cell>
          <cell r="U235">
            <v>0</v>
          </cell>
          <cell r="W235">
            <v>40454</v>
          </cell>
          <cell r="X235">
            <v>40</v>
          </cell>
          <cell r="Y235">
            <v>5</v>
          </cell>
          <cell r="Z235">
            <v>22</v>
          </cell>
          <cell r="AA235" t="str">
            <v>M12</v>
          </cell>
        </row>
        <row r="236">
          <cell r="A236" t="str">
            <v>CO204</v>
          </cell>
          <cell r="B236" t="str">
            <v xml:space="preserve">Abdul </v>
          </cell>
          <cell r="C236" t="str">
            <v>Motin</v>
          </cell>
          <cell r="E236" t="str">
            <v>male</v>
          </cell>
          <cell r="F236">
            <v>40454</v>
          </cell>
          <cell r="G236" t="str">
            <v>Driver</v>
          </cell>
          <cell r="I236" t="str">
            <v>Cox's Bazar</v>
          </cell>
          <cell r="M236">
            <v>41274</v>
          </cell>
          <cell r="N236" t="str">
            <v>Logistics</v>
          </cell>
          <cell r="O236" t="str">
            <v>COX'S BAZAR</v>
          </cell>
          <cell r="P236" t="str">
            <v>T</v>
          </cell>
          <cell r="Q236">
            <v>1</v>
          </cell>
          <cell r="R236">
            <v>1</v>
          </cell>
          <cell r="S236">
            <v>2.0794520547945203</v>
          </cell>
          <cell r="T236" t="str">
            <v>Temporary</v>
          </cell>
          <cell r="U236">
            <v>0</v>
          </cell>
          <cell r="W236">
            <v>40454</v>
          </cell>
          <cell r="X236">
            <v>40</v>
          </cell>
          <cell r="Y236">
            <v>5</v>
          </cell>
          <cell r="Z236">
            <v>22</v>
          </cell>
          <cell r="AA236" t="str">
            <v>T11</v>
          </cell>
        </row>
        <row r="237">
          <cell r="A237" t="str">
            <v>CO212</v>
          </cell>
          <cell r="B237" t="str">
            <v>Bulbul Akter</v>
          </cell>
          <cell r="C237" t="str">
            <v>Chowdhury</v>
          </cell>
          <cell r="E237" t="str">
            <v>Female</v>
          </cell>
          <cell r="F237">
            <v>40491</v>
          </cell>
          <cell r="G237" t="str">
            <v>Psycho Social Worker</v>
          </cell>
          <cell r="I237" t="str">
            <v>Ukhiya - EMOP</v>
          </cell>
          <cell r="M237">
            <v>41274</v>
          </cell>
          <cell r="N237" t="str">
            <v>Mental Health</v>
          </cell>
          <cell r="O237" t="str">
            <v>COX'S BAZAR</v>
          </cell>
          <cell r="P237" t="str">
            <v>T</v>
          </cell>
          <cell r="Q237">
            <v>1</v>
          </cell>
          <cell r="R237">
            <v>1</v>
          </cell>
          <cell r="S237">
            <v>1.978082191780822</v>
          </cell>
          <cell r="T237" t="str">
            <v>Temporary</v>
          </cell>
          <cell r="U237">
            <v>0</v>
          </cell>
          <cell r="W237">
            <v>40491</v>
          </cell>
          <cell r="X237">
            <v>40</v>
          </cell>
          <cell r="Y237">
            <v>5</v>
          </cell>
          <cell r="Z237">
            <v>22</v>
          </cell>
          <cell r="AA237" t="str">
            <v>T11</v>
          </cell>
        </row>
        <row r="238">
          <cell r="A238" t="str">
            <v>CO214</v>
          </cell>
          <cell r="B238" t="str">
            <v xml:space="preserve">Mariam </v>
          </cell>
          <cell r="C238" t="str">
            <v>Begum</v>
          </cell>
          <cell r="E238" t="str">
            <v>Female</v>
          </cell>
          <cell r="F238">
            <v>40545</v>
          </cell>
          <cell r="G238" t="str">
            <v>Home Visitor</v>
          </cell>
          <cell r="I238" t="str">
            <v>Ukhiya - EMOP</v>
          </cell>
          <cell r="M238">
            <v>41274</v>
          </cell>
          <cell r="N238" t="str">
            <v>Nutrition</v>
          </cell>
          <cell r="O238" t="str">
            <v>COX'S BAZAR</v>
          </cell>
          <cell r="P238" t="str">
            <v>E</v>
          </cell>
          <cell r="Q238">
            <v>3</v>
          </cell>
          <cell r="R238">
            <v>1</v>
          </cell>
          <cell r="S238">
            <v>1.8301369863013699</v>
          </cell>
          <cell r="T238" t="str">
            <v>Temporary</v>
          </cell>
          <cell r="U238">
            <v>0</v>
          </cell>
          <cell r="W238">
            <v>40545</v>
          </cell>
          <cell r="X238">
            <v>40</v>
          </cell>
          <cell r="Y238">
            <v>5</v>
          </cell>
          <cell r="Z238">
            <v>22</v>
          </cell>
          <cell r="AA238" t="str">
            <v>E31</v>
          </cell>
        </row>
        <row r="239">
          <cell r="A239" t="str">
            <v>CO215</v>
          </cell>
          <cell r="B239" t="str">
            <v>Afroza</v>
          </cell>
          <cell r="C239" t="str">
            <v>Begum</v>
          </cell>
          <cell r="E239" t="str">
            <v>female</v>
          </cell>
          <cell r="F239">
            <v>40559</v>
          </cell>
          <cell r="G239" t="str">
            <v>HR  Officer</v>
          </cell>
          <cell r="I239" t="str">
            <v>Cox's Bazar Office</v>
          </cell>
          <cell r="M239">
            <v>41274</v>
          </cell>
          <cell r="N239" t="str">
            <v>Administration</v>
          </cell>
          <cell r="O239" t="str">
            <v>COX'S BAZAR</v>
          </cell>
          <cell r="P239" t="str">
            <v>T</v>
          </cell>
          <cell r="Q239">
            <v>2</v>
          </cell>
          <cell r="R239">
            <v>1</v>
          </cell>
          <cell r="S239">
            <v>1.7917808219178082</v>
          </cell>
          <cell r="T239" t="str">
            <v>Temporary</v>
          </cell>
          <cell r="U239">
            <v>0</v>
          </cell>
          <cell r="W239">
            <v>40559</v>
          </cell>
          <cell r="X239">
            <v>40</v>
          </cell>
          <cell r="Y239">
            <v>5</v>
          </cell>
          <cell r="Z239">
            <v>22</v>
          </cell>
          <cell r="AA239" t="str">
            <v>T21</v>
          </cell>
        </row>
        <row r="240">
          <cell r="A240" t="str">
            <v>CO218</v>
          </cell>
          <cell r="B240" t="str">
            <v>Hosna</v>
          </cell>
          <cell r="C240" t="str">
            <v>Begum</v>
          </cell>
          <cell r="E240" t="str">
            <v>female</v>
          </cell>
          <cell r="F240">
            <v>40622</v>
          </cell>
          <cell r="G240" t="str">
            <v>Health Educator</v>
          </cell>
          <cell r="I240" t="str">
            <v>Teknaf - Nayapara</v>
          </cell>
          <cell r="M240">
            <v>41274</v>
          </cell>
          <cell r="N240" t="str">
            <v>Nutrition</v>
          </cell>
          <cell r="O240" t="str">
            <v>COX'S BAZAR</v>
          </cell>
          <cell r="P240" t="str">
            <v>E</v>
          </cell>
          <cell r="Q240">
            <v>3</v>
          </cell>
          <cell r="R240">
            <v>3</v>
          </cell>
          <cell r="S240">
            <v>1.6191780821917807</v>
          </cell>
          <cell r="T240" t="str">
            <v>Temporary</v>
          </cell>
          <cell r="U240">
            <v>0</v>
          </cell>
          <cell r="W240">
            <v>40622</v>
          </cell>
          <cell r="X240">
            <v>40</v>
          </cell>
          <cell r="Y240">
            <v>5</v>
          </cell>
          <cell r="Z240">
            <v>22</v>
          </cell>
          <cell r="AA240" t="str">
            <v>E33</v>
          </cell>
        </row>
        <row r="241">
          <cell r="A241" t="str">
            <v>CO219</v>
          </cell>
          <cell r="B241" t="str">
            <v>Sweety Rani</v>
          </cell>
          <cell r="C241" t="str">
            <v>Barman</v>
          </cell>
          <cell r="E241" t="str">
            <v>female</v>
          </cell>
          <cell r="F241">
            <v>40622</v>
          </cell>
          <cell r="G241" t="str">
            <v>Home Visitor</v>
          </cell>
          <cell r="I241" t="str">
            <v>Teknaf - Nayapara</v>
          </cell>
          <cell r="M241">
            <v>41274</v>
          </cell>
          <cell r="N241" t="str">
            <v>Nutrition</v>
          </cell>
          <cell r="O241" t="str">
            <v>COX'S BAZAR</v>
          </cell>
          <cell r="P241" t="str">
            <v>E</v>
          </cell>
          <cell r="Q241">
            <v>3</v>
          </cell>
          <cell r="R241">
            <v>1</v>
          </cell>
          <cell r="S241">
            <v>1.6191780821917807</v>
          </cell>
          <cell r="T241" t="str">
            <v>Temporary</v>
          </cell>
          <cell r="U241">
            <v>0</v>
          </cell>
          <cell r="W241">
            <v>40622</v>
          </cell>
          <cell r="X241">
            <v>40</v>
          </cell>
          <cell r="Y241">
            <v>5</v>
          </cell>
          <cell r="Z241">
            <v>22</v>
          </cell>
          <cell r="AA241" t="str">
            <v>E31</v>
          </cell>
        </row>
        <row r="242">
          <cell r="A242" t="str">
            <v>CO226</v>
          </cell>
          <cell r="B242" t="str">
            <v>Debashis Ranjan</v>
          </cell>
          <cell r="C242" t="str">
            <v>Baisya</v>
          </cell>
          <cell r="E242" t="str">
            <v>male</v>
          </cell>
          <cell r="F242">
            <v>40681</v>
          </cell>
          <cell r="G242" t="str">
            <v>Medical Doctor</v>
          </cell>
          <cell r="I242" t="str">
            <v>Teknaf - Nayapara</v>
          </cell>
          <cell r="M242">
            <v>41274</v>
          </cell>
          <cell r="N242" t="str">
            <v>Nutrition</v>
          </cell>
          <cell r="O242" t="str">
            <v>COX'S BAZAR</v>
          </cell>
          <cell r="P242" t="str">
            <v>T</v>
          </cell>
          <cell r="Q242">
            <v>3</v>
          </cell>
          <cell r="R242">
            <v>2</v>
          </cell>
          <cell r="S242">
            <v>1.4575342465753425</v>
          </cell>
          <cell r="T242" t="str">
            <v>Temporary</v>
          </cell>
          <cell r="U242">
            <v>0</v>
          </cell>
          <cell r="W242">
            <v>40681</v>
          </cell>
          <cell r="X242">
            <v>40</v>
          </cell>
          <cell r="Y242">
            <v>5</v>
          </cell>
          <cell r="Z242">
            <v>22</v>
          </cell>
          <cell r="AA242" t="str">
            <v>T32</v>
          </cell>
        </row>
        <row r="243">
          <cell r="A243" t="str">
            <v>CO227</v>
          </cell>
          <cell r="B243" t="str">
            <v xml:space="preserve">Lucky </v>
          </cell>
          <cell r="C243" t="str">
            <v>Datta</v>
          </cell>
          <cell r="E243" t="str">
            <v>female</v>
          </cell>
          <cell r="F243">
            <v>40756</v>
          </cell>
          <cell r="G243" t="str">
            <v>Assistant WASH Team Leader</v>
          </cell>
          <cell r="I243" t="str">
            <v xml:space="preserve">Ukhiya - Kutupalong </v>
          </cell>
          <cell r="M243">
            <v>41274</v>
          </cell>
          <cell r="N243" t="str">
            <v>WaSH</v>
          </cell>
          <cell r="O243" t="str">
            <v>COX'S BAZAR</v>
          </cell>
          <cell r="P243" t="str">
            <v>T</v>
          </cell>
          <cell r="Q243">
            <v>1</v>
          </cell>
          <cell r="R243">
            <v>1</v>
          </cell>
          <cell r="S243">
            <v>1.252054794520548</v>
          </cell>
          <cell r="T243" t="str">
            <v>Temporary</v>
          </cell>
          <cell r="U243">
            <v>0</v>
          </cell>
          <cell r="W243">
            <v>40756</v>
          </cell>
          <cell r="X243">
            <v>40</v>
          </cell>
          <cell r="Y243">
            <v>5</v>
          </cell>
          <cell r="Z243">
            <v>22</v>
          </cell>
          <cell r="AA243" t="str">
            <v>T11</v>
          </cell>
        </row>
        <row r="244">
          <cell r="A244" t="str">
            <v>CO228</v>
          </cell>
          <cell r="B244" t="str">
            <v>Mohammed Nurun</v>
          </cell>
          <cell r="C244" t="str">
            <v>Nobi</v>
          </cell>
          <cell r="E244" t="str">
            <v>Male</v>
          </cell>
          <cell r="F244">
            <v>40771</v>
          </cell>
          <cell r="G244" t="str">
            <v>Assistant WASH Team Leader</v>
          </cell>
          <cell r="I244" t="str">
            <v>Ukhiya - EMOP</v>
          </cell>
          <cell r="M244">
            <v>41274</v>
          </cell>
          <cell r="N244" t="str">
            <v>WaSH</v>
          </cell>
          <cell r="O244" t="str">
            <v>COX'S BAZAR</v>
          </cell>
          <cell r="P244" t="str">
            <v>T</v>
          </cell>
          <cell r="Q244">
            <v>1</v>
          </cell>
          <cell r="R244">
            <v>1</v>
          </cell>
          <cell r="S244">
            <v>1.210958904109589</v>
          </cell>
          <cell r="T244" t="str">
            <v>Temporary</v>
          </cell>
          <cell r="U244">
            <v>0</v>
          </cell>
          <cell r="W244">
            <v>40771</v>
          </cell>
          <cell r="X244">
            <v>40</v>
          </cell>
          <cell r="Y244">
            <v>5</v>
          </cell>
          <cell r="Z244">
            <v>22</v>
          </cell>
          <cell r="AA244" t="str">
            <v>T11</v>
          </cell>
        </row>
        <row r="245">
          <cell r="A245" t="str">
            <v>CO229</v>
          </cell>
          <cell r="B245" t="str">
            <v xml:space="preserve">Md. Main </v>
          </cell>
          <cell r="C245" t="str">
            <v>Chowdhury</v>
          </cell>
          <cell r="E245" t="str">
            <v>male</v>
          </cell>
          <cell r="F245">
            <v>40778</v>
          </cell>
          <cell r="G245" t="str">
            <v>Nutrition Centre Supervisor</v>
          </cell>
          <cell r="I245" t="str">
            <v>Ukhiya - EMOP</v>
          </cell>
          <cell r="M245">
            <v>41274</v>
          </cell>
          <cell r="N245" t="str">
            <v>Nutrition</v>
          </cell>
          <cell r="O245" t="str">
            <v>COX'S BAZAR</v>
          </cell>
          <cell r="P245" t="str">
            <v>T</v>
          </cell>
          <cell r="Q245">
            <v>3</v>
          </cell>
          <cell r="R245">
            <v>1</v>
          </cell>
          <cell r="S245">
            <v>1.1917808219178083</v>
          </cell>
          <cell r="T245" t="str">
            <v>Temporary</v>
          </cell>
          <cell r="U245">
            <v>0</v>
          </cell>
          <cell r="W245">
            <v>40778</v>
          </cell>
          <cell r="X245">
            <v>40</v>
          </cell>
          <cell r="Y245">
            <v>5</v>
          </cell>
          <cell r="Z245">
            <v>22</v>
          </cell>
          <cell r="AA245" t="str">
            <v>T31</v>
          </cell>
        </row>
        <row r="246">
          <cell r="A246" t="str">
            <v>CO231</v>
          </cell>
          <cell r="B246" t="str">
            <v>Erfana</v>
          </cell>
          <cell r="C246" t="str">
            <v>Haq</v>
          </cell>
          <cell r="E246" t="str">
            <v>female</v>
          </cell>
          <cell r="F246">
            <v>40793</v>
          </cell>
          <cell r="G246" t="str">
            <v>Nutrition Program Supervisor CMAM</v>
          </cell>
          <cell r="I246" t="str">
            <v>Ukhiya</v>
          </cell>
          <cell r="M246">
            <v>41274</v>
          </cell>
          <cell r="N246" t="str">
            <v>Nutrition</v>
          </cell>
          <cell r="O246" t="str">
            <v>COX'S BAZAR</v>
          </cell>
          <cell r="P246" t="str">
            <v>T</v>
          </cell>
          <cell r="Q246">
            <v>3</v>
          </cell>
          <cell r="R246">
            <v>1</v>
          </cell>
          <cell r="S246">
            <v>1.1506849315068493</v>
          </cell>
          <cell r="T246" t="str">
            <v>Temporary</v>
          </cell>
          <cell r="U246">
            <v>0</v>
          </cell>
          <cell r="W246">
            <v>40793</v>
          </cell>
          <cell r="X246">
            <v>40</v>
          </cell>
          <cell r="Y246">
            <v>5</v>
          </cell>
          <cell r="Z246">
            <v>22</v>
          </cell>
          <cell r="AA246" t="str">
            <v>T31</v>
          </cell>
        </row>
        <row r="247">
          <cell r="A247" t="str">
            <v>CO232</v>
          </cell>
          <cell r="B247" t="str">
            <v xml:space="preserve">Md. Nowab </v>
          </cell>
          <cell r="C247" t="str">
            <v>Ali</v>
          </cell>
          <cell r="E247" t="str">
            <v>male</v>
          </cell>
          <cell r="F247">
            <v>40787</v>
          </cell>
          <cell r="G247" t="str">
            <v>Driver</v>
          </cell>
          <cell r="I247" t="str">
            <v>Cox's Bazar</v>
          </cell>
          <cell r="M247">
            <v>41274</v>
          </cell>
          <cell r="N247" t="str">
            <v>Logistics</v>
          </cell>
          <cell r="O247" t="str">
            <v>COX'S BAZAR</v>
          </cell>
          <cell r="P247" t="str">
            <v>T</v>
          </cell>
          <cell r="Q247">
            <v>1</v>
          </cell>
          <cell r="R247">
            <v>1</v>
          </cell>
          <cell r="S247">
            <v>1.167123287671233</v>
          </cell>
          <cell r="T247" t="str">
            <v>Temporary</v>
          </cell>
          <cell r="U247">
            <v>0</v>
          </cell>
          <cell r="W247">
            <v>40787</v>
          </cell>
          <cell r="X247">
            <v>40</v>
          </cell>
          <cell r="Y247">
            <v>5</v>
          </cell>
          <cell r="Z247">
            <v>22</v>
          </cell>
          <cell r="AA247" t="str">
            <v>T11</v>
          </cell>
        </row>
        <row r="248">
          <cell r="A248" t="str">
            <v>CO233</v>
          </cell>
          <cell r="B248" t="str">
            <v xml:space="preserve">Md. Samiul Haque </v>
          </cell>
          <cell r="C248" t="str">
            <v>Chowdhury</v>
          </cell>
          <cell r="E248" t="str">
            <v>male</v>
          </cell>
          <cell r="F248">
            <v>40797</v>
          </cell>
          <cell r="G248" t="str">
            <v>Head of Project</v>
          </cell>
          <cell r="I248" t="str">
            <v>Teknaf - Nayapara</v>
          </cell>
          <cell r="J248">
            <v>41031</v>
          </cell>
          <cell r="M248">
            <v>41274</v>
          </cell>
          <cell r="N248" t="str">
            <v>Mental Health</v>
          </cell>
          <cell r="O248" t="str">
            <v>COX'S BAZAR</v>
          </cell>
          <cell r="P248" t="str">
            <v>T</v>
          </cell>
          <cell r="Q248">
            <v>3</v>
          </cell>
          <cell r="R248">
            <v>1</v>
          </cell>
          <cell r="S248">
            <v>1.1397260273972603</v>
          </cell>
          <cell r="T248" t="str">
            <v>Temporary</v>
          </cell>
          <cell r="U248">
            <v>0</v>
          </cell>
          <cell r="W248">
            <v>40797</v>
          </cell>
          <cell r="X248">
            <v>40</v>
          </cell>
          <cell r="Y248">
            <v>5</v>
          </cell>
          <cell r="Z248">
            <v>22</v>
          </cell>
          <cell r="AA248" t="str">
            <v>T31</v>
          </cell>
        </row>
        <row r="249">
          <cell r="A249" t="str">
            <v>CO235</v>
          </cell>
          <cell r="B249" t="str">
            <v>Farhana</v>
          </cell>
          <cell r="C249" t="str">
            <v>Afroz</v>
          </cell>
          <cell r="E249" t="str">
            <v>female</v>
          </cell>
          <cell r="F249">
            <v>40818</v>
          </cell>
          <cell r="G249" t="str">
            <v>Deputy Program Manager</v>
          </cell>
          <cell r="I249" t="str">
            <v>Cox's Bazar District</v>
          </cell>
          <cell r="M249">
            <v>41274</v>
          </cell>
          <cell r="N249" t="str">
            <v>Mental Health</v>
          </cell>
          <cell r="O249" t="str">
            <v>COX'S BAZAR</v>
          </cell>
          <cell r="P249" t="str">
            <v>M</v>
          </cell>
          <cell r="Q249">
            <v>1</v>
          </cell>
          <cell r="R249">
            <v>1</v>
          </cell>
          <cell r="S249">
            <v>1.0821917808219179</v>
          </cell>
          <cell r="T249" t="str">
            <v>Temporary</v>
          </cell>
          <cell r="U249">
            <v>0</v>
          </cell>
          <cell r="W249">
            <v>40818</v>
          </cell>
          <cell r="X249">
            <v>40</v>
          </cell>
          <cell r="Y249">
            <v>5</v>
          </cell>
          <cell r="Z249">
            <v>22</v>
          </cell>
          <cell r="AA249" t="str">
            <v>M11</v>
          </cell>
        </row>
        <row r="250">
          <cell r="A250" t="str">
            <v>CO236</v>
          </cell>
          <cell r="B250" t="str">
            <v>Pali</v>
          </cell>
          <cell r="C250" t="str">
            <v>Barua</v>
          </cell>
          <cell r="E250" t="str">
            <v>female</v>
          </cell>
          <cell r="F250">
            <v>40819</v>
          </cell>
          <cell r="G250" t="str">
            <v>Home Visitor</v>
          </cell>
          <cell r="I250" t="str">
            <v>Teknaf - Nayapara</v>
          </cell>
          <cell r="M250">
            <v>41274</v>
          </cell>
          <cell r="N250" t="str">
            <v>Nutrition</v>
          </cell>
          <cell r="O250" t="str">
            <v>COX'S BAZAR</v>
          </cell>
          <cell r="P250" t="str">
            <v>E</v>
          </cell>
          <cell r="Q250">
            <v>3</v>
          </cell>
          <cell r="R250">
            <v>1</v>
          </cell>
          <cell r="S250">
            <v>1.0794520547945206</v>
          </cell>
          <cell r="T250" t="str">
            <v>Temporary</v>
          </cell>
          <cell r="U250">
            <v>0</v>
          </cell>
          <cell r="W250">
            <v>40819</v>
          </cell>
          <cell r="X250">
            <v>40</v>
          </cell>
          <cell r="Y250">
            <v>5</v>
          </cell>
          <cell r="Z250">
            <v>22</v>
          </cell>
          <cell r="AA250" t="str">
            <v>E31</v>
          </cell>
        </row>
        <row r="251">
          <cell r="A251" t="str">
            <v>CO237</v>
          </cell>
          <cell r="B251" t="str">
            <v xml:space="preserve">Mofidul </v>
          </cell>
          <cell r="C251" t="str">
            <v>Alam</v>
          </cell>
          <cell r="E251" t="str">
            <v>male</v>
          </cell>
          <cell r="F251">
            <v>40840</v>
          </cell>
          <cell r="G251" t="str">
            <v>Psycho Social Worker</v>
          </cell>
          <cell r="I251" t="str">
            <v>Teknaf - Nayapara</v>
          </cell>
          <cell r="M251">
            <v>41274</v>
          </cell>
          <cell r="N251" t="str">
            <v>Mental Health</v>
          </cell>
          <cell r="O251" t="str">
            <v>COX'S BAZAR</v>
          </cell>
          <cell r="P251" t="str">
            <v>T</v>
          </cell>
          <cell r="Q251">
            <v>1</v>
          </cell>
          <cell r="R251">
            <v>1</v>
          </cell>
          <cell r="S251">
            <v>1.021917808219178</v>
          </cell>
          <cell r="T251" t="str">
            <v>Temporary</v>
          </cell>
          <cell r="U251">
            <v>0</v>
          </cell>
          <cell r="W251">
            <v>40840</v>
          </cell>
          <cell r="X251">
            <v>40</v>
          </cell>
          <cell r="Y251">
            <v>5</v>
          </cell>
          <cell r="Z251">
            <v>22</v>
          </cell>
          <cell r="AA251" t="str">
            <v>T11</v>
          </cell>
        </row>
        <row r="252">
          <cell r="A252" t="str">
            <v>CO238</v>
          </cell>
          <cell r="B252" t="str">
            <v>Abu</v>
          </cell>
          <cell r="C252" t="str">
            <v>Saber</v>
          </cell>
          <cell r="E252" t="str">
            <v>male</v>
          </cell>
          <cell r="F252">
            <v>40840</v>
          </cell>
          <cell r="G252" t="str">
            <v>Psycho Social Worker</v>
          </cell>
          <cell r="I252" t="str">
            <v>Ukhiya - Kutupalong</v>
          </cell>
          <cell r="M252">
            <v>41274</v>
          </cell>
          <cell r="N252" t="str">
            <v>Mental Health</v>
          </cell>
          <cell r="O252" t="str">
            <v>COX'S BAZAR</v>
          </cell>
          <cell r="P252" t="str">
            <v>T</v>
          </cell>
          <cell r="Q252">
            <v>1</v>
          </cell>
          <cell r="R252">
            <v>1</v>
          </cell>
          <cell r="S252">
            <v>1.021917808219178</v>
          </cell>
          <cell r="T252" t="str">
            <v>Temporary</v>
          </cell>
          <cell r="U252">
            <v>0</v>
          </cell>
          <cell r="W252">
            <v>40840</v>
          </cell>
          <cell r="X252">
            <v>40</v>
          </cell>
          <cell r="Y252">
            <v>5</v>
          </cell>
          <cell r="Z252">
            <v>22</v>
          </cell>
          <cell r="AA252" t="str">
            <v>T11</v>
          </cell>
        </row>
        <row r="253">
          <cell r="A253" t="str">
            <v>CO239</v>
          </cell>
          <cell r="B253" t="str">
            <v>Md.</v>
          </cell>
          <cell r="C253" t="str">
            <v>Hossain</v>
          </cell>
          <cell r="E253" t="str">
            <v>male</v>
          </cell>
          <cell r="F253">
            <v>40840</v>
          </cell>
          <cell r="G253" t="str">
            <v>Watchman</v>
          </cell>
          <cell r="I253" t="str">
            <v>Ukhiya</v>
          </cell>
          <cell r="M253">
            <v>41274</v>
          </cell>
          <cell r="N253" t="str">
            <v>Logistics</v>
          </cell>
          <cell r="O253" t="str">
            <v>COX'S BAZAR</v>
          </cell>
          <cell r="P253" t="str">
            <v>E</v>
          </cell>
          <cell r="Q253">
            <v>1</v>
          </cell>
          <cell r="R253">
            <v>1</v>
          </cell>
          <cell r="S253">
            <v>1.021917808219178</v>
          </cell>
          <cell r="T253" t="str">
            <v>Temporary</v>
          </cell>
          <cell r="U253">
            <v>0</v>
          </cell>
          <cell r="W253">
            <v>40840</v>
          </cell>
          <cell r="X253">
            <v>40</v>
          </cell>
          <cell r="Y253">
            <v>5</v>
          </cell>
          <cell r="Z253">
            <v>22</v>
          </cell>
          <cell r="AA253" t="str">
            <v>E11</v>
          </cell>
        </row>
        <row r="254">
          <cell r="A254" t="str">
            <v>CO240</v>
          </cell>
          <cell r="B254" t="str">
            <v>Sarwar</v>
          </cell>
          <cell r="C254" t="str">
            <v>Kamal</v>
          </cell>
          <cell r="E254" t="str">
            <v>male</v>
          </cell>
          <cell r="F254">
            <v>40840</v>
          </cell>
          <cell r="G254" t="str">
            <v>Watchman</v>
          </cell>
          <cell r="I254" t="str">
            <v>Teknaf</v>
          </cell>
          <cell r="M254">
            <v>41274</v>
          </cell>
          <cell r="N254" t="str">
            <v>Logistics</v>
          </cell>
          <cell r="O254" t="str">
            <v>COX'S BAZAR</v>
          </cell>
          <cell r="P254" t="str">
            <v>E</v>
          </cell>
          <cell r="Q254">
            <v>1</v>
          </cell>
          <cell r="R254">
            <v>1</v>
          </cell>
          <cell r="S254">
            <v>1.021917808219178</v>
          </cell>
          <cell r="T254" t="str">
            <v>Temporary</v>
          </cell>
          <cell r="U254">
            <v>0</v>
          </cell>
          <cell r="W254">
            <v>40840</v>
          </cell>
          <cell r="X254">
            <v>40</v>
          </cell>
          <cell r="Y254">
            <v>5</v>
          </cell>
          <cell r="Z254">
            <v>22</v>
          </cell>
          <cell r="AA254" t="str">
            <v>E11</v>
          </cell>
        </row>
        <row r="255">
          <cell r="A255" t="str">
            <v>CO242</v>
          </cell>
          <cell r="B255" t="str">
            <v xml:space="preserve">Mohammad Absar </v>
          </cell>
          <cell r="C255" t="str">
            <v>Kamal</v>
          </cell>
          <cell r="E255" t="str">
            <v>male</v>
          </cell>
          <cell r="F255">
            <v>40930</v>
          </cell>
          <cell r="G255" t="str">
            <v>Data Entry Officer</v>
          </cell>
          <cell r="I255" t="str">
            <v>Cox's Bazar Office</v>
          </cell>
          <cell r="M255">
            <v>41274</v>
          </cell>
          <cell r="N255" t="str">
            <v>Nutrition</v>
          </cell>
          <cell r="O255" t="str">
            <v>COX'S BAZAR</v>
          </cell>
          <cell r="P255" t="str">
            <v>T</v>
          </cell>
          <cell r="Q255">
            <v>1</v>
          </cell>
          <cell r="R255">
            <v>1</v>
          </cell>
          <cell r="S255">
            <v>0.77534246575342469</v>
          </cell>
          <cell r="T255" t="str">
            <v>Temporary</v>
          </cell>
          <cell r="U255">
            <v>0</v>
          </cell>
          <cell r="W255">
            <v>40930</v>
          </cell>
          <cell r="X255">
            <v>40</v>
          </cell>
          <cell r="Y255">
            <v>5</v>
          </cell>
          <cell r="Z255">
            <v>22</v>
          </cell>
          <cell r="AA255" t="str">
            <v>T11</v>
          </cell>
        </row>
        <row r="256">
          <cell r="A256" t="str">
            <v>CO245</v>
          </cell>
          <cell r="B256" t="str">
            <v xml:space="preserve">Homaira </v>
          </cell>
          <cell r="C256" t="str">
            <v>Akter</v>
          </cell>
          <cell r="E256" t="str">
            <v>female</v>
          </cell>
          <cell r="F256">
            <v>40931</v>
          </cell>
          <cell r="G256" t="str">
            <v>Registrar</v>
          </cell>
          <cell r="I256" t="str">
            <v>Ukhiya - EMOP</v>
          </cell>
          <cell r="M256">
            <v>41274</v>
          </cell>
          <cell r="N256" t="str">
            <v>Nutrition</v>
          </cell>
          <cell r="O256" t="str">
            <v>COX'S BAZAR</v>
          </cell>
          <cell r="P256" t="str">
            <v>E</v>
          </cell>
          <cell r="Q256">
            <v>3</v>
          </cell>
          <cell r="R256">
            <v>1</v>
          </cell>
          <cell r="S256">
            <v>0.77260273972602744</v>
          </cell>
          <cell r="T256" t="str">
            <v>Temporary</v>
          </cell>
          <cell r="U256">
            <v>0</v>
          </cell>
          <cell r="W256">
            <v>40931</v>
          </cell>
          <cell r="X256">
            <v>40</v>
          </cell>
          <cell r="Y256">
            <v>5</v>
          </cell>
          <cell r="Z256">
            <v>22</v>
          </cell>
          <cell r="AA256" t="str">
            <v>E31</v>
          </cell>
        </row>
        <row r="257">
          <cell r="A257" t="str">
            <v>CO247</v>
          </cell>
          <cell r="B257" t="str">
            <v xml:space="preserve">Subas </v>
          </cell>
          <cell r="C257" t="str">
            <v>Barua</v>
          </cell>
          <cell r="E257" t="str">
            <v>male</v>
          </cell>
          <cell r="F257">
            <v>40993</v>
          </cell>
          <cell r="G257" t="str">
            <v>Registrar</v>
          </cell>
          <cell r="I257" t="str">
            <v>Ukhiya - EMOP</v>
          </cell>
          <cell r="M257">
            <v>41274</v>
          </cell>
          <cell r="N257" t="str">
            <v>Nutrition</v>
          </cell>
          <cell r="O257" t="str">
            <v>COX'S BAZAR</v>
          </cell>
          <cell r="P257" t="str">
            <v>E</v>
          </cell>
          <cell r="Q257">
            <v>3</v>
          </cell>
          <cell r="R257">
            <v>1</v>
          </cell>
          <cell r="S257">
            <v>0.60273972602739723</v>
          </cell>
          <cell r="T257" t="str">
            <v>Temporary</v>
          </cell>
          <cell r="U257">
            <v>0</v>
          </cell>
          <cell r="W257">
            <v>40993</v>
          </cell>
          <cell r="X257">
            <v>40</v>
          </cell>
          <cell r="Y257">
            <v>5</v>
          </cell>
          <cell r="Z257">
            <v>22</v>
          </cell>
          <cell r="AA257" t="str">
            <v>E31</v>
          </cell>
        </row>
        <row r="258">
          <cell r="A258" t="str">
            <v>CO248</v>
          </cell>
          <cell r="B258" t="str">
            <v>ShaJahan</v>
          </cell>
          <cell r="C258">
            <v>0</v>
          </cell>
          <cell r="E258" t="str">
            <v>male</v>
          </cell>
          <cell r="F258">
            <v>40930</v>
          </cell>
          <cell r="G258" t="str">
            <v>CMAM Team Leader (Monitor)</v>
          </cell>
          <cell r="I258" t="str">
            <v>Ukhiya</v>
          </cell>
          <cell r="M258">
            <v>41274</v>
          </cell>
          <cell r="N258" t="str">
            <v>Nutrition</v>
          </cell>
          <cell r="O258" t="str">
            <v>COX'S BAZAR</v>
          </cell>
          <cell r="P258" t="str">
            <v>T</v>
          </cell>
          <cell r="Q258">
            <v>2</v>
          </cell>
          <cell r="R258">
            <v>1</v>
          </cell>
          <cell r="S258">
            <v>0.77534246575342469</v>
          </cell>
          <cell r="T258" t="str">
            <v>Temporary</v>
          </cell>
          <cell r="U258">
            <v>0</v>
          </cell>
          <cell r="W258">
            <v>40930</v>
          </cell>
          <cell r="X258">
            <v>40</v>
          </cell>
          <cell r="Y258">
            <v>5</v>
          </cell>
          <cell r="Z258">
            <v>22</v>
          </cell>
          <cell r="AA258" t="str">
            <v>T21</v>
          </cell>
        </row>
        <row r="259">
          <cell r="A259" t="str">
            <v>CO249</v>
          </cell>
          <cell r="B259" t="str">
            <v>Ismail Faroque</v>
          </cell>
          <cell r="C259" t="str">
            <v>Manik</v>
          </cell>
          <cell r="E259" t="str">
            <v>male</v>
          </cell>
          <cell r="F259">
            <v>40930</v>
          </cell>
          <cell r="G259" t="str">
            <v>CMAM Team Leader (Monitor)</v>
          </cell>
          <cell r="I259" t="str">
            <v>Ukhiya</v>
          </cell>
          <cell r="M259">
            <v>41274</v>
          </cell>
          <cell r="N259" t="str">
            <v>Nutrition</v>
          </cell>
          <cell r="O259" t="str">
            <v>COX'S BAZAR</v>
          </cell>
          <cell r="P259" t="str">
            <v>T</v>
          </cell>
          <cell r="Q259">
            <v>2</v>
          </cell>
          <cell r="R259">
            <v>1</v>
          </cell>
          <cell r="S259">
            <v>0.77534246575342469</v>
          </cell>
          <cell r="T259" t="str">
            <v>Temporary</v>
          </cell>
          <cell r="U259">
            <v>0</v>
          </cell>
          <cell r="W259">
            <v>40930</v>
          </cell>
          <cell r="X259">
            <v>40</v>
          </cell>
          <cell r="Y259">
            <v>5</v>
          </cell>
          <cell r="Z259">
            <v>22</v>
          </cell>
          <cell r="AA259" t="str">
            <v>T21</v>
          </cell>
        </row>
        <row r="260">
          <cell r="A260" t="str">
            <v>CO250</v>
          </cell>
          <cell r="B260" t="str">
            <v xml:space="preserve">MD. Enamul </v>
          </cell>
          <cell r="C260" t="str">
            <v>Huque</v>
          </cell>
          <cell r="E260" t="str">
            <v>Male</v>
          </cell>
          <cell r="F260">
            <v>40930</v>
          </cell>
          <cell r="G260" t="str">
            <v>CMAM Team Leader (Monitor)</v>
          </cell>
          <cell r="I260" t="str">
            <v>Teknaf</v>
          </cell>
          <cell r="M260">
            <v>41274</v>
          </cell>
          <cell r="N260" t="str">
            <v>Nutrition</v>
          </cell>
          <cell r="O260" t="str">
            <v>COX'S BAZAR</v>
          </cell>
          <cell r="P260" t="str">
            <v>T</v>
          </cell>
          <cell r="Q260">
            <v>2</v>
          </cell>
          <cell r="R260">
            <v>1</v>
          </cell>
          <cell r="S260">
            <v>0.77534246575342469</v>
          </cell>
          <cell r="T260" t="str">
            <v>Temporary</v>
          </cell>
          <cell r="U260">
            <v>0</v>
          </cell>
          <cell r="W260">
            <v>40930</v>
          </cell>
          <cell r="X260">
            <v>40</v>
          </cell>
          <cell r="Y260">
            <v>5</v>
          </cell>
          <cell r="Z260">
            <v>22</v>
          </cell>
          <cell r="AA260" t="str">
            <v>T21</v>
          </cell>
        </row>
        <row r="261">
          <cell r="A261" t="str">
            <v>CO251</v>
          </cell>
          <cell r="B261" t="str">
            <v>Rajib</v>
          </cell>
          <cell r="C261" t="str">
            <v>Dakua</v>
          </cell>
          <cell r="E261" t="str">
            <v>male</v>
          </cell>
          <cell r="F261">
            <v>40869</v>
          </cell>
          <cell r="G261" t="str">
            <v>Logistic Program Manager</v>
          </cell>
          <cell r="I261" t="str">
            <v>Cox's Bazar</v>
          </cell>
          <cell r="M261">
            <v>41274</v>
          </cell>
          <cell r="N261" t="str">
            <v>Logistics</v>
          </cell>
          <cell r="O261" t="str">
            <v>COX'S BAZAR</v>
          </cell>
          <cell r="P261" t="str">
            <v>M</v>
          </cell>
          <cell r="Q261">
            <v>2</v>
          </cell>
          <cell r="R261">
            <v>1</v>
          </cell>
          <cell r="S261">
            <v>0.94246575342465755</v>
          </cell>
          <cell r="T261" t="str">
            <v>Temporary</v>
          </cell>
          <cell r="U261">
            <v>0</v>
          </cell>
          <cell r="W261">
            <v>40869</v>
          </cell>
          <cell r="X261">
            <v>40</v>
          </cell>
          <cell r="Y261">
            <v>5</v>
          </cell>
          <cell r="Z261">
            <v>22</v>
          </cell>
          <cell r="AA261" t="str">
            <v>M21</v>
          </cell>
        </row>
        <row r="262">
          <cell r="A262" t="str">
            <v>CO253</v>
          </cell>
          <cell r="B262" t="str">
            <v>Sapuara</v>
          </cell>
          <cell r="C262" t="str">
            <v>Begum</v>
          </cell>
          <cell r="E262" t="str">
            <v>Female</v>
          </cell>
          <cell r="F262">
            <v>40920</v>
          </cell>
          <cell r="G262" t="str">
            <v>Measurer</v>
          </cell>
          <cell r="I262" t="str">
            <v>Ukhiya - Kutupalong</v>
          </cell>
          <cell r="M262">
            <v>41274</v>
          </cell>
          <cell r="N262" t="str">
            <v>Nutrition</v>
          </cell>
          <cell r="O262" t="str">
            <v>COX'S BAZAR</v>
          </cell>
          <cell r="P262" t="str">
            <v>E</v>
          </cell>
          <cell r="Q262">
            <v>3</v>
          </cell>
          <cell r="R262">
            <v>1</v>
          </cell>
          <cell r="S262">
            <v>0.80273972602739729</v>
          </cell>
          <cell r="T262" t="str">
            <v>Temporary</v>
          </cell>
          <cell r="U262">
            <v>0</v>
          </cell>
          <cell r="W262">
            <v>40920</v>
          </cell>
          <cell r="X262">
            <v>40</v>
          </cell>
          <cell r="Y262">
            <v>5</v>
          </cell>
          <cell r="Z262">
            <v>22</v>
          </cell>
          <cell r="AA262" t="str">
            <v>E31</v>
          </cell>
        </row>
        <row r="263">
          <cell r="A263" t="str">
            <v>CO254</v>
          </cell>
          <cell r="B263" t="str">
            <v xml:space="preserve">Md. Sikander Hyet </v>
          </cell>
          <cell r="C263" t="str">
            <v>Khan</v>
          </cell>
          <cell r="E263" t="str">
            <v>Male</v>
          </cell>
          <cell r="F263">
            <v>40930</v>
          </cell>
          <cell r="G263" t="str">
            <v>Medical Doctor</v>
          </cell>
          <cell r="I263" t="str">
            <v>Ukhiya - Kutupalong</v>
          </cell>
          <cell r="M263">
            <v>41274</v>
          </cell>
          <cell r="N263" t="str">
            <v>Nutrition</v>
          </cell>
          <cell r="O263" t="str">
            <v>COX'S BAZAR</v>
          </cell>
          <cell r="P263" t="str">
            <v>T</v>
          </cell>
          <cell r="Q263">
            <v>3</v>
          </cell>
          <cell r="R263">
            <v>1</v>
          </cell>
          <cell r="S263">
            <v>0.77534246575342469</v>
          </cell>
          <cell r="T263" t="str">
            <v>Temporary</v>
          </cell>
          <cell r="U263">
            <v>0</v>
          </cell>
          <cell r="W263">
            <v>40930</v>
          </cell>
          <cell r="X263">
            <v>40</v>
          </cell>
          <cell r="Y263">
            <v>5</v>
          </cell>
          <cell r="Z263">
            <v>22</v>
          </cell>
          <cell r="AA263" t="str">
            <v>T31</v>
          </cell>
        </row>
        <row r="264">
          <cell r="A264" t="str">
            <v>CO255</v>
          </cell>
          <cell r="B264" t="str">
            <v>Mong Shai Nu</v>
          </cell>
          <cell r="C264" t="str">
            <v>Marma</v>
          </cell>
          <cell r="E264" t="str">
            <v>male</v>
          </cell>
          <cell r="F264">
            <v>40937</v>
          </cell>
          <cell r="G264" t="str">
            <v>Driver</v>
          </cell>
          <cell r="I264" t="str">
            <v>Cox's Bazar Office</v>
          </cell>
          <cell r="M264">
            <v>41274</v>
          </cell>
          <cell r="N264" t="str">
            <v>Logistics</v>
          </cell>
          <cell r="O264" t="str">
            <v>COX'S BAZAR</v>
          </cell>
          <cell r="P264" t="str">
            <v>T</v>
          </cell>
          <cell r="Q264">
            <v>1</v>
          </cell>
          <cell r="R264">
            <v>1</v>
          </cell>
          <cell r="S264">
            <v>0.75616438356164384</v>
          </cell>
          <cell r="T264" t="str">
            <v>Temporary</v>
          </cell>
          <cell r="U264">
            <v>0</v>
          </cell>
          <cell r="W264">
            <v>40937</v>
          </cell>
          <cell r="X264">
            <v>40</v>
          </cell>
          <cell r="Y264">
            <v>5</v>
          </cell>
          <cell r="Z264">
            <v>22</v>
          </cell>
          <cell r="AA264" t="str">
            <v>T11</v>
          </cell>
        </row>
        <row r="265">
          <cell r="A265" t="str">
            <v>CO256</v>
          </cell>
          <cell r="B265" t="str">
            <v>Munni Rani</v>
          </cell>
          <cell r="C265" t="str">
            <v>Dev</v>
          </cell>
          <cell r="E265" t="str">
            <v>Female</v>
          </cell>
          <cell r="F265">
            <v>40937</v>
          </cell>
          <cell r="G265" t="str">
            <v>Nurse</v>
          </cell>
          <cell r="I265" t="str">
            <v>Teknaf Upazila Health Complex</v>
          </cell>
          <cell r="M265">
            <v>41274</v>
          </cell>
          <cell r="N265" t="str">
            <v>Nutrition</v>
          </cell>
          <cell r="O265" t="str">
            <v>COX'S BAZAR</v>
          </cell>
          <cell r="P265" t="str">
            <v>T</v>
          </cell>
          <cell r="Q265">
            <v>2</v>
          </cell>
          <cell r="R265">
            <v>1</v>
          </cell>
          <cell r="S265">
            <v>0.75616438356164384</v>
          </cell>
          <cell r="T265" t="str">
            <v>Temporary</v>
          </cell>
          <cell r="U265">
            <v>0</v>
          </cell>
          <cell r="W265">
            <v>40937</v>
          </cell>
          <cell r="X265">
            <v>40</v>
          </cell>
          <cell r="Y265">
            <v>5</v>
          </cell>
          <cell r="Z265">
            <v>22</v>
          </cell>
          <cell r="AA265" t="str">
            <v>T21</v>
          </cell>
        </row>
        <row r="266">
          <cell r="A266" t="str">
            <v>CO257</v>
          </cell>
          <cell r="B266" t="str">
            <v xml:space="preserve">Md. Sarwar </v>
          </cell>
          <cell r="C266" t="str">
            <v>Hossain</v>
          </cell>
          <cell r="E266" t="str">
            <v>male</v>
          </cell>
          <cell r="F266">
            <v>40954</v>
          </cell>
          <cell r="G266" t="str">
            <v>WASH PM</v>
          </cell>
          <cell r="I266" t="str">
            <v>Cox's Bazar office</v>
          </cell>
          <cell r="M266">
            <v>41274</v>
          </cell>
          <cell r="N266" t="str">
            <v>WaSH</v>
          </cell>
          <cell r="O266" t="str">
            <v>COX'S BAZAR</v>
          </cell>
          <cell r="P266" t="str">
            <v>M</v>
          </cell>
          <cell r="Q266">
            <v>2</v>
          </cell>
          <cell r="R266">
            <v>1</v>
          </cell>
          <cell r="S266">
            <v>0.70958904109589038</v>
          </cell>
          <cell r="T266" t="str">
            <v>Temporary</v>
          </cell>
          <cell r="U266">
            <v>0</v>
          </cell>
          <cell r="W266">
            <v>40954</v>
          </cell>
          <cell r="X266">
            <v>40</v>
          </cell>
          <cell r="Y266">
            <v>5</v>
          </cell>
          <cell r="Z266">
            <v>22</v>
          </cell>
          <cell r="AA266" t="str">
            <v>M21</v>
          </cell>
          <cell r="AB266">
            <v>1</v>
          </cell>
        </row>
        <row r="267">
          <cell r="A267" t="str">
            <v>CO259</v>
          </cell>
          <cell r="B267" t="str">
            <v xml:space="preserve">Md. Mahbub Islam </v>
          </cell>
          <cell r="C267" t="str">
            <v>Majumder</v>
          </cell>
          <cell r="E267" t="str">
            <v>female</v>
          </cell>
          <cell r="F267">
            <v>40983</v>
          </cell>
          <cell r="G267" t="str">
            <v>Nutrition Program Supervisor CMAM</v>
          </cell>
          <cell r="I267" t="str">
            <v>Teknaf</v>
          </cell>
          <cell r="M267">
            <v>41274</v>
          </cell>
          <cell r="N267" t="str">
            <v>Nutrition</v>
          </cell>
          <cell r="O267" t="str">
            <v>COX'S BAZAR</v>
          </cell>
          <cell r="P267" t="str">
            <v>T</v>
          </cell>
          <cell r="Q267">
            <v>3</v>
          </cell>
          <cell r="R267">
            <v>1</v>
          </cell>
          <cell r="S267">
            <v>0.63013698630136983</v>
          </cell>
          <cell r="T267" t="str">
            <v>Temporary</v>
          </cell>
          <cell r="U267">
            <v>13</v>
          </cell>
          <cell r="V267">
            <v>90</v>
          </cell>
          <cell r="W267">
            <v>41073</v>
          </cell>
          <cell r="X267">
            <v>40</v>
          </cell>
          <cell r="Y267">
            <v>5</v>
          </cell>
          <cell r="Z267">
            <v>22</v>
          </cell>
          <cell r="AA267" t="str">
            <v>T31</v>
          </cell>
        </row>
        <row r="268">
          <cell r="A268" t="str">
            <v>CO095</v>
          </cell>
          <cell r="B268" t="str">
            <v>Bijoy Chandra</v>
          </cell>
          <cell r="C268" t="str">
            <v>Sarker</v>
          </cell>
          <cell r="E268" t="str">
            <v>male</v>
          </cell>
          <cell r="F268">
            <v>40139</v>
          </cell>
          <cell r="G268" t="str">
            <v>Deputy Head of Nutrition Program CMAM</v>
          </cell>
          <cell r="I268" t="str">
            <v>Cox's Bazar (Ukhiya-Teknaf)</v>
          </cell>
          <cell r="M268">
            <v>41274</v>
          </cell>
          <cell r="N268" t="str">
            <v>Nutrition</v>
          </cell>
          <cell r="O268" t="str">
            <v>COX'S BAZAR</v>
          </cell>
          <cell r="P268" t="str">
            <v>M</v>
          </cell>
          <cell r="Q268">
            <v>1</v>
          </cell>
          <cell r="R268">
            <v>1</v>
          </cell>
          <cell r="S268">
            <v>2.9424657534246577</v>
          </cell>
          <cell r="T268" t="str">
            <v>Temporary</v>
          </cell>
          <cell r="U268">
            <v>0</v>
          </cell>
          <cell r="W268">
            <v>40139</v>
          </cell>
          <cell r="X268">
            <v>40</v>
          </cell>
          <cell r="Y268">
            <v>5</v>
          </cell>
          <cell r="Z268">
            <v>22</v>
          </cell>
          <cell r="AA268" t="str">
            <v>M11</v>
          </cell>
        </row>
        <row r="269">
          <cell r="A269" t="str">
            <v>CO127</v>
          </cell>
          <cell r="B269" t="str">
            <v>Kazi Kamrun</v>
          </cell>
          <cell r="C269" t="str">
            <v>Nahar</v>
          </cell>
          <cell r="E269" t="str">
            <v>female</v>
          </cell>
          <cell r="F269">
            <v>41000</v>
          </cell>
          <cell r="G269" t="str">
            <v>Psycho Social Worker</v>
          </cell>
          <cell r="I269" t="str">
            <v>Ukhiya - EMOP</v>
          </cell>
          <cell r="M269">
            <v>41274</v>
          </cell>
          <cell r="N269" t="str">
            <v>Mental Health</v>
          </cell>
          <cell r="O269" t="str">
            <v>COX'S BAZAR</v>
          </cell>
          <cell r="P269" t="str">
            <v>T</v>
          </cell>
          <cell r="Q269">
            <v>1</v>
          </cell>
          <cell r="R269">
            <v>1</v>
          </cell>
          <cell r="S269">
            <v>0.58356164383561648</v>
          </cell>
          <cell r="T269" t="str">
            <v>Temporary</v>
          </cell>
          <cell r="U269">
            <v>0</v>
          </cell>
          <cell r="W269">
            <v>41000</v>
          </cell>
          <cell r="X269">
            <v>40</v>
          </cell>
          <cell r="Y269">
            <v>5</v>
          </cell>
          <cell r="Z269">
            <v>22</v>
          </cell>
          <cell r="AA269" t="str">
            <v>T11</v>
          </cell>
        </row>
        <row r="270">
          <cell r="A270" t="str">
            <v>CoE119</v>
          </cell>
          <cell r="B270" t="str">
            <v>Champa Rani</v>
          </cell>
          <cell r="C270" t="str">
            <v>Karmaker</v>
          </cell>
          <cell r="E270" t="str">
            <v>female</v>
          </cell>
          <cell r="F270">
            <v>41021</v>
          </cell>
          <cell r="G270" t="str">
            <v>Registrar</v>
          </cell>
          <cell r="I270" t="str">
            <v>Ukhiya - EMOP</v>
          </cell>
          <cell r="M270">
            <v>41274</v>
          </cell>
          <cell r="N270" t="str">
            <v>Nutrition</v>
          </cell>
          <cell r="O270" t="str">
            <v>COX'S BAZAR</v>
          </cell>
          <cell r="P270" t="str">
            <v>E</v>
          </cell>
          <cell r="Q270">
            <v>3</v>
          </cell>
          <cell r="R270">
            <v>1</v>
          </cell>
          <cell r="S270">
            <v>0.52602739726027392</v>
          </cell>
          <cell r="T270" t="str">
            <v>Temporary</v>
          </cell>
          <cell r="U270">
            <v>4</v>
          </cell>
          <cell r="V270">
            <v>30</v>
          </cell>
          <cell r="W270">
            <v>41051</v>
          </cell>
          <cell r="X270">
            <v>40</v>
          </cell>
          <cell r="Y270">
            <v>5</v>
          </cell>
          <cell r="Z270">
            <v>22</v>
          </cell>
          <cell r="AA270" t="str">
            <v>E31</v>
          </cell>
        </row>
        <row r="271">
          <cell r="A271" t="str">
            <v>CO246</v>
          </cell>
          <cell r="B271" t="str">
            <v xml:space="preserve">Popy </v>
          </cell>
          <cell r="C271" t="str">
            <v>Barua</v>
          </cell>
          <cell r="E271" t="str">
            <v>female</v>
          </cell>
          <cell r="F271">
            <v>41022</v>
          </cell>
          <cell r="G271" t="str">
            <v>Health Educator</v>
          </cell>
          <cell r="I271" t="str">
            <v>Ukhiya - EMOP</v>
          </cell>
          <cell r="M271">
            <v>41204</v>
          </cell>
          <cell r="N271" t="str">
            <v>Nutrition</v>
          </cell>
          <cell r="O271" t="str">
            <v>COX'S BAZAR</v>
          </cell>
          <cell r="P271" t="str">
            <v>E</v>
          </cell>
          <cell r="Q271">
            <v>3</v>
          </cell>
          <cell r="R271">
            <v>1</v>
          </cell>
          <cell r="S271">
            <v>0.52328767123287667</v>
          </cell>
          <cell r="T271" t="str">
            <v>Temporary</v>
          </cell>
          <cell r="U271">
            <v>4</v>
          </cell>
          <cell r="V271">
            <v>30</v>
          </cell>
          <cell r="W271">
            <v>41052</v>
          </cell>
          <cell r="X271">
            <v>40</v>
          </cell>
          <cell r="Y271">
            <v>5</v>
          </cell>
          <cell r="Z271">
            <v>22</v>
          </cell>
          <cell r="AA271" t="str">
            <v>E31</v>
          </cell>
        </row>
        <row r="272">
          <cell r="A272" t="str">
            <v>CO134</v>
          </cell>
          <cell r="B272" t="str">
            <v>Moinuddin Hasan</v>
          </cell>
          <cell r="C272" t="str">
            <v>Babul</v>
          </cell>
          <cell r="E272" t="str">
            <v>male</v>
          </cell>
          <cell r="F272">
            <v>41031</v>
          </cell>
          <cell r="G272" t="str">
            <v xml:space="preserve">Assistant Wash Team Leader </v>
          </cell>
          <cell r="I272" t="str">
            <v>Ukhiya - EMOP</v>
          </cell>
          <cell r="M272">
            <v>41274</v>
          </cell>
          <cell r="N272" t="str">
            <v>WaSH</v>
          </cell>
          <cell r="O272" t="str">
            <v>COX'S BAZAR</v>
          </cell>
          <cell r="P272" t="str">
            <v>T</v>
          </cell>
          <cell r="Q272">
            <v>1</v>
          </cell>
          <cell r="R272">
            <v>1</v>
          </cell>
          <cell r="S272">
            <v>0.49863013698630138</v>
          </cell>
          <cell r="T272" t="str">
            <v>Temporary</v>
          </cell>
          <cell r="U272">
            <v>13</v>
          </cell>
          <cell r="V272">
            <v>90</v>
          </cell>
          <cell r="W272">
            <v>41121</v>
          </cell>
          <cell r="X272">
            <v>40</v>
          </cell>
          <cell r="Y272">
            <v>5</v>
          </cell>
          <cell r="Z272">
            <v>22</v>
          </cell>
          <cell r="AA272" t="str">
            <v>T11</v>
          </cell>
        </row>
        <row r="273">
          <cell r="A273" t="str">
            <v>CO139</v>
          </cell>
          <cell r="B273" t="str">
            <v>Bitu</v>
          </cell>
          <cell r="C273" t="str">
            <v>Barua</v>
          </cell>
          <cell r="E273" t="str">
            <v>male</v>
          </cell>
          <cell r="F273">
            <v>41031</v>
          </cell>
          <cell r="G273" t="str">
            <v xml:space="preserve">Assistant Wash Team Leader </v>
          </cell>
          <cell r="I273" t="str">
            <v>Teknaf - Nayapara</v>
          </cell>
          <cell r="M273">
            <v>41274</v>
          </cell>
          <cell r="N273" t="str">
            <v>WaSH</v>
          </cell>
          <cell r="O273" t="str">
            <v>COX'S BAZAR</v>
          </cell>
          <cell r="P273" t="str">
            <v>T</v>
          </cell>
          <cell r="Q273">
            <v>1</v>
          </cell>
          <cell r="R273">
            <v>1</v>
          </cell>
          <cell r="S273">
            <v>0.49863013698630138</v>
          </cell>
          <cell r="T273" t="str">
            <v>Temporary</v>
          </cell>
          <cell r="U273">
            <v>13</v>
          </cell>
          <cell r="V273">
            <v>90</v>
          </cell>
          <cell r="W273">
            <v>41121</v>
          </cell>
          <cell r="X273">
            <v>40</v>
          </cell>
          <cell r="Y273">
            <v>5</v>
          </cell>
          <cell r="Z273">
            <v>22</v>
          </cell>
          <cell r="AA273" t="str">
            <v>T11</v>
          </cell>
        </row>
        <row r="274">
          <cell r="A274" t="str">
            <v>CoE122</v>
          </cell>
          <cell r="B274" t="str">
            <v>Mohammed Saiful</v>
          </cell>
          <cell r="C274" t="str">
            <v>Arif</v>
          </cell>
          <cell r="E274" t="str">
            <v>male</v>
          </cell>
          <cell r="F274">
            <v>41031</v>
          </cell>
          <cell r="G274" t="str">
            <v xml:space="preserve">Assistant Wash Team Leader </v>
          </cell>
          <cell r="I274" t="str">
            <v>Teknaf - Nayapara</v>
          </cell>
          <cell r="M274">
            <v>41274</v>
          </cell>
          <cell r="N274" t="str">
            <v>WaSH</v>
          </cell>
          <cell r="O274" t="str">
            <v>COX'S BAZAR</v>
          </cell>
          <cell r="P274" t="str">
            <v>T</v>
          </cell>
          <cell r="Q274">
            <v>1</v>
          </cell>
          <cell r="R274">
            <v>1</v>
          </cell>
          <cell r="S274">
            <v>0.49863013698630138</v>
          </cell>
          <cell r="T274" t="str">
            <v>Temporary</v>
          </cell>
          <cell r="U274">
            <v>0</v>
          </cell>
          <cell r="V274">
            <v>0</v>
          </cell>
          <cell r="W274">
            <v>41031</v>
          </cell>
          <cell r="X274">
            <v>40</v>
          </cell>
          <cell r="Y274">
            <v>5</v>
          </cell>
          <cell r="Z274">
            <v>22</v>
          </cell>
          <cell r="AA274" t="str">
            <v>T11</v>
          </cell>
        </row>
        <row r="275">
          <cell r="A275" t="str">
            <v>CO261</v>
          </cell>
          <cell r="B275" t="str">
            <v xml:space="preserve">Sheikh </v>
          </cell>
          <cell r="C275" t="str">
            <v>Mohammad Khairul Islam</v>
          </cell>
          <cell r="E275" t="str">
            <v>male</v>
          </cell>
          <cell r="F275">
            <v>41031</v>
          </cell>
          <cell r="G275" t="str">
            <v xml:space="preserve">CMAM Team Leader </v>
          </cell>
          <cell r="I275" t="str">
            <v>Teknaf-Nayapara</v>
          </cell>
          <cell r="J275">
            <v>41122</v>
          </cell>
          <cell r="M275">
            <v>41274</v>
          </cell>
          <cell r="N275" t="str">
            <v>Nutrition</v>
          </cell>
          <cell r="O275" t="str">
            <v>COX'S BAZAR</v>
          </cell>
          <cell r="P275" t="str">
            <v>T</v>
          </cell>
          <cell r="Q275">
            <v>2</v>
          </cell>
          <cell r="R275">
            <v>1</v>
          </cell>
          <cell r="S275">
            <v>0.49863013698630138</v>
          </cell>
          <cell r="T275" t="str">
            <v>Temporary</v>
          </cell>
          <cell r="U275">
            <v>4</v>
          </cell>
          <cell r="V275">
            <v>30</v>
          </cell>
          <cell r="W275">
            <v>41061</v>
          </cell>
          <cell r="X275">
            <v>40</v>
          </cell>
          <cell r="Y275">
            <v>5</v>
          </cell>
          <cell r="Z275">
            <v>22</v>
          </cell>
          <cell r="AA275" t="str">
            <v>T21</v>
          </cell>
        </row>
        <row r="276">
          <cell r="A276" t="str">
            <v>CO262</v>
          </cell>
          <cell r="B276" t="str">
            <v xml:space="preserve">Mohammed </v>
          </cell>
          <cell r="C276" t="str">
            <v>Sayed Noor</v>
          </cell>
          <cell r="E276" t="str">
            <v>male</v>
          </cell>
          <cell r="F276">
            <v>41042</v>
          </cell>
          <cell r="G276" t="str">
            <v>Watchman</v>
          </cell>
          <cell r="I276" t="str">
            <v>Teknaf</v>
          </cell>
          <cell r="M276">
            <v>41274</v>
          </cell>
          <cell r="N276" t="str">
            <v>Logistics</v>
          </cell>
          <cell r="O276" t="str">
            <v>COX'S BAZAR</v>
          </cell>
          <cell r="P276" t="str">
            <v>E</v>
          </cell>
          <cell r="Q276">
            <v>1</v>
          </cell>
          <cell r="R276">
            <v>1</v>
          </cell>
          <cell r="S276">
            <v>0.46849315068493153</v>
          </cell>
          <cell r="T276" t="str">
            <v>Temporary</v>
          </cell>
          <cell r="U276">
            <v>13</v>
          </cell>
          <cell r="V276">
            <v>90</v>
          </cell>
          <cell r="W276">
            <v>41132</v>
          </cell>
          <cell r="X276">
            <v>40</v>
          </cell>
          <cell r="Y276">
            <v>5</v>
          </cell>
          <cell r="Z276">
            <v>22</v>
          </cell>
          <cell r="AA276" t="str">
            <v>E11</v>
          </cell>
        </row>
        <row r="277">
          <cell r="A277" t="str">
            <v>CO263</v>
          </cell>
          <cell r="B277" t="str">
            <v xml:space="preserve">Abdur </v>
          </cell>
          <cell r="C277" t="str">
            <v>Rahim</v>
          </cell>
          <cell r="E277" t="str">
            <v>male</v>
          </cell>
          <cell r="F277">
            <v>41042</v>
          </cell>
          <cell r="G277" t="str">
            <v>Watchman</v>
          </cell>
          <cell r="I277" t="str">
            <v>Teknaf - Nayapara</v>
          </cell>
          <cell r="M277">
            <v>41274</v>
          </cell>
          <cell r="N277" t="str">
            <v>Logistics</v>
          </cell>
          <cell r="O277" t="str">
            <v>COX'S BAZAR</v>
          </cell>
          <cell r="P277" t="str">
            <v>E</v>
          </cell>
          <cell r="Q277">
            <v>1</v>
          </cell>
          <cell r="R277">
            <v>1</v>
          </cell>
          <cell r="S277">
            <v>0.46849315068493153</v>
          </cell>
          <cell r="T277" t="str">
            <v>Temporary</v>
          </cell>
          <cell r="U277">
            <v>13</v>
          </cell>
          <cell r="V277">
            <v>90</v>
          </cell>
          <cell r="W277">
            <v>41132</v>
          </cell>
          <cell r="X277">
            <v>40</v>
          </cell>
          <cell r="Y277">
            <v>5</v>
          </cell>
          <cell r="Z277">
            <v>22</v>
          </cell>
          <cell r="AA277" t="str">
            <v>E11</v>
          </cell>
        </row>
        <row r="278">
          <cell r="A278" t="str">
            <v>CO264</v>
          </cell>
          <cell r="B278" t="str">
            <v xml:space="preserve">Md.Gias </v>
          </cell>
          <cell r="C278" t="str">
            <v>Uddin</v>
          </cell>
          <cell r="E278" t="str">
            <v>male</v>
          </cell>
          <cell r="F278">
            <v>41042</v>
          </cell>
          <cell r="G278" t="str">
            <v>Watchman</v>
          </cell>
          <cell r="I278" t="str">
            <v>Teknaf - Nayapara</v>
          </cell>
          <cell r="M278">
            <v>41274</v>
          </cell>
          <cell r="N278" t="str">
            <v>Logistics</v>
          </cell>
          <cell r="O278" t="str">
            <v>COX'S BAZAR</v>
          </cell>
          <cell r="P278" t="str">
            <v>E</v>
          </cell>
          <cell r="Q278">
            <v>1</v>
          </cell>
          <cell r="R278">
            <v>1</v>
          </cell>
          <cell r="S278">
            <v>0.46849315068493153</v>
          </cell>
          <cell r="T278" t="str">
            <v>Temporary</v>
          </cell>
          <cell r="U278">
            <v>13</v>
          </cell>
          <cell r="V278">
            <v>90</v>
          </cell>
          <cell r="W278">
            <v>41132</v>
          </cell>
          <cell r="X278">
            <v>40</v>
          </cell>
          <cell r="Y278">
            <v>5</v>
          </cell>
          <cell r="Z278">
            <v>22</v>
          </cell>
          <cell r="AA278" t="str">
            <v>E11</v>
          </cell>
        </row>
        <row r="279">
          <cell r="A279" t="str">
            <v>CO265</v>
          </cell>
          <cell r="B279" t="str">
            <v>Md.Tareq</v>
          </cell>
          <cell r="C279" t="str">
            <v>Hasan</v>
          </cell>
          <cell r="E279" t="str">
            <v>male</v>
          </cell>
          <cell r="F279">
            <v>41044</v>
          </cell>
          <cell r="G279" t="str">
            <v xml:space="preserve">Nutrition Program Monitor </v>
          </cell>
          <cell r="I279" t="str">
            <v>Teknaf</v>
          </cell>
          <cell r="M279">
            <v>41274</v>
          </cell>
          <cell r="N279" t="str">
            <v>Nutrition</v>
          </cell>
          <cell r="O279" t="str">
            <v>COX'S BAZAR</v>
          </cell>
          <cell r="P279" t="str">
            <v>T</v>
          </cell>
          <cell r="Q279">
            <v>2</v>
          </cell>
          <cell r="R279">
            <v>1</v>
          </cell>
          <cell r="S279">
            <v>0.46301369863013697</v>
          </cell>
          <cell r="T279" t="str">
            <v>Temporary</v>
          </cell>
          <cell r="U279">
            <v>13</v>
          </cell>
          <cell r="V279">
            <v>90</v>
          </cell>
          <cell r="W279">
            <v>41134</v>
          </cell>
          <cell r="X279">
            <v>40</v>
          </cell>
          <cell r="Y279">
            <v>5</v>
          </cell>
          <cell r="Z279">
            <v>22</v>
          </cell>
          <cell r="AA279" t="str">
            <v>T21</v>
          </cell>
        </row>
        <row r="280">
          <cell r="A280" t="str">
            <v>CO266</v>
          </cell>
          <cell r="B280" t="str">
            <v xml:space="preserve">Ohidul </v>
          </cell>
          <cell r="C280" t="str">
            <v>Quder</v>
          </cell>
          <cell r="E280" t="str">
            <v>male</v>
          </cell>
          <cell r="F280">
            <v>41049</v>
          </cell>
          <cell r="G280" t="str">
            <v>Mental Health Team Leader (CMAM)</v>
          </cell>
          <cell r="I280" t="str">
            <v>Teknaf - Nayapara</v>
          </cell>
          <cell r="M280">
            <v>41274</v>
          </cell>
          <cell r="N280" t="str">
            <v>Mental Health</v>
          </cell>
          <cell r="O280" t="str">
            <v>COX'S BAZAR</v>
          </cell>
          <cell r="P280" t="str">
            <v>T</v>
          </cell>
          <cell r="Q280">
            <v>2</v>
          </cell>
          <cell r="R280">
            <v>1</v>
          </cell>
          <cell r="S280">
            <v>0.44931506849315067</v>
          </cell>
          <cell r="T280" t="str">
            <v>Temporary</v>
          </cell>
          <cell r="U280">
            <v>13</v>
          </cell>
          <cell r="V280">
            <v>90</v>
          </cell>
          <cell r="W280">
            <v>41139</v>
          </cell>
          <cell r="X280">
            <v>40</v>
          </cell>
          <cell r="Y280">
            <v>5</v>
          </cell>
          <cell r="Z280">
            <v>22</v>
          </cell>
          <cell r="AA280" t="str">
            <v>T21</v>
          </cell>
        </row>
        <row r="281">
          <cell r="A281" t="str">
            <v>CO267</v>
          </cell>
          <cell r="B281" t="str">
            <v xml:space="preserve">Taufiqur </v>
          </cell>
          <cell r="C281" t="str">
            <v>Rahman</v>
          </cell>
          <cell r="E281" t="str">
            <v>male</v>
          </cell>
          <cell r="F281">
            <v>41051</v>
          </cell>
          <cell r="G281" t="str">
            <v xml:space="preserve">CMAM Program Manager </v>
          </cell>
          <cell r="I281" t="str">
            <v>Cox's Bazar</v>
          </cell>
          <cell r="M281">
            <v>41274</v>
          </cell>
          <cell r="N281" t="str">
            <v>Nutrition</v>
          </cell>
          <cell r="O281" t="str">
            <v>COX'S BAZAR</v>
          </cell>
          <cell r="P281" t="str">
            <v>M</v>
          </cell>
          <cell r="Q281">
            <v>2</v>
          </cell>
          <cell r="R281">
            <v>1</v>
          </cell>
          <cell r="S281">
            <v>0.44383561643835617</v>
          </cell>
          <cell r="T281" t="str">
            <v>Temporary</v>
          </cell>
          <cell r="U281">
            <v>13</v>
          </cell>
          <cell r="V281">
            <v>90</v>
          </cell>
          <cell r="W281">
            <v>41141</v>
          </cell>
          <cell r="X281">
            <v>40</v>
          </cell>
          <cell r="Y281">
            <v>5</v>
          </cell>
          <cell r="Z281">
            <v>22</v>
          </cell>
          <cell r="AA281" t="str">
            <v>M21</v>
          </cell>
        </row>
        <row r="282">
          <cell r="A282" t="str">
            <v>CO269</v>
          </cell>
          <cell r="B282" t="str">
            <v>Md. Nazrul</v>
          </cell>
          <cell r="C282" t="str">
            <v>Islam</v>
          </cell>
          <cell r="E282" t="str">
            <v>male</v>
          </cell>
          <cell r="F282">
            <v>41157</v>
          </cell>
          <cell r="G282" t="str">
            <v>Wash Team Leader</v>
          </cell>
          <cell r="I282" t="str">
            <v>Teknaf-Nayapara</v>
          </cell>
          <cell r="M282">
            <v>41274</v>
          </cell>
          <cell r="N282" t="str">
            <v>WASH</v>
          </cell>
          <cell r="O282" t="str">
            <v>COX'S BAZAR</v>
          </cell>
          <cell r="P282" t="str">
            <v>T</v>
          </cell>
          <cell r="Q282">
            <v>2</v>
          </cell>
          <cell r="R282">
            <v>1</v>
          </cell>
          <cell r="S282">
            <v>0.15342465753424658</v>
          </cell>
          <cell r="T282" t="str">
            <v>Temporary</v>
          </cell>
          <cell r="U282">
            <v>1</v>
          </cell>
          <cell r="V282">
            <v>7</v>
          </cell>
          <cell r="W282">
            <v>41164</v>
          </cell>
          <cell r="X282">
            <v>40</v>
          </cell>
          <cell r="Y282">
            <v>5</v>
          </cell>
          <cell r="Z282">
            <v>22</v>
          </cell>
          <cell r="AA282" t="str">
            <v>T21</v>
          </cell>
        </row>
        <row r="283">
          <cell r="A283" t="str">
            <v>CO270</v>
          </cell>
          <cell r="B283" t="str">
            <v>Tapash</v>
          </cell>
          <cell r="C283" t="str">
            <v>Barua</v>
          </cell>
          <cell r="E283" t="str">
            <v>male</v>
          </cell>
          <cell r="F283">
            <v>41050</v>
          </cell>
          <cell r="G283" t="str">
            <v>Cashier/Accountant</v>
          </cell>
          <cell r="I283" t="str">
            <v>Cox'sBazar</v>
          </cell>
          <cell r="M283">
            <v>41274</v>
          </cell>
          <cell r="N283" t="str">
            <v>Administration</v>
          </cell>
          <cell r="O283" t="str">
            <v>COX'S BAZAR</v>
          </cell>
          <cell r="P283" t="str">
            <v>T</v>
          </cell>
          <cell r="Q283">
            <v>2</v>
          </cell>
          <cell r="R283">
            <v>1</v>
          </cell>
          <cell r="S283">
            <v>0.44657534246575342</v>
          </cell>
          <cell r="T283" t="str">
            <v>Temporary</v>
          </cell>
          <cell r="U283">
            <v>13</v>
          </cell>
          <cell r="V283">
            <v>90</v>
          </cell>
          <cell r="W283">
            <v>41140</v>
          </cell>
          <cell r="X283">
            <v>40</v>
          </cell>
          <cell r="Y283">
            <v>5</v>
          </cell>
          <cell r="Z283">
            <v>22</v>
          </cell>
          <cell r="AA283" t="str">
            <v>T21</v>
          </cell>
        </row>
        <row r="284">
          <cell r="A284" t="str">
            <v>CO271</v>
          </cell>
          <cell r="B284" t="str">
            <v xml:space="preserve">Sumon </v>
          </cell>
          <cell r="C284" t="str">
            <v>Kumar Biswas</v>
          </cell>
          <cell r="E284" t="str">
            <v>male</v>
          </cell>
          <cell r="F284">
            <v>41056</v>
          </cell>
          <cell r="G284" t="str">
            <v>Hygine Promotion Supervisor</v>
          </cell>
          <cell r="I284" t="str">
            <v xml:space="preserve">Ukhiya - Kutupalong </v>
          </cell>
          <cell r="M284">
            <v>41274</v>
          </cell>
          <cell r="N284" t="str">
            <v>WaSH</v>
          </cell>
          <cell r="O284" t="str">
            <v>COX'S BAZAR</v>
          </cell>
          <cell r="P284" t="str">
            <v>T</v>
          </cell>
          <cell r="Q284">
            <v>3</v>
          </cell>
          <cell r="R284">
            <v>1</v>
          </cell>
          <cell r="S284">
            <v>0.43013698630136987</v>
          </cell>
          <cell r="T284" t="str">
            <v>Temporary</v>
          </cell>
          <cell r="U284">
            <v>13</v>
          </cell>
          <cell r="V284">
            <v>90</v>
          </cell>
          <cell r="W284">
            <v>41146</v>
          </cell>
          <cell r="X284">
            <v>40</v>
          </cell>
          <cell r="Y284">
            <v>5</v>
          </cell>
          <cell r="Z284">
            <v>22</v>
          </cell>
          <cell r="AA284" t="str">
            <v>T31</v>
          </cell>
        </row>
        <row r="285">
          <cell r="A285" t="str">
            <v>CO272</v>
          </cell>
          <cell r="B285" t="str">
            <v xml:space="preserve">Md. </v>
          </cell>
          <cell r="C285" t="str">
            <v>Monzurul Alam</v>
          </cell>
          <cell r="E285" t="str">
            <v>male</v>
          </cell>
          <cell r="F285">
            <v>41056</v>
          </cell>
          <cell r="G285" t="str">
            <v xml:space="preserve">Mental Health Team Leader </v>
          </cell>
          <cell r="I285" t="str">
            <v>Teknaf - Nayapara</v>
          </cell>
          <cell r="M285">
            <v>41274</v>
          </cell>
          <cell r="N285" t="str">
            <v>Mental Health</v>
          </cell>
          <cell r="O285" t="str">
            <v>COX'S BAZAR</v>
          </cell>
          <cell r="P285" t="str">
            <v>T</v>
          </cell>
          <cell r="Q285">
            <v>2</v>
          </cell>
          <cell r="R285">
            <v>1</v>
          </cell>
          <cell r="S285">
            <v>0.43013698630136987</v>
          </cell>
          <cell r="T285" t="str">
            <v>Temporary</v>
          </cell>
          <cell r="U285">
            <v>13</v>
          </cell>
          <cell r="V285">
            <v>90</v>
          </cell>
          <cell r="W285">
            <v>41146</v>
          </cell>
          <cell r="X285">
            <v>40</v>
          </cell>
          <cell r="Y285">
            <v>5</v>
          </cell>
          <cell r="Z285">
            <v>22</v>
          </cell>
          <cell r="AA285" t="str">
            <v>T21</v>
          </cell>
        </row>
        <row r="286">
          <cell r="A286" t="str">
            <v>CO275</v>
          </cell>
          <cell r="B286" t="str">
            <v>Farid</v>
          </cell>
          <cell r="C286" t="str">
            <v>Ahamed</v>
          </cell>
          <cell r="E286" t="str">
            <v>male</v>
          </cell>
          <cell r="F286">
            <v>41057</v>
          </cell>
          <cell r="G286" t="str">
            <v>Measurer</v>
          </cell>
          <cell r="I286" t="str">
            <v>Teknaf - Nayapara</v>
          </cell>
          <cell r="J286">
            <v>41163</v>
          </cell>
          <cell r="M286">
            <v>41274</v>
          </cell>
          <cell r="N286" t="str">
            <v>Nutrition</v>
          </cell>
          <cell r="O286" t="str">
            <v>COX'S BAZAR</v>
          </cell>
          <cell r="P286" t="str">
            <v>E</v>
          </cell>
          <cell r="Q286">
            <v>3</v>
          </cell>
          <cell r="R286">
            <v>1</v>
          </cell>
          <cell r="S286">
            <v>0.42739726027397262</v>
          </cell>
          <cell r="T286" t="str">
            <v>Temporary</v>
          </cell>
          <cell r="U286">
            <v>13</v>
          </cell>
          <cell r="V286">
            <v>90</v>
          </cell>
          <cell r="W286">
            <v>41147</v>
          </cell>
          <cell r="X286">
            <v>40</v>
          </cell>
          <cell r="Y286">
            <v>5</v>
          </cell>
          <cell r="Z286">
            <v>22</v>
          </cell>
          <cell r="AA286" t="str">
            <v>E31</v>
          </cell>
        </row>
        <row r="287">
          <cell r="A287" t="str">
            <v>CO276</v>
          </cell>
          <cell r="B287" t="str">
            <v>Rakib Hasan</v>
          </cell>
          <cell r="C287" t="str">
            <v>Bony</v>
          </cell>
          <cell r="E287" t="str">
            <v>male</v>
          </cell>
          <cell r="F287">
            <v>41058</v>
          </cell>
          <cell r="G287" t="str">
            <v>Receptionist</v>
          </cell>
          <cell r="I287" t="str">
            <v>Cox'sBazar</v>
          </cell>
          <cell r="M287">
            <v>41274</v>
          </cell>
          <cell r="N287" t="str">
            <v>Administration</v>
          </cell>
          <cell r="O287" t="str">
            <v>COX'S BAZAR</v>
          </cell>
          <cell r="P287" t="str">
            <v>T</v>
          </cell>
          <cell r="Q287">
            <v>1</v>
          </cell>
          <cell r="R287">
            <v>1</v>
          </cell>
          <cell r="S287">
            <v>0.42465753424657532</v>
          </cell>
          <cell r="T287" t="str">
            <v>Temporary</v>
          </cell>
          <cell r="U287">
            <v>3</v>
          </cell>
          <cell r="V287">
            <v>21</v>
          </cell>
          <cell r="W287">
            <v>41079</v>
          </cell>
          <cell r="X287">
            <v>40</v>
          </cell>
          <cell r="Y287">
            <v>5</v>
          </cell>
          <cell r="Z287">
            <v>22</v>
          </cell>
          <cell r="AA287" t="str">
            <v>T11</v>
          </cell>
        </row>
        <row r="288">
          <cell r="A288" t="str">
            <v>CO277</v>
          </cell>
          <cell r="B288" t="str">
            <v>Md.</v>
          </cell>
          <cell r="C288" t="str">
            <v>Zia Uddin Maruf</v>
          </cell>
          <cell r="E288" t="str">
            <v>male</v>
          </cell>
          <cell r="F288">
            <v>41063</v>
          </cell>
          <cell r="G288" t="str">
            <v>Head of Project-CMAM</v>
          </cell>
          <cell r="I288" t="str">
            <v>Ukhiya</v>
          </cell>
          <cell r="M288">
            <v>41274</v>
          </cell>
          <cell r="N288" t="str">
            <v>Mental Health</v>
          </cell>
          <cell r="O288" t="str">
            <v>COX'S BAZAR</v>
          </cell>
          <cell r="P288" t="str">
            <v>T</v>
          </cell>
          <cell r="Q288">
            <v>3</v>
          </cell>
          <cell r="R288">
            <v>1</v>
          </cell>
          <cell r="S288">
            <v>0.41095890410958902</v>
          </cell>
          <cell r="T288" t="str">
            <v>Temporary</v>
          </cell>
          <cell r="U288">
            <v>13</v>
          </cell>
          <cell r="V288">
            <v>90</v>
          </cell>
          <cell r="W288">
            <v>41153</v>
          </cell>
          <cell r="X288">
            <v>40</v>
          </cell>
          <cell r="Y288">
            <v>5</v>
          </cell>
          <cell r="Z288">
            <v>22</v>
          </cell>
          <cell r="AA288" t="str">
            <v>T31</v>
          </cell>
        </row>
        <row r="289">
          <cell r="A289" t="str">
            <v>CO278</v>
          </cell>
          <cell r="B289" t="str">
            <v>Mahmuda</v>
          </cell>
          <cell r="C289" t="str">
            <v>Rahman</v>
          </cell>
          <cell r="E289" t="str">
            <v>female</v>
          </cell>
          <cell r="F289">
            <v>41063</v>
          </cell>
          <cell r="G289" t="str">
            <v>Head of project</v>
          </cell>
          <cell r="I289" t="str">
            <v xml:space="preserve">Ukhiya - Kutupalong </v>
          </cell>
          <cell r="M289">
            <v>41274</v>
          </cell>
          <cell r="N289" t="str">
            <v>Mental Health</v>
          </cell>
          <cell r="O289" t="str">
            <v>COX'S BAZAR</v>
          </cell>
          <cell r="P289" t="str">
            <v>T</v>
          </cell>
          <cell r="Q289">
            <v>3</v>
          </cell>
          <cell r="R289">
            <v>1</v>
          </cell>
          <cell r="S289">
            <v>0.41095890410958902</v>
          </cell>
          <cell r="T289" t="str">
            <v>Temporary</v>
          </cell>
          <cell r="U289">
            <v>13</v>
          </cell>
          <cell r="V289">
            <v>90</v>
          </cell>
          <cell r="W289">
            <v>41153</v>
          </cell>
          <cell r="X289">
            <v>40</v>
          </cell>
          <cell r="Y289">
            <v>5</v>
          </cell>
          <cell r="Z289">
            <v>22</v>
          </cell>
          <cell r="AA289" t="str">
            <v>T31</v>
          </cell>
        </row>
        <row r="290">
          <cell r="A290" t="str">
            <v>CO279</v>
          </cell>
          <cell r="B290" t="str">
            <v xml:space="preserve">Bushra </v>
          </cell>
          <cell r="C290" t="str">
            <v>Tabussum</v>
          </cell>
          <cell r="E290" t="str">
            <v>female</v>
          </cell>
          <cell r="F290">
            <v>41063</v>
          </cell>
          <cell r="G290" t="str">
            <v>HR  Officer (Personnel &amp; Contract)</v>
          </cell>
          <cell r="I290" t="str">
            <v>Cox'sBazar</v>
          </cell>
          <cell r="M290">
            <v>41274</v>
          </cell>
          <cell r="N290" t="str">
            <v>Administration</v>
          </cell>
          <cell r="O290" t="str">
            <v>COX'S BAZAR</v>
          </cell>
          <cell r="P290" t="str">
            <v>T</v>
          </cell>
          <cell r="Q290">
            <v>2</v>
          </cell>
          <cell r="R290">
            <v>1</v>
          </cell>
          <cell r="S290">
            <v>0.41095890410958902</v>
          </cell>
          <cell r="T290" t="str">
            <v>Temporary</v>
          </cell>
          <cell r="U290">
            <v>13</v>
          </cell>
          <cell r="V290">
            <v>90</v>
          </cell>
          <cell r="W290">
            <v>41153</v>
          </cell>
          <cell r="X290">
            <v>40</v>
          </cell>
          <cell r="Y290">
            <v>5</v>
          </cell>
          <cell r="Z290">
            <v>22</v>
          </cell>
          <cell r="AA290" t="str">
            <v>T21</v>
          </cell>
        </row>
        <row r="291">
          <cell r="A291" t="str">
            <v>CO280</v>
          </cell>
          <cell r="B291" t="str">
            <v xml:space="preserve">Shimul </v>
          </cell>
          <cell r="C291" t="str">
            <v>Mahmud</v>
          </cell>
          <cell r="E291" t="str">
            <v>male</v>
          </cell>
          <cell r="F291">
            <v>41065</v>
          </cell>
          <cell r="G291" t="str">
            <v>Psycho Social Worker</v>
          </cell>
          <cell r="I291" t="str">
            <v xml:space="preserve">Ukhiya - Kutupalong </v>
          </cell>
          <cell r="M291">
            <v>41274</v>
          </cell>
          <cell r="N291" t="str">
            <v>Mental Health</v>
          </cell>
          <cell r="O291" t="str">
            <v>COX'S BAZAR</v>
          </cell>
          <cell r="P291" t="str">
            <v>T</v>
          </cell>
          <cell r="Q291">
            <v>1</v>
          </cell>
          <cell r="R291">
            <v>1</v>
          </cell>
          <cell r="S291">
            <v>0.40547945205479452</v>
          </cell>
          <cell r="T291" t="str">
            <v>Temporary</v>
          </cell>
          <cell r="U291">
            <v>13</v>
          </cell>
          <cell r="V291">
            <v>90</v>
          </cell>
          <cell r="W291">
            <v>41155</v>
          </cell>
          <cell r="X291">
            <v>40</v>
          </cell>
          <cell r="Y291">
            <v>5</v>
          </cell>
          <cell r="Z291">
            <v>22</v>
          </cell>
          <cell r="AA291" t="str">
            <v>T11</v>
          </cell>
        </row>
        <row r="292">
          <cell r="A292" t="str">
            <v>CO281</v>
          </cell>
          <cell r="B292" t="str">
            <v>Beauty</v>
          </cell>
          <cell r="C292" t="str">
            <v>Barua</v>
          </cell>
          <cell r="E292" t="str">
            <v>female</v>
          </cell>
          <cell r="F292">
            <v>41063</v>
          </cell>
          <cell r="G292" t="str">
            <v>Psycho Social Worker</v>
          </cell>
          <cell r="I292" t="str">
            <v xml:space="preserve">Ukhiya - Kutupalong </v>
          </cell>
          <cell r="M292">
            <v>41274</v>
          </cell>
          <cell r="N292" t="str">
            <v>Mental Health</v>
          </cell>
          <cell r="O292" t="str">
            <v>COX'S BAZAR</v>
          </cell>
          <cell r="P292" t="str">
            <v>T</v>
          </cell>
          <cell r="Q292">
            <v>1</v>
          </cell>
          <cell r="R292">
            <v>1</v>
          </cell>
          <cell r="S292">
            <v>0.41095890410958902</v>
          </cell>
          <cell r="T292" t="str">
            <v>Temporary</v>
          </cell>
          <cell r="U292">
            <v>13</v>
          </cell>
          <cell r="V292">
            <v>90</v>
          </cell>
          <cell r="W292">
            <v>41153</v>
          </cell>
          <cell r="X292">
            <v>40</v>
          </cell>
          <cell r="Y292">
            <v>5</v>
          </cell>
          <cell r="Z292">
            <v>22</v>
          </cell>
          <cell r="AA292" t="str">
            <v>T11</v>
          </cell>
        </row>
        <row r="293">
          <cell r="A293" t="str">
            <v>CO282</v>
          </cell>
          <cell r="B293" t="str">
            <v xml:space="preserve">Ismot </v>
          </cell>
          <cell r="C293" t="str">
            <v>Ara Akhi</v>
          </cell>
          <cell r="E293" t="str">
            <v>female</v>
          </cell>
          <cell r="F293">
            <v>41091</v>
          </cell>
          <cell r="G293" t="str">
            <v>Psycho Social Worker</v>
          </cell>
          <cell r="I293" t="str">
            <v>UK - EMOP</v>
          </cell>
          <cell r="M293">
            <v>41274</v>
          </cell>
          <cell r="N293" t="str">
            <v>Mental Health</v>
          </cell>
          <cell r="O293" t="str">
            <v>COX'S BAZAR</v>
          </cell>
          <cell r="P293" t="str">
            <v>T</v>
          </cell>
          <cell r="Q293">
            <v>1</v>
          </cell>
          <cell r="R293">
            <v>1</v>
          </cell>
          <cell r="S293">
            <v>0.33424657534246577</v>
          </cell>
          <cell r="T293" t="str">
            <v>Temporary</v>
          </cell>
          <cell r="U293">
            <v>13</v>
          </cell>
          <cell r="V293">
            <v>91</v>
          </cell>
          <cell r="W293">
            <v>41182</v>
          </cell>
          <cell r="X293">
            <v>40</v>
          </cell>
          <cell r="Y293">
            <v>5</v>
          </cell>
          <cell r="Z293">
            <v>22</v>
          </cell>
          <cell r="AA293" t="str">
            <v>T11</v>
          </cell>
        </row>
        <row r="294">
          <cell r="A294" t="str">
            <v>CO284</v>
          </cell>
          <cell r="B294" t="str">
            <v>Raisa</v>
          </cell>
          <cell r="C294" t="str">
            <v>Binta Raquib</v>
          </cell>
          <cell r="E294" t="str">
            <v>female</v>
          </cell>
          <cell r="F294">
            <v>41070</v>
          </cell>
          <cell r="G294" t="str">
            <v>Nutrition Center Supervisor</v>
          </cell>
          <cell r="I294" t="str">
            <v>Ukhiya</v>
          </cell>
          <cell r="M294">
            <v>41274</v>
          </cell>
          <cell r="N294" t="str">
            <v>Nutrition</v>
          </cell>
          <cell r="O294" t="str">
            <v>COX'S BAZAR</v>
          </cell>
          <cell r="P294" t="str">
            <v>T</v>
          </cell>
          <cell r="Q294">
            <v>3</v>
          </cell>
          <cell r="R294">
            <v>1</v>
          </cell>
          <cell r="S294">
            <v>0.39178082191780822</v>
          </cell>
          <cell r="T294" t="str">
            <v>Temporary</v>
          </cell>
          <cell r="U294">
            <v>13</v>
          </cell>
          <cell r="V294">
            <v>90</v>
          </cell>
          <cell r="W294">
            <v>41160</v>
          </cell>
          <cell r="X294">
            <v>40</v>
          </cell>
          <cell r="Y294">
            <v>5</v>
          </cell>
          <cell r="Z294">
            <v>22</v>
          </cell>
          <cell r="AA294" t="str">
            <v>T31</v>
          </cell>
        </row>
        <row r="295">
          <cell r="A295" t="str">
            <v>CO285</v>
          </cell>
          <cell r="B295" t="str">
            <v xml:space="preserve">Mr. Mohammad </v>
          </cell>
          <cell r="C295" t="str">
            <v>Ibrahim</v>
          </cell>
          <cell r="E295" t="str">
            <v>male</v>
          </cell>
          <cell r="F295">
            <v>41077</v>
          </cell>
          <cell r="G295" t="str">
            <v>Psycho Social Worker</v>
          </cell>
          <cell r="I295" t="str">
            <v>Teknaf - Nayapara</v>
          </cell>
          <cell r="M295">
            <v>41225</v>
          </cell>
          <cell r="N295" t="str">
            <v>Mental Health</v>
          </cell>
          <cell r="O295" t="str">
            <v>COX'S BAZAR</v>
          </cell>
          <cell r="P295" t="str">
            <v>T</v>
          </cell>
          <cell r="Q295">
            <v>1</v>
          </cell>
          <cell r="R295">
            <v>1</v>
          </cell>
          <cell r="S295">
            <v>0.37260273972602742</v>
          </cell>
          <cell r="T295" t="str">
            <v>Temporary</v>
          </cell>
          <cell r="U295">
            <v>13</v>
          </cell>
          <cell r="V295">
            <v>90</v>
          </cell>
          <cell r="W295">
            <v>41167</v>
          </cell>
          <cell r="X295">
            <v>40</v>
          </cell>
          <cell r="Y295">
            <v>5</v>
          </cell>
          <cell r="Z295">
            <v>22</v>
          </cell>
          <cell r="AA295" t="str">
            <v>T11</v>
          </cell>
        </row>
        <row r="296">
          <cell r="A296" t="str">
            <v>CO287</v>
          </cell>
          <cell r="B296" t="str">
            <v>A.K.M Shahidul Alam</v>
          </cell>
          <cell r="C296" t="str">
            <v>Jony</v>
          </cell>
          <cell r="E296" t="str">
            <v>male</v>
          </cell>
          <cell r="F296">
            <v>41091</v>
          </cell>
          <cell r="G296" t="str">
            <v>Purchaser</v>
          </cell>
          <cell r="I296" t="str">
            <v>Cox Office</v>
          </cell>
          <cell r="M296">
            <v>41274</v>
          </cell>
          <cell r="N296" t="str">
            <v>Logistics</v>
          </cell>
          <cell r="O296" t="str">
            <v>COX'S BAZAR</v>
          </cell>
          <cell r="P296" t="str">
            <v>T</v>
          </cell>
          <cell r="Q296">
            <v>2</v>
          </cell>
          <cell r="R296">
            <v>1</v>
          </cell>
          <cell r="S296">
            <v>0.33424657534246577</v>
          </cell>
          <cell r="T296" t="str">
            <v>Temporary</v>
          </cell>
          <cell r="U296">
            <v>13</v>
          </cell>
          <cell r="V296">
            <v>90</v>
          </cell>
          <cell r="W296">
            <v>41181</v>
          </cell>
          <cell r="X296">
            <v>40</v>
          </cell>
          <cell r="Y296">
            <v>5</v>
          </cell>
          <cell r="Z296">
            <v>22</v>
          </cell>
          <cell r="AA296" t="str">
            <v>T21</v>
          </cell>
        </row>
        <row r="297">
          <cell r="A297" t="str">
            <v>CO288</v>
          </cell>
          <cell r="B297" t="str">
            <v>Ashis Kumar</v>
          </cell>
          <cell r="C297" t="str">
            <v>Nag</v>
          </cell>
          <cell r="E297" t="str">
            <v>male</v>
          </cell>
          <cell r="F297">
            <v>41126</v>
          </cell>
          <cell r="G297" t="str">
            <v>Base Logistician Support</v>
          </cell>
          <cell r="I297" t="str">
            <v>Cox Office</v>
          </cell>
          <cell r="M297">
            <v>41274</v>
          </cell>
          <cell r="N297" t="str">
            <v>Logistics</v>
          </cell>
          <cell r="O297" t="str">
            <v>COX'S BAZAR</v>
          </cell>
          <cell r="P297" t="str">
            <v>M</v>
          </cell>
          <cell r="Q297">
            <v>1</v>
          </cell>
          <cell r="R297">
            <v>1</v>
          </cell>
          <cell r="S297">
            <v>0.23835616438356164</v>
          </cell>
          <cell r="T297" t="str">
            <v>Temporary</v>
          </cell>
          <cell r="U297">
            <v>9</v>
          </cell>
          <cell r="V297">
            <v>60</v>
          </cell>
          <cell r="W297">
            <v>41186</v>
          </cell>
          <cell r="X297">
            <v>40</v>
          </cell>
          <cell r="Y297">
            <v>5</v>
          </cell>
          <cell r="Z297">
            <v>22</v>
          </cell>
          <cell r="AA297" t="str">
            <v>M11</v>
          </cell>
        </row>
        <row r="298">
          <cell r="A298" t="str">
            <v>CO289</v>
          </cell>
          <cell r="B298" t="str">
            <v xml:space="preserve">Delower </v>
          </cell>
          <cell r="C298" t="str">
            <v>Hossain</v>
          </cell>
          <cell r="E298" t="str">
            <v>male</v>
          </cell>
          <cell r="F298">
            <v>41122</v>
          </cell>
          <cell r="G298" t="str">
            <v>Data Entry Officer</v>
          </cell>
          <cell r="I298" t="str">
            <v>Cox Office</v>
          </cell>
          <cell r="M298">
            <v>41274</v>
          </cell>
          <cell r="N298" t="str">
            <v>Mental Health</v>
          </cell>
          <cell r="O298" t="str">
            <v>COX'S BAZAR</v>
          </cell>
          <cell r="P298" t="str">
            <v>T</v>
          </cell>
          <cell r="Q298">
            <v>1</v>
          </cell>
          <cell r="R298">
            <v>1</v>
          </cell>
          <cell r="S298">
            <v>0.24931506849315069</v>
          </cell>
          <cell r="T298" t="str">
            <v>Temporary</v>
          </cell>
          <cell r="U298">
            <v>13</v>
          </cell>
          <cell r="V298">
            <v>90</v>
          </cell>
          <cell r="W298">
            <v>41212</v>
          </cell>
          <cell r="X298">
            <v>40</v>
          </cell>
          <cell r="Y298">
            <v>5</v>
          </cell>
          <cell r="Z298">
            <v>22</v>
          </cell>
          <cell r="AA298" t="str">
            <v>T11</v>
          </cell>
        </row>
        <row r="299">
          <cell r="A299" t="str">
            <v>CO290</v>
          </cell>
          <cell r="B299" t="str">
            <v>Muhammad</v>
          </cell>
          <cell r="C299" t="str">
            <v>Mahadi</v>
          </cell>
          <cell r="E299" t="str">
            <v>male</v>
          </cell>
          <cell r="F299">
            <v>41162</v>
          </cell>
          <cell r="G299" t="str">
            <v xml:space="preserve">Reporting and Communication Manager </v>
          </cell>
          <cell r="I299" t="str">
            <v>Cox Office</v>
          </cell>
          <cell r="M299">
            <v>41274</v>
          </cell>
          <cell r="N299" t="str">
            <v>Management</v>
          </cell>
          <cell r="O299" t="str">
            <v>COX'S BAZAR</v>
          </cell>
          <cell r="P299" t="str">
            <v>M</v>
          </cell>
          <cell r="Q299">
            <v>1</v>
          </cell>
          <cell r="R299">
            <v>1</v>
          </cell>
          <cell r="S299">
            <v>0.13972602739726028</v>
          </cell>
          <cell r="T299" t="str">
            <v>Temporary</v>
          </cell>
          <cell r="U299">
            <v>13</v>
          </cell>
          <cell r="V299">
            <v>90</v>
          </cell>
          <cell r="W299">
            <v>41252</v>
          </cell>
          <cell r="X299">
            <v>40</v>
          </cell>
          <cell r="Y299">
            <v>5</v>
          </cell>
          <cell r="Z299">
            <v>22</v>
          </cell>
          <cell r="AA299" t="str">
            <v>M11</v>
          </cell>
        </row>
        <row r="300">
          <cell r="A300" t="str">
            <v>CO291</v>
          </cell>
          <cell r="B300" t="str">
            <v>Mr. Jahangir</v>
          </cell>
          <cell r="C300" t="str">
            <v>Alam</v>
          </cell>
          <cell r="E300" t="str">
            <v>male</v>
          </cell>
          <cell r="F300">
            <v>41175</v>
          </cell>
          <cell r="G300" t="str">
            <v>Measurer</v>
          </cell>
          <cell r="I300" t="str">
            <v>TEK-NYP</v>
          </cell>
          <cell r="M300">
            <v>41274</v>
          </cell>
          <cell r="N300" t="str">
            <v>Nutrition</v>
          </cell>
          <cell r="O300" t="str">
            <v>COX'S BAZAR</v>
          </cell>
          <cell r="P300" t="str">
            <v>E</v>
          </cell>
          <cell r="Q300">
            <v>3</v>
          </cell>
          <cell r="R300">
            <v>1</v>
          </cell>
          <cell r="S300">
            <v>0.10410958904109589</v>
          </cell>
          <cell r="T300" t="str">
            <v>Temporary</v>
          </cell>
          <cell r="U300">
            <v>13</v>
          </cell>
          <cell r="V300">
            <v>90</v>
          </cell>
          <cell r="W300">
            <v>41265</v>
          </cell>
          <cell r="X300">
            <v>40</v>
          </cell>
          <cell r="Y300">
            <v>5</v>
          </cell>
          <cell r="Z300">
            <v>22</v>
          </cell>
          <cell r="AA300" t="str">
            <v>E31</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ynthétique"/>
      <sheetName val="Expatriés"/>
      <sheetName val="Template pour partenaires"/>
      <sheetName val="Annexe RH-revisé"/>
      <sheetName val="Données"/>
      <sheetName val="Annexe RH"/>
      <sheetName val="Organigramme jsq mars 2018"/>
      <sheetName val="Organigramme avril 2018- fin"/>
    </sheetNames>
    <sheetDataSet>
      <sheetData sheetId="0">
        <row r="2">
          <cell r="D2">
            <v>0</v>
          </cell>
        </row>
        <row r="3">
          <cell r="D3">
            <v>0</v>
          </cell>
        </row>
      </sheetData>
      <sheetData sheetId="1">
        <row r="3">
          <cell r="G3">
            <v>0</v>
          </cell>
        </row>
      </sheetData>
      <sheetData sheetId="2"/>
      <sheetData sheetId="3">
        <row r="1">
          <cell r="F1">
            <v>655.95699999999999</v>
          </cell>
        </row>
      </sheetData>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PARAMETERS"/>
      <sheetName val="OFFICES"/>
      <sheetName val="STOCKS"/>
      <sheetName val="SUMMARY BY BUD LINES - FORECAST"/>
      <sheetName val="SUMMARY BY BASE - FORECAST"/>
      <sheetName val="SUMMARY BY BASE - REAL -"/>
      <sheetName val="SUMMARY BY BUD LINES - REAL -"/>
      <sheetName val="Z1 SUMMARY"/>
      <sheetName val="CONTRACTS FOLLOW UP"/>
      <sheetName val="GL Map - P&amp;L"/>
      <sheetName val="1 Parameters"/>
      <sheetName val="BK3"/>
      <sheetName val="D1"/>
      <sheetName val="BK6"/>
      <sheetName val="F1"/>
      <sheetName val="BK4"/>
      <sheetName val="BK5"/>
      <sheetName val="BK2"/>
      <sheetName val="D2"/>
      <sheetName val="Resources"/>
      <sheetName val="TABLE_OF_CONTENTS"/>
      <sheetName val="SUMMARY_BY_BUD_LINES_-_FORECAST"/>
      <sheetName val="SUMMARY_BY_BASE_-_FORECAST"/>
      <sheetName val="SUMMARY_BY_BASE_-_REAL_-"/>
      <sheetName val="SUMMARY_BY_BUD_LINES_-_REAL_-"/>
      <sheetName val="Z1_SUMMARY"/>
      <sheetName val="CONTRACTS_FOLLOW_UP"/>
      <sheetName val="GL_Map_-_P&amp;L"/>
      <sheetName val="TABLE_OF_CONTENTS1"/>
      <sheetName val="SUMMARY_BY_BUD_LINES_-_FORECAS1"/>
      <sheetName val="SUMMARY_BY_BASE_-_FORECAST1"/>
      <sheetName val="SUMMARY_BY_BASE_-_REAL_-1"/>
      <sheetName val="SUMMARY_BY_BUD_LINES_-_REAL_-1"/>
      <sheetName val="Z1_SUMMARY1"/>
      <sheetName val="CONTRACTS_FOLLOW_UP1"/>
      <sheetName val="GL_Map_-_P&amp;L1"/>
      <sheetName val="TABLE_OF_CONTENTS2"/>
      <sheetName val="SUMMARY_BY_BUD_LINES_-_FORECAS2"/>
      <sheetName val="SUMMARY_BY_BASE_-_FORECAST2"/>
      <sheetName val="SUMMARY_BY_BASE_-_REAL_-2"/>
      <sheetName val="SUMMARY_BY_BUD_LINES_-_REAL_-2"/>
      <sheetName val="Z1_SUMMARY2"/>
      <sheetName val="CONTRACTS_FOLLOW_UP2"/>
      <sheetName val="GL_Map_-_P&amp;L2"/>
      <sheetName val="TABLE_OF_CONTENTS3"/>
      <sheetName val="SUMMARY_BY_BUD_LINES_-_FORECAS3"/>
      <sheetName val="SUMMARY_BY_BASE_-_FORECAST3"/>
      <sheetName val="SUMMARY_BY_BASE_-_REAL_-3"/>
      <sheetName val="SUMMARY_BY_BUD_LINES_-_REAL_-3"/>
      <sheetName val="Z1_SUMMARY3"/>
      <sheetName val="CONTRACTS_FOLLOW_UP3"/>
      <sheetName val="GL_Map_-_P&amp;L3"/>
      <sheetName val="TABLE_OF_CONTENTS4"/>
      <sheetName val="SUMMARY_BY_BUD_LINES_-_FORECAS4"/>
      <sheetName val="SUMMARY_BY_BASE_-_FORECAST4"/>
      <sheetName val="SUMMARY_BY_BASE_-_REAL_-4"/>
      <sheetName val="SUMMARY_BY_BUD_LINES_-_REAL_-4"/>
      <sheetName val="Z1_SUMMARY4"/>
      <sheetName val="CONTRACTS_FOLLOW_UP4"/>
      <sheetName val="GL_Map_-_P&amp;L4"/>
      <sheetName val="TABLE_OF_CONTENTS5"/>
      <sheetName val="SUMMARY_BY_BUD_LINES_-_FORECAS5"/>
      <sheetName val="SUMMARY_BY_BASE_-_FORECAST5"/>
      <sheetName val="SUMMARY_BY_BASE_-_REAL_-5"/>
      <sheetName val="SUMMARY_BY_BUD_LINES_-_REAL_-5"/>
      <sheetName val="Z1_SUMMARY5"/>
      <sheetName val="CONTRACTS_FOLLOW_UP5"/>
      <sheetName val="GL_Map_-_P&amp;L5"/>
      <sheetName val="TABLE_OF_CONTENTS6"/>
      <sheetName val="SUMMARY_BY_BUD_LINES_-_FORECAS6"/>
      <sheetName val="SUMMARY_BY_BASE_-_FORECAST6"/>
      <sheetName val="SUMMARY_BY_BASE_-_REAL_-6"/>
      <sheetName val="SUMMARY_BY_BUD_LINES_-_REAL_-6"/>
      <sheetName val="Z1_SUMMARY6"/>
      <sheetName val="CONTRACTS_FOLLOW_UP6"/>
      <sheetName val="GL_Map_-_P&amp;L6"/>
      <sheetName val="TABLE_OF_CONTENTS7"/>
      <sheetName val="SUMMARY_BY_BUD_LINES_-_FORECAS7"/>
      <sheetName val="SUMMARY_BY_BASE_-_FORECAST7"/>
      <sheetName val="SUMMARY_BY_BASE_-_REAL_-7"/>
      <sheetName val="SUMMARY_BY_BUD_LINES_-_REAL_-7"/>
      <sheetName val="Z1_SUMMARY7"/>
      <sheetName val="CONTRACTS_FOLLOW_UP7"/>
      <sheetName val="GL_Map_-_P&amp;L7"/>
      <sheetName val="TABLE_OF_CONTENTS8"/>
      <sheetName val="SUMMARY_BY_BUD_LINES_-_FORECAS8"/>
      <sheetName val="SUMMARY_BY_BASE_-_FORECAST8"/>
      <sheetName val="SUMMARY_BY_BASE_-_REAL_-8"/>
      <sheetName val="SUMMARY_BY_BUD_LINES_-_REAL_-8"/>
      <sheetName val="Z1_SUMMARY8"/>
      <sheetName val="CONTRACTS_FOLLOW_UP8"/>
      <sheetName val="GL_Map_-_P&amp;L8"/>
      <sheetName val="TABLE_OF_CONTENTS9"/>
      <sheetName val="SUMMARY_BY_BUD_LINES_-_FORECAS9"/>
      <sheetName val="SUMMARY_BY_BASE_-_FORECAST9"/>
      <sheetName val="SUMMARY_BY_BASE_-_REAL_-9"/>
      <sheetName val="SUMMARY_BY_BUD_LINES_-_REAL_-9"/>
      <sheetName val="Z1_SUMMARY9"/>
      <sheetName val="CONTRACTS_FOLLOW_UP9"/>
      <sheetName val="GL_Map_-_P&amp;L9"/>
      <sheetName val="1_Parameters"/>
      <sheetName val="TABLE_OF_CONTENTS10"/>
      <sheetName val="SUMMARY_BY_BUD_LINES_-_FORECA10"/>
      <sheetName val="SUMMARY_BY_BASE_-_FORECAST10"/>
      <sheetName val="SUMMARY_BY_BASE_-_REAL_-10"/>
      <sheetName val="SUMMARY_BY_BUD_LINES_-_REAL_-10"/>
      <sheetName val="Z1_SUMMARY10"/>
      <sheetName val="CONTRACTS_FOLLOW_UP10"/>
      <sheetName val="GL_Map_-_P&amp;L10"/>
      <sheetName val="TABLE_OF_CONTENTS11"/>
      <sheetName val="SUMMARY_BY_BUD_LINES_-_FORECA11"/>
      <sheetName val="SUMMARY_BY_BASE_-_FORECAST11"/>
      <sheetName val="SUMMARY_BY_BASE_-_REAL_-11"/>
      <sheetName val="SUMMARY_BY_BUD_LINES_-_REAL_-11"/>
      <sheetName val="Z1_SUMMARY11"/>
      <sheetName val="CONTRACTS_FOLLOW_UP11"/>
      <sheetName val="GL_Map_-_P&amp;L11"/>
      <sheetName val="1_Parameters1"/>
      <sheetName val="TABLE_OF_CONTENTS12"/>
      <sheetName val="SUMMARY_BY_BUD_LINES_-_FORECA12"/>
      <sheetName val="SUMMARY_BY_BASE_-_FORECAST12"/>
      <sheetName val="SUMMARY_BY_BASE_-_REAL_-12"/>
      <sheetName val="SUMMARY_BY_BUD_LINES_-_REAL_-12"/>
      <sheetName val="Z1_SUMMARY12"/>
      <sheetName val="CONTRACTS_FOLLOW_UP12"/>
      <sheetName val="GL_Map_-_P&amp;L12"/>
      <sheetName val="1_Parameters2"/>
      <sheetName val="Range Page"/>
      <sheetName val="sda a"/>
    </sheetNames>
    <sheetDataSet>
      <sheetData sheetId="0" refreshError="1"/>
      <sheetData sheetId="1" refreshError="1">
        <row r="3">
          <cell r="I3" t="str">
            <v>F1JP</v>
          </cell>
        </row>
        <row r="4">
          <cell r="I4" t="str">
            <v>F1JB</v>
          </cell>
        </row>
        <row r="5">
          <cell r="I5" t="str">
            <v>F1JE</v>
          </cell>
        </row>
        <row r="6">
          <cell r="I6" t="str">
            <v>A1X</v>
          </cell>
        </row>
        <row r="7">
          <cell r="I7" t="str">
            <v>B2N</v>
          </cell>
        </row>
        <row r="8">
          <cell r="I8" t="str">
            <v>F5L</v>
          </cell>
        </row>
        <row r="9">
          <cell r="I9" t="str">
            <v>D4G</v>
          </cell>
        </row>
        <row r="10">
          <cell r="I10" t="str">
            <v>F5M</v>
          </cell>
        </row>
        <row r="11">
          <cell r="I11" t="str">
            <v>B2O</v>
          </cell>
        </row>
        <row r="12">
          <cell r="I12" t="str">
            <v>A1Z</v>
          </cell>
        </row>
        <row r="13">
          <cell r="I13" t="str">
            <v>A11</v>
          </cell>
        </row>
        <row r="14">
          <cell r="I14" t="str">
            <v>A12</v>
          </cell>
        </row>
        <row r="15">
          <cell r="I15" t="str">
            <v>A13</v>
          </cell>
        </row>
        <row r="16">
          <cell r="I16" t="str">
            <v>A14</v>
          </cell>
        </row>
        <row r="17">
          <cell r="I17" t="str">
            <v>D4H</v>
          </cell>
        </row>
        <row r="18">
          <cell r="I18" t="str">
            <v>E5D</v>
          </cell>
        </row>
        <row r="19">
          <cell r="I19" t="str">
            <v>F1KE</v>
          </cell>
        </row>
        <row r="20">
          <cell r="I20" t="str">
            <v>F1KB</v>
          </cell>
        </row>
        <row r="21">
          <cell r="I21" t="str">
            <v>XXX</v>
          </cell>
        </row>
        <row r="22">
          <cell r="I22" t="str">
            <v>A3C</v>
          </cell>
        </row>
        <row r="23">
          <cell r="I23" t="str">
            <v>E5E</v>
          </cell>
        </row>
        <row r="24">
          <cell r="I24" t="str">
            <v>E5F</v>
          </cell>
        </row>
        <row r="25">
          <cell r="I25" t="str">
            <v>B2M</v>
          </cell>
        </row>
        <row r="26">
          <cell r="I26" t="str">
            <v>F1X</v>
          </cell>
        </row>
        <row r="27">
          <cell r="I27" t="str">
            <v>CT 25</v>
          </cell>
        </row>
        <row r="28">
          <cell r="I28" t="str">
            <v>CT 26</v>
          </cell>
        </row>
        <row r="29">
          <cell r="I29" t="str">
            <v>CT 27</v>
          </cell>
        </row>
        <row r="30">
          <cell r="I30" t="str">
            <v>CT 28</v>
          </cell>
        </row>
        <row r="31">
          <cell r="I31" t="str">
            <v>CT 29</v>
          </cell>
        </row>
        <row r="32">
          <cell r="I32" t="str">
            <v>CT 30</v>
          </cell>
        </row>
        <row r="33">
          <cell r="I33" t="str">
            <v>Z1L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IT"/>
      <sheetName val="TRANSIT IN-OUT"/>
      <sheetName val="RH"/>
      <sheetName val="RH IN-OUT"/>
      <sheetName val="ST"/>
      <sheetName val="ST IN-OUT"/>
      <sheetName val="C1 "/>
      <sheetName val="C1 IN-OUT"/>
      <sheetName val="C2"/>
      <sheetName val="C2 IN-OUT"/>
      <sheetName val="C4"/>
      <sheetName val="C4 IN-OUT"/>
      <sheetName val="C5"/>
      <sheetName val="C5 IN-OUT"/>
      <sheetName val="G10"/>
      <sheetName val="G10 IN-OUT"/>
      <sheetName val="Stock Contingence Report"/>
      <sheetName val="Stock Contingence IN-OUT"/>
      <sheetName val="Catalogue 2012"/>
    </sheetNames>
    <sheetDataSet>
      <sheetData sheetId="0">
        <row r="11">
          <cell r="C11" t="str">
            <v>Bidon vide de 5L</v>
          </cell>
          <cell r="F11" t="str">
            <v>T</v>
          </cell>
          <cell r="G11" t="str">
            <v>GX572</v>
          </cell>
          <cell r="H11" t="str">
            <v>WATS</v>
          </cell>
          <cell r="I11" t="str">
            <v>UNICEF</v>
          </cell>
          <cell r="J11" t="str">
            <v>Pc</v>
          </cell>
          <cell r="K11">
            <v>961</v>
          </cell>
          <cell r="L11">
            <v>0.9</v>
          </cell>
        </row>
      </sheetData>
      <sheetData sheetId="1"/>
      <sheetData sheetId="2">
        <row r="11">
          <cell r="C11" t="str">
            <v xml:space="preserve">Pneus </v>
          </cell>
          <cell r="D11" t="str">
            <v>750/16</v>
          </cell>
          <cell r="E11" t="str">
            <v>LAND CRUISER</v>
          </cell>
          <cell r="F11" t="str">
            <v>RH</v>
          </cell>
          <cell r="G11" t="str">
            <v>GX594</v>
          </cell>
          <cell r="H11" t="str">
            <v>OADM</v>
          </cell>
          <cell r="I11" t="str">
            <v>UNICEF</v>
          </cell>
          <cell r="J11" t="str">
            <v>PC</v>
          </cell>
          <cell r="K11">
            <v>0</v>
          </cell>
          <cell r="L11">
            <v>220</v>
          </cell>
        </row>
        <row r="12">
          <cell r="C12" t="str">
            <v xml:space="preserve">Pneus </v>
          </cell>
          <cell r="D12" t="str">
            <v>750/16</v>
          </cell>
          <cell r="E12" t="str">
            <v>LAND CRUISER</v>
          </cell>
          <cell r="F12" t="str">
            <v>RH</v>
          </cell>
          <cell r="G12" t="str">
            <v>DF045</v>
          </cell>
          <cell r="H12" t="str">
            <v>OADM</v>
          </cell>
          <cell r="I12" t="str">
            <v>DFID</v>
          </cell>
          <cell r="J12" t="str">
            <v>PC</v>
          </cell>
          <cell r="K12">
            <v>0</v>
          </cell>
          <cell r="L12">
            <v>220</v>
          </cell>
        </row>
        <row r="13">
          <cell r="C13" t="str">
            <v xml:space="preserve">Pneus </v>
          </cell>
          <cell r="D13" t="str">
            <v>750/16</v>
          </cell>
          <cell r="E13" t="str">
            <v>LAND CRUISER</v>
          </cell>
          <cell r="F13" t="str">
            <v>RH</v>
          </cell>
          <cell r="G13" t="str">
            <v>U1000</v>
          </cell>
          <cell r="H13" t="str">
            <v>OADM</v>
          </cell>
          <cell r="I13" t="str">
            <v>USAID</v>
          </cell>
          <cell r="J13" t="str">
            <v>PC</v>
          </cell>
          <cell r="K13">
            <v>0</v>
          </cell>
          <cell r="L13">
            <v>210</v>
          </cell>
        </row>
        <row r="14">
          <cell r="B14">
            <v>30</v>
          </cell>
          <cell r="C14" t="str">
            <v xml:space="preserve">Pneus </v>
          </cell>
          <cell r="D14" t="str">
            <v>750/16</v>
          </cell>
          <cell r="E14" t="str">
            <v>LAND CRUISER</v>
          </cell>
          <cell r="F14" t="str">
            <v>RH</v>
          </cell>
          <cell r="G14" t="str">
            <v>U1000</v>
          </cell>
          <cell r="H14" t="str">
            <v>OADM</v>
          </cell>
          <cell r="I14" t="str">
            <v>IRC</v>
          </cell>
          <cell r="J14" t="str">
            <v>PC</v>
          </cell>
          <cell r="K14">
            <v>12</v>
          </cell>
          <cell r="L14">
            <v>210</v>
          </cell>
        </row>
        <row r="15">
          <cell r="C15" t="str">
            <v xml:space="preserve">Pneus </v>
          </cell>
          <cell r="D15" t="str">
            <v>750/16</v>
          </cell>
          <cell r="E15" t="str">
            <v>LAND CRUISER</v>
          </cell>
          <cell r="F15" t="str">
            <v>RH</v>
          </cell>
          <cell r="G15" t="str">
            <v>DF045</v>
          </cell>
          <cell r="H15" t="str">
            <v>OADM</v>
          </cell>
          <cell r="I15" t="str">
            <v>DFID</v>
          </cell>
          <cell r="J15" t="str">
            <v>PC</v>
          </cell>
          <cell r="K15">
            <v>0</v>
          </cell>
          <cell r="L15">
            <v>210</v>
          </cell>
        </row>
        <row r="16">
          <cell r="C16" t="str">
            <v xml:space="preserve">Table </v>
          </cell>
          <cell r="D16" t="str">
            <v>en bois</v>
          </cell>
          <cell r="E16" t="str">
            <v>Ronde</v>
          </cell>
          <cell r="F16" t="str">
            <v>RH</v>
          </cell>
          <cell r="G16" t="str">
            <v>GX572</v>
          </cell>
          <cell r="H16" t="str">
            <v>OADM</v>
          </cell>
          <cell r="I16" t="str">
            <v>UNICEF</v>
          </cell>
          <cell r="J16" t="str">
            <v>Pc</v>
          </cell>
          <cell r="K16">
            <v>1</v>
          </cell>
          <cell r="L16">
            <v>115</v>
          </cell>
        </row>
        <row r="17">
          <cell r="C17" t="str">
            <v xml:space="preserve">Table </v>
          </cell>
          <cell r="D17" t="str">
            <v>en bois</v>
          </cell>
          <cell r="E17" t="str">
            <v>De bureau</v>
          </cell>
          <cell r="F17" t="str">
            <v>RH</v>
          </cell>
          <cell r="G17" t="str">
            <v>GX572</v>
          </cell>
          <cell r="H17" t="str">
            <v>OADM</v>
          </cell>
          <cell r="I17" t="str">
            <v>UNICEF</v>
          </cell>
          <cell r="J17" t="str">
            <v>Pc</v>
          </cell>
          <cell r="K17">
            <v>0</v>
          </cell>
          <cell r="L17">
            <v>75</v>
          </cell>
        </row>
        <row r="18">
          <cell r="C18" t="str">
            <v>Cache rails</v>
          </cell>
          <cell r="D18" t="str">
            <v>en bois</v>
          </cell>
          <cell r="F18" t="str">
            <v>RH</v>
          </cell>
          <cell r="G18" t="str">
            <v>GX572</v>
          </cell>
          <cell r="H18" t="str">
            <v>OADM</v>
          </cell>
          <cell r="I18" t="str">
            <v>UNICEF</v>
          </cell>
          <cell r="J18" t="str">
            <v>Pc</v>
          </cell>
          <cell r="K18">
            <v>7</v>
          </cell>
          <cell r="L18">
            <v>20</v>
          </cell>
        </row>
        <row r="19">
          <cell r="C19" t="str">
            <v>Gaz pour cuisiniere</v>
          </cell>
          <cell r="D19" t="str">
            <v>Blle de 20Kg</v>
          </cell>
          <cell r="F19" t="str">
            <v>RH</v>
          </cell>
          <cell r="G19" t="str">
            <v>DF040</v>
          </cell>
          <cell r="H19" t="str">
            <v>OADM</v>
          </cell>
          <cell r="I19" t="str">
            <v>DFID</v>
          </cell>
          <cell r="J19" t="str">
            <v>Pc</v>
          </cell>
          <cell r="K19">
            <v>0</v>
          </cell>
          <cell r="L19">
            <v>118</v>
          </cell>
        </row>
        <row r="20">
          <cell r="C20" t="str">
            <v>Gaz pour cuisiniere</v>
          </cell>
          <cell r="D20" t="str">
            <v>Blle de 20Kg</v>
          </cell>
          <cell r="F20" t="str">
            <v>RH</v>
          </cell>
          <cell r="G20" t="str">
            <v>DF045</v>
          </cell>
          <cell r="H20" t="str">
            <v>OADM</v>
          </cell>
          <cell r="I20" t="str">
            <v>DFID</v>
          </cell>
          <cell r="J20" t="str">
            <v>Pc</v>
          </cell>
          <cell r="K20">
            <v>0</v>
          </cell>
          <cell r="L20">
            <v>118</v>
          </cell>
        </row>
        <row r="21">
          <cell r="C21" t="str">
            <v>Farine de Mais</v>
          </cell>
          <cell r="F21" t="str">
            <v>RH</v>
          </cell>
          <cell r="G21" t="str">
            <v>GX572</v>
          </cell>
          <cell r="H21" t="str">
            <v>OADM</v>
          </cell>
          <cell r="I21" t="str">
            <v>UNICEF</v>
          </cell>
          <cell r="J21" t="str">
            <v>Kg</v>
          </cell>
          <cell r="K21">
            <v>0</v>
          </cell>
          <cell r="L21">
            <v>0.75</v>
          </cell>
        </row>
        <row r="22">
          <cell r="C22" t="str">
            <v>Auge</v>
          </cell>
          <cell r="F22" t="str">
            <v>RH</v>
          </cell>
          <cell r="G22" t="str">
            <v>GX572</v>
          </cell>
          <cell r="H22" t="str">
            <v>WATS</v>
          </cell>
          <cell r="I22" t="str">
            <v>UNICEF</v>
          </cell>
          <cell r="J22" t="str">
            <v>Pc</v>
          </cell>
          <cell r="K22">
            <v>11</v>
          </cell>
          <cell r="L22">
            <v>5.5</v>
          </cell>
        </row>
        <row r="23">
          <cell r="C23" t="str">
            <v>Barre de mine</v>
          </cell>
          <cell r="F23" t="str">
            <v>RH</v>
          </cell>
          <cell r="G23" t="str">
            <v>GX572</v>
          </cell>
          <cell r="H23" t="str">
            <v>WATS</v>
          </cell>
          <cell r="I23">
            <v>0</v>
          </cell>
          <cell r="J23" t="str">
            <v>Pc</v>
          </cell>
          <cell r="K23">
            <v>1</v>
          </cell>
          <cell r="L23">
            <v>20</v>
          </cell>
        </row>
        <row r="24">
          <cell r="C24" t="str">
            <v>Manche</v>
          </cell>
          <cell r="D24" t="str">
            <v>En bois pour beche</v>
          </cell>
          <cell r="F24" t="str">
            <v>RH</v>
          </cell>
          <cell r="G24" t="str">
            <v>GX572</v>
          </cell>
          <cell r="H24" t="str">
            <v>WATS</v>
          </cell>
          <cell r="I24" t="str">
            <v>UNICEF</v>
          </cell>
          <cell r="J24" t="str">
            <v>Pc</v>
          </cell>
          <cell r="K24">
            <v>24</v>
          </cell>
          <cell r="L24">
            <v>0.8</v>
          </cell>
        </row>
        <row r="25">
          <cell r="C25" t="str">
            <v>Echelle</v>
          </cell>
          <cell r="D25" t="str">
            <v>Escabot de 6 m</v>
          </cell>
          <cell r="F25" t="str">
            <v>RH</v>
          </cell>
          <cell r="G25" t="str">
            <v>DF045</v>
          </cell>
          <cell r="H25" t="str">
            <v>OADM</v>
          </cell>
          <cell r="I25" t="str">
            <v>DFID</v>
          </cell>
          <cell r="J25" t="str">
            <v>Pc</v>
          </cell>
          <cell r="K25">
            <v>0</v>
          </cell>
          <cell r="L25">
            <v>350</v>
          </cell>
        </row>
        <row r="26">
          <cell r="B26">
            <v>35</v>
          </cell>
          <cell r="C26" t="str">
            <v>Gobelet en plastique</v>
          </cell>
          <cell r="F26" t="str">
            <v>RH</v>
          </cell>
          <cell r="G26" t="str">
            <v>GX572</v>
          </cell>
          <cell r="H26" t="str">
            <v>WATS</v>
          </cell>
          <cell r="I26" t="str">
            <v>UNICEF</v>
          </cell>
          <cell r="J26" t="str">
            <v>Pc</v>
          </cell>
          <cell r="K26">
            <v>1068</v>
          </cell>
          <cell r="L26">
            <v>0.28999999999999998</v>
          </cell>
        </row>
        <row r="27">
          <cell r="C27" t="str">
            <v>Caisse de sucre</v>
          </cell>
          <cell r="F27" t="str">
            <v>RH</v>
          </cell>
          <cell r="G27" t="str">
            <v>EX024</v>
          </cell>
          <cell r="H27" t="str">
            <v>OADM</v>
          </cell>
          <cell r="I27" t="str">
            <v>SIDA</v>
          </cell>
          <cell r="J27" t="str">
            <v>Caisse</v>
          </cell>
          <cell r="K27">
            <v>0</v>
          </cell>
          <cell r="L27">
            <v>7.22</v>
          </cell>
        </row>
        <row r="28">
          <cell r="C28" t="str">
            <v xml:space="preserve"> Pain Sandwuich</v>
          </cell>
          <cell r="F28" t="str">
            <v>RH</v>
          </cell>
          <cell r="G28" t="str">
            <v>EX024</v>
          </cell>
          <cell r="H28" t="str">
            <v>OADM</v>
          </cell>
          <cell r="I28" t="str">
            <v>SIDA</v>
          </cell>
          <cell r="J28" t="str">
            <v>Pc</v>
          </cell>
          <cell r="K28">
            <v>0</v>
          </cell>
          <cell r="L28">
            <v>0.1</v>
          </cell>
        </row>
        <row r="29">
          <cell r="C29" t="str">
            <v>Bleuband</v>
          </cell>
          <cell r="F29" t="str">
            <v>RH</v>
          </cell>
          <cell r="G29" t="str">
            <v>EX024</v>
          </cell>
          <cell r="H29" t="str">
            <v>OADM</v>
          </cell>
          <cell r="I29" t="str">
            <v>SIDA</v>
          </cell>
          <cell r="J29" t="str">
            <v>Pc</v>
          </cell>
          <cell r="K29">
            <v>0</v>
          </cell>
          <cell r="L29">
            <v>3</v>
          </cell>
        </row>
        <row r="30">
          <cell r="C30" t="str">
            <v>Fromage</v>
          </cell>
          <cell r="F30" t="str">
            <v>RH</v>
          </cell>
          <cell r="G30" t="str">
            <v>EX024</v>
          </cell>
          <cell r="H30" t="str">
            <v>OADM</v>
          </cell>
          <cell r="I30" t="str">
            <v>SIDA</v>
          </cell>
          <cell r="J30" t="str">
            <v>Pc</v>
          </cell>
          <cell r="K30">
            <v>0</v>
          </cell>
          <cell r="L30">
            <v>5</v>
          </cell>
        </row>
        <row r="31">
          <cell r="C31" t="str">
            <v>Saucisson de Paris</v>
          </cell>
          <cell r="F31" t="str">
            <v>RH</v>
          </cell>
          <cell r="G31" t="str">
            <v>EX024</v>
          </cell>
          <cell r="H31" t="str">
            <v>OADM</v>
          </cell>
          <cell r="I31" t="str">
            <v>SIDA</v>
          </cell>
          <cell r="J31" t="str">
            <v>Kg</v>
          </cell>
          <cell r="K31">
            <v>0</v>
          </cell>
          <cell r="L31">
            <v>43.84</v>
          </cell>
        </row>
        <row r="32">
          <cell r="C32" t="str">
            <v>Huile de vidange</v>
          </cell>
          <cell r="F32" t="str">
            <v>RH</v>
          </cell>
          <cell r="G32" t="str">
            <v>GX572</v>
          </cell>
          <cell r="H32" t="str">
            <v>WATS</v>
          </cell>
          <cell r="I32" t="str">
            <v>UNICEF</v>
          </cell>
          <cell r="J32" t="str">
            <v>Lt</v>
          </cell>
          <cell r="K32">
            <v>0</v>
          </cell>
          <cell r="L32">
            <v>1.5</v>
          </cell>
        </row>
        <row r="33">
          <cell r="C33" t="str">
            <v>Tableau noir 120 x 150</v>
          </cell>
          <cell r="F33" t="str">
            <v>RH</v>
          </cell>
          <cell r="G33" t="str">
            <v>U1000</v>
          </cell>
          <cell r="H33" t="str">
            <v>HGBV</v>
          </cell>
          <cell r="I33" t="str">
            <v>IRC</v>
          </cell>
          <cell r="J33" t="str">
            <v>Pc</v>
          </cell>
          <cell r="K33">
            <v>0</v>
          </cell>
          <cell r="L33">
            <v>25</v>
          </cell>
        </row>
        <row r="34">
          <cell r="C34" t="str">
            <v>Pieces d'etoffe</v>
          </cell>
          <cell r="F34" t="str">
            <v>RH</v>
          </cell>
          <cell r="G34" t="str">
            <v>U1000</v>
          </cell>
          <cell r="H34" t="str">
            <v>HGBV</v>
          </cell>
          <cell r="I34" t="str">
            <v>IRC</v>
          </cell>
          <cell r="J34" t="str">
            <v>Pc</v>
          </cell>
          <cell r="K34">
            <v>0</v>
          </cell>
          <cell r="L34">
            <v>5</v>
          </cell>
        </row>
        <row r="35">
          <cell r="C35" t="str">
            <v>Fil a coudre</v>
          </cell>
          <cell r="F35" t="str">
            <v>RH</v>
          </cell>
          <cell r="G35" t="str">
            <v>U1000</v>
          </cell>
          <cell r="H35" t="str">
            <v>HGBV</v>
          </cell>
          <cell r="I35" t="str">
            <v>IRC</v>
          </cell>
          <cell r="J35" t="str">
            <v>Bt</v>
          </cell>
          <cell r="K35">
            <v>0</v>
          </cell>
          <cell r="L35">
            <v>4</v>
          </cell>
        </row>
        <row r="36">
          <cell r="C36" t="str">
            <v>Colorant bleu</v>
          </cell>
          <cell r="F36" t="str">
            <v>RH</v>
          </cell>
          <cell r="G36" t="str">
            <v>U1000</v>
          </cell>
          <cell r="H36" t="str">
            <v>HGBV</v>
          </cell>
          <cell r="I36" t="str">
            <v>IRC</v>
          </cell>
          <cell r="J36" t="str">
            <v>Carton</v>
          </cell>
          <cell r="K36">
            <v>0</v>
          </cell>
          <cell r="L36">
            <v>60</v>
          </cell>
        </row>
        <row r="37">
          <cell r="C37" t="str">
            <v>Grand bassin de 40Lt</v>
          </cell>
          <cell r="F37" t="str">
            <v>RH</v>
          </cell>
          <cell r="G37" t="str">
            <v>U1000</v>
          </cell>
          <cell r="H37" t="str">
            <v>HGBV</v>
          </cell>
          <cell r="I37" t="str">
            <v>IRC</v>
          </cell>
          <cell r="J37" t="str">
            <v>Pc</v>
          </cell>
          <cell r="K37">
            <v>0</v>
          </cell>
          <cell r="L37">
            <v>15</v>
          </cell>
        </row>
        <row r="38">
          <cell r="C38" t="str">
            <v>Botte en caoutchouc</v>
          </cell>
          <cell r="F38" t="str">
            <v>RH</v>
          </cell>
          <cell r="G38" t="str">
            <v>U1000</v>
          </cell>
          <cell r="H38" t="str">
            <v>OADM</v>
          </cell>
          <cell r="I38" t="str">
            <v>IRC</v>
          </cell>
          <cell r="J38" t="str">
            <v>Paire</v>
          </cell>
          <cell r="K38">
            <v>11</v>
          </cell>
          <cell r="L38">
            <v>9</v>
          </cell>
        </row>
        <row r="39">
          <cell r="C39" t="str">
            <v xml:space="preserve">Impermeable </v>
          </cell>
          <cell r="F39" t="str">
            <v>RH</v>
          </cell>
          <cell r="G39" t="str">
            <v>U1000</v>
          </cell>
          <cell r="H39" t="str">
            <v>OADM</v>
          </cell>
          <cell r="I39" t="str">
            <v>IRC</v>
          </cell>
          <cell r="J39" t="str">
            <v>Pc</v>
          </cell>
          <cell r="K39">
            <v>0</v>
          </cell>
          <cell r="L39">
            <v>8.5</v>
          </cell>
        </row>
        <row r="40">
          <cell r="C40" t="str">
            <v>Triplex</v>
          </cell>
          <cell r="D40" t="str">
            <v>3mm</v>
          </cell>
          <cell r="F40" t="str">
            <v>RH</v>
          </cell>
          <cell r="G40" t="str">
            <v>EX024</v>
          </cell>
          <cell r="H40" t="str">
            <v>LGDD</v>
          </cell>
          <cell r="I40" t="str">
            <v>SIDA</v>
          </cell>
          <cell r="J40" t="str">
            <v>PC</v>
          </cell>
          <cell r="K40">
            <v>0</v>
          </cell>
          <cell r="L40">
            <v>12.5</v>
          </cell>
        </row>
        <row r="41">
          <cell r="C41" t="str">
            <v>Tole ondulee</v>
          </cell>
          <cell r="D41" t="str">
            <v>BG30</v>
          </cell>
          <cell r="F41" t="str">
            <v>RH</v>
          </cell>
          <cell r="G41" t="str">
            <v>EX024</v>
          </cell>
          <cell r="H41" t="str">
            <v>LGDD</v>
          </cell>
          <cell r="I41" t="str">
            <v>SIDA</v>
          </cell>
          <cell r="J41" t="str">
            <v>PC</v>
          </cell>
          <cell r="K41">
            <v>0</v>
          </cell>
          <cell r="L41">
            <v>18</v>
          </cell>
        </row>
        <row r="42">
          <cell r="C42" t="str">
            <v>Aiguille a crocheter</v>
          </cell>
          <cell r="F42" t="str">
            <v>RH</v>
          </cell>
          <cell r="G42" t="str">
            <v>OD008</v>
          </cell>
          <cell r="H42" t="str">
            <v>OADM</v>
          </cell>
          <cell r="I42" t="str">
            <v>OPEN SQUARE</v>
          </cell>
          <cell r="J42" t="str">
            <v>PC</v>
          </cell>
          <cell r="K42">
            <v>214</v>
          </cell>
          <cell r="L42">
            <v>0.5</v>
          </cell>
        </row>
        <row r="43">
          <cell r="C43" t="str">
            <v>Bac savon</v>
          </cell>
          <cell r="D43" t="str">
            <v>Metallique</v>
          </cell>
          <cell r="F43" t="str">
            <v>RH</v>
          </cell>
          <cell r="G43" t="str">
            <v>0F267</v>
          </cell>
          <cell r="H43" t="str">
            <v>OADM</v>
          </cell>
          <cell r="I43" t="str">
            <v>GATES FONDATION</v>
          </cell>
          <cell r="J43" t="str">
            <v>PC</v>
          </cell>
          <cell r="K43">
            <v>1</v>
          </cell>
          <cell r="L43">
            <v>72</v>
          </cell>
        </row>
        <row r="44">
          <cell r="C44" t="str">
            <v>Bassin de 55 litres</v>
          </cell>
          <cell r="D44" t="str">
            <v>Plastique</v>
          </cell>
          <cell r="F44" t="str">
            <v>RH</v>
          </cell>
          <cell r="G44" t="str">
            <v>0F267</v>
          </cell>
          <cell r="H44" t="str">
            <v>OADM</v>
          </cell>
          <cell r="I44" t="str">
            <v>GATES FONDATION</v>
          </cell>
          <cell r="J44" t="str">
            <v>PC</v>
          </cell>
          <cell r="K44">
            <v>2</v>
          </cell>
          <cell r="L44">
            <v>9</v>
          </cell>
        </row>
        <row r="45">
          <cell r="C45" t="str">
            <v>Bicarbonate</v>
          </cell>
          <cell r="F45" t="str">
            <v>RH</v>
          </cell>
          <cell r="G45" t="str">
            <v>0F267</v>
          </cell>
          <cell r="H45" t="str">
            <v>OADM</v>
          </cell>
          <cell r="I45" t="str">
            <v>GATES FONDATION</v>
          </cell>
          <cell r="J45" t="str">
            <v>PC</v>
          </cell>
          <cell r="K45">
            <v>5</v>
          </cell>
          <cell r="L45">
            <v>2</v>
          </cell>
        </row>
        <row r="46">
          <cell r="C46" t="str">
            <v xml:space="preserve">Bidon rugide </v>
          </cell>
          <cell r="D46" t="str">
            <v>20 litres</v>
          </cell>
          <cell r="F46" t="str">
            <v>RH</v>
          </cell>
          <cell r="G46" t="str">
            <v>0F267</v>
          </cell>
          <cell r="H46" t="str">
            <v>OADM</v>
          </cell>
          <cell r="I46" t="str">
            <v>GATES FONDATION</v>
          </cell>
          <cell r="J46" t="str">
            <v>PC</v>
          </cell>
          <cell r="K46">
            <v>0</v>
          </cell>
          <cell r="L46">
            <v>5</v>
          </cell>
        </row>
        <row r="47">
          <cell r="C47" t="str">
            <v>Brouette de chantier</v>
          </cell>
          <cell r="F47" t="str">
            <v>RH</v>
          </cell>
          <cell r="G47" t="str">
            <v>0F267</v>
          </cell>
          <cell r="H47" t="str">
            <v>OADM</v>
          </cell>
          <cell r="I47" t="str">
            <v>GATES FONDATION</v>
          </cell>
          <cell r="J47" t="str">
            <v>PC</v>
          </cell>
          <cell r="K47">
            <v>2</v>
          </cell>
          <cell r="L47">
            <v>85</v>
          </cell>
        </row>
        <row r="48">
          <cell r="C48" t="str">
            <v>Cache nez</v>
          </cell>
          <cell r="D48" t="str">
            <v>Pour fabriquant</v>
          </cell>
          <cell r="F48" t="str">
            <v>RH</v>
          </cell>
          <cell r="G48" t="str">
            <v>0F267</v>
          </cell>
          <cell r="H48" t="str">
            <v>OADM</v>
          </cell>
          <cell r="I48" t="str">
            <v>GATES FONDATION</v>
          </cell>
          <cell r="J48" t="str">
            <v>PC</v>
          </cell>
          <cell r="K48">
            <v>40</v>
          </cell>
          <cell r="L48">
            <v>3</v>
          </cell>
        </row>
        <row r="49">
          <cell r="C49" t="str">
            <v>Ciseaux</v>
          </cell>
          <cell r="D49" t="str">
            <v>Couture</v>
          </cell>
          <cell r="F49" t="str">
            <v>RH</v>
          </cell>
          <cell r="G49" t="str">
            <v>0F267</v>
          </cell>
          <cell r="H49" t="str">
            <v>OADM</v>
          </cell>
          <cell r="I49" t="str">
            <v>GATES FONDATION</v>
          </cell>
          <cell r="J49" t="str">
            <v>PC</v>
          </cell>
          <cell r="K49">
            <v>22</v>
          </cell>
          <cell r="L49">
            <v>5</v>
          </cell>
        </row>
        <row r="50">
          <cell r="C50" t="str">
            <v>Colorant bleu</v>
          </cell>
          <cell r="F50" t="str">
            <v>RH</v>
          </cell>
          <cell r="G50" t="str">
            <v>0F267</v>
          </cell>
          <cell r="H50" t="str">
            <v>OADM</v>
          </cell>
          <cell r="I50" t="str">
            <v>GATES FONDATION</v>
          </cell>
          <cell r="J50" t="str">
            <v>KG</v>
          </cell>
          <cell r="K50">
            <v>4</v>
          </cell>
          <cell r="L50">
            <v>65</v>
          </cell>
        </row>
        <row r="51">
          <cell r="C51" t="str">
            <v>Peinture colorant</v>
          </cell>
          <cell r="F51" t="str">
            <v>RH</v>
          </cell>
          <cell r="G51" t="str">
            <v>0F267</v>
          </cell>
          <cell r="H51" t="str">
            <v>OADM</v>
          </cell>
          <cell r="I51" t="str">
            <v>GATES FONDATION</v>
          </cell>
          <cell r="J51" t="str">
            <v>KG</v>
          </cell>
          <cell r="K51">
            <v>0</v>
          </cell>
          <cell r="L51">
            <v>36</v>
          </cell>
        </row>
        <row r="52">
          <cell r="C52" t="str">
            <v>Sachet</v>
          </cell>
          <cell r="F52" t="str">
            <v>RH</v>
          </cell>
          <cell r="G52" t="str">
            <v>0F267</v>
          </cell>
          <cell r="H52" t="str">
            <v>OADM</v>
          </cell>
          <cell r="I52" t="str">
            <v>GATES FONDATION</v>
          </cell>
          <cell r="J52" t="str">
            <v>Pqt</v>
          </cell>
          <cell r="K52">
            <v>10</v>
          </cell>
          <cell r="L52">
            <v>2.5</v>
          </cell>
        </row>
        <row r="53">
          <cell r="C53" t="str">
            <v>Seau</v>
          </cell>
          <cell r="D53" t="str">
            <v>Plastique</v>
          </cell>
          <cell r="F53" t="str">
            <v>RH</v>
          </cell>
          <cell r="G53" t="str">
            <v>OD008</v>
          </cell>
          <cell r="H53" t="str">
            <v>OADM</v>
          </cell>
          <cell r="I53" t="str">
            <v>OPEN SQUARE</v>
          </cell>
          <cell r="J53" t="str">
            <v>PC</v>
          </cell>
          <cell r="K53">
            <v>3</v>
          </cell>
          <cell r="L53">
            <v>5</v>
          </cell>
        </row>
        <row r="54">
          <cell r="C54" t="str">
            <v>Soude coustique</v>
          </cell>
          <cell r="F54" t="str">
            <v>RH</v>
          </cell>
          <cell r="G54" t="str">
            <v>OD008</v>
          </cell>
          <cell r="H54" t="str">
            <v>OADM</v>
          </cell>
          <cell r="I54" t="str">
            <v>OPEN SQUARE</v>
          </cell>
          <cell r="J54" t="str">
            <v>KG</v>
          </cell>
          <cell r="K54">
            <v>0</v>
          </cell>
          <cell r="L54">
            <v>2</v>
          </cell>
        </row>
        <row r="55">
          <cell r="C55" t="str">
            <v>Tissu basin</v>
          </cell>
          <cell r="D55" t="str">
            <v>Blanc</v>
          </cell>
          <cell r="F55" t="str">
            <v>RH</v>
          </cell>
          <cell r="G55" t="str">
            <v>OD008</v>
          </cell>
          <cell r="H55" t="str">
            <v>OADM</v>
          </cell>
          <cell r="I55" t="str">
            <v>OPEN SQUARE</v>
          </cell>
          <cell r="J55" t="str">
            <v>Rlx</v>
          </cell>
          <cell r="K55">
            <v>2</v>
          </cell>
          <cell r="L55">
            <v>40</v>
          </cell>
        </row>
        <row r="56">
          <cell r="C56" t="str">
            <v xml:space="preserve">Tissu popeline  </v>
          </cell>
          <cell r="F56" t="str">
            <v>RH</v>
          </cell>
          <cell r="G56" t="str">
            <v>OD008</v>
          </cell>
          <cell r="H56" t="str">
            <v>OADM</v>
          </cell>
          <cell r="I56" t="str">
            <v>OPEN SQUARE</v>
          </cell>
          <cell r="J56" t="str">
            <v>Rlx</v>
          </cell>
          <cell r="K56">
            <v>46</v>
          </cell>
          <cell r="L56">
            <v>30</v>
          </cell>
        </row>
        <row r="57">
          <cell r="C57" t="str">
            <v>Trident</v>
          </cell>
          <cell r="D57" t="str">
            <v>En Fer trempe</v>
          </cell>
          <cell r="F57" t="str">
            <v>RH</v>
          </cell>
          <cell r="G57" t="str">
            <v>OD008</v>
          </cell>
          <cell r="H57" t="str">
            <v>OADM</v>
          </cell>
          <cell r="I57" t="str">
            <v>OPEN SQUARE</v>
          </cell>
          <cell r="J57" t="str">
            <v>PC</v>
          </cell>
          <cell r="K57">
            <v>98</v>
          </cell>
          <cell r="L57">
            <v>8</v>
          </cell>
        </row>
        <row r="58">
          <cell r="C58" t="str">
            <v>Ecumoire</v>
          </cell>
          <cell r="F58" t="str">
            <v>RH</v>
          </cell>
          <cell r="G58" t="str">
            <v>U1000</v>
          </cell>
          <cell r="H58" t="str">
            <v>OADM</v>
          </cell>
          <cell r="I58" t="str">
            <v>IRC</v>
          </cell>
          <cell r="J58" t="str">
            <v>PC</v>
          </cell>
          <cell r="K58">
            <v>0</v>
          </cell>
          <cell r="L58">
            <v>3</v>
          </cell>
        </row>
        <row r="59">
          <cell r="C59" t="str">
            <v>Gant de menage</v>
          </cell>
          <cell r="D59" t="str">
            <v>Noire</v>
          </cell>
          <cell r="F59" t="str">
            <v>RH</v>
          </cell>
          <cell r="G59" t="str">
            <v>U1000</v>
          </cell>
          <cell r="H59" t="str">
            <v>OADM</v>
          </cell>
          <cell r="I59" t="str">
            <v>IRC</v>
          </cell>
          <cell r="J59" t="str">
            <v>PC</v>
          </cell>
          <cell r="K59">
            <v>0</v>
          </cell>
          <cell r="L59">
            <v>4.5</v>
          </cell>
        </row>
        <row r="60">
          <cell r="C60" t="str">
            <v>Marmitte</v>
          </cell>
          <cell r="D60" t="str">
            <v>Grosse</v>
          </cell>
          <cell r="F60" t="str">
            <v>RH</v>
          </cell>
          <cell r="G60" t="str">
            <v>U1000</v>
          </cell>
          <cell r="H60" t="str">
            <v>OADM</v>
          </cell>
          <cell r="I60" t="str">
            <v>IRC</v>
          </cell>
          <cell r="J60" t="str">
            <v>PC</v>
          </cell>
          <cell r="K60">
            <v>0</v>
          </cell>
          <cell r="L60">
            <v>45</v>
          </cell>
        </row>
        <row r="61">
          <cell r="C61" t="str">
            <v>Houe</v>
          </cell>
          <cell r="F61" t="str">
            <v>RH</v>
          </cell>
          <cell r="G61" t="str">
            <v>U1000</v>
          </cell>
          <cell r="H61" t="str">
            <v>OADM</v>
          </cell>
          <cell r="I61" t="str">
            <v>IRC</v>
          </cell>
          <cell r="J61" t="str">
            <v>PC</v>
          </cell>
          <cell r="K61">
            <v>0</v>
          </cell>
          <cell r="L61">
            <v>4</v>
          </cell>
        </row>
        <row r="62">
          <cell r="C62" t="str">
            <v>Louche egoutoire</v>
          </cell>
          <cell r="F62" t="str">
            <v>RH</v>
          </cell>
          <cell r="G62" t="str">
            <v>U1000</v>
          </cell>
          <cell r="H62" t="str">
            <v>OADM</v>
          </cell>
          <cell r="I62" t="str">
            <v>IRC</v>
          </cell>
          <cell r="J62" t="str">
            <v>PC</v>
          </cell>
          <cell r="K62">
            <v>0</v>
          </cell>
          <cell r="L62">
            <v>4</v>
          </cell>
        </row>
        <row r="63">
          <cell r="C63" t="str">
            <v>Machette</v>
          </cell>
          <cell r="F63" t="str">
            <v>RH</v>
          </cell>
          <cell r="G63" t="str">
            <v>U1000</v>
          </cell>
          <cell r="H63" t="str">
            <v>OADM</v>
          </cell>
          <cell r="I63" t="str">
            <v>IRC</v>
          </cell>
          <cell r="J63" t="str">
            <v>PC</v>
          </cell>
          <cell r="K63">
            <v>0</v>
          </cell>
          <cell r="L63">
            <v>2.5</v>
          </cell>
        </row>
        <row r="64">
          <cell r="C64" t="str">
            <v>Megaphone MAX</v>
          </cell>
          <cell r="F64" t="str">
            <v>RH</v>
          </cell>
          <cell r="G64" t="str">
            <v>U1000</v>
          </cell>
          <cell r="H64" t="str">
            <v>OADM</v>
          </cell>
          <cell r="I64" t="str">
            <v>IRC</v>
          </cell>
          <cell r="J64" t="str">
            <v>PC</v>
          </cell>
          <cell r="K64">
            <v>0</v>
          </cell>
          <cell r="L64">
            <v>45</v>
          </cell>
        </row>
        <row r="65">
          <cell r="C65" t="str">
            <v>Registre de presence</v>
          </cell>
          <cell r="F65" t="str">
            <v>RH</v>
          </cell>
          <cell r="G65" t="str">
            <v>U1000</v>
          </cell>
          <cell r="H65" t="str">
            <v>OADM</v>
          </cell>
          <cell r="I65" t="str">
            <v>IRC</v>
          </cell>
          <cell r="J65" t="str">
            <v>PC</v>
          </cell>
          <cell r="K65">
            <v>0</v>
          </cell>
          <cell r="L65">
            <v>4</v>
          </cell>
        </row>
        <row r="66">
          <cell r="C66" t="str">
            <v>Alcool denature</v>
          </cell>
          <cell r="F66" t="str">
            <v>RH</v>
          </cell>
          <cell r="G66" t="str">
            <v>U1000</v>
          </cell>
          <cell r="H66" t="str">
            <v>OADM</v>
          </cell>
          <cell r="I66" t="str">
            <v>IRC</v>
          </cell>
          <cell r="J66" t="str">
            <v>FLACON</v>
          </cell>
          <cell r="K66">
            <v>0</v>
          </cell>
          <cell r="L66">
            <v>1</v>
          </cell>
        </row>
        <row r="67">
          <cell r="C67" t="str">
            <v>Beche</v>
          </cell>
          <cell r="D67" t="str">
            <v>Avec manche</v>
          </cell>
          <cell r="F67" t="str">
            <v>RH</v>
          </cell>
          <cell r="G67" t="str">
            <v>OD008</v>
          </cell>
          <cell r="H67" t="str">
            <v>OADM</v>
          </cell>
          <cell r="I67" t="str">
            <v>OPEN SQUARE</v>
          </cell>
          <cell r="J67" t="str">
            <v>PC</v>
          </cell>
          <cell r="K67">
            <v>41</v>
          </cell>
          <cell r="L67">
            <v>4</v>
          </cell>
        </row>
        <row r="68">
          <cell r="C68" t="str">
            <v>Rateau</v>
          </cell>
          <cell r="F68" t="str">
            <v>RH</v>
          </cell>
          <cell r="G68" t="str">
            <v>OD008</v>
          </cell>
          <cell r="H68" t="str">
            <v>OADM</v>
          </cell>
          <cell r="I68" t="str">
            <v>OPEN SQUARE</v>
          </cell>
          <cell r="J68" t="str">
            <v>PC</v>
          </cell>
          <cell r="K68">
            <v>20</v>
          </cell>
          <cell r="L68">
            <v>3.5</v>
          </cell>
        </row>
        <row r="69">
          <cell r="C69" t="str">
            <v>Rateau</v>
          </cell>
          <cell r="F69" t="str">
            <v>RH</v>
          </cell>
          <cell r="G69" t="str">
            <v>OD008</v>
          </cell>
          <cell r="H69" t="str">
            <v>OADM</v>
          </cell>
          <cell r="I69" t="str">
            <v>OPEN SQUARE</v>
          </cell>
          <cell r="J69" t="str">
            <v>PC</v>
          </cell>
          <cell r="K69">
            <v>9</v>
          </cell>
          <cell r="L69">
            <v>3.5</v>
          </cell>
        </row>
        <row r="70">
          <cell r="C70" t="str">
            <v>Aiguille a tricoter</v>
          </cell>
          <cell r="F70" t="str">
            <v>RH</v>
          </cell>
          <cell r="G70" t="str">
            <v>OD008</v>
          </cell>
          <cell r="H70" t="str">
            <v>OADM</v>
          </cell>
          <cell r="I70" t="str">
            <v>OPEN SQUARE</v>
          </cell>
          <cell r="J70" t="str">
            <v>PC</v>
          </cell>
          <cell r="K70">
            <v>0</v>
          </cell>
          <cell r="L70">
            <v>1</v>
          </cell>
        </row>
        <row r="71">
          <cell r="C71" t="str">
            <v>Aiguille a broder</v>
          </cell>
          <cell r="F71" t="str">
            <v>RH</v>
          </cell>
          <cell r="G71" t="str">
            <v>OD008</v>
          </cell>
          <cell r="H71" t="str">
            <v>OADM</v>
          </cell>
          <cell r="I71" t="str">
            <v>OPEN SQUARE</v>
          </cell>
          <cell r="J71" t="str">
            <v>BT</v>
          </cell>
          <cell r="K71">
            <v>35</v>
          </cell>
          <cell r="L71">
            <v>1</v>
          </cell>
        </row>
        <row r="72">
          <cell r="C72" t="str">
            <v>Boule de Fil</v>
          </cell>
          <cell r="F72" t="str">
            <v>RH</v>
          </cell>
          <cell r="G72" t="str">
            <v>OD008</v>
          </cell>
          <cell r="H72" t="str">
            <v>OADM</v>
          </cell>
          <cell r="I72" t="str">
            <v>OPEN SQUARE</v>
          </cell>
          <cell r="J72" t="str">
            <v>SACHET</v>
          </cell>
          <cell r="K72">
            <v>0</v>
          </cell>
          <cell r="L72">
            <v>5</v>
          </cell>
        </row>
        <row r="73">
          <cell r="C73" t="str">
            <v>Epingle de fixation</v>
          </cell>
          <cell r="F73" t="str">
            <v>RH</v>
          </cell>
          <cell r="G73" t="str">
            <v>OD008</v>
          </cell>
          <cell r="H73" t="str">
            <v>OADM</v>
          </cell>
          <cell r="I73" t="str">
            <v>OPEN SQUARE</v>
          </cell>
          <cell r="J73" t="str">
            <v>BT</v>
          </cell>
          <cell r="K73">
            <v>3</v>
          </cell>
          <cell r="L73">
            <v>2</v>
          </cell>
        </row>
        <row r="74">
          <cell r="C74" t="str">
            <v>Fil de broderie</v>
          </cell>
          <cell r="F74" t="str">
            <v>RH</v>
          </cell>
          <cell r="G74" t="str">
            <v>OD008</v>
          </cell>
          <cell r="H74" t="str">
            <v>OADM</v>
          </cell>
          <cell r="I74" t="str">
            <v>OPEN SQUARE</v>
          </cell>
          <cell r="J74" t="str">
            <v>BT</v>
          </cell>
          <cell r="K74">
            <v>84</v>
          </cell>
          <cell r="L74">
            <v>3.5</v>
          </cell>
        </row>
        <row r="75">
          <cell r="C75" t="str">
            <v>Tissu</v>
          </cell>
          <cell r="D75" t="str">
            <v>Popeline</v>
          </cell>
          <cell r="F75" t="str">
            <v>RH</v>
          </cell>
          <cell r="G75" t="str">
            <v>OD008</v>
          </cell>
          <cell r="H75" t="str">
            <v>OADM</v>
          </cell>
          <cell r="I75" t="str">
            <v>OPEN SQUARE</v>
          </cell>
          <cell r="J75" t="str">
            <v>Rlx</v>
          </cell>
          <cell r="K75">
            <v>46</v>
          </cell>
          <cell r="L75">
            <v>32</v>
          </cell>
        </row>
        <row r="76">
          <cell r="C76" t="str">
            <v>Houe</v>
          </cell>
          <cell r="F76" t="str">
            <v>RH</v>
          </cell>
          <cell r="G76" t="str">
            <v>OD008</v>
          </cell>
          <cell r="H76" t="str">
            <v>OADM</v>
          </cell>
          <cell r="I76" t="str">
            <v>OPEN SQUARE</v>
          </cell>
          <cell r="J76" t="str">
            <v>PC</v>
          </cell>
          <cell r="K76">
            <v>280</v>
          </cell>
          <cell r="L76">
            <v>2</v>
          </cell>
        </row>
        <row r="77">
          <cell r="C77" t="str">
            <v>Rateau</v>
          </cell>
          <cell r="F77" t="str">
            <v>RH</v>
          </cell>
          <cell r="G77" t="str">
            <v>OD008</v>
          </cell>
          <cell r="H77" t="str">
            <v>OADM</v>
          </cell>
          <cell r="I77" t="str">
            <v>OPEN SQUARE</v>
          </cell>
          <cell r="J77" t="str">
            <v>PC</v>
          </cell>
          <cell r="K77">
            <v>0</v>
          </cell>
          <cell r="L77">
            <v>2</v>
          </cell>
        </row>
        <row r="78">
          <cell r="C78" t="str">
            <v>Ttissus pour drap de lit</v>
          </cell>
          <cell r="D78" t="str">
            <v>Rouleau de 50metres</v>
          </cell>
          <cell r="F78" t="str">
            <v>RH</v>
          </cell>
          <cell r="G78" t="str">
            <v>DF045</v>
          </cell>
          <cell r="H78" t="str">
            <v>HEAL</v>
          </cell>
          <cell r="I78" t="str">
            <v>DFID</v>
          </cell>
          <cell r="J78" t="str">
            <v>Mt</v>
          </cell>
          <cell r="K78">
            <v>0</v>
          </cell>
          <cell r="L78">
            <v>3.5</v>
          </cell>
        </row>
        <row r="79">
          <cell r="C79" t="str">
            <v>Fil a coudre</v>
          </cell>
          <cell r="F79" t="str">
            <v>RH</v>
          </cell>
          <cell r="G79" t="str">
            <v>DF045</v>
          </cell>
          <cell r="H79" t="str">
            <v>HEAL</v>
          </cell>
          <cell r="I79" t="str">
            <v>DFID</v>
          </cell>
          <cell r="J79" t="str">
            <v>Pc</v>
          </cell>
          <cell r="K79">
            <v>0</v>
          </cell>
          <cell r="L79">
            <v>5</v>
          </cell>
        </row>
      </sheetData>
      <sheetData sheetId="3"/>
      <sheetData sheetId="4">
        <row r="11">
          <cell r="C11" t="str">
            <v>Acide pour batterie</v>
          </cell>
          <cell r="E11" t="str">
            <v>Produit Industriel</v>
          </cell>
          <cell r="F11" t="str">
            <v>ST</v>
          </cell>
          <cell r="G11" t="str">
            <v>GX594</v>
          </cell>
          <cell r="H11" t="str">
            <v>OADM</v>
          </cell>
          <cell r="I11" t="str">
            <v>UNICEF</v>
          </cell>
          <cell r="J11" t="str">
            <v>Litre</v>
          </cell>
          <cell r="K11">
            <v>20</v>
          </cell>
          <cell r="L11">
            <v>2.5</v>
          </cell>
        </row>
        <row r="12">
          <cell r="C12" t="str">
            <v>Graisse</v>
          </cell>
          <cell r="E12" t="str">
            <v>Produit Industriel</v>
          </cell>
          <cell r="F12" t="str">
            <v>ST</v>
          </cell>
          <cell r="G12" t="str">
            <v>DF040</v>
          </cell>
          <cell r="H12" t="str">
            <v>OADM</v>
          </cell>
          <cell r="I12" t="str">
            <v>DFID</v>
          </cell>
          <cell r="J12" t="str">
            <v>kg</v>
          </cell>
          <cell r="K12">
            <v>0</v>
          </cell>
          <cell r="L12">
            <v>4</v>
          </cell>
        </row>
        <row r="13">
          <cell r="C13" t="str">
            <v>Huile SAE90</v>
          </cell>
          <cell r="E13" t="str">
            <v>Produit Industriel</v>
          </cell>
          <cell r="F13" t="str">
            <v>ST</v>
          </cell>
          <cell r="G13" t="str">
            <v>GX572</v>
          </cell>
          <cell r="H13" t="str">
            <v>OADM</v>
          </cell>
          <cell r="I13" t="str">
            <v>UNICEF</v>
          </cell>
          <cell r="J13" t="str">
            <v>Litre</v>
          </cell>
          <cell r="K13">
            <v>193</v>
          </cell>
          <cell r="L13">
            <v>4.8</v>
          </cell>
        </row>
        <row r="14">
          <cell r="C14" t="str">
            <v>Huile SAE90</v>
          </cell>
          <cell r="E14" t="str">
            <v>Produit Industriel</v>
          </cell>
          <cell r="F14" t="str">
            <v>ST</v>
          </cell>
          <cell r="G14" t="str">
            <v>EX024</v>
          </cell>
          <cell r="H14" t="str">
            <v>OADM</v>
          </cell>
          <cell r="I14" t="str">
            <v>SIDA</v>
          </cell>
          <cell r="J14" t="str">
            <v>Litre</v>
          </cell>
          <cell r="K14">
            <v>0</v>
          </cell>
          <cell r="L14">
            <v>4</v>
          </cell>
        </row>
        <row r="15">
          <cell r="C15" t="str">
            <v>Huile hydraulique en boite de 1/2</v>
          </cell>
          <cell r="E15" t="str">
            <v xml:space="preserve"> </v>
          </cell>
          <cell r="F15" t="str">
            <v>ST</v>
          </cell>
          <cell r="G15" t="str">
            <v>DF045</v>
          </cell>
          <cell r="H15" t="str">
            <v>OADM</v>
          </cell>
          <cell r="I15" t="str">
            <v>DFID</v>
          </cell>
          <cell r="J15" t="str">
            <v>Litre</v>
          </cell>
          <cell r="K15">
            <v>0</v>
          </cell>
          <cell r="L15">
            <v>4</v>
          </cell>
        </row>
        <row r="16">
          <cell r="C16" t="str">
            <v>Eau distillee</v>
          </cell>
          <cell r="E16" t="str">
            <v>Produit Industriel</v>
          </cell>
          <cell r="F16" t="str">
            <v>ST</v>
          </cell>
          <cell r="G16" t="str">
            <v>OD008</v>
          </cell>
          <cell r="H16" t="str">
            <v>OADM</v>
          </cell>
          <cell r="I16" t="str">
            <v>OPEN SQUARE</v>
          </cell>
          <cell r="J16" t="str">
            <v>Litre</v>
          </cell>
          <cell r="K16">
            <v>29</v>
          </cell>
          <cell r="L16">
            <v>1</v>
          </cell>
        </row>
        <row r="17">
          <cell r="C17" t="str">
            <v>Gasoil</v>
          </cell>
          <cell r="E17" t="str">
            <v>Produit Industriel</v>
          </cell>
          <cell r="F17" t="str">
            <v>ST</v>
          </cell>
          <cell r="G17" t="str">
            <v>EX024</v>
          </cell>
          <cell r="H17" t="str">
            <v>OADM</v>
          </cell>
          <cell r="I17" t="str">
            <v>SIDA</v>
          </cell>
          <cell r="J17" t="str">
            <v>Litre</v>
          </cell>
          <cell r="K17">
            <v>0</v>
          </cell>
          <cell r="L17">
            <v>1.3</v>
          </cell>
        </row>
        <row r="18">
          <cell r="C18" t="str">
            <v>Gasoil</v>
          </cell>
          <cell r="E18" t="str">
            <v>Produit Industriel</v>
          </cell>
          <cell r="F18" t="str">
            <v>ST</v>
          </cell>
          <cell r="G18" t="str">
            <v>DF045</v>
          </cell>
          <cell r="H18" t="str">
            <v>OADM</v>
          </cell>
          <cell r="I18" t="str">
            <v>DFID</v>
          </cell>
          <cell r="J18" t="str">
            <v>Litre</v>
          </cell>
          <cell r="K18">
            <v>0</v>
          </cell>
          <cell r="L18">
            <v>1.3</v>
          </cell>
        </row>
        <row r="19">
          <cell r="C19" t="str">
            <v>Essence</v>
          </cell>
          <cell r="E19" t="str">
            <v>Produit Industriel</v>
          </cell>
          <cell r="F19" t="str">
            <v>ST</v>
          </cell>
          <cell r="G19" t="str">
            <v>DF040</v>
          </cell>
          <cell r="H19" t="str">
            <v>OADM</v>
          </cell>
          <cell r="I19" t="str">
            <v>DFID</v>
          </cell>
          <cell r="J19" t="str">
            <v>Litre</v>
          </cell>
          <cell r="K19">
            <v>0</v>
          </cell>
          <cell r="L19">
            <v>1.3</v>
          </cell>
        </row>
        <row r="20">
          <cell r="C20" t="str">
            <v>Gasoil</v>
          </cell>
          <cell r="E20" t="str">
            <v>Produit Industriel</v>
          </cell>
          <cell r="F20" t="str">
            <v>ST</v>
          </cell>
          <cell r="G20" t="str">
            <v>SV291</v>
          </cell>
          <cell r="H20" t="str">
            <v>OADM</v>
          </cell>
          <cell r="I20" t="str">
            <v>DEUTCH COOPERAT</v>
          </cell>
          <cell r="J20" t="str">
            <v>Litre</v>
          </cell>
          <cell r="K20">
            <v>0</v>
          </cell>
          <cell r="L20">
            <v>1.3</v>
          </cell>
        </row>
        <row r="21">
          <cell r="C21" t="str">
            <v>Essence</v>
          </cell>
          <cell r="E21" t="str">
            <v>Produit Industriel</v>
          </cell>
          <cell r="F21" t="str">
            <v>ST</v>
          </cell>
          <cell r="G21" t="str">
            <v>GX594</v>
          </cell>
          <cell r="H21" t="str">
            <v>OADM</v>
          </cell>
          <cell r="I21" t="str">
            <v>UNICEF</v>
          </cell>
          <cell r="J21" t="str">
            <v>Litre</v>
          </cell>
          <cell r="K21">
            <v>0</v>
          </cell>
          <cell r="L21">
            <v>1.3</v>
          </cell>
        </row>
        <row r="22">
          <cell r="C22" t="str">
            <v>Essence</v>
          </cell>
          <cell r="E22" t="str">
            <v>Produit Industriel</v>
          </cell>
          <cell r="F22" t="str">
            <v>ST</v>
          </cell>
          <cell r="G22" t="str">
            <v>GX572</v>
          </cell>
          <cell r="H22" t="str">
            <v>OADM</v>
          </cell>
          <cell r="I22" t="str">
            <v>UNICEF</v>
          </cell>
          <cell r="J22" t="str">
            <v>Litre</v>
          </cell>
          <cell r="K22">
            <v>0</v>
          </cell>
          <cell r="L22">
            <v>1.3</v>
          </cell>
        </row>
        <row r="23">
          <cell r="C23" t="str">
            <v>Huile SAE 40</v>
          </cell>
          <cell r="D23" t="str">
            <v>DIESEL</v>
          </cell>
          <cell r="E23" t="str">
            <v>Produit Industriel</v>
          </cell>
          <cell r="F23" t="str">
            <v>ST</v>
          </cell>
          <cell r="G23" t="str">
            <v>GX594</v>
          </cell>
          <cell r="H23" t="str">
            <v>OADM</v>
          </cell>
          <cell r="I23" t="str">
            <v>UNICEF</v>
          </cell>
          <cell r="J23" t="str">
            <v>Litre</v>
          </cell>
          <cell r="K23">
            <v>0</v>
          </cell>
          <cell r="L23">
            <v>6</v>
          </cell>
        </row>
        <row r="24">
          <cell r="C24" t="str">
            <v>Huile SAE 40</v>
          </cell>
          <cell r="D24" t="str">
            <v>DIESEL</v>
          </cell>
          <cell r="E24" t="str">
            <v>Produit Industriel</v>
          </cell>
          <cell r="F24" t="str">
            <v>ST</v>
          </cell>
          <cell r="G24" t="str">
            <v>DF045</v>
          </cell>
          <cell r="H24" t="str">
            <v>OADM</v>
          </cell>
          <cell r="I24" t="str">
            <v>DFID</v>
          </cell>
          <cell r="J24" t="str">
            <v>Litre</v>
          </cell>
          <cell r="K24">
            <v>0</v>
          </cell>
          <cell r="L24">
            <v>6</v>
          </cell>
        </row>
        <row r="25">
          <cell r="C25" t="str">
            <v>Huile SAE 40</v>
          </cell>
          <cell r="D25" t="str">
            <v>DIESEL</v>
          </cell>
          <cell r="E25" t="str">
            <v>Produit Industriel</v>
          </cell>
          <cell r="F25" t="str">
            <v>ST</v>
          </cell>
          <cell r="G25" t="str">
            <v>EX024</v>
          </cell>
          <cell r="H25" t="str">
            <v>OADM</v>
          </cell>
          <cell r="I25" t="str">
            <v>SIDA</v>
          </cell>
          <cell r="J25" t="str">
            <v>Litre</v>
          </cell>
          <cell r="K25">
            <v>0</v>
          </cell>
          <cell r="L25">
            <v>6</v>
          </cell>
        </row>
        <row r="26">
          <cell r="C26" t="str">
            <v>Huile SAE 40</v>
          </cell>
          <cell r="D26" t="str">
            <v>DIESEL</v>
          </cell>
          <cell r="E26" t="str">
            <v>Produit Industriel</v>
          </cell>
          <cell r="F26" t="str">
            <v>ST</v>
          </cell>
          <cell r="G26" t="str">
            <v>DF040</v>
          </cell>
          <cell r="H26" t="str">
            <v>OADM</v>
          </cell>
          <cell r="I26" t="str">
            <v>DFID</v>
          </cell>
          <cell r="J26" t="str">
            <v>Litre</v>
          </cell>
          <cell r="K26">
            <v>0</v>
          </cell>
          <cell r="L26">
            <v>6</v>
          </cell>
        </row>
        <row r="27">
          <cell r="C27" t="str">
            <v>Huile SAE 40</v>
          </cell>
          <cell r="D27" t="str">
            <v>DIESEL</v>
          </cell>
          <cell r="E27" t="str">
            <v>Produit Industriel</v>
          </cell>
          <cell r="F27" t="str">
            <v>ST</v>
          </cell>
          <cell r="G27" t="str">
            <v>GX572</v>
          </cell>
          <cell r="H27" t="str">
            <v>OADM</v>
          </cell>
          <cell r="I27" t="str">
            <v>UNICEF</v>
          </cell>
          <cell r="J27" t="str">
            <v>Litre</v>
          </cell>
          <cell r="K27">
            <v>0</v>
          </cell>
          <cell r="L27">
            <v>6</v>
          </cell>
        </row>
        <row r="28">
          <cell r="C28" t="str">
            <v>Huile SAE 40</v>
          </cell>
          <cell r="D28" t="str">
            <v>DIESEL</v>
          </cell>
          <cell r="E28" t="str">
            <v>Produit Industriel</v>
          </cell>
          <cell r="F28" t="str">
            <v>ST</v>
          </cell>
          <cell r="G28" t="str">
            <v>OD008</v>
          </cell>
          <cell r="H28" t="str">
            <v>OADM</v>
          </cell>
          <cell r="I28" t="str">
            <v>OPEN SQUARE</v>
          </cell>
          <cell r="J28" t="str">
            <v>Litre</v>
          </cell>
          <cell r="K28">
            <v>0</v>
          </cell>
          <cell r="L28">
            <v>6</v>
          </cell>
        </row>
        <row r="29">
          <cell r="C29" t="str">
            <v>Huile SAE 40</v>
          </cell>
          <cell r="D29" t="str">
            <v>ESSENCE</v>
          </cell>
          <cell r="E29" t="str">
            <v>Produit Industriel</v>
          </cell>
          <cell r="F29" t="str">
            <v>ST</v>
          </cell>
          <cell r="G29" t="str">
            <v>GX572</v>
          </cell>
          <cell r="H29" t="str">
            <v>OADM</v>
          </cell>
          <cell r="I29" t="str">
            <v>UNICEF</v>
          </cell>
          <cell r="J29" t="str">
            <v>Litre</v>
          </cell>
          <cell r="K29">
            <v>0</v>
          </cell>
          <cell r="L29">
            <v>5</v>
          </cell>
        </row>
        <row r="30">
          <cell r="C30" t="str">
            <v>Huile de frein</v>
          </cell>
          <cell r="E30" t="str">
            <v>Produit Industriel</v>
          </cell>
          <cell r="F30" t="str">
            <v>ST</v>
          </cell>
          <cell r="G30" t="str">
            <v>OD008</v>
          </cell>
          <cell r="H30" t="str">
            <v>OADM</v>
          </cell>
          <cell r="I30" t="str">
            <v>OPEN SQUARE</v>
          </cell>
          <cell r="J30" t="str">
            <v>BOITE</v>
          </cell>
          <cell r="K30">
            <v>0</v>
          </cell>
          <cell r="L30">
            <v>2</v>
          </cell>
        </row>
        <row r="31">
          <cell r="C31" t="str">
            <v>Huile de frein</v>
          </cell>
          <cell r="E31" t="str">
            <v>Produit Industriel</v>
          </cell>
          <cell r="F31" t="str">
            <v>ST</v>
          </cell>
          <cell r="G31" t="str">
            <v>EX024</v>
          </cell>
          <cell r="H31" t="str">
            <v>OADM</v>
          </cell>
          <cell r="I31" t="str">
            <v>SIDA</v>
          </cell>
          <cell r="J31" t="str">
            <v>BOITE</v>
          </cell>
          <cell r="K31">
            <v>0</v>
          </cell>
          <cell r="L31">
            <v>2</v>
          </cell>
        </row>
        <row r="32">
          <cell r="C32" t="str">
            <v>Essence</v>
          </cell>
          <cell r="E32" t="str">
            <v>Produit Industriel</v>
          </cell>
          <cell r="F32" t="str">
            <v>ST</v>
          </cell>
          <cell r="G32" t="str">
            <v>DF045</v>
          </cell>
          <cell r="H32" t="str">
            <v>OADM</v>
          </cell>
          <cell r="I32" t="str">
            <v>DFID</v>
          </cell>
          <cell r="J32" t="str">
            <v>Litre</v>
          </cell>
          <cell r="K32">
            <v>0</v>
          </cell>
          <cell r="L32">
            <v>1.3</v>
          </cell>
        </row>
        <row r="33">
          <cell r="C33" t="str">
            <v>Gasoil</v>
          </cell>
          <cell r="E33" t="str">
            <v>Produit Industriel</v>
          </cell>
          <cell r="F33" t="str">
            <v>ST</v>
          </cell>
          <cell r="G33" t="str">
            <v>U1000</v>
          </cell>
          <cell r="H33" t="str">
            <v>OADM</v>
          </cell>
          <cell r="I33" t="str">
            <v>IRC</v>
          </cell>
          <cell r="J33" t="str">
            <v>Litre</v>
          </cell>
          <cell r="K33">
            <v>6189</v>
          </cell>
          <cell r="L33">
            <v>1.38</v>
          </cell>
        </row>
        <row r="34">
          <cell r="C34" t="str">
            <v>Essence</v>
          </cell>
          <cell r="E34" t="str">
            <v>Produit Industriel</v>
          </cell>
          <cell r="F34" t="str">
            <v>ST</v>
          </cell>
          <cell r="G34" t="str">
            <v>U1000</v>
          </cell>
          <cell r="H34" t="str">
            <v>OADM</v>
          </cell>
          <cell r="I34" t="str">
            <v>IRC</v>
          </cell>
          <cell r="J34" t="str">
            <v>Litre</v>
          </cell>
          <cell r="K34">
            <v>1702</v>
          </cell>
          <cell r="L34">
            <v>1.38</v>
          </cell>
        </row>
        <row r="35">
          <cell r="C35" t="str">
            <v>Gasoil</v>
          </cell>
          <cell r="E35" t="str">
            <v>Produit Industriel</v>
          </cell>
          <cell r="F35" t="str">
            <v>ST</v>
          </cell>
          <cell r="G35" t="str">
            <v>GX594</v>
          </cell>
          <cell r="H35" t="str">
            <v>OADM</v>
          </cell>
          <cell r="I35" t="str">
            <v>UNICEF</v>
          </cell>
          <cell r="J35" t="str">
            <v>Litre</v>
          </cell>
          <cell r="K35">
            <v>0</v>
          </cell>
          <cell r="L35">
            <v>1.32</v>
          </cell>
        </row>
        <row r="36">
          <cell r="C36" t="str">
            <v xml:space="preserve">Huile moteur  </v>
          </cell>
          <cell r="D36" t="str">
            <v>SAE 540</v>
          </cell>
          <cell r="E36" t="str">
            <v>Produit Industriel</v>
          </cell>
          <cell r="F36" t="str">
            <v>ST</v>
          </cell>
          <cell r="G36" t="str">
            <v>U1000</v>
          </cell>
          <cell r="H36" t="str">
            <v>OADM</v>
          </cell>
          <cell r="I36" t="str">
            <v>IRC</v>
          </cell>
          <cell r="J36" t="str">
            <v>Litre</v>
          </cell>
          <cell r="K36">
            <v>789</v>
          </cell>
          <cell r="L36">
            <v>3.2570000000000001</v>
          </cell>
        </row>
        <row r="37">
          <cell r="C37" t="str">
            <v xml:space="preserve">Huile moteur  </v>
          </cell>
          <cell r="D37" t="str">
            <v>SAE 40</v>
          </cell>
          <cell r="E37" t="str">
            <v>Produit Industriel</v>
          </cell>
          <cell r="F37" t="str">
            <v>ST</v>
          </cell>
          <cell r="G37" t="str">
            <v>U1000</v>
          </cell>
          <cell r="H37" t="str">
            <v>OADM</v>
          </cell>
          <cell r="I37" t="str">
            <v>IRC</v>
          </cell>
          <cell r="J37" t="str">
            <v>Litre</v>
          </cell>
          <cell r="K37">
            <v>592</v>
          </cell>
          <cell r="L37">
            <v>3.419</v>
          </cell>
        </row>
        <row r="38">
          <cell r="C38" t="str">
            <v xml:space="preserve">Graisse </v>
          </cell>
          <cell r="D38" t="str">
            <v>400 gr</v>
          </cell>
          <cell r="E38" t="str">
            <v>Produit Industriel</v>
          </cell>
          <cell r="F38" t="str">
            <v>ST</v>
          </cell>
          <cell r="G38" t="str">
            <v>U1000</v>
          </cell>
          <cell r="H38" t="str">
            <v>OADM</v>
          </cell>
          <cell r="I38" t="str">
            <v>IRC</v>
          </cell>
          <cell r="J38" t="str">
            <v>BOITE</v>
          </cell>
          <cell r="K38">
            <v>38</v>
          </cell>
          <cell r="L38">
            <v>5</v>
          </cell>
        </row>
        <row r="39">
          <cell r="C39" t="str">
            <v xml:space="preserve">Huile Hydraulique  </v>
          </cell>
          <cell r="D39" t="str">
            <v>0.5 litres</v>
          </cell>
          <cell r="E39" t="str">
            <v>Produit Industriel</v>
          </cell>
          <cell r="F39" t="str">
            <v>ST</v>
          </cell>
          <cell r="G39" t="str">
            <v>U1000</v>
          </cell>
          <cell r="H39" t="str">
            <v>OADM</v>
          </cell>
          <cell r="I39" t="str">
            <v>IRC</v>
          </cell>
          <cell r="J39" t="str">
            <v>BOITE</v>
          </cell>
          <cell r="K39">
            <v>143</v>
          </cell>
          <cell r="L39">
            <v>8</v>
          </cell>
        </row>
        <row r="40">
          <cell r="C40" t="str">
            <v>Huile de frein</v>
          </cell>
          <cell r="D40" t="str">
            <v>0.2 litre</v>
          </cell>
          <cell r="E40" t="str">
            <v>Produit Industriel</v>
          </cell>
          <cell r="F40" t="str">
            <v>ST</v>
          </cell>
          <cell r="G40" t="str">
            <v>U1000</v>
          </cell>
          <cell r="H40" t="str">
            <v>OADM</v>
          </cell>
          <cell r="I40" t="str">
            <v>IRC</v>
          </cell>
          <cell r="J40" t="str">
            <v>BOITE</v>
          </cell>
          <cell r="K40">
            <v>37</v>
          </cell>
          <cell r="L40">
            <v>3</v>
          </cell>
        </row>
      </sheetData>
      <sheetData sheetId="5"/>
      <sheetData sheetId="6">
        <row r="11">
          <cell r="C11" t="str">
            <v>Reliure Module</v>
          </cell>
          <cell r="D11" t="str">
            <v>Supervision</v>
          </cell>
          <cell r="F11" t="str">
            <v>C1</v>
          </cell>
          <cell r="G11" t="str">
            <v>OF201</v>
          </cell>
          <cell r="H11" t="str">
            <v>HEAL</v>
          </cell>
          <cell r="I11" t="str">
            <v>RAISE</v>
          </cell>
          <cell r="J11" t="str">
            <v>Modul</v>
          </cell>
          <cell r="K11">
            <v>0</v>
          </cell>
          <cell r="L11">
            <v>9.56</v>
          </cell>
        </row>
        <row r="12">
          <cell r="C12" t="str">
            <v>Bloc note A4</v>
          </cell>
          <cell r="D12" t="str">
            <v>Quadrille</v>
          </cell>
          <cell r="F12" t="str">
            <v>C1</v>
          </cell>
          <cell r="G12" t="str">
            <v>U1000</v>
          </cell>
          <cell r="H12" t="str">
            <v>OADM</v>
          </cell>
          <cell r="I12" t="str">
            <v>IRC</v>
          </cell>
          <cell r="J12" t="str">
            <v>Pc</v>
          </cell>
          <cell r="K12">
            <v>0</v>
          </cell>
          <cell r="L12">
            <v>1.5</v>
          </cell>
        </row>
        <row r="13">
          <cell r="C13" t="str">
            <v>Marqueur Snowman</v>
          </cell>
          <cell r="D13" t="str">
            <v>(bte de 12Pc)</v>
          </cell>
          <cell r="F13" t="str">
            <v>C1</v>
          </cell>
          <cell r="G13" t="str">
            <v>U1000</v>
          </cell>
          <cell r="H13" t="str">
            <v>OADM</v>
          </cell>
          <cell r="I13" t="str">
            <v>IRC</v>
          </cell>
          <cell r="J13" t="str">
            <v>Bt</v>
          </cell>
          <cell r="K13">
            <v>0</v>
          </cell>
          <cell r="L13">
            <v>3</v>
          </cell>
        </row>
        <row r="14">
          <cell r="C14" t="str">
            <v>Patte a coller</v>
          </cell>
          <cell r="F14" t="str">
            <v>C1</v>
          </cell>
          <cell r="G14" t="str">
            <v>U1000</v>
          </cell>
          <cell r="H14" t="str">
            <v>OADM</v>
          </cell>
          <cell r="I14" t="str">
            <v>IRC</v>
          </cell>
          <cell r="J14" t="str">
            <v>Bt</v>
          </cell>
          <cell r="K14">
            <v>4</v>
          </cell>
          <cell r="L14">
            <v>2</v>
          </cell>
        </row>
        <row r="15">
          <cell r="C15" t="str">
            <v>Flip chart</v>
          </cell>
          <cell r="F15" t="str">
            <v>C1</v>
          </cell>
          <cell r="G15" t="str">
            <v>U1000</v>
          </cell>
          <cell r="H15" t="str">
            <v>OADM</v>
          </cell>
          <cell r="I15" t="str">
            <v>IRC</v>
          </cell>
          <cell r="J15" t="str">
            <v>Rame</v>
          </cell>
          <cell r="K15">
            <v>0</v>
          </cell>
          <cell r="L15">
            <v>9</v>
          </cell>
        </row>
        <row r="16">
          <cell r="C16" t="str">
            <v>Carte d'appel ZAIN</v>
          </cell>
          <cell r="D16" t="str">
            <v>500 Unites</v>
          </cell>
          <cell r="F16" t="str">
            <v>C1</v>
          </cell>
          <cell r="G16" t="str">
            <v>DF040</v>
          </cell>
          <cell r="H16" t="str">
            <v>LGDD</v>
          </cell>
          <cell r="I16" t="str">
            <v>DFID</v>
          </cell>
          <cell r="J16" t="str">
            <v>Carte</v>
          </cell>
          <cell r="K16">
            <v>0</v>
          </cell>
          <cell r="L16">
            <v>4.75</v>
          </cell>
        </row>
        <row r="17">
          <cell r="C17" t="str">
            <v>Carte d'appel ZAIN</v>
          </cell>
          <cell r="D17" t="str">
            <v>500 Unites</v>
          </cell>
          <cell r="F17" t="str">
            <v>C1</v>
          </cell>
          <cell r="G17" t="str">
            <v>GX594</v>
          </cell>
          <cell r="H17" t="str">
            <v>OADM</v>
          </cell>
          <cell r="I17" t="str">
            <v>UNICEF</v>
          </cell>
          <cell r="J17" t="str">
            <v>Carte</v>
          </cell>
          <cell r="K17">
            <v>0</v>
          </cell>
          <cell r="L17">
            <v>4.75</v>
          </cell>
        </row>
        <row r="18">
          <cell r="C18" t="str">
            <v>Carte d'appel ZAIN</v>
          </cell>
          <cell r="D18" t="str">
            <v>500 Unites</v>
          </cell>
          <cell r="F18" t="str">
            <v>C1</v>
          </cell>
          <cell r="G18" t="str">
            <v>OD008</v>
          </cell>
          <cell r="H18" t="str">
            <v>OADM</v>
          </cell>
          <cell r="I18" t="str">
            <v>OPEN SQUARE</v>
          </cell>
          <cell r="J18" t="str">
            <v>Carte</v>
          </cell>
          <cell r="K18">
            <v>0</v>
          </cell>
          <cell r="L18">
            <v>4.75</v>
          </cell>
        </row>
        <row r="19">
          <cell r="C19" t="str">
            <v xml:space="preserve">Farde a rabat </v>
          </cell>
          <cell r="D19" t="str">
            <v>en plastique</v>
          </cell>
          <cell r="F19" t="str">
            <v>C1</v>
          </cell>
          <cell r="G19" t="str">
            <v>U1000</v>
          </cell>
          <cell r="H19" t="str">
            <v>OADM</v>
          </cell>
          <cell r="I19" t="str">
            <v>IRC</v>
          </cell>
          <cell r="J19" t="str">
            <v>Pc</v>
          </cell>
          <cell r="K19">
            <v>0</v>
          </cell>
          <cell r="L19">
            <v>1.8</v>
          </cell>
        </row>
        <row r="20">
          <cell r="C20" t="str">
            <v>Toner pour photocopieuse</v>
          </cell>
          <cell r="D20" t="str">
            <v>IR2016</v>
          </cell>
          <cell r="F20" t="str">
            <v>C1</v>
          </cell>
          <cell r="G20" t="str">
            <v>EX024</v>
          </cell>
          <cell r="H20" t="str">
            <v>OADM</v>
          </cell>
          <cell r="I20" t="str">
            <v>SIDA</v>
          </cell>
          <cell r="J20" t="str">
            <v>Pc</v>
          </cell>
          <cell r="K20">
            <v>0</v>
          </cell>
          <cell r="L20">
            <v>55</v>
          </cell>
        </row>
        <row r="21">
          <cell r="C21" t="str">
            <v>Toner pour photocopieuse</v>
          </cell>
          <cell r="D21" t="str">
            <v>PC 300/340</v>
          </cell>
          <cell r="F21" t="str">
            <v>C1</v>
          </cell>
          <cell r="G21" t="str">
            <v>DF045</v>
          </cell>
          <cell r="H21" t="str">
            <v>OADM</v>
          </cell>
          <cell r="I21" t="str">
            <v>DFID</v>
          </cell>
          <cell r="J21" t="str">
            <v>Pc</v>
          </cell>
          <cell r="K21">
            <v>0</v>
          </cell>
          <cell r="L21">
            <v>140</v>
          </cell>
        </row>
        <row r="22">
          <cell r="C22" t="str">
            <v>Cartouche imprimante</v>
          </cell>
          <cell r="D22" t="str">
            <v>Laserjet 92A</v>
          </cell>
          <cell r="F22" t="str">
            <v>C1</v>
          </cell>
          <cell r="G22" t="str">
            <v>GX572</v>
          </cell>
          <cell r="H22" t="str">
            <v>OADM</v>
          </cell>
          <cell r="I22" t="str">
            <v>UNICEF</v>
          </cell>
          <cell r="J22" t="str">
            <v>Pc</v>
          </cell>
          <cell r="K22">
            <v>283</v>
          </cell>
          <cell r="L22">
            <v>90</v>
          </cell>
        </row>
        <row r="23">
          <cell r="C23" t="str">
            <v>Classeur a levier</v>
          </cell>
          <cell r="F23" t="str">
            <v>C1</v>
          </cell>
          <cell r="G23" t="str">
            <v>GX572</v>
          </cell>
          <cell r="H23" t="str">
            <v>OADM</v>
          </cell>
          <cell r="I23" t="str">
            <v>UNICEF</v>
          </cell>
          <cell r="J23" t="str">
            <v>Pc</v>
          </cell>
          <cell r="K23">
            <v>283</v>
          </cell>
          <cell r="L23">
            <v>1.6</v>
          </cell>
        </row>
        <row r="24">
          <cell r="C24" t="str">
            <v>Agrafeuse FIS</v>
          </cell>
          <cell r="D24" t="str">
            <v>GM</v>
          </cell>
          <cell r="F24" t="str">
            <v>C1</v>
          </cell>
          <cell r="G24" t="str">
            <v>GX572</v>
          </cell>
          <cell r="H24" t="str">
            <v>OADM</v>
          </cell>
          <cell r="I24" t="str">
            <v>UNICEF</v>
          </cell>
          <cell r="J24" t="str">
            <v>Pc</v>
          </cell>
          <cell r="K24">
            <v>3</v>
          </cell>
          <cell r="L24">
            <v>30</v>
          </cell>
        </row>
        <row r="25">
          <cell r="C25" t="str">
            <v>Ecritoire</v>
          </cell>
          <cell r="F25" t="str">
            <v>C1</v>
          </cell>
          <cell r="G25" t="str">
            <v>GX594</v>
          </cell>
          <cell r="H25" t="str">
            <v>OADM</v>
          </cell>
          <cell r="I25" t="str">
            <v>UNICEF</v>
          </cell>
          <cell r="J25" t="str">
            <v>Pc</v>
          </cell>
          <cell r="K25">
            <v>20</v>
          </cell>
          <cell r="L25">
            <v>1.8</v>
          </cell>
        </row>
        <row r="26">
          <cell r="C26" t="str">
            <v>Scotch adhesif</v>
          </cell>
          <cell r="D26" t="str">
            <v>collant au mur</v>
          </cell>
          <cell r="F26" t="str">
            <v>C1</v>
          </cell>
          <cell r="G26" t="str">
            <v>U1000</v>
          </cell>
          <cell r="H26" t="str">
            <v>OADM</v>
          </cell>
          <cell r="I26" t="str">
            <v>IRC</v>
          </cell>
          <cell r="J26" t="str">
            <v>Pc</v>
          </cell>
          <cell r="K26">
            <v>0</v>
          </cell>
          <cell r="L26">
            <v>1.5</v>
          </cell>
        </row>
        <row r="27">
          <cell r="C27" t="str">
            <v>Papier duplicateur A4</v>
          </cell>
          <cell r="D27" t="str">
            <v>Double AA</v>
          </cell>
          <cell r="F27" t="str">
            <v>C1</v>
          </cell>
          <cell r="G27" t="str">
            <v>U1000</v>
          </cell>
          <cell r="H27" t="str">
            <v>OADM</v>
          </cell>
          <cell r="I27" t="str">
            <v>IRC</v>
          </cell>
          <cell r="J27" t="str">
            <v>Rame</v>
          </cell>
          <cell r="K27">
            <v>0</v>
          </cell>
          <cell r="L27">
            <v>6</v>
          </cell>
        </row>
        <row r="28">
          <cell r="C28" t="str">
            <v>Flip chart blanc</v>
          </cell>
          <cell r="D28" t="str">
            <v>rame de 50 pieces</v>
          </cell>
          <cell r="F28" t="str">
            <v>C1</v>
          </cell>
          <cell r="G28" t="str">
            <v>U1000</v>
          </cell>
          <cell r="H28" t="str">
            <v>OADM</v>
          </cell>
          <cell r="I28" t="str">
            <v>IRC</v>
          </cell>
          <cell r="J28" t="str">
            <v>Rame</v>
          </cell>
          <cell r="K28">
            <v>0</v>
          </cell>
          <cell r="L28">
            <v>9</v>
          </cell>
        </row>
        <row r="29">
          <cell r="C29" t="str">
            <v>Stylos bleu</v>
          </cell>
          <cell r="D29" t="str">
            <v>boite de 50 pieces</v>
          </cell>
          <cell r="F29" t="str">
            <v>C1</v>
          </cell>
          <cell r="G29" t="str">
            <v>U1000</v>
          </cell>
          <cell r="H29" t="str">
            <v>OADM</v>
          </cell>
          <cell r="I29" t="str">
            <v>IRC</v>
          </cell>
          <cell r="J29" t="str">
            <v>Btes</v>
          </cell>
          <cell r="K29">
            <v>0</v>
          </cell>
          <cell r="L29">
            <v>6</v>
          </cell>
        </row>
        <row r="30">
          <cell r="C30" t="str">
            <v>Cahier ministre A4</v>
          </cell>
          <cell r="D30" t="str">
            <v>Fis</v>
          </cell>
          <cell r="F30" t="str">
            <v>C1</v>
          </cell>
          <cell r="G30" t="str">
            <v>U1000</v>
          </cell>
          <cell r="H30" t="str">
            <v>OADM</v>
          </cell>
          <cell r="I30" t="str">
            <v>IRC</v>
          </cell>
          <cell r="J30" t="str">
            <v>Pc</v>
          </cell>
          <cell r="K30">
            <v>72</v>
          </cell>
          <cell r="L30">
            <v>2.8</v>
          </cell>
        </row>
        <row r="31">
          <cell r="C31" t="str">
            <v>Marqueur Snow mann</v>
          </cell>
          <cell r="D31" t="str">
            <v>Boite de 12 pieces</v>
          </cell>
          <cell r="F31" t="str">
            <v>C1</v>
          </cell>
          <cell r="G31" t="str">
            <v>U1000</v>
          </cell>
          <cell r="H31" t="str">
            <v>OADM</v>
          </cell>
          <cell r="I31" t="str">
            <v>IRC</v>
          </cell>
          <cell r="J31" t="str">
            <v>Btes</v>
          </cell>
          <cell r="K31">
            <v>0</v>
          </cell>
          <cell r="L31">
            <v>2.5</v>
          </cell>
        </row>
        <row r="32">
          <cell r="C32" t="str">
            <v>Cahier 96 pages</v>
          </cell>
          <cell r="D32" t="str">
            <v>1/2 Brouillon</v>
          </cell>
          <cell r="F32" t="str">
            <v>C1</v>
          </cell>
          <cell r="G32" t="str">
            <v>U1000</v>
          </cell>
          <cell r="H32" t="str">
            <v>OADM</v>
          </cell>
          <cell r="I32" t="str">
            <v>IRC</v>
          </cell>
          <cell r="J32" t="str">
            <v>Dz</v>
          </cell>
          <cell r="K32">
            <v>0</v>
          </cell>
          <cell r="L32">
            <v>1.8</v>
          </cell>
        </row>
        <row r="33">
          <cell r="C33" t="str">
            <v>Cahier Kasuku</v>
          </cell>
          <cell r="F33" t="str">
            <v>C1</v>
          </cell>
          <cell r="G33" t="str">
            <v>U1000</v>
          </cell>
          <cell r="H33" t="str">
            <v>OADM</v>
          </cell>
          <cell r="I33" t="str">
            <v>IRC</v>
          </cell>
          <cell r="J33" t="str">
            <v>Dz</v>
          </cell>
          <cell r="K33">
            <v>0</v>
          </cell>
          <cell r="L33">
            <v>0.6</v>
          </cell>
        </row>
        <row r="34">
          <cell r="C34" t="str">
            <v>Ecritoire</v>
          </cell>
          <cell r="F34" t="str">
            <v>C1</v>
          </cell>
          <cell r="G34" t="str">
            <v>GX594</v>
          </cell>
          <cell r="H34" t="str">
            <v>OADM</v>
          </cell>
          <cell r="I34" t="str">
            <v>UNICEF</v>
          </cell>
          <cell r="J34" t="str">
            <v>Pc</v>
          </cell>
          <cell r="K34">
            <v>10</v>
          </cell>
          <cell r="L34">
            <v>1.8</v>
          </cell>
        </row>
        <row r="35">
          <cell r="C35" t="str">
            <v>Flip chart</v>
          </cell>
          <cell r="D35" t="str">
            <v>rame de 50 pieces</v>
          </cell>
          <cell r="F35" t="str">
            <v>C1</v>
          </cell>
          <cell r="G35" t="str">
            <v>GX594</v>
          </cell>
          <cell r="H35" t="str">
            <v>OADM</v>
          </cell>
          <cell r="I35" t="str">
            <v>UNICEF</v>
          </cell>
          <cell r="J35" t="str">
            <v>Rame</v>
          </cell>
          <cell r="K35">
            <v>0</v>
          </cell>
          <cell r="L35">
            <v>7</v>
          </cell>
        </row>
        <row r="36">
          <cell r="C36" t="str">
            <v>Calculatrice</v>
          </cell>
          <cell r="D36" t="str">
            <v>digital 12chiffres</v>
          </cell>
          <cell r="F36" t="str">
            <v>C1</v>
          </cell>
          <cell r="G36" t="str">
            <v>GX594</v>
          </cell>
          <cell r="H36" t="str">
            <v>OADM</v>
          </cell>
          <cell r="I36" t="str">
            <v>UNICEF</v>
          </cell>
          <cell r="J36" t="str">
            <v>Pc</v>
          </cell>
          <cell r="K36">
            <v>14</v>
          </cell>
          <cell r="L36">
            <v>6</v>
          </cell>
        </row>
        <row r="37">
          <cell r="C37" t="str">
            <v xml:space="preserve">Farde a tringle en plastique </v>
          </cell>
          <cell r="F37" t="str">
            <v>C1</v>
          </cell>
          <cell r="G37" t="str">
            <v>DF045</v>
          </cell>
          <cell r="H37" t="str">
            <v>OADM</v>
          </cell>
          <cell r="I37" t="str">
            <v>DFID</v>
          </cell>
          <cell r="J37" t="str">
            <v>Pc</v>
          </cell>
          <cell r="K37">
            <v>145</v>
          </cell>
          <cell r="L37">
            <v>0.6</v>
          </cell>
        </row>
        <row r="38">
          <cell r="C38" t="str">
            <v>Papier duplicateur A4</v>
          </cell>
          <cell r="D38" t="str">
            <v>DoubleAA</v>
          </cell>
          <cell r="F38" t="str">
            <v>C1</v>
          </cell>
          <cell r="G38" t="str">
            <v>DF045</v>
          </cell>
          <cell r="H38" t="str">
            <v>OADM</v>
          </cell>
          <cell r="I38" t="str">
            <v>DFID</v>
          </cell>
          <cell r="J38" t="str">
            <v>Rame</v>
          </cell>
          <cell r="K38">
            <v>0</v>
          </cell>
          <cell r="L38">
            <v>5.8</v>
          </cell>
        </row>
        <row r="39">
          <cell r="C39" t="str">
            <v>Papier duplicateur A4</v>
          </cell>
          <cell r="D39" t="str">
            <v>DoubleAA</v>
          </cell>
          <cell r="F39" t="str">
            <v>C1</v>
          </cell>
          <cell r="G39" t="str">
            <v>EX024</v>
          </cell>
          <cell r="H39" t="str">
            <v>OADM</v>
          </cell>
          <cell r="I39" t="str">
            <v>SIDA</v>
          </cell>
          <cell r="J39" t="str">
            <v>Rame</v>
          </cell>
          <cell r="K39">
            <v>0</v>
          </cell>
          <cell r="L39">
            <v>5.8</v>
          </cell>
        </row>
        <row r="40">
          <cell r="C40" t="str">
            <v>Cahier ministre A4</v>
          </cell>
          <cell r="F40" t="str">
            <v>C1</v>
          </cell>
          <cell r="G40" t="str">
            <v>DF045</v>
          </cell>
          <cell r="H40" t="str">
            <v>OADM</v>
          </cell>
          <cell r="I40" t="str">
            <v>DFID</v>
          </cell>
          <cell r="J40" t="str">
            <v>Pc</v>
          </cell>
          <cell r="K40">
            <v>5</v>
          </cell>
          <cell r="L40">
            <v>2.5</v>
          </cell>
        </row>
        <row r="41">
          <cell r="C41" t="str">
            <v>Attache tout</v>
          </cell>
          <cell r="D41" t="str">
            <v>32mm</v>
          </cell>
          <cell r="F41" t="str">
            <v>C1</v>
          </cell>
          <cell r="G41" t="str">
            <v>DF045</v>
          </cell>
          <cell r="H41" t="str">
            <v>OADM</v>
          </cell>
          <cell r="I41" t="str">
            <v>DFID</v>
          </cell>
          <cell r="J41" t="str">
            <v>Bt</v>
          </cell>
          <cell r="K41">
            <v>9</v>
          </cell>
          <cell r="L41">
            <v>3</v>
          </cell>
        </row>
        <row r="42">
          <cell r="C42" t="str">
            <v>Bloc note A5</v>
          </cell>
          <cell r="D42" t="str">
            <v>Quadrille</v>
          </cell>
          <cell r="F42" t="str">
            <v>C1</v>
          </cell>
          <cell r="G42" t="str">
            <v>DF045</v>
          </cell>
          <cell r="H42" t="str">
            <v>OADM</v>
          </cell>
          <cell r="I42" t="str">
            <v>DFID</v>
          </cell>
          <cell r="J42" t="str">
            <v>Pc</v>
          </cell>
          <cell r="K42">
            <v>0</v>
          </cell>
          <cell r="L42">
            <v>0.5</v>
          </cell>
        </row>
        <row r="43">
          <cell r="C43" t="str">
            <v>Papier photo A4</v>
          </cell>
          <cell r="D43" t="str">
            <v>EPSON INK JET</v>
          </cell>
          <cell r="F43" t="str">
            <v>C1</v>
          </cell>
          <cell r="G43" t="str">
            <v>GX594</v>
          </cell>
          <cell r="H43" t="str">
            <v>OADM</v>
          </cell>
          <cell r="I43" t="str">
            <v>UNICEF</v>
          </cell>
          <cell r="J43" t="str">
            <v>Rame</v>
          </cell>
          <cell r="K43">
            <v>0</v>
          </cell>
          <cell r="L43">
            <v>14</v>
          </cell>
        </row>
        <row r="44">
          <cell r="C44" t="str">
            <v>Scotch adhesif</v>
          </cell>
          <cell r="F44" t="str">
            <v>C1</v>
          </cell>
          <cell r="G44" t="str">
            <v>DF045</v>
          </cell>
          <cell r="H44" t="str">
            <v>OADM</v>
          </cell>
          <cell r="I44" t="str">
            <v>DFID</v>
          </cell>
          <cell r="J44" t="str">
            <v>Pc</v>
          </cell>
          <cell r="K44">
            <v>0</v>
          </cell>
          <cell r="L44">
            <v>1</v>
          </cell>
        </row>
        <row r="45">
          <cell r="C45" t="str">
            <v>Surligneur</v>
          </cell>
          <cell r="D45" t="str">
            <v>paquet de 4pieces</v>
          </cell>
          <cell r="F45" t="str">
            <v>C1</v>
          </cell>
          <cell r="G45" t="str">
            <v>GX572</v>
          </cell>
          <cell r="H45" t="str">
            <v>OADM</v>
          </cell>
          <cell r="I45" t="str">
            <v>UNICEF</v>
          </cell>
          <cell r="J45" t="str">
            <v>Pc</v>
          </cell>
          <cell r="K45">
            <v>0</v>
          </cell>
          <cell r="L45">
            <v>2</v>
          </cell>
        </row>
        <row r="46">
          <cell r="C46" t="str">
            <v>Etuis en plastique</v>
          </cell>
          <cell r="D46" t="str">
            <v>MY Clear bag</v>
          </cell>
          <cell r="F46" t="str">
            <v>C1</v>
          </cell>
          <cell r="G46" t="str">
            <v>DF045</v>
          </cell>
          <cell r="H46" t="str">
            <v>OADM</v>
          </cell>
          <cell r="I46" t="str">
            <v>DFID</v>
          </cell>
          <cell r="J46" t="str">
            <v>Pc</v>
          </cell>
          <cell r="K46">
            <v>81</v>
          </cell>
          <cell r="L46">
            <v>0.45</v>
          </cell>
        </row>
        <row r="47">
          <cell r="C47" t="str">
            <v>Colle UHU</v>
          </cell>
          <cell r="F47" t="str">
            <v>C1</v>
          </cell>
          <cell r="G47" t="str">
            <v>DF045</v>
          </cell>
          <cell r="H47" t="str">
            <v>OADM</v>
          </cell>
          <cell r="I47" t="str">
            <v>DFID</v>
          </cell>
          <cell r="J47" t="str">
            <v>Pc</v>
          </cell>
          <cell r="K47">
            <v>0</v>
          </cell>
          <cell r="L47">
            <v>1.5</v>
          </cell>
        </row>
        <row r="48">
          <cell r="C48" t="str">
            <v>Punaise</v>
          </cell>
          <cell r="F48" t="str">
            <v>C1</v>
          </cell>
          <cell r="G48" t="str">
            <v>DF045</v>
          </cell>
          <cell r="H48" t="str">
            <v>OADM</v>
          </cell>
          <cell r="I48" t="str">
            <v>DFID</v>
          </cell>
          <cell r="J48" t="str">
            <v>Bt</v>
          </cell>
          <cell r="K48">
            <v>1</v>
          </cell>
          <cell r="L48">
            <v>0.8</v>
          </cell>
        </row>
        <row r="49">
          <cell r="C49" t="str">
            <v xml:space="preserve">Farde a rabat </v>
          </cell>
          <cell r="D49" t="str">
            <v>en carton</v>
          </cell>
          <cell r="F49" t="str">
            <v>C1</v>
          </cell>
          <cell r="G49" t="str">
            <v>GX572</v>
          </cell>
          <cell r="H49" t="str">
            <v>OADM</v>
          </cell>
          <cell r="I49" t="str">
            <v>UNICEF</v>
          </cell>
          <cell r="J49" t="str">
            <v>Pc</v>
          </cell>
          <cell r="K49">
            <v>0</v>
          </cell>
          <cell r="L49">
            <v>0.6</v>
          </cell>
        </row>
        <row r="50">
          <cell r="C50" t="str">
            <v>Farde a rabat</v>
          </cell>
          <cell r="D50" t="str">
            <v>en plastique</v>
          </cell>
          <cell r="F50" t="str">
            <v>C1</v>
          </cell>
          <cell r="G50" t="str">
            <v>GX594</v>
          </cell>
          <cell r="H50" t="str">
            <v>OADM</v>
          </cell>
          <cell r="I50" t="str">
            <v>UNICEF</v>
          </cell>
          <cell r="J50" t="str">
            <v>Pc</v>
          </cell>
          <cell r="K50">
            <v>0</v>
          </cell>
          <cell r="L50">
            <v>1.8</v>
          </cell>
        </row>
        <row r="51">
          <cell r="C51" t="str">
            <v>Marqueur</v>
          </cell>
          <cell r="D51" t="str">
            <v>Snowmann</v>
          </cell>
          <cell r="F51" t="str">
            <v>C1</v>
          </cell>
          <cell r="G51" t="str">
            <v>GX594</v>
          </cell>
          <cell r="H51" t="str">
            <v>OADM</v>
          </cell>
          <cell r="I51" t="str">
            <v>UNICEF</v>
          </cell>
          <cell r="J51" t="str">
            <v>Bt</v>
          </cell>
          <cell r="K51">
            <v>0</v>
          </cell>
          <cell r="L51">
            <v>2</v>
          </cell>
        </row>
        <row r="52">
          <cell r="C52" t="str">
            <v>Bloc note A4</v>
          </cell>
          <cell r="D52" t="str">
            <v>Quadrille</v>
          </cell>
          <cell r="F52" t="str">
            <v>C1</v>
          </cell>
          <cell r="G52" t="str">
            <v>GX572</v>
          </cell>
          <cell r="H52" t="str">
            <v>OADM</v>
          </cell>
          <cell r="I52" t="str">
            <v>UNICEF</v>
          </cell>
          <cell r="J52" t="str">
            <v>Pc</v>
          </cell>
          <cell r="K52">
            <v>0</v>
          </cell>
          <cell r="L52">
            <v>1.3</v>
          </cell>
        </row>
        <row r="53">
          <cell r="C53" t="str">
            <v>Attache tout GF</v>
          </cell>
          <cell r="D53" t="str">
            <v>51mm</v>
          </cell>
          <cell r="F53" t="str">
            <v>C1</v>
          </cell>
          <cell r="G53" t="str">
            <v>GX572</v>
          </cell>
          <cell r="H53" t="str">
            <v>OADM</v>
          </cell>
          <cell r="I53" t="str">
            <v>UNICEF</v>
          </cell>
          <cell r="J53" t="str">
            <v>Bt</v>
          </cell>
          <cell r="K53">
            <v>17</v>
          </cell>
          <cell r="L53">
            <v>10</v>
          </cell>
        </row>
        <row r="54">
          <cell r="C54" t="str">
            <v>Desagrapheuse</v>
          </cell>
          <cell r="F54" t="str">
            <v>C1</v>
          </cell>
          <cell r="G54" t="str">
            <v>DF045</v>
          </cell>
          <cell r="H54" t="str">
            <v>OADM</v>
          </cell>
          <cell r="I54" t="str">
            <v>DFID</v>
          </cell>
          <cell r="J54" t="str">
            <v>Pc</v>
          </cell>
          <cell r="K54">
            <v>19</v>
          </cell>
          <cell r="L54">
            <v>0.8</v>
          </cell>
        </row>
        <row r="55">
          <cell r="C55" t="str">
            <v>Agrafeuse GF</v>
          </cell>
          <cell r="D55" t="str">
            <v>Fis</v>
          </cell>
          <cell r="F55" t="str">
            <v>C1</v>
          </cell>
          <cell r="G55" t="str">
            <v>GX572</v>
          </cell>
          <cell r="H55" t="str">
            <v>OADM</v>
          </cell>
          <cell r="I55" t="str">
            <v>UNICEF</v>
          </cell>
          <cell r="J55" t="str">
            <v>Pc</v>
          </cell>
          <cell r="K55">
            <v>3</v>
          </cell>
          <cell r="L55">
            <v>30</v>
          </cell>
        </row>
        <row r="56">
          <cell r="C56" t="str">
            <v>Crayon</v>
          </cell>
          <cell r="F56" t="str">
            <v>C1</v>
          </cell>
          <cell r="G56" t="str">
            <v>DF045</v>
          </cell>
          <cell r="H56" t="str">
            <v>OADM</v>
          </cell>
          <cell r="I56" t="str">
            <v>DFID</v>
          </cell>
          <cell r="J56" t="str">
            <v>Dz</v>
          </cell>
          <cell r="K56">
            <v>1</v>
          </cell>
          <cell r="L56">
            <v>0.5</v>
          </cell>
        </row>
        <row r="57">
          <cell r="C57" t="str">
            <v>Bloc note A4</v>
          </cell>
          <cell r="D57" t="str">
            <v>Ligne</v>
          </cell>
          <cell r="F57" t="str">
            <v>C1</v>
          </cell>
          <cell r="G57" t="str">
            <v>GX594</v>
          </cell>
          <cell r="H57" t="str">
            <v>OADM</v>
          </cell>
          <cell r="I57" t="str">
            <v>UNICEF</v>
          </cell>
          <cell r="J57" t="str">
            <v>Pc</v>
          </cell>
          <cell r="K57">
            <v>20</v>
          </cell>
          <cell r="L57">
            <v>1.3</v>
          </cell>
        </row>
        <row r="58">
          <cell r="C58" t="str">
            <v>Latte de 30cm</v>
          </cell>
          <cell r="F58" t="str">
            <v>C1</v>
          </cell>
          <cell r="G58" t="str">
            <v>DF045</v>
          </cell>
          <cell r="H58" t="str">
            <v>OADM</v>
          </cell>
          <cell r="I58" t="str">
            <v>DFID</v>
          </cell>
          <cell r="J58" t="str">
            <v>Pc</v>
          </cell>
          <cell r="K58">
            <v>42</v>
          </cell>
          <cell r="L58">
            <v>0.2</v>
          </cell>
        </row>
        <row r="59">
          <cell r="C59" t="str">
            <v>Ciseaux</v>
          </cell>
          <cell r="F59" t="str">
            <v>C1</v>
          </cell>
          <cell r="G59" t="str">
            <v>DF045</v>
          </cell>
          <cell r="H59" t="str">
            <v>OADM</v>
          </cell>
          <cell r="I59" t="str">
            <v>DFID</v>
          </cell>
          <cell r="J59" t="str">
            <v>Paire</v>
          </cell>
          <cell r="K59">
            <v>3</v>
          </cell>
          <cell r="L59">
            <v>1.5</v>
          </cell>
        </row>
        <row r="60">
          <cell r="C60" t="str">
            <v>Stylos noir</v>
          </cell>
          <cell r="D60" t="str">
            <v>boite de 50 pieces</v>
          </cell>
          <cell r="F60" t="str">
            <v>C1</v>
          </cell>
          <cell r="G60" t="str">
            <v>DF045</v>
          </cell>
          <cell r="H60" t="str">
            <v>OADM</v>
          </cell>
          <cell r="I60" t="str">
            <v>DFID</v>
          </cell>
          <cell r="J60" t="str">
            <v>Bt</v>
          </cell>
          <cell r="K60">
            <v>0</v>
          </cell>
          <cell r="L60">
            <v>6</v>
          </cell>
        </row>
        <row r="61">
          <cell r="C61" t="str">
            <v>Stylos rouge</v>
          </cell>
          <cell r="D61" t="str">
            <v>boite de 50 pieces</v>
          </cell>
          <cell r="F61" t="str">
            <v>C1</v>
          </cell>
          <cell r="G61" t="str">
            <v>GX572</v>
          </cell>
          <cell r="H61" t="str">
            <v>OADM</v>
          </cell>
          <cell r="I61" t="str">
            <v>UNICEF</v>
          </cell>
          <cell r="J61" t="str">
            <v>Bt</v>
          </cell>
          <cell r="K61">
            <v>0</v>
          </cell>
          <cell r="L61">
            <v>6</v>
          </cell>
        </row>
        <row r="62">
          <cell r="C62" t="str">
            <v>Cartouche Canon</v>
          </cell>
          <cell r="D62" t="str">
            <v>PC340  T</v>
          </cell>
          <cell r="F62" t="str">
            <v>C1</v>
          </cell>
          <cell r="G62" t="str">
            <v>DF045</v>
          </cell>
          <cell r="H62" t="str">
            <v>HEAL</v>
          </cell>
          <cell r="I62" t="str">
            <v>DFID</v>
          </cell>
          <cell r="J62" t="str">
            <v>Pc</v>
          </cell>
          <cell r="K62">
            <v>0</v>
          </cell>
          <cell r="L62">
            <v>150</v>
          </cell>
        </row>
        <row r="63">
          <cell r="C63" t="str">
            <v>Flash disc</v>
          </cell>
          <cell r="D63" t="str">
            <v>2GB (scan disc)</v>
          </cell>
          <cell r="F63" t="str">
            <v>C1</v>
          </cell>
          <cell r="G63" t="str">
            <v>DF045</v>
          </cell>
          <cell r="H63" t="str">
            <v>HEAL</v>
          </cell>
          <cell r="I63" t="str">
            <v>DFID</v>
          </cell>
          <cell r="J63" t="str">
            <v>Pc</v>
          </cell>
          <cell r="K63">
            <v>0</v>
          </cell>
          <cell r="L63">
            <v>20</v>
          </cell>
        </row>
        <row r="64">
          <cell r="C64" t="str">
            <v>Papier duplicateur A4</v>
          </cell>
          <cell r="D64" t="str">
            <v>Double AA</v>
          </cell>
          <cell r="F64" t="str">
            <v>C1</v>
          </cell>
          <cell r="G64" t="str">
            <v>DF045</v>
          </cell>
          <cell r="H64" t="str">
            <v>HEAL</v>
          </cell>
          <cell r="I64" t="str">
            <v>DFID</v>
          </cell>
          <cell r="J64" t="str">
            <v>Rame</v>
          </cell>
          <cell r="K64">
            <v>0</v>
          </cell>
          <cell r="L64">
            <v>5.8</v>
          </cell>
        </row>
        <row r="65">
          <cell r="C65" t="str">
            <v>Cahier ministre A4</v>
          </cell>
          <cell r="D65" t="str">
            <v>Fis</v>
          </cell>
          <cell r="F65" t="str">
            <v>C1</v>
          </cell>
          <cell r="G65" t="str">
            <v>DF045</v>
          </cell>
          <cell r="H65" t="str">
            <v>HEAL</v>
          </cell>
          <cell r="I65" t="str">
            <v>DFID</v>
          </cell>
          <cell r="J65" t="str">
            <v>Pc</v>
          </cell>
          <cell r="K65">
            <v>0</v>
          </cell>
          <cell r="L65">
            <v>3</v>
          </cell>
        </row>
        <row r="66">
          <cell r="C66" t="str">
            <v>Stylo bleu</v>
          </cell>
          <cell r="D66" t="str">
            <v>Bte de 50pc</v>
          </cell>
          <cell r="F66" t="str">
            <v>C1</v>
          </cell>
          <cell r="G66" t="str">
            <v>DF045</v>
          </cell>
          <cell r="H66" t="str">
            <v>HEAL</v>
          </cell>
          <cell r="I66" t="str">
            <v>DFID</v>
          </cell>
          <cell r="J66" t="str">
            <v>Bt</v>
          </cell>
          <cell r="K66">
            <v>0</v>
          </cell>
          <cell r="L66">
            <v>6</v>
          </cell>
        </row>
        <row r="67">
          <cell r="C67" t="str">
            <v>Fiche de stock</v>
          </cell>
          <cell r="F67" t="str">
            <v>C1</v>
          </cell>
          <cell r="G67" t="str">
            <v>U1000</v>
          </cell>
          <cell r="H67" t="str">
            <v>OADM</v>
          </cell>
          <cell r="I67" t="str">
            <v>IRC</v>
          </cell>
          <cell r="J67" t="str">
            <v>Pc</v>
          </cell>
          <cell r="K67">
            <v>0</v>
          </cell>
          <cell r="L67">
            <v>0.2</v>
          </cell>
        </row>
        <row r="68">
          <cell r="C68" t="str">
            <v>Carnet de Way Bill</v>
          </cell>
          <cell r="F68" t="str">
            <v>C1</v>
          </cell>
          <cell r="G68" t="str">
            <v>U1000</v>
          </cell>
          <cell r="H68" t="str">
            <v>OADM</v>
          </cell>
          <cell r="I68" t="str">
            <v>IRC</v>
          </cell>
          <cell r="J68" t="str">
            <v>Pc</v>
          </cell>
          <cell r="K68">
            <v>3</v>
          </cell>
          <cell r="L68">
            <v>14</v>
          </cell>
        </row>
        <row r="69">
          <cell r="C69" t="str">
            <v>Carnet Bon de Commande</v>
          </cell>
          <cell r="F69" t="str">
            <v>C1</v>
          </cell>
          <cell r="G69" t="str">
            <v>U1000</v>
          </cell>
          <cell r="H69" t="str">
            <v>OADM</v>
          </cell>
          <cell r="I69" t="str">
            <v>IRC</v>
          </cell>
          <cell r="J69" t="str">
            <v>Pc</v>
          </cell>
          <cell r="K69">
            <v>8</v>
          </cell>
          <cell r="L69">
            <v>14</v>
          </cell>
        </row>
        <row r="70">
          <cell r="C70" t="str">
            <v>Carnet Bon de Sortie Magasin</v>
          </cell>
          <cell r="F70" t="str">
            <v>C1</v>
          </cell>
          <cell r="G70" t="str">
            <v>U1000</v>
          </cell>
          <cell r="H70" t="str">
            <v>OADM</v>
          </cell>
          <cell r="I70" t="str">
            <v>IRC</v>
          </cell>
          <cell r="J70" t="str">
            <v>Pc</v>
          </cell>
          <cell r="K70">
            <v>7</v>
          </cell>
          <cell r="L70">
            <v>14</v>
          </cell>
        </row>
        <row r="71">
          <cell r="C71" t="str">
            <v>Agrafeuse MF</v>
          </cell>
          <cell r="F71" t="str">
            <v>C1</v>
          </cell>
          <cell r="G71" t="str">
            <v>DF045</v>
          </cell>
          <cell r="H71" t="str">
            <v>OADM</v>
          </cell>
          <cell r="I71" t="str">
            <v>DFID</v>
          </cell>
          <cell r="J71" t="str">
            <v>Pc</v>
          </cell>
          <cell r="K71">
            <v>17</v>
          </cell>
          <cell r="L71">
            <v>5</v>
          </cell>
        </row>
        <row r="72">
          <cell r="C72" t="str">
            <v>Etuis en plastique</v>
          </cell>
          <cell r="F72" t="str">
            <v>C1</v>
          </cell>
          <cell r="G72" t="str">
            <v>DF045</v>
          </cell>
          <cell r="H72" t="str">
            <v>OADM</v>
          </cell>
          <cell r="I72" t="str">
            <v>DFID</v>
          </cell>
          <cell r="J72" t="str">
            <v>Pc</v>
          </cell>
          <cell r="K72">
            <v>470</v>
          </cell>
          <cell r="L72">
            <v>0.1</v>
          </cell>
        </row>
        <row r="73">
          <cell r="C73" t="str">
            <v>Plastique pour plastification</v>
          </cell>
          <cell r="D73" t="str">
            <v>Carte de service</v>
          </cell>
          <cell r="F73" t="str">
            <v>C1</v>
          </cell>
          <cell r="G73" t="str">
            <v>EX024</v>
          </cell>
          <cell r="H73" t="str">
            <v>OADM</v>
          </cell>
          <cell r="I73" t="str">
            <v>SIDA</v>
          </cell>
          <cell r="J73" t="str">
            <v>Bt</v>
          </cell>
          <cell r="K73">
            <v>40</v>
          </cell>
          <cell r="L73">
            <v>5</v>
          </cell>
        </row>
        <row r="74">
          <cell r="C74" t="str">
            <v>Correcteur blanc</v>
          </cell>
          <cell r="F74" t="str">
            <v>C1</v>
          </cell>
          <cell r="G74" t="str">
            <v>GX594</v>
          </cell>
          <cell r="H74" t="str">
            <v>OADM</v>
          </cell>
          <cell r="I74" t="str">
            <v>UNICEF</v>
          </cell>
          <cell r="J74" t="str">
            <v>Pc</v>
          </cell>
          <cell r="K74">
            <v>0</v>
          </cell>
          <cell r="L74">
            <v>1.3</v>
          </cell>
        </row>
        <row r="75">
          <cell r="C75" t="str">
            <v>Bloc note A5</v>
          </cell>
          <cell r="D75" t="str">
            <v>Ligne</v>
          </cell>
          <cell r="F75" t="str">
            <v>C1</v>
          </cell>
          <cell r="G75" t="str">
            <v>GX594</v>
          </cell>
          <cell r="H75" t="str">
            <v>OADM</v>
          </cell>
          <cell r="I75" t="str">
            <v>UNICEF</v>
          </cell>
          <cell r="J75" t="str">
            <v>Pc</v>
          </cell>
          <cell r="K75">
            <v>1</v>
          </cell>
          <cell r="L75">
            <v>0.6</v>
          </cell>
        </row>
        <row r="76">
          <cell r="C76" t="str">
            <v>Marqueur (12pc)</v>
          </cell>
          <cell r="D76" t="str">
            <v>Effacable</v>
          </cell>
          <cell r="F76" t="str">
            <v>C1</v>
          </cell>
          <cell r="G76" t="str">
            <v>GX572</v>
          </cell>
          <cell r="H76" t="str">
            <v>OADM</v>
          </cell>
          <cell r="I76" t="str">
            <v>UNICEF</v>
          </cell>
          <cell r="J76" t="str">
            <v>Bt</v>
          </cell>
          <cell r="K76">
            <v>0</v>
          </cell>
          <cell r="L76">
            <v>1</v>
          </cell>
        </row>
        <row r="77">
          <cell r="C77" t="str">
            <v>Colle liquide</v>
          </cell>
          <cell r="F77" t="str">
            <v>C1</v>
          </cell>
          <cell r="G77" t="str">
            <v>EX024</v>
          </cell>
          <cell r="H77" t="str">
            <v>OADM</v>
          </cell>
          <cell r="I77" t="str">
            <v>SIDA</v>
          </cell>
          <cell r="J77" t="str">
            <v>Pc</v>
          </cell>
          <cell r="K77">
            <v>20</v>
          </cell>
          <cell r="L77">
            <v>0.5</v>
          </cell>
        </row>
        <row r="78">
          <cell r="C78" t="str">
            <v xml:space="preserve">Scotch </v>
          </cell>
          <cell r="D78" t="str">
            <v>OPAQUE</v>
          </cell>
          <cell r="F78" t="str">
            <v>C1</v>
          </cell>
          <cell r="G78" t="str">
            <v>DF045</v>
          </cell>
          <cell r="H78" t="str">
            <v>OADM</v>
          </cell>
          <cell r="I78" t="str">
            <v>DFID</v>
          </cell>
          <cell r="J78" t="str">
            <v>Pc</v>
          </cell>
          <cell r="K78">
            <v>1</v>
          </cell>
          <cell r="L78">
            <v>1</v>
          </cell>
        </row>
        <row r="79">
          <cell r="C79" t="str">
            <v>Scotch GF</v>
          </cell>
          <cell r="D79" t="str">
            <v>TRANSPARENT</v>
          </cell>
          <cell r="F79" t="str">
            <v>C1</v>
          </cell>
          <cell r="G79" t="str">
            <v>DF045</v>
          </cell>
          <cell r="H79" t="str">
            <v>OADM</v>
          </cell>
          <cell r="I79" t="str">
            <v>DFID</v>
          </cell>
          <cell r="J79" t="str">
            <v>Pc</v>
          </cell>
          <cell r="K79">
            <v>0</v>
          </cell>
          <cell r="L79">
            <v>1</v>
          </cell>
        </row>
        <row r="80">
          <cell r="C80" t="str">
            <v>Cartouche imprimante</v>
          </cell>
          <cell r="D80" t="str">
            <v>HP Office 6313</v>
          </cell>
          <cell r="F80" t="str">
            <v>C1</v>
          </cell>
          <cell r="G80" t="str">
            <v>GX572</v>
          </cell>
          <cell r="H80" t="str">
            <v>OADM</v>
          </cell>
          <cell r="I80" t="str">
            <v>UNICEF</v>
          </cell>
          <cell r="J80" t="str">
            <v>Pc</v>
          </cell>
          <cell r="K80">
            <v>0</v>
          </cell>
          <cell r="L80">
            <v>30</v>
          </cell>
        </row>
        <row r="81">
          <cell r="C81" t="str">
            <v>Cartouche imprimante</v>
          </cell>
          <cell r="D81" t="str">
            <v>HP Office 6313</v>
          </cell>
          <cell r="F81" t="str">
            <v>C1</v>
          </cell>
          <cell r="G81" t="str">
            <v>GX594</v>
          </cell>
          <cell r="H81" t="str">
            <v>OADM</v>
          </cell>
          <cell r="I81" t="str">
            <v>UNICEF</v>
          </cell>
          <cell r="J81" t="str">
            <v>Pc</v>
          </cell>
          <cell r="K81">
            <v>0</v>
          </cell>
          <cell r="L81">
            <v>30</v>
          </cell>
        </row>
        <row r="82">
          <cell r="C82" t="str">
            <v>Cachet Oval</v>
          </cell>
          <cell r="D82" t="str">
            <v>avec manche</v>
          </cell>
          <cell r="F82" t="str">
            <v>C1</v>
          </cell>
          <cell r="G82" t="str">
            <v>DF040</v>
          </cell>
          <cell r="H82" t="str">
            <v>LGDD</v>
          </cell>
          <cell r="I82" t="str">
            <v>DFID</v>
          </cell>
          <cell r="J82" t="str">
            <v>Pc</v>
          </cell>
          <cell r="K82">
            <v>0</v>
          </cell>
          <cell r="L82">
            <v>15</v>
          </cell>
        </row>
        <row r="83">
          <cell r="C83" t="str">
            <v xml:space="preserve">Correction Cachet </v>
          </cell>
          <cell r="D83" t="str">
            <v>CDC</v>
          </cell>
          <cell r="F83" t="str">
            <v>C1</v>
          </cell>
          <cell r="G83" t="str">
            <v>DF040</v>
          </cell>
          <cell r="H83" t="str">
            <v>LGDD</v>
          </cell>
          <cell r="I83" t="str">
            <v>DFID</v>
          </cell>
          <cell r="J83" t="str">
            <v>Pc</v>
          </cell>
          <cell r="K83">
            <v>0</v>
          </cell>
          <cell r="L83">
            <v>10</v>
          </cell>
        </row>
        <row r="84">
          <cell r="C84" t="str">
            <v>Tampon</v>
          </cell>
          <cell r="F84" t="str">
            <v>C1</v>
          </cell>
          <cell r="G84" t="str">
            <v>DF040</v>
          </cell>
          <cell r="H84" t="str">
            <v>LGDD</v>
          </cell>
          <cell r="I84" t="str">
            <v>DFID</v>
          </cell>
          <cell r="J84" t="str">
            <v>Pc</v>
          </cell>
          <cell r="K84">
            <v>0</v>
          </cell>
          <cell r="L84">
            <v>2</v>
          </cell>
        </row>
        <row r="85">
          <cell r="C85" t="str">
            <v>Encre pour Tampon</v>
          </cell>
          <cell r="F85" t="str">
            <v>C1</v>
          </cell>
          <cell r="G85" t="str">
            <v>DF040</v>
          </cell>
          <cell r="H85" t="str">
            <v>LGDD</v>
          </cell>
          <cell r="I85" t="str">
            <v>DFID</v>
          </cell>
          <cell r="J85" t="str">
            <v>Pc</v>
          </cell>
          <cell r="K85">
            <v>0</v>
          </cell>
          <cell r="L85">
            <v>2</v>
          </cell>
        </row>
        <row r="86">
          <cell r="C86" t="str">
            <v>Depliant TUUNGANE</v>
          </cell>
          <cell r="D86" t="str">
            <v>Version Francaise</v>
          </cell>
          <cell r="F86" t="str">
            <v>C1</v>
          </cell>
          <cell r="G86" t="str">
            <v>DF040</v>
          </cell>
          <cell r="H86" t="str">
            <v>LGDD</v>
          </cell>
          <cell r="I86" t="str">
            <v>DFID</v>
          </cell>
          <cell r="J86" t="str">
            <v>Pc</v>
          </cell>
          <cell r="K86">
            <v>0</v>
          </cell>
          <cell r="L86">
            <v>1.26</v>
          </cell>
        </row>
        <row r="87">
          <cell r="C87" t="str">
            <v>Papier duplicateur A4</v>
          </cell>
          <cell r="D87" t="str">
            <v>Double AA</v>
          </cell>
          <cell r="F87" t="str">
            <v>C1</v>
          </cell>
          <cell r="G87" t="str">
            <v>DF045</v>
          </cell>
          <cell r="H87" t="str">
            <v>OADM</v>
          </cell>
          <cell r="I87" t="str">
            <v>DFID</v>
          </cell>
          <cell r="J87" t="str">
            <v>Rame</v>
          </cell>
          <cell r="K87">
            <v>0</v>
          </cell>
          <cell r="L87">
            <v>6</v>
          </cell>
        </row>
        <row r="88">
          <cell r="C88" t="str">
            <v xml:space="preserve">Stylos bleu </v>
          </cell>
          <cell r="D88" t="str">
            <v>boite de 50 pieces</v>
          </cell>
          <cell r="F88" t="str">
            <v>C1</v>
          </cell>
          <cell r="G88" t="str">
            <v>DF045</v>
          </cell>
          <cell r="H88" t="str">
            <v>OADM</v>
          </cell>
          <cell r="I88" t="str">
            <v>DFID</v>
          </cell>
          <cell r="J88" t="str">
            <v>Pc</v>
          </cell>
          <cell r="K88">
            <v>0</v>
          </cell>
          <cell r="L88">
            <v>0.12</v>
          </cell>
        </row>
        <row r="89">
          <cell r="C89" t="str">
            <v>Calculatrice DELI 1226</v>
          </cell>
          <cell r="F89" t="str">
            <v>C1</v>
          </cell>
          <cell r="G89" t="str">
            <v>DF045</v>
          </cell>
          <cell r="H89" t="str">
            <v>OADM</v>
          </cell>
          <cell r="I89" t="str">
            <v>DFID</v>
          </cell>
          <cell r="J89" t="str">
            <v>Pc</v>
          </cell>
          <cell r="K89">
            <v>0</v>
          </cell>
          <cell r="L89">
            <v>8</v>
          </cell>
        </row>
        <row r="90">
          <cell r="C90" t="str">
            <v>Classeur a levier</v>
          </cell>
          <cell r="F90" t="str">
            <v>C1</v>
          </cell>
          <cell r="G90" t="str">
            <v>DF045</v>
          </cell>
          <cell r="H90" t="str">
            <v>OADM</v>
          </cell>
          <cell r="I90" t="str">
            <v>DFID</v>
          </cell>
          <cell r="J90" t="str">
            <v>Pc</v>
          </cell>
          <cell r="K90">
            <v>70</v>
          </cell>
          <cell r="L90">
            <v>2</v>
          </cell>
        </row>
        <row r="91">
          <cell r="C91" t="str">
            <v>Farde chemise</v>
          </cell>
          <cell r="F91" t="str">
            <v>C1</v>
          </cell>
          <cell r="G91" t="str">
            <v>DF040</v>
          </cell>
          <cell r="H91" t="str">
            <v>OADM</v>
          </cell>
          <cell r="I91" t="str">
            <v>DFID</v>
          </cell>
          <cell r="J91" t="str">
            <v>Pc</v>
          </cell>
          <cell r="K91">
            <v>10</v>
          </cell>
          <cell r="L91">
            <v>0.1</v>
          </cell>
        </row>
        <row r="92">
          <cell r="C92" t="str">
            <v>Cartouche pour imprimante</v>
          </cell>
          <cell r="D92" t="str">
            <v>HP Laserjet 1505u</v>
          </cell>
          <cell r="F92" t="str">
            <v>C1</v>
          </cell>
          <cell r="G92" t="str">
            <v>DF045</v>
          </cell>
          <cell r="H92" t="str">
            <v>OADM</v>
          </cell>
          <cell r="I92" t="str">
            <v>DFID</v>
          </cell>
          <cell r="J92" t="str">
            <v>Pc</v>
          </cell>
          <cell r="K92">
            <v>0</v>
          </cell>
          <cell r="L92">
            <v>100</v>
          </cell>
        </row>
        <row r="93">
          <cell r="C93" t="str">
            <v>Etuis en plastique</v>
          </cell>
          <cell r="F93" t="str">
            <v>C1</v>
          </cell>
          <cell r="G93" t="str">
            <v>DF040</v>
          </cell>
          <cell r="H93" t="str">
            <v>OADM</v>
          </cell>
          <cell r="I93" t="str">
            <v>DFID</v>
          </cell>
          <cell r="J93" t="str">
            <v>Pc</v>
          </cell>
          <cell r="K93">
            <v>0</v>
          </cell>
          <cell r="L93">
            <v>0.5</v>
          </cell>
        </row>
        <row r="94">
          <cell r="C94" t="str">
            <v>Chevalet pour Flip chart</v>
          </cell>
          <cell r="F94" t="str">
            <v>C1</v>
          </cell>
          <cell r="G94" t="str">
            <v>GX572</v>
          </cell>
          <cell r="H94" t="str">
            <v>OADM</v>
          </cell>
          <cell r="I94" t="str">
            <v>UNICEF</v>
          </cell>
          <cell r="J94" t="str">
            <v>Pc</v>
          </cell>
          <cell r="K94">
            <v>0</v>
          </cell>
          <cell r="L94">
            <v>150</v>
          </cell>
        </row>
        <row r="95">
          <cell r="C95" t="str">
            <v>Stylo bleu</v>
          </cell>
          <cell r="D95" t="str">
            <v>boite de 50 pieces</v>
          </cell>
          <cell r="F95" t="str">
            <v>C1</v>
          </cell>
          <cell r="G95" t="str">
            <v>GX572</v>
          </cell>
          <cell r="H95" t="str">
            <v>OADM</v>
          </cell>
          <cell r="I95" t="str">
            <v>UNICEF</v>
          </cell>
          <cell r="J95" t="str">
            <v>Bt</v>
          </cell>
          <cell r="K95">
            <v>0</v>
          </cell>
          <cell r="L95">
            <v>6</v>
          </cell>
        </row>
        <row r="96">
          <cell r="C96" t="str">
            <v>Papier duplicateur A4</v>
          </cell>
          <cell r="D96" t="str">
            <v>Double AA</v>
          </cell>
          <cell r="F96" t="str">
            <v>C1</v>
          </cell>
          <cell r="G96" t="str">
            <v>GX572</v>
          </cell>
          <cell r="H96" t="str">
            <v>OADM</v>
          </cell>
          <cell r="I96" t="str">
            <v>UNICEF</v>
          </cell>
          <cell r="J96" t="str">
            <v>Rame</v>
          </cell>
          <cell r="K96">
            <v>0</v>
          </cell>
          <cell r="L96">
            <v>5.8</v>
          </cell>
        </row>
        <row r="97">
          <cell r="C97" t="str">
            <v>Farde a rabat</v>
          </cell>
          <cell r="D97" t="str">
            <v>en plastique</v>
          </cell>
          <cell r="F97" t="str">
            <v>C1</v>
          </cell>
          <cell r="G97" t="str">
            <v>GX572</v>
          </cell>
          <cell r="H97" t="str">
            <v>OADM</v>
          </cell>
          <cell r="I97" t="str">
            <v>UNICEF</v>
          </cell>
          <cell r="J97" t="str">
            <v>Pc</v>
          </cell>
          <cell r="K97">
            <v>0</v>
          </cell>
          <cell r="L97">
            <v>1.7</v>
          </cell>
        </row>
        <row r="98">
          <cell r="C98" t="str">
            <v>Marqueur (12pc)</v>
          </cell>
          <cell r="D98" t="str">
            <v>Snowmann</v>
          </cell>
          <cell r="F98" t="str">
            <v>C1</v>
          </cell>
          <cell r="G98" t="str">
            <v>GX572</v>
          </cell>
          <cell r="H98" t="str">
            <v>OADM</v>
          </cell>
          <cell r="I98" t="str">
            <v>UNICEF</v>
          </cell>
          <cell r="J98" t="str">
            <v>Bt</v>
          </cell>
          <cell r="K98">
            <v>0</v>
          </cell>
          <cell r="L98">
            <v>2.5</v>
          </cell>
        </row>
        <row r="99">
          <cell r="C99" t="str">
            <v>Papier bristol</v>
          </cell>
          <cell r="F99" t="str">
            <v>C1</v>
          </cell>
          <cell r="G99" t="str">
            <v>GX572</v>
          </cell>
          <cell r="H99" t="str">
            <v>OADM</v>
          </cell>
          <cell r="I99" t="str">
            <v>UNICEF</v>
          </cell>
          <cell r="J99" t="str">
            <v>Rame</v>
          </cell>
          <cell r="K99">
            <v>0</v>
          </cell>
          <cell r="L99">
            <v>5.5</v>
          </cell>
        </row>
        <row r="100">
          <cell r="C100" t="str">
            <v>Photocopie PRETEST</v>
          </cell>
          <cell r="F100" t="str">
            <v>C1</v>
          </cell>
          <cell r="G100" t="str">
            <v>GX572</v>
          </cell>
          <cell r="H100" t="str">
            <v>OADM</v>
          </cell>
          <cell r="I100" t="str">
            <v>UNICEF</v>
          </cell>
          <cell r="J100" t="str">
            <v>Copie</v>
          </cell>
          <cell r="K100">
            <v>0</v>
          </cell>
          <cell r="L100">
            <v>5.6000000000000001E-2</v>
          </cell>
        </row>
        <row r="101">
          <cell r="C101" t="str">
            <v>Photocopie POST-TEST</v>
          </cell>
          <cell r="F101" t="str">
            <v>C1</v>
          </cell>
          <cell r="G101" t="str">
            <v>GX572</v>
          </cell>
          <cell r="H101" t="str">
            <v>OADM</v>
          </cell>
          <cell r="I101" t="str">
            <v>UNICEF</v>
          </cell>
          <cell r="J101" t="str">
            <v>Copie</v>
          </cell>
          <cell r="K101">
            <v>0</v>
          </cell>
          <cell r="L101">
            <v>5.6000000000000001E-2</v>
          </cell>
        </row>
        <row r="102">
          <cell r="C102" t="str">
            <v>Photocopie Fiche evaluation</v>
          </cell>
          <cell r="F102" t="str">
            <v>C1</v>
          </cell>
          <cell r="G102" t="str">
            <v>GX572</v>
          </cell>
          <cell r="H102" t="str">
            <v>OADM</v>
          </cell>
          <cell r="I102" t="str">
            <v>UNICEF</v>
          </cell>
          <cell r="J102" t="str">
            <v>Copie</v>
          </cell>
          <cell r="K102">
            <v>0</v>
          </cell>
          <cell r="L102">
            <v>5.6000000000000001E-2</v>
          </cell>
        </row>
        <row r="103">
          <cell r="C103" t="str">
            <v>Bloc note A5</v>
          </cell>
          <cell r="F103" t="str">
            <v>C1</v>
          </cell>
          <cell r="G103" t="str">
            <v>OF201</v>
          </cell>
          <cell r="H103" t="str">
            <v>OADM</v>
          </cell>
          <cell r="I103" t="str">
            <v>RAISE</v>
          </cell>
          <cell r="J103" t="str">
            <v>Pc</v>
          </cell>
          <cell r="K103">
            <v>0</v>
          </cell>
          <cell r="L103">
            <v>0.6</v>
          </cell>
        </row>
        <row r="104">
          <cell r="C104" t="str">
            <v>Flipchart</v>
          </cell>
          <cell r="F104" t="str">
            <v>C1</v>
          </cell>
          <cell r="G104" t="str">
            <v>OF201</v>
          </cell>
          <cell r="H104" t="str">
            <v>OADM</v>
          </cell>
          <cell r="I104" t="str">
            <v>RAISE</v>
          </cell>
          <cell r="J104" t="str">
            <v>Rame</v>
          </cell>
          <cell r="K104">
            <v>0</v>
          </cell>
          <cell r="L104">
            <v>9</v>
          </cell>
        </row>
        <row r="105">
          <cell r="C105" t="str">
            <v>Marqueur Snowman</v>
          </cell>
          <cell r="F105" t="str">
            <v>C1</v>
          </cell>
          <cell r="G105" t="str">
            <v>OF201</v>
          </cell>
          <cell r="H105" t="str">
            <v>OADM</v>
          </cell>
          <cell r="I105" t="str">
            <v>RAISE</v>
          </cell>
          <cell r="J105" t="str">
            <v>Bt</v>
          </cell>
          <cell r="K105">
            <v>0</v>
          </cell>
          <cell r="L105">
            <v>2.5</v>
          </cell>
        </row>
        <row r="106">
          <cell r="C106" t="str">
            <v>Stylo  bleu bte de 50pc</v>
          </cell>
          <cell r="F106" t="str">
            <v>C1</v>
          </cell>
          <cell r="G106" t="str">
            <v>OF201</v>
          </cell>
          <cell r="H106" t="str">
            <v>OADM</v>
          </cell>
          <cell r="I106" t="str">
            <v>RAISE</v>
          </cell>
          <cell r="J106" t="str">
            <v>Bt</v>
          </cell>
          <cell r="K106">
            <v>0</v>
          </cell>
          <cell r="L106">
            <v>6</v>
          </cell>
        </row>
        <row r="107">
          <cell r="C107" t="str">
            <v>Post-it</v>
          </cell>
          <cell r="F107" t="str">
            <v>C1</v>
          </cell>
          <cell r="G107" t="str">
            <v>OF201</v>
          </cell>
          <cell r="H107" t="str">
            <v>OADM</v>
          </cell>
          <cell r="I107" t="str">
            <v>RAISE</v>
          </cell>
          <cell r="J107" t="str">
            <v>Pc</v>
          </cell>
          <cell r="K107">
            <v>0</v>
          </cell>
          <cell r="L107">
            <v>2</v>
          </cell>
        </row>
        <row r="108">
          <cell r="C108" t="str">
            <v>Scotch OPAQUE</v>
          </cell>
          <cell r="F108" t="str">
            <v>C1</v>
          </cell>
          <cell r="G108" t="str">
            <v>OF201</v>
          </cell>
          <cell r="H108" t="str">
            <v>OADM</v>
          </cell>
          <cell r="I108" t="str">
            <v>RAISE</v>
          </cell>
          <cell r="J108" t="str">
            <v>Pc</v>
          </cell>
          <cell r="K108">
            <v>0</v>
          </cell>
          <cell r="L108">
            <v>1.5</v>
          </cell>
        </row>
        <row r="109">
          <cell r="C109" t="str">
            <v>Papier duplicateur A4</v>
          </cell>
          <cell r="F109" t="str">
            <v>C1</v>
          </cell>
          <cell r="G109" t="str">
            <v>OF201</v>
          </cell>
          <cell r="H109" t="str">
            <v>OADM</v>
          </cell>
          <cell r="I109" t="str">
            <v>RAISE</v>
          </cell>
          <cell r="J109" t="str">
            <v>Rame</v>
          </cell>
          <cell r="K109">
            <v>0</v>
          </cell>
          <cell r="L109">
            <v>6</v>
          </cell>
        </row>
        <row r="110">
          <cell r="C110" t="str">
            <v>Taille crayon</v>
          </cell>
          <cell r="F110" t="str">
            <v>C1</v>
          </cell>
          <cell r="G110" t="str">
            <v>OF201</v>
          </cell>
          <cell r="H110" t="str">
            <v>OADM</v>
          </cell>
          <cell r="I110" t="str">
            <v>RAISE</v>
          </cell>
          <cell r="J110" t="str">
            <v>Pc</v>
          </cell>
          <cell r="K110">
            <v>0</v>
          </cell>
          <cell r="L110">
            <v>0.2</v>
          </cell>
        </row>
        <row r="111">
          <cell r="C111" t="str">
            <v>Carte d'appel ZAIN</v>
          </cell>
          <cell r="F111" t="str">
            <v>C1</v>
          </cell>
          <cell r="G111" t="str">
            <v>SV291</v>
          </cell>
          <cell r="H111" t="str">
            <v>OADM</v>
          </cell>
          <cell r="I111" t="str">
            <v>DEUTCHCOOPERAT</v>
          </cell>
          <cell r="J111" t="str">
            <v>Pc</v>
          </cell>
          <cell r="K111">
            <v>0</v>
          </cell>
          <cell r="L111">
            <v>4.75</v>
          </cell>
        </row>
        <row r="112">
          <cell r="C112" t="str">
            <v>Chevalet pour Flip chart</v>
          </cell>
          <cell r="F112" t="str">
            <v>C1</v>
          </cell>
          <cell r="G112" t="str">
            <v>U1000</v>
          </cell>
          <cell r="H112" t="str">
            <v>OADM</v>
          </cell>
          <cell r="I112" t="str">
            <v>IRC</v>
          </cell>
          <cell r="J112" t="str">
            <v>Pc</v>
          </cell>
          <cell r="K112">
            <v>0</v>
          </cell>
          <cell r="L112">
            <v>150</v>
          </cell>
        </row>
        <row r="113">
          <cell r="C113" t="str">
            <v>Latte de 30cm</v>
          </cell>
          <cell r="F113" t="str">
            <v>C1</v>
          </cell>
          <cell r="G113" t="str">
            <v>U1000</v>
          </cell>
          <cell r="H113" t="str">
            <v>OADM</v>
          </cell>
          <cell r="I113" t="str">
            <v>IRC</v>
          </cell>
          <cell r="J113" t="str">
            <v>Pc</v>
          </cell>
          <cell r="K113">
            <v>30</v>
          </cell>
          <cell r="L113">
            <v>0.2</v>
          </cell>
        </row>
        <row r="114">
          <cell r="C114" t="str">
            <v>Crayon</v>
          </cell>
          <cell r="F114" t="str">
            <v>C1</v>
          </cell>
          <cell r="G114" t="str">
            <v>U1000</v>
          </cell>
          <cell r="H114" t="str">
            <v>OADM</v>
          </cell>
          <cell r="I114" t="str">
            <v>IRC</v>
          </cell>
          <cell r="J114" t="str">
            <v>Pc</v>
          </cell>
          <cell r="K114">
            <v>36</v>
          </cell>
          <cell r="L114">
            <v>0.05</v>
          </cell>
        </row>
        <row r="115">
          <cell r="C115" t="str">
            <v>Agrafeuse PF</v>
          </cell>
          <cell r="F115" t="str">
            <v>C1</v>
          </cell>
          <cell r="G115" t="str">
            <v>U1000</v>
          </cell>
          <cell r="H115" t="str">
            <v>OADM</v>
          </cell>
          <cell r="I115" t="str">
            <v>IRC</v>
          </cell>
          <cell r="J115" t="str">
            <v>Pc</v>
          </cell>
          <cell r="K115">
            <v>40</v>
          </cell>
          <cell r="L115">
            <v>3</v>
          </cell>
        </row>
        <row r="116">
          <cell r="C116" t="str">
            <v>Perforateur PF</v>
          </cell>
          <cell r="F116" t="str">
            <v>C1</v>
          </cell>
          <cell r="G116" t="str">
            <v>U1000</v>
          </cell>
          <cell r="H116" t="str">
            <v>OADM</v>
          </cell>
          <cell r="I116" t="str">
            <v>IRC</v>
          </cell>
          <cell r="J116" t="str">
            <v>Pc</v>
          </cell>
          <cell r="K116">
            <v>34</v>
          </cell>
          <cell r="L116">
            <v>4</v>
          </cell>
        </row>
        <row r="117">
          <cell r="C117" t="str">
            <v>Carbone</v>
          </cell>
          <cell r="F117" t="str">
            <v>C1</v>
          </cell>
          <cell r="G117" t="str">
            <v>U1000</v>
          </cell>
          <cell r="H117" t="str">
            <v>OADM</v>
          </cell>
          <cell r="I117" t="str">
            <v>IRC</v>
          </cell>
          <cell r="J117" t="str">
            <v>Rame</v>
          </cell>
          <cell r="K117">
            <v>37</v>
          </cell>
          <cell r="L117">
            <v>4</v>
          </cell>
        </row>
        <row r="118">
          <cell r="C118" t="str">
            <v>Classeur a levier</v>
          </cell>
          <cell r="F118" t="str">
            <v>C1</v>
          </cell>
          <cell r="G118" t="str">
            <v>U1000</v>
          </cell>
          <cell r="H118" t="str">
            <v>OADM</v>
          </cell>
          <cell r="I118" t="str">
            <v>IRC</v>
          </cell>
          <cell r="J118" t="str">
            <v>Pc</v>
          </cell>
          <cell r="K118">
            <v>0</v>
          </cell>
          <cell r="L118">
            <v>2</v>
          </cell>
        </row>
        <row r="119">
          <cell r="C119" t="str">
            <v>Correcteur blanc</v>
          </cell>
          <cell r="F119" t="str">
            <v>C1</v>
          </cell>
          <cell r="G119" t="str">
            <v>U1000</v>
          </cell>
          <cell r="H119" t="str">
            <v>OADM</v>
          </cell>
          <cell r="I119" t="str">
            <v>IRC</v>
          </cell>
          <cell r="J119" t="str">
            <v>Pc</v>
          </cell>
          <cell r="K119">
            <v>0</v>
          </cell>
          <cell r="L119">
            <v>1.3</v>
          </cell>
        </row>
        <row r="120">
          <cell r="C120" t="str">
            <v>Agraphe 24/6</v>
          </cell>
          <cell r="F120" t="str">
            <v>C1</v>
          </cell>
          <cell r="G120" t="str">
            <v>U1000</v>
          </cell>
          <cell r="H120" t="str">
            <v>OADM</v>
          </cell>
          <cell r="I120" t="str">
            <v>IRC</v>
          </cell>
          <cell r="J120" t="str">
            <v>Bt</v>
          </cell>
          <cell r="K120">
            <v>0</v>
          </cell>
          <cell r="L120">
            <v>0.2</v>
          </cell>
        </row>
        <row r="121">
          <cell r="C121" t="str">
            <v>Papier bristol A4</v>
          </cell>
          <cell r="F121" t="str">
            <v>C1</v>
          </cell>
          <cell r="G121" t="str">
            <v>U1000</v>
          </cell>
          <cell r="H121" t="str">
            <v>OADM</v>
          </cell>
          <cell r="I121" t="str">
            <v>IRC</v>
          </cell>
          <cell r="J121" t="str">
            <v>Pc</v>
          </cell>
          <cell r="K121">
            <v>19</v>
          </cell>
          <cell r="L121">
            <v>0.06</v>
          </cell>
        </row>
        <row r="122">
          <cell r="C122" t="str">
            <v>Agenda GF 2010</v>
          </cell>
          <cell r="F122" t="str">
            <v>C1</v>
          </cell>
          <cell r="G122" t="str">
            <v>U1000</v>
          </cell>
          <cell r="H122" t="str">
            <v>OADM</v>
          </cell>
          <cell r="I122" t="str">
            <v>IRC</v>
          </cell>
          <cell r="J122" t="str">
            <v>Pc</v>
          </cell>
          <cell r="K122">
            <v>0</v>
          </cell>
          <cell r="L122">
            <v>18</v>
          </cell>
        </row>
        <row r="123">
          <cell r="C123" t="str">
            <v>Agenda MF 2010</v>
          </cell>
          <cell r="F123" t="str">
            <v>C1</v>
          </cell>
          <cell r="G123" t="str">
            <v>U1000</v>
          </cell>
          <cell r="H123" t="str">
            <v>OADM</v>
          </cell>
          <cell r="I123" t="str">
            <v>IRC</v>
          </cell>
          <cell r="J123" t="str">
            <v>Pc</v>
          </cell>
          <cell r="K123">
            <v>0</v>
          </cell>
          <cell r="L123">
            <v>5</v>
          </cell>
        </row>
        <row r="124">
          <cell r="C124" t="str">
            <v>Agenda MF 2010</v>
          </cell>
          <cell r="F124" t="str">
            <v>C1</v>
          </cell>
          <cell r="G124" t="str">
            <v>EX024</v>
          </cell>
          <cell r="H124" t="str">
            <v>OADM</v>
          </cell>
          <cell r="I124" t="str">
            <v>SIDA</v>
          </cell>
          <cell r="J124" t="str">
            <v>Pc</v>
          </cell>
          <cell r="K124">
            <v>0</v>
          </cell>
          <cell r="L124">
            <v>5</v>
          </cell>
        </row>
        <row r="125">
          <cell r="C125" t="str">
            <v>Agenda MF 2010</v>
          </cell>
          <cell r="F125" t="str">
            <v>C1</v>
          </cell>
          <cell r="G125" t="str">
            <v>DF045</v>
          </cell>
          <cell r="H125" t="str">
            <v>OADM</v>
          </cell>
          <cell r="I125" t="str">
            <v>DFID</v>
          </cell>
          <cell r="J125" t="str">
            <v>Pc</v>
          </cell>
          <cell r="K125">
            <v>0</v>
          </cell>
          <cell r="L125">
            <v>5</v>
          </cell>
        </row>
        <row r="126">
          <cell r="C126" t="str">
            <v>Agenda GF 2010</v>
          </cell>
          <cell r="F126" t="str">
            <v>C1</v>
          </cell>
          <cell r="G126" t="str">
            <v>GX572</v>
          </cell>
          <cell r="H126" t="str">
            <v>OADM</v>
          </cell>
          <cell r="I126" t="str">
            <v>UNICEF</v>
          </cell>
          <cell r="J126" t="str">
            <v>Pc</v>
          </cell>
          <cell r="K126">
            <v>0</v>
          </cell>
          <cell r="L126">
            <v>5</v>
          </cell>
        </row>
        <row r="127">
          <cell r="C127" t="str">
            <v>Agenda MF 2010</v>
          </cell>
          <cell r="F127" t="str">
            <v>C1</v>
          </cell>
          <cell r="G127" t="str">
            <v>GX534</v>
          </cell>
          <cell r="H127" t="str">
            <v>OADM</v>
          </cell>
          <cell r="I127" t="str">
            <v>POOLED FUND</v>
          </cell>
          <cell r="J127" t="str">
            <v>Pc</v>
          </cell>
          <cell r="K127">
            <v>0</v>
          </cell>
          <cell r="L127">
            <v>5</v>
          </cell>
        </row>
        <row r="128">
          <cell r="C128" t="str">
            <v>Agenda GF 2010</v>
          </cell>
          <cell r="F128" t="str">
            <v>C1</v>
          </cell>
          <cell r="G128" t="str">
            <v>SV291</v>
          </cell>
          <cell r="H128" t="str">
            <v>OADM</v>
          </cell>
          <cell r="I128" t="str">
            <v>DEUTCHCOOPERAT</v>
          </cell>
          <cell r="J128" t="str">
            <v>Pc</v>
          </cell>
          <cell r="K128">
            <v>0</v>
          </cell>
          <cell r="L128">
            <v>5</v>
          </cell>
        </row>
        <row r="129">
          <cell r="C129" t="str">
            <v>Agenda MF 2010</v>
          </cell>
          <cell r="F129" t="str">
            <v>C1</v>
          </cell>
          <cell r="G129" t="str">
            <v>OD008</v>
          </cell>
          <cell r="H129" t="str">
            <v>OADM</v>
          </cell>
          <cell r="I129" t="str">
            <v>OPEN SQUARE</v>
          </cell>
          <cell r="J129" t="str">
            <v>Pc</v>
          </cell>
          <cell r="K129">
            <v>0</v>
          </cell>
          <cell r="L129">
            <v>5</v>
          </cell>
        </row>
        <row r="130">
          <cell r="C130" t="str">
            <v>Post-it GF</v>
          </cell>
          <cell r="F130" t="str">
            <v>C1</v>
          </cell>
          <cell r="G130" t="str">
            <v>GX572</v>
          </cell>
          <cell r="H130" t="str">
            <v>OADM</v>
          </cell>
          <cell r="I130" t="str">
            <v>UNICEF</v>
          </cell>
          <cell r="J130" t="str">
            <v>Pc</v>
          </cell>
          <cell r="K130">
            <v>48</v>
          </cell>
          <cell r="L130">
            <v>1.5</v>
          </cell>
        </row>
        <row r="131">
          <cell r="C131" t="str">
            <v>Enveloppe ordinaire Long</v>
          </cell>
          <cell r="F131" t="str">
            <v>C1</v>
          </cell>
          <cell r="G131" t="str">
            <v>GX572</v>
          </cell>
          <cell r="H131" t="str">
            <v>OADM</v>
          </cell>
          <cell r="I131" t="str">
            <v>UNICEF</v>
          </cell>
          <cell r="J131" t="str">
            <v>Pqt</v>
          </cell>
          <cell r="K131">
            <v>0</v>
          </cell>
          <cell r="L131">
            <v>1</v>
          </cell>
        </row>
        <row r="132">
          <cell r="C132" t="str">
            <v>Ralonge ordinaire de 5m</v>
          </cell>
          <cell r="F132" t="str">
            <v>C1</v>
          </cell>
          <cell r="G132" t="str">
            <v>GX572</v>
          </cell>
          <cell r="H132" t="str">
            <v>OADM</v>
          </cell>
          <cell r="I132" t="str">
            <v>UNICEF</v>
          </cell>
          <cell r="J132" t="str">
            <v>Pc</v>
          </cell>
          <cell r="K132">
            <v>0</v>
          </cell>
          <cell r="L132">
            <v>10</v>
          </cell>
        </row>
        <row r="133">
          <cell r="C133" t="str">
            <v>Sac au dos</v>
          </cell>
          <cell r="F133" t="str">
            <v>C1</v>
          </cell>
          <cell r="G133" t="str">
            <v>GX572</v>
          </cell>
          <cell r="H133" t="str">
            <v>OADM</v>
          </cell>
          <cell r="I133" t="str">
            <v>UNICEF</v>
          </cell>
          <cell r="J133" t="str">
            <v>Pc</v>
          </cell>
          <cell r="K133">
            <v>0</v>
          </cell>
          <cell r="L133">
            <v>15</v>
          </cell>
        </row>
        <row r="134">
          <cell r="C134" t="str">
            <v>Agraffes 24/6</v>
          </cell>
          <cell r="F134" t="str">
            <v>C1</v>
          </cell>
          <cell r="G134" t="str">
            <v>GX572</v>
          </cell>
          <cell r="H134" t="str">
            <v>OADM</v>
          </cell>
          <cell r="I134" t="str">
            <v>UNICEF</v>
          </cell>
          <cell r="J134" t="str">
            <v>Bt</v>
          </cell>
          <cell r="L134">
            <v>2</v>
          </cell>
        </row>
        <row r="135">
          <cell r="C135" t="str">
            <v>Bac a papier (Trieur)</v>
          </cell>
          <cell r="F135" t="str">
            <v>C1</v>
          </cell>
          <cell r="G135" t="str">
            <v>GX572</v>
          </cell>
          <cell r="H135" t="str">
            <v>OADM</v>
          </cell>
          <cell r="I135" t="str">
            <v>UNICEF</v>
          </cell>
          <cell r="J135" t="str">
            <v>Pc</v>
          </cell>
          <cell r="K135">
            <v>0</v>
          </cell>
          <cell r="L135">
            <v>15</v>
          </cell>
        </row>
        <row r="136">
          <cell r="C136" t="str">
            <v>Cahier ministre A4</v>
          </cell>
          <cell r="F136" t="str">
            <v>C1</v>
          </cell>
          <cell r="G136" t="str">
            <v>GX572</v>
          </cell>
          <cell r="H136" t="str">
            <v>WATR</v>
          </cell>
          <cell r="I136" t="str">
            <v>UNICEF</v>
          </cell>
          <cell r="J136" t="str">
            <v>Pc</v>
          </cell>
          <cell r="K136">
            <v>0</v>
          </cell>
          <cell r="L136">
            <v>14</v>
          </cell>
        </row>
        <row r="137">
          <cell r="C137" t="str">
            <v>Carte d'appel ZAIN</v>
          </cell>
          <cell r="D137" t="str">
            <v>500Unites</v>
          </cell>
          <cell r="F137" t="str">
            <v>C1</v>
          </cell>
          <cell r="G137" t="str">
            <v>GX572</v>
          </cell>
          <cell r="H137" t="str">
            <v>OADM</v>
          </cell>
          <cell r="I137" t="str">
            <v>UNICEF</v>
          </cell>
          <cell r="J137" t="str">
            <v>Carte</v>
          </cell>
          <cell r="K137">
            <v>0</v>
          </cell>
          <cell r="L137">
            <v>4.75</v>
          </cell>
        </row>
        <row r="138">
          <cell r="C138" t="str">
            <v>Correcteur blanc</v>
          </cell>
          <cell r="F138" t="str">
            <v>C1</v>
          </cell>
          <cell r="G138" t="str">
            <v>GX572</v>
          </cell>
          <cell r="H138" t="str">
            <v>WATR</v>
          </cell>
          <cell r="I138" t="str">
            <v>UNICEF</v>
          </cell>
          <cell r="J138" t="str">
            <v>Bt</v>
          </cell>
          <cell r="K138">
            <v>0</v>
          </cell>
          <cell r="L138">
            <v>1.3</v>
          </cell>
        </row>
        <row r="139">
          <cell r="C139" t="str">
            <v>Ecritoire</v>
          </cell>
          <cell r="F139" t="str">
            <v>C1</v>
          </cell>
          <cell r="G139" t="str">
            <v>GX572</v>
          </cell>
          <cell r="H139" t="str">
            <v>WATR</v>
          </cell>
          <cell r="I139" t="str">
            <v>UNICEF</v>
          </cell>
          <cell r="J139" t="str">
            <v>Pc</v>
          </cell>
          <cell r="K139">
            <v>0</v>
          </cell>
          <cell r="L139">
            <v>2</v>
          </cell>
        </row>
        <row r="140">
          <cell r="C140" t="str">
            <v>Enveloppe ordinaire Long</v>
          </cell>
          <cell r="F140" t="str">
            <v>C1</v>
          </cell>
          <cell r="G140" t="str">
            <v>GX572</v>
          </cell>
          <cell r="H140" t="str">
            <v>WATR</v>
          </cell>
          <cell r="I140" t="str">
            <v>UNICEF</v>
          </cell>
          <cell r="J140" t="str">
            <v>Pqt</v>
          </cell>
          <cell r="K140">
            <v>0</v>
          </cell>
          <cell r="L140">
            <v>1</v>
          </cell>
        </row>
        <row r="141">
          <cell r="C141" t="str">
            <v>Enveloppe sac A4</v>
          </cell>
          <cell r="F141" t="str">
            <v>C1</v>
          </cell>
          <cell r="G141" t="str">
            <v>GX572</v>
          </cell>
          <cell r="H141" t="str">
            <v>WATR</v>
          </cell>
          <cell r="I141" t="str">
            <v>UNICEF</v>
          </cell>
          <cell r="J141" t="str">
            <v>Pqt</v>
          </cell>
          <cell r="K141">
            <v>0</v>
          </cell>
          <cell r="L141">
            <v>3</v>
          </cell>
        </row>
        <row r="142">
          <cell r="C142" t="str">
            <v>Latte de 30cm</v>
          </cell>
          <cell r="F142" t="str">
            <v>C1</v>
          </cell>
          <cell r="G142" t="str">
            <v>GX572</v>
          </cell>
          <cell r="H142" t="str">
            <v>WATR</v>
          </cell>
          <cell r="I142" t="str">
            <v>UNICEF</v>
          </cell>
          <cell r="J142" t="str">
            <v>Pc</v>
          </cell>
          <cell r="K142">
            <v>0</v>
          </cell>
          <cell r="L142">
            <v>0.2</v>
          </cell>
        </row>
        <row r="143">
          <cell r="C143" t="str">
            <v>Module depliant</v>
          </cell>
          <cell r="F143" t="str">
            <v>C1</v>
          </cell>
          <cell r="G143" t="str">
            <v>GX572</v>
          </cell>
          <cell r="H143" t="str">
            <v>WATR</v>
          </cell>
          <cell r="I143" t="str">
            <v>UNICEF</v>
          </cell>
          <cell r="J143" t="str">
            <v>Modul</v>
          </cell>
          <cell r="K143">
            <v>0</v>
          </cell>
          <cell r="L143">
            <v>5.8000000000000003E-2</v>
          </cell>
        </row>
        <row r="144">
          <cell r="C144" t="str">
            <v>Perforateur GM</v>
          </cell>
          <cell r="F144" t="str">
            <v>C1</v>
          </cell>
          <cell r="G144" t="str">
            <v>GX572</v>
          </cell>
          <cell r="H144" t="str">
            <v>WATR</v>
          </cell>
          <cell r="I144" t="str">
            <v>UNICEF</v>
          </cell>
          <cell r="J144" t="str">
            <v>Pc</v>
          </cell>
          <cell r="K144">
            <v>0</v>
          </cell>
          <cell r="L144">
            <v>25</v>
          </cell>
        </row>
        <row r="145">
          <cell r="C145" t="str">
            <v>Porte stylo</v>
          </cell>
          <cell r="F145" t="str">
            <v>C1</v>
          </cell>
          <cell r="G145" t="str">
            <v>GX572</v>
          </cell>
          <cell r="H145" t="str">
            <v>WATR</v>
          </cell>
          <cell r="I145" t="str">
            <v>UNICEF</v>
          </cell>
          <cell r="J145" t="str">
            <v>Pc</v>
          </cell>
          <cell r="K145">
            <v>0</v>
          </cell>
          <cell r="L145">
            <v>8</v>
          </cell>
        </row>
        <row r="146">
          <cell r="C146" t="str">
            <v>Punaise GF</v>
          </cell>
          <cell r="F146" t="str">
            <v>C1</v>
          </cell>
          <cell r="G146" t="str">
            <v>GX572</v>
          </cell>
          <cell r="H146" t="str">
            <v>WATR</v>
          </cell>
          <cell r="I146" t="str">
            <v>UNICEF</v>
          </cell>
          <cell r="J146" t="str">
            <v>Bt</v>
          </cell>
          <cell r="K146">
            <v>0</v>
          </cell>
          <cell r="L146">
            <v>3</v>
          </cell>
        </row>
        <row r="147">
          <cell r="C147" t="str">
            <v>Separateur</v>
          </cell>
          <cell r="F147" t="str">
            <v>C1</v>
          </cell>
          <cell r="G147" t="str">
            <v>GX572</v>
          </cell>
          <cell r="H147" t="str">
            <v>WATR</v>
          </cell>
          <cell r="I147" t="str">
            <v>UNICEF</v>
          </cell>
          <cell r="J147" t="str">
            <v>Pqt</v>
          </cell>
          <cell r="K147">
            <v>0</v>
          </cell>
          <cell r="L147">
            <v>2.4</v>
          </cell>
        </row>
        <row r="148">
          <cell r="C148" t="str">
            <v>Scotch adhesif</v>
          </cell>
          <cell r="F148" t="str">
            <v>C1</v>
          </cell>
          <cell r="G148" t="str">
            <v>GX572</v>
          </cell>
          <cell r="H148" t="str">
            <v>WATR</v>
          </cell>
          <cell r="I148" t="str">
            <v>UNICEF</v>
          </cell>
          <cell r="J148" t="str">
            <v>Pc</v>
          </cell>
          <cell r="K148">
            <v>0</v>
          </cell>
          <cell r="L148">
            <v>1</v>
          </cell>
        </row>
        <row r="149">
          <cell r="C149" t="str">
            <v>Auto-collant IRC M</v>
          </cell>
          <cell r="D149" t="str">
            <v>Pour Motos</v>
          </cell>
          <cell r="F149" t="str">
            <v>C1</v>
          </cell>
          <cell r="G149" t="str">
            <v>U1000</v>
          </cell>
          <cell r="H149" t="str">
            <v>OADM</v>
          </cell>
          <cell r="I149" t="str">
            <v>IRC</v>
          </cell>
          <cell r="J149" t="str">
            <v>Pc</v>
          </cell>
          <cell r="K149">
            <v>55</v>
          </cell>
        </row>
        <row r="150">
          <cell r="C150" t="str">
            <v>Auto-collant PAS D'ARME</v>
          </cell>
          <cell r="F150" t="str">
            <v>C1</v>
          </cell>
          <cell r="G150" t="str">
            <v>U1000</v>
          </cell>
          <cell r="H150" t="str">
            <v>OADM</v>
          </cell>
          <cell r="I150" t="str">
            <v>IRC</v>
          </cell>
          <cell r="J150" t="str">
            <v>Pc</v>
          </cell>
          <cell r="K150">
            <v>10</v>
          </cell>
        </row>
        <row r="151">
          <cell r="C151" t="str">
            <v>Agrapheuse ord.PF</v>
          </cell>
          <cell r="F151" t="str">
            <v>C1</v>
          </cell>
          <cell r="G151" t="str">
            <v>U1000</v>
          </cell>
          <cell r="H151" t="str">
            <v>OADM</v>
          </cell>
          <cell r="I151" t="str">
            <v>IRC</v>
          </cell>
          <cell r="J151" t="str">
            <v>Pc</v>
          </cell>
          <cell r="K151">
            <v>0</v>
          </cell>
          <cell r="L151">
            <v>4.5</v>
          </cell>
        </row>
        <row r="152">
          <cell r="C152" t="str">
            <v>Agrapheuse ord.M</v>
          </cell>
          <cell r="F152" t="str">
            <v>C1</v>
          </cell>
          <cell r="G152" t="str">
            <v>U1000</v>
          </cell>
          <cell r="H152" t="str">
            <v>OADM</v>
          </cell>
          <cell r="I152" t="str">
            <v>IRC</v>
          </cell>
          <cell r="J152" t="str">
            <v>Pc</v>
          </cell>
          <cell r="K152">
            <v>0</v>
          </cell>
          <cell r="L152">
            <v>2</v>
          </cell>
        </row>
        <row r="153">
          <cell r="C153" t="str">
            <v>Agraffe GM</v>
          </cell>
          <cell r="F153" t="str">
            <v>C1</v>
          </cell>
          <cell r="G153" t="str">
            <v>U1000</v>
          </cell>
          <cell r="H153" t="str">
            <v>OADM</v>
          </cell>
          <cell r="I153" t="str">
            <v>IRC</v>
          </cell>
          <cell r="J153" t="str">
            <v>Bt</v>
          </cell>
          <cell r="K153">
            <v>0</v>
          </cell>
          <cell r="L153">
            <v>2</v>
          </cell>
        </row>
        <row r="154">
          <cell r="C154" t="str">
            <v>Attache tout MF</v>
          </cell>
          <cell r="F154" t="str">
            <v>C1</v>
          </cell>
          <cell r="G154" t="str">
            <v>U1000</v>
          </cell>
          <cell r="H154" t="str">
            <v>OADM</v>
          </cell>
          <cell r="I154" t="str">
            <v>IRC</v>
          </cell>
          <cell r="J154" t="str">
            <v>Bt</v>
          </cell>
          <cell r="K154">
            <v>30</v>
          </cell>
          <cell r="L154">
            <v>5</v>
          </cell>
        </row>
        <row r="155">
          <cell r="C155" t="str">
            <v>Bac a papier (Trieur)</v>
          </cell>
          <cell r="F155" t="str">
            <v>C1</v>
          </cell>
          <cell r="G155" t="str">
            <v>U1000</v>
          </cell>
          <cell r="H155" t="str">
            <v>OADM</v>
          </cell>
          <cell r="I155" t="str">
            <v>IRC</v>
          </cell>
          <cell r="J155" t="str">
            <v>Pc</v>
          </cell>
          <cell r="K155">
            <v>3</v>
          </cell>
          <cell r="L155">
            <v>15</v>
          </cell>
        </row>
        <row r="156">
          <cell r="C156" t="str">
            <v>Bloc note A4</v>
          </cell>
          <cell r="F156" t="str">
            <v>C1</v>
          </cell>
          <cell r="G156" t="str">
            <v>U1000</v>
          </cell>
          <cell r="H156" t="str">
            <v>OADM</v>
          </cell>
          <cell r="I156" t="str">
            <v>IRC</v>
          </cell>
          <cell r="J156" t="str">
            <v>Pc</v>
          </cell>
          <cell r="K156">
            <v>0</v>
          </cell>
          <cell r="L156">
            <v>1.3</v>
          </cell>
        </row>
        <row r="157">
          <cell r="C157" t="str">
            <v>Bloc note A5</v>
          </cell>
          <cell r="F157" t="str">
            <v>C1</v>
          </cell>
          <cell r="G157" t="str">
            <v>U1000</v>
          </cell>
          <cell r="H157" t="str">
            <v>OADM</v>
          </cell>
          <cell r="I157" t="str">
            <v>IRC</v>
          </cell>
          <cell r="J157" t="str">
            <v>Pc</v>
          </cell>
          <cell r="K157">
            <v>0</v>
          </cell>
          <cell r="L157">
            <v>0.6</v>
          </cell>
        </row>
        <row r="158">
          <cell r="C158" t="str">
            <v>Calculatrice electronique</v>
          </cell>
          <cell r="F158" t="str">
            <v>C1</v>
          </cell>
          <cell r="G158" t="str">
            <v>U1000</v>
          </cell>
          <cell r="H158" t="str">
            <v>OADM</v>
          </cell>
          <cell r="I158" t="str">
            <v>IRC</v>
          </cell>
          <cell r="J158" t="str">
            <v>Pc</v>
          </cell>
          <cell r="K158">
            <v>0</v>
          </cell>
          <cell r="L158">
            <v>6</v>
          </cell>
        </row>
        <row r="159">
          <cell r="C159" t="str">
            <v>Carte d'appel ZAIN</v>
          </cell>
          <cell r="F159" t="str">
            <v>C1</v>
          </cell>
          <cell r="G159" t="str">
            <v>U1000</v>
          </cell>
          <cell r="H159" t="str">
            <v>OADM</v>
          </cell>
          <cell r="I159" t="str">
            <v>IRC</v>
          </cell>
          <cell r="J159" t="str">
            <v>Carte</v>
          </cell>
          <cell r="L159">
            <v>4.75</v>
          </cell>
        </row>
        <row r="160">
          <cell r="C160" t="str">
            <v>Ciseaux</v>
          </cell>
          <cell r="F160" t="str">
            <v>C1</v>
          </cell>
          <cell r="G160" t="str">
            <v>U1000</v>
          </cell>
          <cell r="H160" t="str">
            <v>OADM</v>
          </cell>
          <cell r="I160" t="str">
            <v>IRC</v>
          </cell>
          <cell r="J160" t="str">
            <v>Paire</v>
          </cell>
          <cell r="K160">
            <v>0</v>
          </cell>
          <cell r="L160">
            <v>1.5</v>
          </cell>
        </row>
        <row r="161">
          <cell r="C161" t="str">
            <v>Classeur a levier</v>
          </cell>
          <cell r="F161" t="str">
            <v>C1</v>
          </cell>
          <cell r="G161" t="str">
            <v>U1000</v>
          </cell>
          <cell r="H161" t="str">
            <v>OADM</v>
          </cell>
          <cell r="I161" t="str">
            <v>IRC</v>
          </cell>
          <cell r="J161" t="str">
            <v>Pc</v>
          </cell>
          <cell r="K161">
            <v>0</v>
          </cell>
          <cell r="L161">
            <v>2.5</v>
          </cell>
        </row>
        <row r="162">
          <cell r="C162" t="str">
            <v>Cole liquide</v>
          </cell>
          <cell r="F162" t="str">
            <v>C1</v>
          </cell>
          <cell r="G162" t="str">
            <v>U1000</v>
          </cell>
          <cell r="H162" t="str">
            <v>OADM</v>
          </cell>
          <cell r="I162" t="str">
            <v>IRC</v>
          </cell>
          <cell r="J162" t="str">
            <v>Pc</v>
          </cell>
          <cell r="K162">
            <v>0</v>
          </cell>
          <cell r="L162">
            <v>0.5</v>
          </cell>
        </row>
        <row r="163">
          <cell r="C163" t="str">
            <v xml:space="preserve">Enveloppe ordinaire </v>
          </cell>
          <cell r="F163" t="str">
            <v>C1</v>
          </cell>
          <cell r="G163" t="str">
            <v>U1000</v>
          </cell>
          <cell r="H163" t="str">
            <v>OADM</v>
          </cell>
          <cell r="I163" t="str">
            <v>IRC</v>
          </cell>
          <cell r="J163" t="str">
            <v>Pqt</v>
          </cell>
          <cell r="K163">
            <v>100</v>
          </cell>
          <cell r="L163">
            <v>1</v>
          </cell>
        </row>
        <row r="164">
          <cell r="C164" t="str">
            <v>Enveloppe sac A4</v>
          </cell>
          <cell r="F164" t="str">
            <v>C1</v>
          </cell>
          <cell r="G164" t="str">
            <v>U1000</v>
          </cell>
          <cell r="H164" t="str">
            <v>OADM</v>
          </cell>
          <cell r="I164" t="str">
            <v>IRC</v>
          </cell>
          <cell r="J164" t="str">
            <v>Pc</v>
          </cell>
          <cell r="K164">
            <v>0</v>
          </cell>
          <cell r="L164">
            <v>0.12</v>
          </cell>
        </row>
        <row r="165">
          <cell r="C165" t="str">
            <v>Correcteur blanc</v>
          </cell>
          <cell r="F165" t="str">
            <v>C1</v>
          </cell>
          <cell r="G165" t="str">
            <v>U1000</v>
          </cell>
          <cell r="H165" t="str">
            <v>OADM</v>
          </cell>
          <cell r="I165" t="str">
            <v>IRC</v>
          </cell>
          <cell r="J165" t="str">
            <v>Pc</v>
          </cell>
          <cell r="K165">
            <v>0</v>
          </cell>
          <cell r="L165">
            <v>1.3</v>
          </cell>
        </row>
        <row r="166">
          <cell r="C166" t="str">
            <v>Farde chemise (en carton)</v>
          </cell>
          <cell r="F166" t="str">
            <v>C1</v>
          </cell>
          <cell r="G166" t="str">
            <v>U1000</v>
          </cell>
          <cell r="H166" t="str">
            <v>OADM</v>
          </cell>
          <cell r="I166" t="str">
            <v>IRC</v>
          </cell>
          <cell r="J166" t="str">
            <v>Pc</v>
          </cell>
          <cell r="K166">
            <v>0</v>
          </cell>
          <cell r="L166">
            <v>0.1</v>
          </cell>
        </row>
        <row r="167">
          <cell r="C167" t="str">
            <v>Farde a rabat en plastic</v>
          </cell>
          <cell r="F167" t="str">
            <v>C1</v>
          </cell>
          <cell r="G167" t="str">
            <v>U1000</v>
          </cell>
          <cell r="H167" t="str">
            <v>OADM</v>
          </cell>
          <cell r="I167" t="str">
            <v>IRC</v>
          </cell>
          <cell r="J167" t="str">
            <v>Pc</v>
          </cell>
          <cell r="K167">
            <v>0</v>
          </cell>
          <cell r="L167">
            <v>1.5</v>
          </cell>
        </row>
        <row r="168">
          <cell r="C168" t="str">
            <v>Feutre bleu (boite de 12pc)</v>
          </cell>
          <cell r="F168" t="str">
            <v>C1</v>
          </cell>
          <cell r="G168" t="str">
            <v>U1000</v>
          </cell>
          <cell r="H168" t="str">
            <v>OADM</v>
          </cell>
          <cell r="I168" t="str">
            <v>IRC</v>
          </cell>
          <cell r="J168" t="str">
            <v>Bt</v>
          </cell>
          <cell r="K168">
            <v>2</v>
          </cell>
          <cell r="L168">
            <v>24</v>
          </cell>
        </row>
        <row r="169">
          <cell r="C169" t="str">
            <v>Flipchart</v>
          </cell>
          <cell r="F169" t="str">
            <v>C1</v>
          </cell>
          <cell r="G169" t="str">
            <v>U1000</v>
          </cell>
          <cell r="H169" t="str">
            <v>OADM</v>
          </cell>
          <cell r="I169" t="str">
            <v>IRC</v>
          </cell>
          <cell r="J169" t="str">
            <v>Rame</v>
          </cell>
          <cell r="K169">
            <v>0</v>
          </cell>
          <cell r="L169">
            <v>9</v>
          </cell>
        </row>
        <row r="170">
          <cell r="C170" t="str">
            <v>Marqueur Snowman</v>
          </cell>
          <cell r="F170" t="str">
            <v>C1</v>
          </cell>
          <cell r="G170" t="str">
            <v>U1000</v>
          </cell>
          <cell r="H170" t="str">
            <v>OADM</v>
          </cell>
          <cell r="I170" t="str">
            <v>IRC</v>
          </cell>
          <cell r="J170" t="str">
            <v>Bt</v>
          </cell>
          <cell r="K170">
            <v>0</v>
          </cell>
          <cell r="L170">
            <v>2.5</v>
          </cell>
        </row>
        <row r="171">
          <cell r="C171" t="str">
            <v>Marqueur effacable</v>
          </cell>
          <cell r="F171" t="str">
            <v>C1</v>
          </cell>
          <cell r="G171" t="str">
            <v>U1000</v>
          </cell>
          <cell r="H171" t="str">
            <v>OADM</v>
          </cell>
          <cell r="I171" t="str">
            <v>IRC</v>
          </cell>
          <cell r="J171" t="str">
            <v>Bt</v>
          </cell>
          <cell r="K171">
            <v>0</v>
          </cell>
          <cell r="L171">
            <v>0.8</v>
          </cell>
        </row>
        <row r="172">
          <cell r="C172" t="str">
            <v xml:space="preserve">Note adhesif </v>
          </cell>
          <cell r="F172" t="str">
            <v>C1</v>
          </cell>
          <cell r="G172" t="str">
            <v>U1000</v>
          </cell>
          <cell r="H172" t="str">
            <v>OADM</v>
          </cell>
          <cell r="I172" t="str">
            <v>IRC</v>
          </cell>
          <cell r="J172" t="str">
            <v>Pc</v>
          </cell>
          <cell r="K172">
            <v>0</v>
          </cell>
          <cell r="L172">
            <v>1</v>
          </cell>
        </row>
        <row r="173">
          <cell r="C173" t="str">
            <v>Papier duplicateur A4</v>
          </cell>
          <cell r="F173" t="str">
            <v>C1</v>
          </cell>
          <cell r="G173" t="str">
            <v>U1000</v>
          </cell>
          <cell r="H173" t="str">
            <v>OADM</v>
          </cell>
          <cell r="I173" t="str">
            <v>IRC</v>
          </cell>
          <cell r="J173" t="str">
            <v>Rame</v>
          </cell>
          <cell r="K173">
            <v>0</v>
          </cell>
          <cell r="L173">
            <v>5.7</v>
          </cell>
        </row>
        <row r="174">
          <cell r="C174" t="str">
            <v>Perforateur GM</v>
          </cell>
          <cell r="F174" t="str">
            <v>C1</v>
          </cell>
          <cell r="G174" t="str">
            <v>U1000</v>
          </cell>
          <cell r="H174" t="str">
            <v>OADM</v>
          </cell>
          <cell r="I174" t="str">
            <v>IRC</v>
          </cell>
          <cell r="J174" t="str">
            <v>Pc</v>
          </cell>
          <cell r="K174">
            <v>3</v>
          </cell>
          <cell r="L174">
            <v>5</v>
          </cell>
        </row>
        <row r="175">
          <cell r="C175" t="str">
            <v>Post-it</v>
          </cell>
          <cell r="F175" t="str">
            <v>C1</v>
          </cell>
          <cell r="G175" t="str">
            <v>U1000</v>
          </cell>
          <cell r="H175" t="str">
            <v>OADM</v>
          </cell>
          <cell r="I175" t="str">
            <v>IRC</v>
          </cell>
          <cell r="J175" t="str">
            <v>Pc</v>
          </cell>
          <cell r="K175">
            <v>0</v>
          </cell>
          <cell r="L175">
            <v>0.6</v>
          </cell>
        </row>
        <row r="176">
          <cell r="C176" t="str">
            <v>Scotch transparent GF</v>
          </cell>
          <cell r="F176" t="str">
            <v>C1</v>
          </cell>
          <cell r="G176" t="str">
            <v>GX534</v>
          </cell>
          <cell r="H176" t="str">
            <v>OADM</v>
          </cell>
          <cell r="I176" t="str">
            <v>POOLED FUND</v>
          </cell>
          <cell r="J176" t="str">
            <v>Pc</v>
          </cell>
          <cell r="K176">
            <v>12</v>
          </cell>
          <cell r="L176">
            <v>1.5</v>
          </cell>
        </row>
        <row r="177">
          <cell r="C177" t="str">
            <v>Scotch adhesif GF</v>
          </cell>
          <cell r="F177" t="str">
            <v>C1</v>
          </cell>
          <cell r="G177" t="str">
            <v>U1000</v>
          </cell>
          <cell r="H177" t="str">
            <v>OADM</v>
          </cell>
          <cell r="I177" t="str">
            <v>IRC</v>
          </cell>
          <cell r="J177" t="str">
            <v>Pc</v>
          </cell>
          <cell r="K177">
            <v>0</v>
          </cell>
          <cell r="L177">
            <v>1.5</v>
          </cell>
        </row>
        <row r="178">
          <cell r="C178" t="str">
            <v>Separateur</v>
          </cell>
          <cell r="F178" t="str">
            <v>C1</v>
          </cell>
          <cell r="G178" t="str">
            <v>U1000</v>
          </cell>
          <cell r="H178" t="str">
            <v>OADM</v>
          </cell>
          <cell r="I178" t="str">
            <v>IRC</v>
          </cell>
          <cell r="J178" t="str">
            <v>Rame</v>
          </cell>
          <cell r="K178">
            <v>0</v>
          </cell>
          <cell r="L178">
            <v>2.4</v>
          </cell>
        </row>
        <row r="179">
          <cell r="C179" t="str">
            <v>Stylos bleu (boite de 50pc)</v>
          </cell>
          <cell r="F179" t="str">
            <v>C1</v>
          </cell>
          <cell r="G179" t="str">
            <v>U1000</v>
          </cell>
          <cell r="H179" t="str">
            <v>OADM</v>
          </cell>
          <cell r="I179" t="str">
            <v>IRC</v>
          </cell>
          <cell r="J179" t="str">
            <v>Bt</v>
          </cell>
          <cell r="K179">
            <v>0</v>
          </cell>
          <cell r="L179">
            <v>5.8</v>
          </cell>
        </row>
        <row r="180">
          <cell r="C180" t="str">
            <v>Surligneur</v>
          </cell>
          <cell r="F180" t="str">
            <v>C1</v>
          </cell>
          <cell r="G180" t="str">
            <v>U1000</v>
          </cell>
          <cell r="H180" t="str">
            <v>OADM</v>
          </cell>
          <cell r="I180" t="str">
            <v>IRC</v>
          </cell>
          <cell r="J180" t="str">
            <v>Pqt</v>
          </cell>
          <cell r="K180">
            <v>0</v>
          </cell>
          <cell r="L180">
            <v>8</v>
          </cell>
        </row>
        <row r="181">
          <cell r="C181" t="str">
            <v>Toner pour photocopieuse R2016</v>
          </cell>
          <cell r="F181" t="str">
            <v>C1</v>
          </cell>
          <cell r="G181" t="str">
            <v>U1000</v>
          </cell>
          <cell r="H181" t="str">
            <v>OADM</v>
          </cell>
          <cell r="I181" t="str">
            <v>IRC</v>
          </cell>
          <cell r="J181" t="str">
            <v>Pc</v>
          </cell>
          <cell r="K181">
            <v>0</v>
          </cell>
          <cell r="L181">
            <v>55</v>
          </cell>
        </row>
        <row r="182">
          <cell r="C182" t="str">
            <v>Boite a IMAGE</v>
          </cell>
          <cell r="F182" t="str">
            <v>C1</v>
          </cell>
          <cell r="G182" t="str">
            <v>DF040</v>
          </cell>
          <cell r="H182" t="str">
            <v>LGDD</v>
          </cell>
          <cell r="I182" t="str">
            <v>DFID</v>
          </cell>
          <cell r="J182" t="str">
            <v>Pc</v>
          </cell>
          <cell r="K182">
            <v>0</v>
          </cell>
          <cell r="L182">
            <v>100</v>
          </cell>
        </row>
        <row r="183">
          <cell r="C183" t="str">
            <v>Cartouche noire 51645A</v>
          </cell>
          <cell r="F183" t="str">
            <v>C1</v>
          </cell>
          <cell r="G183" t="str">
            <v>DF040</v>
          </cell>
          <cell r="H183" t="str">
            <v>OADM</v>
          </cell>
          <cell r="I183" t="str">
            <v>DFID</v>
          </cell>
          <cell r="J183" t="str">
            <v>Pc</v>
          </cell>
          <cell r="K183">
            <v>0</v>
          </cell>
          <cell r="L183">
            <v>30</v>
          </cell>
        </row>
        <row r="184">
          <cell r="C184" t="str">
            <v>Carte d'appel ZAIN</v>
          </cell>
          <cell r="F184" t="str">
            <v>C1</v>
          </cell>
          <cell r="G184" t="str">
            <v>DF045</v>
          </cell>
          <cell r="H184" t="str">
            <v>OADM</v>
          </cell>
          <cell r="I184" t="str">
            <v>DFID</v>
          </cell>
          <cell r="J184" t="str">
            <v>Carte</v>
          </cell>
          <cell r="K184">
            <v>0</v>
          </cell>
          <cell r="L184">
            <v>4.75</v>
          </cell>
        </row>
        <row r="185">
          <cell r="C185" t="str">
            <v>Cartouche EP-26/27</v>
          </cell>
          <cell r="F185" t="str">
            <v>C1</v>
          </cell>
          <cell r="G185" t="str">
            <v>DF045</v>
          </cell>
          <cell r="H185" t="str">
            <v>OADM</v>
          </cell>
          <cell r="I185" t="str">
            <v>DFID</v>
          </cell>
          <cell r="J185" t="str">
            <v>Pc</v>
          </cell>
          <cell r="K185">
            <v>0</v>
          </cell>
          <cell r="L185">
            <v>45</v>
          </cell>
        </row>
        <row r="186">
          <cell r="C186" t="str">
            <v>Cartouche couleur 78</v>
          </cell>
          <cell r="F186" t="str">
            <v>C1</v>
          </cell>
          <cell r="G186" t="str">
            <v>DF045</v>
          </cell>
          <cell r="H186" t="str">
            <v>OADM</v>
          </cell>
          <cell r="I186" t="str">
            <v>DFID</v>
          </cell>
          <cell r="J186" t="str">
            <v>Pc</v>
          </cell>
          <cell r="K186">
            <v>0</v>
          </cell>
          <cell r="L186">
            <v>35</v>
          </cell>
        </row>
        <row r="187">
          <cell r="C187" t="str">
            <v>Connecteur RJ45</v>
          </cell>
          <cell r="F187" t="str">
            <v>C1</v>
          </cell>
          <cell r="G187" t="str">
            <v>DF045</v>
          </cell>
          <cell r="H187" t="str">
            <v>OADM</v>
          </cell>
          <cell r="I187" t="str">
            <v>DFID</v>
          </cell>
          <cell r="J187" t="str">
            <v>Pc</v>
          </cell>
          <cell r="K187">
            <v>0</v>
          </cell>
          <cell r="L187">
            <v>0.2</v>
          </cell>
        </row>
        <row r="188">
          <cell r="C188" t="str">
            <v>Pince a certir</v>
          </cell>
          <cell r="F188" t="str">
            <v>C1</v>
          </cell>
          <cell r="G188" t="str">
            <v>DF040</v>
          </cell>
          <cell r="H188" t="str">
            <v>OADM</v>
          </cell>
          <cell r="I188" t="str">
            <v>DFID</v>
          </cell>
          <cell r="J188" t="str">
            <v>Pc</v>
          </cell>
          <cell r="K188">
            <v>0</v>
          </cell>
          <cell r="L188">
            <v>10</v>
          </cell>
        </row>
        <row r="189">
          <cell r="C189" t="str">
            <v>Router sans fil</v>
          </cell>
          <cell r="F189" t="str">
            <v>C1</v>
          </cell>
          <cell r="G189" t="str">
            <v>DF040</v>
          </cell>
          <cell r="H189" t="str">
            <v>OADM</v>
          </cell>
          <cell r="I189" t="str">
            <v>DFID</v>
          </cell>
          <cell r="J189" t="str">
            <v>Rlx</v>
          </cell>
          <cell r="K189">
            <v>0</v>
          </cell>
          <cell r="L189">
            <v>180</v>
          </cell>
        </row>
        <row r="190">
          <cell r="C190" t="str">
            <v>Sony DVD-R</v>
          </cell>
          <cell r="F190" t="str">
            <v>C1</v>
          </cell>
          <cell r="G190" t="str">
            <v>DF040</v>
          </cell>
          <cell r="H190" t="str">
            <v>OADM</v>
          </cell>
          <cell r="I190" t="str">
            <v>DFID</v>
          </cell>
          <cell r="J190" t="str">
            <v>Pc</v>
          </cell>
          <cell r="K190">
            <v>0</v>
          </cell>
          <cell r="L190">
            <v>1</v>
          </cell>
        </row>
        <row r="191">
          <cell r="C191" t="str">
            <v>Wireless linksy</v>
          </cell>
          <cell r="F191" t="str">
            <v>C1</v>
          </cell>
          <cell r="G191" t="str">
            <v>DF040</v>
          </cell>
          <cell r="H191" t="str">
            <v>OADM</v>
          </cell>
          <cell r="I191" t="str">
            <v>DFID</v>
          </cell>
          <cell r="J191" t="str">
            <v>Pc</v>
          </cell>
          <cell r="K191">
            <v>0</v>
          </cell>
          <cell r="L191">
            <v>130</v>
          </cell>
        </row>
        <row r="192">
          <cell r="C192" t="str">
            <v>Dell Power adaptator 19,5v</v>
          </cell>
          <cell r="F192" t="str">
            <v>C1</v>
          </cell>
          <cell r="G192" t="str">
            <v>DF045</v>
          </cell>
          <cell r="H192" t="str">
            <v>OADM</v>
          </cell>
          <cell r="I192" t="str">
            <v>DFID</v>
          </cell>
          <cell r="J192" t="str">
            <v>Pc</v>
          </cell>
          <cell r="K192">
            <v>0</v>
          </cell>
          <cell r="L192">
            <v>40</v>
          </cell>
        </row>
        <row r="193">
          <cell r="C193" t="str">
            <v>Laptop sceen wipe clean</v>
          </cell>
          <cell r="F193" t="str">
            <v>C1</v>
          </cell>
          <cell r="G193" t="str">
            <v>DF045</v>
          </cell>
          <cell r="H193" t="str">
            <v>OADM</v>
          </cell>
          <cell r="I193" t="str">
            <v>DFID</v>
          </cell>
          <cell r="J193" t="str">
            <v>Pc</v>
          </cell>
          <cell r="K193">
            <v>0</v>
          </cell>
          <cell r="L193">
            <v>8</v>
          </cell>
        </row>
        <row r="194">
          <cell r="C194" t="str">
            <v>Porte macaron</v>
          </cell>
          <cell r="F194" t="str">
            <v>C1</v>
          </cell>
          <cell r="G194" t="str">
            <v>DF045</v>
          </cell>
          <cell r="H194" t="str">
            <v>OADM</v>
          </cell>
          <cell r="I194" t="str">
            <v>DFID</v>
          </cell>
          <cell r="J194" t="str">
            <v>Pc</v>
          </cell>
          <cell r="K194">
            <v>150</v>
          </cell>
          <cell r="L194">
            <v>1</v>
          </cell>
        </row>
        <row r="195">
          <cell r="C195" t="str">
            <v>Souris Optique</v>
          </cell>
          <cell r="F195" t="str">
            <v>C1</v>
          </cell>
          <cell r="G195" t="str">
            <v>DF045</v>
          </cell>
          <cell r="H195" t="str">
            <v>OADM</v>
          </cell>
          <cell r="I195" t="str">
            <v>DFID</v>
          </cell>
          <cell r="J195" t="str">
            <v>Pc</v>
          </cell>
          <cell r="K195">
            <v>0</v>
          </cell>
          <cell r="L195">
            <v>10</v>
          </cell>
        </row>
        <row r="196">
          <cell r="C196" t="str">
            <v>Cable UTP cat 6</v>
          </cell>
          <cell r="F196" t="str">
            <v>C1</v>
          </cell>
          <cell r="G196" t="str">
            <v>GX534</v>
          </cell>
          <cell r="H196" t="str">
            <v>OADM</v>
          </cell>
          <cell r="I196" t="str">
            <v>POOLED FUND</v>
          </cell>
          <cell r="J196" t="str">
            <v>Rlx</v>
          </cell>
          <cell r="K196">
            <v>0</v>
          </cell>
          <cell r="L196">
            <v>100</v>
          </cell>
        </row>
        <row r="197">
          <cell r="C197" t="str">
            <v>Toner Q5942 (42A)</v>
          </cell>
          <cell r="F197" t="str">
            <v>C1</v>
          </cell>
          <cell r="G197" t="str">
            <v>GX534</v>
          </cell>
          <cell r="H197" t="str">
            <v>OADM</v>
          </cell>
          <cell r="I197" t="str">
            <v>POOLED FUND</v>
          </cell>
          <cell r="J197" t="str">
            <v>Pc</v>
          </cell>
          <cell r="K197">
            <v>0</v>
          </cell>
          <cell r="L197">
            <v>190</v>
          </cell>
        </row>
        <row r="198">
          <cell r="C198" t="str">
            <v>Toner Q8061 (61A)</v>
          </cell>
          <cell r="F198" t="str">
            <v>C1</v>
          </cell>
          <cell r="G198" t="str">
            <v>GX534</v>
          </cell>
          <cell r="H198" t="str">
            <v>OADM</v>
          </cell>
          <cell r="I198" t="str">
            <v>POOLED FUND</v>
          </cell>
          <cell r="J198" t="str">
            <v>Pc</v>
          </cell>
          <cell r="K198">
            <v>0</v>
          </cell>
          <cell r="L198">
            <v>130</v>
          </cell>
        </row>
        <row r="199">
          <cell r="C199" t="str">
            <v>Cartouche 35A</v>
          </cell>
          <cell r="F199" t="str">
            <v>C1</v>
          </cell>
          <cell r="G199" t="str">
            <v>GX594</v>
          </cell>
          <cell r="H199" t="str">
            <v>OADM</v>
          </cell>
          <cell r="I199" t="str">
            <v>UNICEF</v>
          </cell>
          <cell r="J199" t="str">
            <v>Pc</v>
          </cell>
          <cell r="K199">
            <v>0</v>
          </cell>
          <cell r="L199">
            <v>45</v>
          </cell>
        </row>
        <row r="200">
          <cell r="C200" t="str">
            <v>Agrapheuse MF</v>
          </cell>
          <cell r="F200" t="str">
            <v>C1</v>
          </cell>
          <cell r="G200" t="str">
            <v>EX024</v>
          </cell>
          <cell r="H200" t="str">
            <v>OADM</v>
          </cell>
          <cell r="I200" t="str">
            <v>SIDA</v>
          </cell>
          <cell r="J200" t="str">
            <v>Pc</v>
          </cell>
          <cell r="K200">
            <v>0</v>
          </cell>
          <cell r="L200">
            <v>5</v>
          </cell>
        </row>
        <row r="201">
          <cell r="C201" t="str">
            <v>Attache tout 32mm</v>
          </cell>
          <cell r="F201" t="str">
            <v>C1</v>
          </cell>
          <cell r="G201" t="str">
            <v>EX024</v>
          </cell>
          <cell r="H201" t="str">
            <v>OADM</v>
          </cell>
          <cell r="I201" t="str">
            <v>SIDA</v>
          </cell>
          <cell r="J201" t="str">
            <v>Bt</v>
          </cell>
          <cell r="K201">
            <v>16</v>
          </cell>
          <cell r="L201">
            <v>4</v>
          </cell>
        </row>
        <row r="202">
          <cell r="C202" t="str">
            <v>Carte d'appel ZAIN</v>
          </cell>
          <cell r="F202" t="str">
            <v>C1</v>
          </cell>
          <cell r="G202" t="str">
            <v>EX024</v>
          </cell>
          <cell r="H202" t="str">
            <v>OADM</v>
          </cell>
          <cell r="I202" t="str">
            <v>SIDA</v>
          </cell>
          <cell r="J202" t="str">
            <v>Carte</v>
          </cell>
          <cell r="K202">
            <v>0</v>
          </cell>
          <cell r="L202">
            <v>4.78</v>
          </cell>
        </row>
        <row r="203">
          <cell r="C203" t="str">
            <v>Cartouche GPR -8 canon</v>
          </cell>
          <cell r="F203" t="str">
            <v>C1</v>
          </cell>
          <cell r="G203" t="str">
            <v>EX024</v>
          </cell>
          <cell r="H203" t="str">
            <v>OADM</v>
          </cell>
          <cell r="I203" t="str">
            <v>SIDA</v>
          </cell>
          <cell r="J203" t="str">
            <v>Pc</v>
          </cell>
          <cell r="K203">
            <v>0</v>
          </cell>
          <cell r="L203">
            <v>10</v>
          </cell>
        </row>
        <row r="204">
          <cell r="C204" t="str">
            <v>Classeur a levier</v>
          </cell>
          <cell r="F204" t="str">
            <v>C1</v>
          </cell>
          <cell r="G204" t="str">
            <v>EX024</v>
          </cell>
          <cell r="H204" t="str">
            <v>OADM</v>
          </cell>
          <cell r="I204" t="str">
            <v>SIDA</v>
          </cell>
          <cell r="J204" t="str">
            <v>Pc</v>
          </cell>
          <cell r="K204">
            <v>0</v>
          </cell>
          <cell r="L204">
            <v>10</v>
          </cell>
        </row>
        <row r="205">
          <cell r="C205" t="str">
            <v>Farde chemise</v>
          </cell>
          <cell r="F205" t="str">
            <v>C1</v>
          </cell>
          <cell r="G205" t="str">
            <v>EX024</v>
          </cell>
          <cell r="H205" t="str">
            <v>OADM</v>
          </cell>
          <cell r="I205" t="str">
            <v>SIDA</v>
          </cell>
          <cell r="J205" t="str">
            <v>Pc</v>
          </cell>
          <cell r="K205">
            <v>0</v>
          </cell>
          <cell r="L205">
            <v>0.1</v>
          </cell>
        </row>
        <row r="206">
          <cell r="C206" t="str">
            <v>Gomme</v>
          </cell>
          <cell r="F206" t="str">
            <v>C1</v>
          </cell>
          <cell r="G206" t="str">
            <v>EX024</v>
          </cell>
          <cell r="H206" t="str">
            <v>OADM</v>
          </cell>
          <cell r="I206" t="str">
            <v>SIDA</v>
          </cell>
          <cell r="J206" t="str">
            <v>Pc</v>
          </cell>
          <cell r="K206">
            <v>0</v>
          </cell>
          <cell r="L206">
            <v>0.2</v>
          </cell>
        </row>
        <row r="207">
          <cell r="C207" t="str">
            <v>Post-it PF</v>
          </cell>
          <cell r="F207" t="str">
            <v>C1</v>
          </cell>
          <cell r="G207" t="str">
            <v>EX024</v>
          </cell>
          <cell r="H207" t="str">
            <v>OADM</v>
          </cell>
          <cell r="I207" t="str">
            <v>SIDA</v>
          </cell>
          <cell r="J207" t="str">
            <v>Pc</v>
          </cell>
          <cell r="K207">
            <v>0</v>
          </cell>
          <cell r="L207">
            <v>1</v>
          </cell>
        </row>
        <row r="208">
          <cell r="C208" t="str">
            <v>Post-it GF</v>
          </cell>
          <cell r="F208" t="str">
            <v>C1</v>
          </cell>
          <cell r="G208" t="str">
            <v>EX024</v>
          </cell>
          <cell r="H208" t="str">
            <v>OADM</v>
          </cell>
          <cell r="I208" t="str">
            <v>SIDA</v>
          </cell>
          <cell r="J208" t="str">
            <v>Pc</v>
          </cell>
          <cell r="K208">
            <v>0</v>
          </cell>
          <cell r="L208">
            <v>1.5</v>
          </cell>
        </row>
        <row r="209">
          <cell r="C209" t="str">
            <v>Papier collant au mur</v>
          </cell>
          <cell r="F209" t="str">
            <v>C1</v>
          </cell>
          <cell r="G209" t="str">
            <v>EX024</v>
          </cell>
          <cell r="H209" t="str">
            <v>OADM</v>
          </cell>
          <cell r="I209" t="str">
            <v>SIDA</v>
          </cell>
          <cell r="J209" t="str">
            <v>Pc</v>
          </cell>
          <cell r="K209">
            <v>0</v>
          </cell>
          <cell r="L209">
            <v>1.5</v>
          </cell>
        </row>
        <row r="210">
          <cell r="C210" t="str">
            <v>Tableau en liege</v>
          </cell>
          <cell r="F210" t="str">
            <v>C1</v>
          </cell>
          <cell r="G210" t="str">
            <v>EX024</v>
          </cell>
          <cell r="H210" t="str">
            <v>OADM</v>
          </cell>
          <cell r="I210" t="str">
            <v>SIDA</v>
          </cell>
          <cell r="J210" t="str">
            <v>Pc</v>
          </cell>
          <cell r="K210">
            <v>0</v>
          </cell>
          <cell r="L210">
            <v>150</v>
          </cell>
        </row>
        <row r="211">
          <cell r="C211" t="str">
            <v>Cable USB</v>
          </cell>
          <cell r="F211" t="str">
            <v>C1</v>
          </cell>
          <cell r="G211" t="str">
            <v>OD008</v>
          </cell>
          <cell r="H211" t="str">
            <v>OADM</v>
          </cell>
          <cell r="I211" t="str">
            <v>OPEN SQUARE</v>
          </cell>
          <cell r="J211" t="str">
            <v>Pc</v>
          </cell>
          <cell r="K211">
            <v>0</v>
          </cell>
          <cell r="L211">
            <v>50</v>
          </cell>
        </row>
        <row r="212">
          <cell r="C212" t="str">
            <v>Disc dur externe 250GB</v>
          </cell>
          <cell r="F212" t="str">
            <v>C1</v>
          </cell>
          <cell r="G212" t="str">
            <v>OD008</v>
          </cell>
          <cell r="H212" t="str">
            <v>OADM</v>
          </cell>
          <cell r="I212" t="str">
            <v>OPEN SQUARE</v>
          </cell>
          <cell r="J212" t="str">
            <v>Pc</v>
          </cell>
          <cell r="K212">
            <v>0</v>
          </cell>
          <cell r="L212">
            <v>190</v>
          </cell>
        </row>
        <row r="213">
          <cell r="C213" t="str">
            <v>Flash disc 40GB</v>
          </cell>
          <cell r="F213" t="str">
            <v>C1</v>
          </cell>
          <cell r="G213" t="str">
            <v>OD008</v>
          </cell>
          <cell r="H213" t="str">
            <v>OADM</v>
          </cell>
          <cell r="I213" t="str">
            <v>OPEN SQUARE</v>
          </cell>
          <cell r="J213" t="str">
            <v>Pc</v>
          </cell>
          <cell r="K213">
            <v>0</v>
          </cell>
          <cell r="L213">
            <v>30</v>
          </cell>
        </row>
        <row r="214">
          <cell r="C214" t="str">
            <v>Ralonge ordinaire de 5m</v>
          </cell>
          <cell r="F214" t="str">
            <v>C1</v>
          </cell>
          <cell r="G214" t="str">
            <v>OD008</v>
          </cell>
          <cell r="H214" t="str">
            <v>OADM</v>
          </cell>
          <cell r="I214" t="str">
            <v>OPEN SQUARE</v>
          </cell>
          <cell r="J214" t="str">
            <v>Pc</v>
          </cell>
          <cell r="K214">
            <v>0</v>
          </cell>
          <cell r="L214">
            <v>15</v>
          </cell>
        </row>
        <row r="215">
          <cell r="C215" t="str">
            <v>Bloc note A5</v>
          </cell>
          <cell r="F215" t="str">
            <v>C1</v>
          </cell>
          <cell r="G215" t="str">
            <v>OF201</v>
          </cell>
          <cell r="H215" t="str">
            <v>OADM</v>
          </cell>
          <cell r="I215" t="str">
            <v>RAISE</v>
          </cell>
          <cell r="J215" t="str">
            <v>Pc</v>
          </cell>
          <cell r="K215">
            <v>0</v>
          </cell>
          <cell r="L215">
            <v>0.6</v>
          </cell>
        </row>
        <row r="216">
          <cell r="C216" t="str">
            <v>Crayon ordinaire</v>
          </cell>
          <cell r="F216" t="str">
            <v>C1</v>
          </cell>
          <cell r="G216" t="str">
            <v>OF201</v>
          </cell>
          <cell r="H216" t="str">
            <v>OADM</v>
          </cell>
          <cell r="I216" t="str">
            <v>RAISE</v>
          </cell>
          <cell r="J216" t="str">
            <v>Pc</v>
          </cell>
          <cell r="K216">
            <v>0</v>
          </cell>
          <cell r="L216">
            <v>0.06</v>
          </cell>
        </row>
        <row r="217">
          <cell r="C217" t="str">
            <v>Flipchart</v>
          </cell>
          <cell r="F217" t="str">
            <v>C1</v>
          </cell>
          <cell r="G217" t="str">
            <v>OF201</v>
          </cell>
          <cell r="H217" t="str">
            <v>OADM</v>
          </cell>
          <cell r="I217" t="str">
            <v>RAISE</v>
          </cell>
          <cell r="J217" t="str">
            <v>Rame</v>
          </cell>
          <cell r="K217">
            <v>0</v>
          </cell>
          <cell r="L217">
            <v>9</v>
          </cell>
        </row>
        <row r="218">
          <cell r="C218" t="str">
            <v>Marqueur Snowman</v>
          </cell>
          <cell r="F218" t="str">
            <v>C1</v>
          </cell>
          <cell r="G218" t="str">
            <v>OF201</v>
          </cell>
          <cell r="H218" t="str">
            <v>OADM</v>
          </cell>
          <cell r="I218" t="str">
            <v>RAISE</v>
          </cell>
          <cell r="J218" t="str">
            <v>Bt</v>
          </cell>
          <cell r="K218">
            <v>0</v>
          </cell>
          <cell r="L218">
            <v>2.5</v>
          </cell>
        </row>
        <row r="219">
          <cell r="C219" t="str">
            <v>Message cle</v>
          </cell>
          <cell r="F219" t="str">
            <v>C1</v>
          </cell>
          <cell r="G219" t="str">
            <v>OF201</v>
          </cell>
          <cell r="H219" t="str">
            <v>OADM</v>
          </cell>
          <cell r="I219" t="str">
            <v>RAISE</v>
          </cell>
          <cell r="J219" t="str">
            <v>Modul</v>
          </cell>
          <cell r="K219">
            <v>0</v>
          </cell>
          <cell r="L219">
            <v>15</v>
          </cell>
        </row>
        <row r="220">
          <cell r="C220" t="str">
            <v>Model Anatomique</v>
          </cell>
          <cell r="F220" t="str">
            <v>C1</v>
          </cell>
          <cell r="G220" t="str">
            <v>OF201</v>
          </cell>
          <cell r="H220" t="str">
            <v>OADM</v>
          </cell>
          <cell r="I220" t="str">
            <v>RAISE</v>
          </cell>
          <cell r="J220" t="str">
            <v>Pc</v>
          </cell>
          <cell r="K220">
            <v>0</v>
          </cell>
          <cell r="L220">
            <v>8</v>
          </cell>
        </row>
        <row r="221">
          <cell r="C221" t="str">
            <v>Stylos bleu (boite de 50pc)</v>
          </cell>
          <cell r="F221" t="str">
            <v>C1</v>
          </cell>
          <cell r="G221" t="str">
            <v>OF201</v>
          </cell>
          <cell r="H221" t="str">
            <v>OADM</v>
          </cell>
          <cell r="I221" t="str">
            <v>RAISE</v>
          </cell>
          <cell r="J221" t="str">
            <v>Bt</v>
          </cell>
          <cell r="K221">
            <v>0</v>
          </cell>
          <cell r="L221">
            <v>6</v>
          </cell>
        </row>
        <row r="222">
          <cell r="C222" t="str">
            <v>Taille crayon</v>
          </cell>
          <cell r="F222" t="str">
            <v>C1</v>
          </cell>
          <cell r="G222" t="str">
            <v>OF201</v>
          </cell>
          <cell r="H222" t="str">
            <v>OADM</v>
          </cell>
          <cell r="I222" t="str">
            <v>RAISE</v>
          </cell>
          <cell r="J222" t="str">
            <v>Pc</v>
          </cell>
          <cell r="K222">
            <v>0</v>
          </cell>
          <cell r="L222">
            <v>0.2</v>
          </cell>
        </row>
        <row r="223">
          <cell r="C223" t="str">
            <v>Modules de formation</v>
          </cell>
          <cell r="F223" t="str">
            <v>C1</v>
          </cell>
          <cell r="G223" t="str">
            <v>OF267</v>
          </cell>
          <cell r="H223" t="str">
            <v>OADM</v>
          </cell>
          <cell r="I223" t="str">
            <v>GATES FONDATION</v>
          </cell>
          <cell r="J223" t="str">
            <v>Modul</v>
          </cell>
          <cell r="K223">
            <v>0</v>
          </cell>
          <cell r="L223">
            <v>25</v>
          </cell>
        </row>
        <row r="224">
          <cell r="C224" t="str">
            <v>Stylos bleu (boite de 50pc)</v>
          </cell>
          <cell r="F224" t="str">
            <v>C1</v>
          </cell>
          <cell r="G224" t="str">
            <v>EX024</v>
          </cell>
          <cell r="H224" t="str">
            <v>OADM</v>
          </cell>
          <cell r="I224" t="str">
            <v>SIDA</v>
          </cell>
          <cell r="J224" t="str">
            <v>Bt</v>
          </cell>
          <cell r="K224">
            <v>0</v>
          </cell>
          <cell r="L224">
            <v>6</v>
          </cell>
        </row>
        <row r="225">
          <cell r="C225" t="str">
            <v>Stylo noir (boite de 50pc)</v>
          </cell>
          <cell r="F225" t="str">
            <v>C1</v>
          </cell>
          <cell r="G225" t="str">
            <v>EX024</v>
          </cell>
          <cell r="H225" t="str">
            <v>OADM</v>
          </cell>
          <cell r="I225" t="str">
            <v>SIDA</v>
          </cell>
          <cell r="J225" t="str">
            <v>Bt</v>
          </cell>
          <cell r="K225">
            <v>0</v>
          </cell>
          <cell r="L225">
            <v>6</v>
          </cell>
        </row>
        <row r="226">
          <cell r="C226" t="str">
            <v>Stylo rouge (boite de 50pc)</v>
          </cell>
          <cell r="F226" t="str">
            <v>C1</v>
          </cell>
          <cell r="G226" t="str">
            <v>EX024</v>
          </cell>
          <cell r="H226" t="str">
            <v>OADM</v>
          </cell>
          <cell r="I226" t="str">
            <v>SIDA</v>
          </cell>
          <cell r="J226" t="str">
            <v>Bt</v>
          </cell>
          <cell r="K226">
            <v>0</v>
          </cell>
          <cell r="L226">
            <v>6</v>
          </cell>
        </row>
        <row r="227">
          <cell r="C227" t="str">
            <v>Agraffe 24/6 (boite de10pqt)</v>
          </cell>
          <cell r="F227" t="str">
            <v>C1</v>
          </cell>
          <cell r="G227" t="str">
            <v>EX024</v>
          </cell>
          <cell r="H227" t="str">
            <v>OADM</v>
          </cell>
          <cell r="I227" t="str">
            <v>SIDA</v>
          </cell>
          <cell r="J227" t="str">
            <v>Bt</v>
          </cell>
          <cell r="K227">
            <v>0</v>
          </cell>
          <cell r="L227">
            <v>2</v>
          </cell>
        </row>
        <row r="228">
          <cell r="C228" t="str">
            <v>Latte de 30cm</v>
          </cell>
          <cell r="F228" t="str">
            <v>C1</v>
          </cell>
          <cell r="G228" t="str">
            <v>EX024</v>
          </cell>
          <cell r="H228" t="str">
            <v>OADM</v>
          </cell>
          <cell r="I228" t="str">
            <v>SIDA</v>
          </cell>
          <cell r="J228" t="str">
            <v>Pc</v>
          </cell>
          <cell r="K228">
            <v>0</v>
          </cell>
          <cell r="L228">
            <v>0.2</v>
          </cell>
        </row>
        <row r="229">
          <cell r="C229" t="str">
            <v>Correcteur blanc</v>
          </cell>
          <cell r="F229" t="str">
            <v>C1</v>
          </cell>
          <cell r="G229" t="str">
            <v>EX024</v>
          </cell>
          <cell r="H229" t="str">
            <v>OADM</v>
          </cell>
          <cell r="I229" t="str">
            <v>SIDA</v>
          </cell>
          <cell r="J229" t="str">
            <v>Bt</v>
          </cell>
          <cell r="K229">
            <v>0</v>
          </cell>
          <cell r="L229">
            <v>1.3</v>
          </cell>
        </row>
        <row r="230">
          <cell r="C230" t="str">
            <v>Perforateur MF</v>
          </cell>
          <cell r="F230" t="str">
            <v>C1</v>
          </cell>
          <cell r="G230" t="str">
            <v>EX024</v>
          </cell>
          <cell r="H230" t="str">
            <v>OADM</v>
          </cell>
          <cell r="I230" t="str">
            <v>SIDA</v>
          </cell>
          <cell r="J230" t="str">
            <v>Pc</v>
          </cell>
          <cell r="K230">
            <v>4</v>
          </cell>
          <cell r="L230">
            <v>5</v>
          </cell>
        </row>
        <row r="231">
          <cell r="C231" t="str">
            <v>Classeur a levier</v>
          </cell>
          <cell r="F231" t="str">
            <v>C1</v>
          </cell>
          <cell r="G231" t="str">
            <v>EX024</v>
          </cell>
          <cell r="H231" t="str">
            <v>OADM</v>
          </cell>
          <cell r="I231" t="str">
            <v>SIDA</v>
          </cell>
          <cell r="J231" t="str">
            <v>Pc</v>
          </cell>
          <cell r="K231">
            <v>0</v>
          </cell>
          <cell r="L231">
            <v>2</v>
          </cell>
        </row>
        <row r="232">
          <cell r="C232" t="str">
            <v>Surligneur</v>
          </cell>
          <cell r="F232" t="str">
            <v>C1</v>
          </cell>
          <cell r="G232" t="str">
            <v>GX534</v>
          </cell>
          <cell r="H232" t="str">
            <v>OADM</v>
          </cell>
          <cell r="I232" t="str">
            <v>POOLED FUND</v>
          </cell>
          <cell r="J232" t="str">
            <v>Pc</v>
          </cell>
          <cell r="K232">
            <v>0</v>
          </cell>
          <cell r="L232">
            <v>0.8</v>
          </cell>
        </row>
        <row r="233">
          <cell r="C233" t="str">
            <v>Enveloppe ordinaire,paqt de 10</v>
          </cell>
          <cell r="F233" t="str">
            <v>C1</v>
          </cell>
          <cell r="G233" t="str">
            <v>GX534</v>
          </cell>
          <cell r="H233" t="str">
            <v>OADM</v>
          </cell>
          <cell r="I233" t="str">
            <v>POOLED FUND</v>
          </cell>
          <cell r="J233" t="str">
            <v>Bt</v>
          </cell>
          <cell r="K233">
            <v>0</v>
          </cell>
          <cell r="L233">
            <v>1</v>
          </cell>
        </row>
        <row r="234">
          <cell r="C234" t="str">
            <v>Marqueur Snowman</v>
          </cell>
          <cell r="F234" t="str">
            <v>C1</v>
          </cell>
          <cell r="G234" t="str">
            <v>GX534</v>
          </cell>
          <cell r="H234" t="str">
            <v>OADM</v>
          </cell>
          <cell r="I234" t="str">
            <v>POOLED FUND</v>
          </cell>
          <cell r="J234" t="str">
            <v>Bt</v>
          </cell>
          <cell r="K234">
            <v>0</v>
          </cell>
          <cell r="L234">
            <v>2.5</v>
          </cell>
        </row>
        <row r="235">
          <cell r="C235" t="str">
            <v>Farde a rabat en plastic</v>
          </cell>
          <cell r="F235" t="str">
            <v>C1</v>
          </cell>
          <cell r="G235" t="str">
            <v>GX534</v>
          </cell>
          <cell r="H235" t="str">
            <v>OADM</v>
          </cell>
          <cell r="I235" t="str">
            <v>POOLED FUND</v>
          </cell>
          <cell r="J235" t="str">
            <v>Pc</v>
          </cell>
          <cell r="K235">
            <v>0</v>
          </cell>
          <cell r="L235">
            <v>0.8</v>
          </cell>
        </row>
        <row r="236">
          <cell r="C236" t="str">
            <v>Flipchart</v>
          </cell>
          <cell r="F236" t="str">
            <v>C1</v>
          </cell>
          <cell r="G236" t="str">
            <v>GX534</v>
          </cell>
          <cell r="H236" t="str">
            <v>OADM</v>
          </cell>
          <cell r="I236" t="str">
            <v>POOLED FUND</v>
          </cell>
          <cell r="J236" t="str">
            <v>Rame</v>
          </cell>
          <cell r="K236">
            <v>0</v>
          </cell>
          <cell r="L236">
            <v>9</v>
          </cell>
        </row>
        <row r="237">
          <cell r="C237" t="str">
            <v>Scotch transparent</v>
          </cell>
          <cell r="F237" t="str">
            <v>C1</v>
          </cell>
          <cell r="G237" t="str">
            <v>U1000</v>
          </cell>
          <cell r="H237" t="str">
            <v>OADM</v>
          </cell>
          <cell r="I237" t="str">
            <v>IRC</v>
          </cell>
          <cell r="J237" t="str">
            <v>Pc</v>
          </cell>
          <cell r="K237">
            <v>0</v>
          </cell>
          <cell r="L237">
            <v>1</v>
          </cell>
        </row>
        <row r="238">
          <cell r="C238" t="str">
            <v>Farde chemise</v>
          </cell>
          <cell r="F238" t="str">
            <v>C1</v>
          </cell>
          <cell r="G238" t="str">
            <v>GX534</v>
          </cell>
          <cell r="H238" t="str">
            <v>OADM</v>
          </cell>
          <cell r="I238" t="str">
            <v>POOLED FUND</v>
          </cell>
          <cell r="J238" t="str">
            <v>Pc</v>
          </cell>
          <cell r="K238">
            <v>0</v>
          </cell>
          <cell r="L238">
            <v>1</v>
          </cell>
        </row>
        <row r="239">
          <cell r="C239" t="str">
            <v>Papier duplicateur A4</v>
          </cell>
          <cell r="F239" t="str">
            <v>C1</v>
          </cell>
          <cell r="G239" t="str">
            <v>GX534</v>
          </cell>
          <cell r="H239" t="str">
            <v>OADM</v>
          </cell>
          <cell r="I239" t="str">
            <v>POOLED FUND</v>
          </cell>
          <cell r="J239" t="str">
            <v>Rame</v>
          </cell>
          <cell r="K239">
            <v>0</v>
          </cell>
          <cell r="L239">
            <v>6</v>
          </cell>
        </row>
        <row r="240">
          <cell r="C240" t="str">
            <v>Bloc nore A4</v>
          </cell>
          <cell r="F240" t="str">
            <v>C1</v>
          </cell>
          <cell r="G240" t="str">
            <v>GX534</v>
          </cell>
          <cell r="H240" t="str">
            <v>OADM</v>
          </cell>
          <cell r="I240" t="str">
            <v>POOLED FUND</v>
          </cell>
          <cell r="J240" t="str">
            <v>Pc</v>
          </cell>
          <cell r="K240">
            <v>0</v>
          </cell>
          <cell r="L240">
            <v>1.3</v>
          </cell>
        </row>
        <row r="241">
          <cell r="C241" t="str">
            <v>Post-it</v>
          </cell>
          <cell r="F241" t="str">
            <v>C1</v>
          </cell>
          <cell r="G241" t="str">
            <v>GX534</v>
          </cell>
          <cell r="H241" t="str">
            <v>OADM</v>
          </cell>
          <cell r="I241" t="str">
            <v>POOLED FUND</v>
          </cell>
          <cell r="J241" t="str">
            <v>Pc</v>
          </cell>
          <cell r="K241">
            <v>0</v>
          </cell>
          <cell r="L241">
            <v>1.5</v>
          </cell>
        </row>
        <row r="242">
          <cell r="C242" t="str">
            <v>Attache tout</v>
          </cell>
          <cell r="F242" t="str">
            <v>C1</v>
          </cell>
          <cell r="G242" t="str">
            <v>GX534</v>
          </cell>
          <cell r="H242" t="str">
            <v>OADM</v>
          </cell>
          <cell r="I242" t="str">
            <v>POOLED FUND</v>
          </cell>
          <cell r="J242" t="str">
            <v>Bt</v>
          </cell>
          <cell r="K242">
            <v>0</v>
          </cell>
          <cell r="L242">
            <v>1</v>
          </cell>
        </row>
        <row r="243">
          <cell r="C243" t="str">
            <v>lampe torche</v>
          </cell>
          <cell r="F243" t="str">
            <v>C1</v>
          </cell>
          <cell r="G243" t="str">
            <v>GX572</v>
          </cell>
          <cell r="H243" t="str">
            <v>OADM</v>
          </cell>
          <cell r="I243" t="str">
            <v>UNICEF</v>
          </cell>
          <cell r="J243" t="str">
            <v>pc</v>
          </cell>
          <cell r="K243">
            <v>0</v>
          </cell>
          <cell r="L243">
            <v>1</v>
          </cell>
        </row>
        <row r="244">
          <cell r="C244" t="str">
            <v>Calculatrice</v>
          </cell>
          <cell r="F244" t="str">
            <v>C1</v>
          </cell>
          <cell r="G244" t="str">
            <v>SV291</v>
          </cell>
          <cell r="H244" t="str">
            <v>OADM</v>
          </cell>
          <cell r="I244" t="str">
            <v>DEUTCHCOOPERAT</v>
          </cell>
          <cell r="J244" t="str">
            <v>PC</v>
          </cell>
          <cell r="K244">
            <v>0</v>
          </cell>
          <cell r="L244">
            <v>6</v>
          </cell>
        </row>
        <row r="245">
          <cell r="C245" t="str">
            <v>Touche blanche</v>
          </cell>
          <cell r="F245" t="str">
            <v>C1</v>
          </cell>
          <cell r="G245" t="str">
            <v>OD008</v>
          </cell>
          <cell r="H245" t="str">
            <v>OADM</v>
          </cell>
          <cell r="I245" t="str">
            <v>OPEN SQUARE</v>
          </cell>
          <cell r="J245" t="str">
            <v>PC</v>
          </cell>
          <cell r="K245">
            <v>460</v>
          </cell>
          <cell r="L245">
            <v>0.5</v>
          </cell>
        </row>
        <row r="246">
          <cell r="C246" t="str">
            <v>Encre correcteur</v>
          </cell>
          <cell r="F246" t="str">
            <v>C1</v>
          </cell>
          <cell r="G246" t="str">
            <v>OD008</v>
          </cell>
          <cell r="H246" t="str">
            <v>OADM</v>
          </cell>
          <cell r="I246" t="str">
            <v>OPEN SQUARE</v>
          </cell>
          <cell r="J246" t="str">
            <v>BT</v>
          </cell>
          <cell r="K246">
            <v>0</v>
          </cell>
          <cell r="L246">
            <v>1.5</v>
          </cell>
        </row>
        <row r="247">
          <cell r="C247" t="str">
            <v>Cachet</v>
          </cell>
          <cell r="F247" t="str">
            <v>C1</v>
          </cell>
          <cell r="G247" t="str">
            <v>OD008</v>
          </cell>
          <cell r="H247" t="str">
            <v>OADM</v>
          </cell>
          <cell r="I247" t="str">
            <v>OPEN SQUARE</v>
          </cell>
          <cell r="J247" t="str">
            <v>PC</v>
          </cell>
          <cell r="K247">
            <v>0</v>
          </cell>
          <cell r="L247">
            <v>20</v>
          </cell>
        </row>
        <row r="248">
          <cell r="C248" t="str">
            <v>Latte de 30cm</v>
          </cell>
          <cell r="F248" t="str">
            <v>C1</v>
          </cell>
          <cell r="G248" t="str">
            <v>OD008</v>
          </cell>
          <cell r="H248" t="str">
            <v>OADM</v>
          </cell>
          <cell r="I248" t="str">
            <v>OPEN SQUARE</v>
          </cell>
          <cell r="J248" t="str">
            <v>PC</v>
          </cell>
          <cell r="K248">
            <v>0</v>
          </cell>
          <cell r="L248">
            <v>0.5</v>
          </cell>
        </row>
        <row r="249">
          <cell r="C249" t="str">
            <v>Touche blanche</v>
          </cell>
          <cell r="F249" t="str">
            <v>C1</v>
          </cell>
          <cell r="G249" t="str">
            <v>OD008</v>
          </cell>
          <cell r="H249" t="str">
            <v>OADM</v>
          </cell>
          <cell r="I249" t="str">
            <v>OPEN SQUARE</v>
          </cell>
          <cell r="J249" t="str">
            <v>PC</v>
          </cell>
          <cell r="K249">
            <v>0</v>
          </cell>
          <cell r="L249">
            <v>0.2</v>
          </cell>
        </row>
        <row r="250">
          <cell r="C250" t="str">
            <v>Taille crayon</v>
          </cell>
          <cell r="F250" t="str">
            <v>C1</v>
          </cell>
          <cell r="G250" t="str">
            <v>OD008</v>
          </cell>
          <cell r="H250" t="str">
            <v>OADM</v>
          </cell>
          <cell r="I250" t="str">
            <v>OPEN SQUARE</v>
          </cell>
          <cell r="J250" t="str">
            <v>PC</v>
          </cell>
          <cell r="K250">
            <v>0</v>
          </cell>
          <cell r="L250">
            <v>0.2</v>
          </cell>
        </row>
        <row r="251">
          <cell r="C251" t="str">
            <v>Papier duplicateur A4</v>
          </cell>
          <cell r="F251" t="str">
            <v>C1</v>
          </cell>
          <cell r="G251" t="str">
            <v>SV291</v>
          </cell>
          <cell r="H251" t="str">
            <v>OADM</v>
          </cell>
          <cell r="I251" t="str">
            <v>DEUTCHCOOPERAT</v>
          </cell>
          <cell r="J251" t="str">
            <v>Rame</v>
          </cell>
          <cell r="K251">
            <v>0</v>
          </cell>
          <cell r="L251">
            <v>6</v>
          </cell>
        </row>
        <row r="252">
          <cell r="C252" t="str">
            <v xml:space="preserve">Stylo </v>
          </cell>
          <cell r="D252" t="str">
            <v>Bleu</v>
          </cell>
          <cell r="F252" t="str">
            <v>C1</v>
          </cell>
          <cell r="G252" t="str">
            <v>SV291</v>
          </cell>
          <cell r="H252" t="str">
            <v>OADM</v>
          </cell>
          <cell r="I252" t="str">
            <v>DEUTCHCOOPERAT</v>
          </cell>
          <cell r="J252" t="str">
            <v>BOITE</v>
          </cell>
          <cell r="K252">
            <v>0</v>
          </cell>
          <cell r="L252">
            <v>5</v>
          </cell>
        </row>
        <row r="253">
          <cell r="C253" t="str">
            <v xml:space="preserve">Cahier registre  </v>
          </cell>
          <cell r="D253" t="str">
            <v>Quadrille</v>
          </cell>
          <cell r="F253" t="str">
            <v>C1</v>
          </cell>
          <cell r="G253" t="str">
            <v>SV291</v>
          </cell>
          <cell r="H253" t="str">
            <v>OADM</v>
          </cell>
          <cell r="I253" t="str">
            <v>DEUTCHCOOPERAT</v>
          </cell>
          <cell r="J253" t="str">
            <v>PC</v>
          </cell>
          <cell r="K253">
            <v>0</v>
          </cell>
          <cell r="L253">
            <v>2.5</v>
          </cell>
        </row>
        <row r="254">
          <cell r="C254" t="str">
            <v>Cartable</v>
          </cell>
          <cell r="D254" t="str">
            <v>Plastique</v>
          </cell>
          <cell r="F254" t="str">
            <v>C1</v>
          </cell>
          <cell r="G254" t="str">
            <v>SV291</v>
          </cell>
          <cell r="H254" t="str">
            <v>OADM</v>
          </cell>
          <cell r="I254" t="str">
            <v>DEUTCHCOOPERAT</v>
          </cell>
          <cell r="J254" t="str">
            <v>PC</v>
          </cell>
          <cell r="K254">
            <v>0</v>
          </cell>
          <cell r="L254">
            <v>0.4</v>
          </cell>
        </row>
        <row r="255">
          <cell r="C255" t="str">
            <v>Papier collant au mur</v>
          </cell>
          <cell r="F255" t="str">
            <v>C1</v>
          </cell>
          <cell r="G255" t="str">
            <v>SV291</v>
          </cell>
          <cell r="H255" t="str">
            <v>OADM</v>
          </cell>
          <cell r="I255" t="str">
            <v>DEUTCHCOOPERAT</v>
          </cell>
          <cell r="J255" t="str">
            <v>Rlx</v>
          </cell>
          <cell r="K255">
            <v>0</v>
          </cell>
          <cell r="L255">
            <v>1</v>
          </cell>
        </row>
        <row r="256">
          <cell r="C256" t="str">
            <v>Crayon</v>
          </cell>
          <cell r="F256" t="str">
            <v>C1</v>
          </cell>
          <cell r="G256" t="str">
            <v>GX572</v>
          </cell>
          <cell r="H256" t="str">
            <v>OADM</v>
          </cell>
          <cell r="I256" t="str">
            <v>UNICEF</v>
          </cell>
          <cell r="J256" t="str">
            <v>BT</v>
          </cell>
          <cell r="K256">
            <v>0</v>
          </cell>
          <cell r="L256">
            <v>0.6</v>
          </cell>
        </row>
        <row r="257">
          <cell r="C257" t="str">
            <v>Latte de 30cm</v>
          </cell>
          <cell r="F257" t="str">
            <v>C1</v>
          </cell>
          <cell r="G257" t="str">
            <v>GX572</v>
          </cell>
          <cell r="H257" t="str">
            <v>OADM</v>
          </cell>
          <cell r="I257" t="str">
            <v>UNICEF</v>
          </cell>
          <cell r="J257" t="str">
            <v>PC</v>
          </cell>
          <cell r="K257">
            <v>26</v>
          </cell>
          <cell r="L257">
            <v>0.2</v>
          </cell>
        </row>
        <row r="258">
          <cell r="C258" t="str">
            <v>Correcteur blanc</v>
          </cell>
          <cell r="F258" t="str">
            <v>C1</v>
          </cell>
          <cell r="G258" t="str">
            <v>GX572</v>
          </cell>
          <cell r="H258" t="str">
            <v>OADM</v>
          </cell>
          <cell r="I258" t="str">
            <v>UNICEF</v>
          </cell>
          <cell r="J258" t="str">
            <v>BT</v>
          </cell>
          <cell r="K258">
            <v>0</v>
          </cell>
          <cell r="L258">
            <v>1.3</v>
          </cell>
        </row>
        <row r="259">
          <cell r="C259" t="str">
            <v>AGRAFFE</v>
          </cell>
          <cell r="F259" t="str">
            <v>C1</v>
          </cell>
          <cell r="G259" t="str">
            <v>GX572</v>
          </cell>
          <cell r="H259" t="str">
            <v>OADM</v>
          </cell>
          <cell r="I259" t="str">
            <v>UNICEF</v>
          </cell>
          <cell r="J259" t="str">
            <v>PC</v>
          </cell>
          <cell r="K259">
            <v>0</v>
          </cell>
          <cell r="L259">
            <v>2</v>
          </cell>
        </row>
        <row r="260">
          <cell r="C260" t="str">
            <v>Separateur</v>
          </cell>
          <cell r="F260" t="str">
            <v>C1</v>
          </cell>
          <cell r="G260" t="str">
            <v>GX572</v>
          </cell>
          <cell r="H260" t="str">
            <v>OADM</v>
          </cell>
          <cell r="I260" t="str">
            <v>UNICEF</v>
          </cell>
          <cell r="J260" t="str">
            <v>Rame</v>
          </cell>
          <cell r="K260">
            <v>0</v>
          </cell>
          <cell r="L260">
            <v>2.5</v>
          </cell>
        </row>
        <row r="261">
          <cell r="C261" t="str">
            <v>Bac a papier (Trieur)</v>
          </cell>
          <cell r="F261" t="str">
            <v>C1</v>
          </cell>
          <cell r="G261" t="str">
            <v>GX572</v>
          </cell>
          <cell r="H261" t="str">
            <v>OADM</v>
          </cell>
          <cell r="I261" t="str">
            <v>UNICEF</v>
          </cell>
          <cell r="J261" t="str">
            <v>PC</v>
          </cell>
          <cell r="K261">
            <v>0</v>
          </cell>
          <cell r="L261">
            <v>15</v>
          </cell>
        </row>
        <row r="262">
          <cell r="C262" t="str">
            <v>Punaise GF</v>
          </cell>
          <cell r="F262" t="str">
            <v>C1</v>
          </cell>
          <cell r="G262" t="str">
            <v>GX572</v>
          </cell>
          <cell r="H262" t="str">
            <v>OADM</v>
          </cell>
          <cell r="I262" t="str">
            <v>UNICEF</v>
          </cell>
          <cell r="J262" t="str">
            <v>BT</v>
          </cell>
          <cell r="K262">
            <v>6</v>
          </cell>
          <cell r="L262">
            <v>1.5</v>
          </cell>
        </row>
        <row r="263">
          <cell r="C263" t="str">
            <v>Flash disk</v>
          </cell>
          <cell r="F263" t="str">
            <v>C1</v>
          </cell>
          <cell r="G263" t="str">
            <v>GX572</v>
          </cell>
          <cell r="H263" t="str">
            <v>OADM</v>
          </cell>
          <cell r="I263" t="str">
            <v>UNICEF</v>
          </cell>
          <cell r="J263" t="str">
            <v>PC</v>
          </cell>
          <cell r="K263">
            <v>0</v>
          </cell>
          <cell r="L263">
            <v>20</v>
          </cell>
        </row>
        <row r="264">
          <cell r="C264" t="str">
            <v>Ralonge ordinaire de 5m</v>
          </cell>
          <cell r="F264" t="str">
            <v>C1</v>
          </cell>
          <cell r="G264" t="str">
            <v>GX572</v>
          </cell>
          <cell r="H264" t="str">
            <v>OADM</v>
          </cell>
          <cell r="I264" t="str">
            <v>UNICEF</v>
          </cell>
          <cell r="J264" t="str">
            <v>PC</v>
          </cell>
          <cell r="K264">
            <v>0</v>
          </cell>
          <cell r="L264">
            <v>15</v>
          </cell>
        </row>
        <row r="265">
          <cell r="C265" t="str">
            <v>Calculatrice</v>
          </cell>
          <cell r="F265" t="str">
            <v>C1</v>
          </cell>
          <cell r="G265" t="str">
            <v>GA257</v>
          </cell>
          <cell r="H265" t="str">
            <v>OADM</v>
          </cell>
          <cell r="I265" t="str">
            <v>USAID</v>
          </cell>
          <cell r="J265" t="str">
            <v>PC</v>
          </cell>
          <cell r="K265">
            <v>5</v>
          </cell>
          <cell r="L265">
            <v>6</v>
          </cell>
        </row>
        <row r="266">
          <cell r="C266" t="str">
            <v>Latte de 30cm</v>
          </cell>
          <cell r="F266" t="str">
            <v>C1</v>
          </cell>
          <cell r="G266" t="str">
            <v>GA257</v>
          </cell>
          <cell r="H266" t="str">
            <v>OADM</v>
          </cell>
          <cell r="I266" t="str">
            <v>USAID</v>
          </cell>
          <cell r="J266" t="str">
            <v>PC</v>
          </cell>
          <cell r="K266">
            <v>3</v>
          </cell>
          <cell r="L266">
            <v>0.3</v>
          </cell>
        </row>
        <row r="267">
          <cell r="C267" t="str">
            <v>Encre correcteur</v>
          </cell>
          <cell r="F267" t="str">
            <v>C1</v>
          </cell>
          <cell r="G267" t="str">
            <v>GA257</v>
          </cell>
          <cell r="H267" t="str">
            <v>OADM</v>
          </cell>
          <cell r="I267" t="str">
            <v>USAID</v>
          </cell>
          <cell r="J267" t="str">
            <v>BT</v>
          </cell>
          <cell r="K267">
            <v>6</v>
          </cell>
          <cell r="L267">
            <v>2</v>
          </cell>
        </row>
        <row r="268">
          <cell r="C268" t="str">
            <v>Stylo</v>
          </cell>
          <cell r="D268" t="str">
            <v>Rouge</v>
          </cell>
          <cell r="F268" t="str">
            <v>C1</v>
          </cell>
          <cell r="G268" t="str">
            <v>GA257</v>
          </cell>
          <cell r="H268" t="str">
            <v>OADM</v>
          </cell>
          <cell r="I268" t="str">
            <v>USAID</v>
          </cell>
          <cell r="J268" t="str">
            <v>BT</v>
          </cell>
          <cell r="K268">
            <v>1</v>
          </cell>
          <cell r="L268">
            <v>5.8</v>
          </cell>
        </row>
        <row r="269">
          <cell r="C269" t="str">
            <v>Stylo</v>
          </cell>
          <cell r="D269" t="str">
            <v>Bleu</v>
          </cell>
          <cell r="F269" t="str">
            <v>C1</v>
          </cell>
          <cell r="G269" t="str">
            <v>GA257</v>
          </cell>
          <cell r="H269" t="str">
            <v>OADM</v>
          </cell>
          <cell r="I269" t="str">
            <v>USAID</v>
          </cell>
          <cell r="J269" t="str">
            <v>BT</v>
          </cell>
          <cell r="K269">
            <v>0</v>
          </cell>
          <cell r="L269">
            <v>5.8</v>
          </cell>
        </row>
        <row r="270">
          <cell r="C270" t="str">
            <v>Cahier registre</v>
          </cell>
          <cell r="F270" t="str">
            <v>C1</v>
          </cell>
          <cell r="G270" t="str">
            <v>GA257</v>
          </cell>
          <cell r="H270" t="str">
            <v>OADM</v>
          </cell>
          <cell r="I270" t="str">
            <v>USAID</v>
          </cell>
          <cell r="J270" t="str">
            <v>PC</v>
          </cell>
          <cell r="K270">
            <v>0</v>
          </cell>
          <cell r="L270">
            <v>2.5</v>
          </cell>
        </row>
        <row r="271">
          <cell r="C271" t="str">
            <v>Dictionnaire</v>
          </cell>
          <cell r="D271" t="str">
            <v>Englais-Francais</v>
          </cell>
          <cell r="F271" t="str">
            <v>C1</v>
          </cell>
          <cell r="G271" t="str">
            <v>GX572</v>
          </cell>
          <cell r="H271" t="str">
            <v>OADM</v>
          </cell>
          <cell r="I271" t="str">
            <v>UNICEF</v>
          </cell>
          <cell r="J271" t="str">
            <v>PC</v>
          </cell>
          <cell r="K271">
            <v>0</v>
          </cell>
          <cell r="L271">
            <v>100</v>
          </cell>
        </row>
        <row r="272">
          <cell r="C272" t="str">
            <v>Farde a rabat</v>
          </cell>
          <cell r="D272" t="str">
            <v>en carton</v>
          </cell>
          <cell r="F272" t="str">
            <v>C1</v>
          </cell>
          <cell r="G272" t="str">
            <v>GX572</v>
          </cell>
          <cell r="H272" t="str">
            <v>OADM</v>
          </cell>
          <cell r="I272" t="str">
            <v>UNICEF</v>
          </cell>
          <cell r="J272" t="str">
            <v>PC</v>
          </cell>
          <cell r="K272">
            <v>28</v>
          </cell>
          <cell r="L272">
            <v>1.5</v>
          </cell>
        </row>
        <row r="273">
          <cell r="C273" t="str">
            <v>Stylo</v>
          </cell>
          <cell r="D273" t="str">
            <v>Bleu</v>
          </cell>
          <cell r="F273" t="str">
            <v>C1</v>
          </cell>
          <cell r="G273" t="str">
            <v>GX572</v>
          </cell>
          <cell r="H273" t="str">
            <v>OADM</v>
          </cell>
          <cell r="I273" t="str">
            <v>UNICEF</v>
          </cell>
          <cell r="J273" t="str">
            <v>BT</v>
          </cell>
          <cell r="K273">
            <v>0</v>
          </cell>
          <cell r="L273">
            <v>5.8</v>
          </cell>
        </row>
        <row r="274">
          <cell r="C274" t="str">
            <v>Papier bristol</v>
          </cell>
          <cell r="F274" t="str">
            <v>C1</v>
          </cell>
          <cell r="G274" t="str">
            <v>U1000</v>
          </cell>
          <cell r="H274" t="str">
            <v>OADM</v>
          </cell>
          <cell r="I274" t="str">
            <v>IRC</v>
          </cell>
          <cell r="J274" t="str">
            <v>Rame</v>
          </cell>
          <cell r="K274">
            <v>0</v>
          </cell>
          <cell r="L274">
            <v>6</v>
          </cell>
        </row>
        <row r="275">
          <cell r="C275" t="str">
            <v>Patte a coller</v>
          </cell>
          <cell r="F275" t="str">
            <v>C1</v>
          </cell>
          <cell r="G275" t="str">
            <v>GX572</v>
          </cell>
          <cell r="H275" t="str">
            <v>OADM</v>
          </cell>
          <cell r="I275" t="str">
            <v>UNICEF</v>
          </cell>
          <cell r="J275" t="str">
            <v>PC</v>
          </cell>
          <cell r="K275">
            <v>0</v>
          </cell>
          <cell r="L275">
            <v>1</v>
          </cell>
        </row>
        <row r="276">
          <cell r="C276" t="str">
            <v xml:space="preserve">Bloc note </v>
          </cell>
          <cell r="D276" t="str">
            <v>A4</v>
          </cell>
          <cell r="F276" t="str">
            <v>C1</v>
          </cell>
          <cell r="G276" t="str">
            <v>GX572</v>
          </cell>
          <cell r="H276" t="str">
            <v>OADM</v>
          </cell>
          <cell r="I276" t="str">
            <v>UNICEF</v>
          </cell>
          <cell r="J276" t="str">
            <v>PC</v>
          </cell>
          <cell r="K276">
            <v>0</v>
          </cell>
          <cell r="L276">
            <v>1.3</v>
          </cell>
        </row>
        <row r="277">
          <cell r="C277" t="str">
            <v>Papier duplicateur A4</v>
          </cell>
          <cell r="F277" t="str">
            <v>C1</v>
          </cell>
          <cell r="G277" t="str">
            <v>GX572</v>
          </cell>
          <cell r="H277" t="str">
            <v>WATR</v>
          </cell>
          <cell r="I277" t="str">
            <v>UNICEF</v>
          </cell>
          <cell r="J277" t="str">
            <v>Rame</v>
          </cell>
          <cell r="K277">
            <v>22</v>
          </cell>
          <cell r="L277">
            <v>6</v>
          </cell>
        </row>
        <row r="278">
          <cell r="C278" t="str">
            <v>Flipchart</v>
          </cell>
          <cell r="F278" t="str">
            <v>C1</v>
          </cell>
          <cell r="G278" t="str">
            <v>GX572</v>
          </cell>
          <cell r="H278" t="str">
            <v>OADM</v>
          </cell>
          <cell r="I278" t="str">
            <v>UNICEF</v>
          </cell>
          <cell r="J278" t="str">
            <v>Rame</v>
          </cell>
          <cell r="K278">
            <v>28</v>
          </cell>
          <cell r="L278">
            <v>9</v>
          </cell>
        </row>
        <row r="279">
          <cell r="C279" t="str">
            <v>Marqueur Snowman</v>
          </cell>
          <cell r="F279" t="str">
            <v>C1</v>
          </cell>
          <cell r="G279" t="str">
            <v>GX572</v>
          </cell>
          <cell r="H279" t="str">
            <v>OADM</v>
          </cell>
          <cell r="I279" t="str">
            <v>UNICEF</v>
          </cell>
          <cell r="J279" t="str">
            <v>BT</v>
          </cell>
          <cell r="K279">
            <v>3</v>
          </cell>
          <cell r="L279">
            <v>2</v>
          </cell>
        </row>
        <row r="280">
          <cell r="C280" t="str">
            <v>Agrafeuse</v>
          </cell>
          <cell r="D280" t="str">
            <v>E526</v>
          </cell>
          <cell r="F280" t="str">
            <v>C1</v>
          </cell>
          <cell r="G280" t="str">
            <v>SV291</v>
          </cell>
          <cell r="H280" t="str">
            <v>OADM</v>
          </cell>
          <cell r="I280" t="str">
            <v>DEUTCHCOOPERAT</v>
          </cell>
          <cell r="J280" t="str">
            <v>PC</v>
          </cell>
          <cell r="K280">
            <v>19</v>
          </cell>
          <cell r="L280">
            <v>5</v>
          </cell>
        </row>
        <row r="281">
          <cell r="C281" t="str">
            <v>Classeur a levier</v>
          </cell>
          <cell r="F281" t="str">
            <v>C1</v>
          </cell>
          <cell r="G281" t="str">
            <v>SV291</v>
          </cell>
          <cell r="H281" t="str">
            <v>OADM</v>
          </cell>
          <cell r="I281" t="str">
            <v>DEUTCHCOOPERAT</v>
          </cell>
          <cell r="J281" t="str">
            <v>PC</v>
          </cell>
          <cell r="K281">
            <v>24</v>
          </cell>
          <cell r="L281">
            <v>2</v>
          </cell>
        </row>
        <row r="282">
          <cell r="C282" t="str">
            <v>Encre correcteur</v>
          </cell>
          <cell r="F282" t="str">
            <v>C1</v>
          </cell>
          <cell r="G282" t="str">
            <v>SV291</v>
          </cell>
          <cell r="H282" t="str">
            <v>OADM</v>
          </cell>
          <cell r="I282" t="str">
            <v>DEUTCHCOOPERAT</v>
          </cell>
          <cell r="J282" t="str">
            <v>BT</v>
          </cell>
          <cell r="K282">
            <v>20</v>
          </cell>
          <cell r="L282">
            <v>1.5</v>
          </cell>
        </row>
        <row r="283">
          <cell r="C283" t="str">
            <v>Marqueur Snowman</v>
          </cell>
          <cell r="F283" t="str">
            <v>C1</v>
          </cell>
          <cell r="G283" t="str">
            <v>OF201</v>
          </cell>
          <cell r="H283" t="str">
            <v>OADM</v>
          </cell>
          <cell r="I283" t="str">
            <v>RAISE</v>
          </cell>
          <cell r="J283" t="str">
            <v>BT</v>
          </cell>
          <cell r="K283">
            <v>0</v>
          </cell>
          <cell r="L283">
            <v>2.5</v>
          </cell>
        </row>
        <row r="284">
          <cell r="C284" t="str">
            <v>Taille crayon</v>
          </cell>
          <cell r="F284" t="str">
            <v>C1</v>
          </cell>
          <cell r="G284" t="str">
            <v>OF201</v>
          </cell>
          <cell r="H284" t="str">
            <v>OADM</v>
          </cell>
          <cell r="I284" t="str">
            <v>RAISE</v>
          </cell>
          <cell r="J284" t="str">
            <v>PC</v>
          </cell>
          <cell r="K284">
            <v>0</v>
          </cell>
          <cell r="L284">
            <v>0.2</v>
          </cell>
        </row>
        <row r="285">
          <cell r="C285" t="str">
            <v>Bloc note</v>
          </cell>
          <cell r="D285" t="str">
            <v>A5</v>
          </cell>
          <cell r="F285" t="str">
            <v>C1</v>
          </cell>
          <cell r="G285" t="str">
            <v>OF201</v>
          </cell>
          <cell r="H285" t="str">
            <v>OADM</v>
          </cell>
          <cell r="I285" t="str">
            <v>RAISE</v>
          </cell>
          <cell r="J285" t="str">
            <v>PC</v>
          </cell>
          <cell r="K285">
            <v>0</v>
          </cell>
          <cell r="L285">
            <v>0.6</v>
          </cell>
        </row>
        <row r="286">
          <cell r="C286" t="str">
            <v>Scotch</v>
          </cell>
          <cell r="D286" t="str">
            <v>GM</v>
          </cell>
          <cell r="F286" t="str">
            <v>C1</v>
          </cell>
          <cell r="G286" t="str">
            <v>OF201</v>
          </cell>
          <cell r="H286" t="str">
            <v>OADM</v>
          </cell>
          <cell r="I286" t="str">
            <v>RAISE</v>
          </cell>
          <cell r="J286" t="str">
            <v>Rlx</v>
          </cell>
          <cell r="K286">
            <v>0</v>
          </cell>
          <cell r="L286">
            <v>1.5</v>
          </cell>
        </row>
        <row r="287">
          <cell r="C287" t="str">
            <v>Flip chart blanc</v>
          </cell>
          <cell r="F287" t="str">
            <v>C1</v>
          </cell>
          <cell r="G287" t="str">
            <v>OF201</v>
          </cell>
          <cell r="H287" t="str">
            <v>OADM</v>
          </cell>
          <cell r="I287" t="str">
            <v>RAISE</v>
          </cell>
          <cell r="J287" t="str">
            <v>Rame</v>
          </cell>
          <cell r="K287">
            <v>0</v>
          </cell>
          <cell r="L287">
            <v>9</v>
          </cell>
        </row>
        <row r="288">
          <cell r="C288" t="str">
            <v>Stylo  bleu bte de 50pc</v>
          </cell>
          <cell r="F288" t="str">
            <v>C1</v>
          </cell>
          <cell r="G288" t="str">
            <v>OF201</v>
          </cell>
          <cell r="H288" t="str">
            <v>OADM</v>
          </cell>
          <cell r="I288" t="str">
            <v>RAISE</v>
          </cell>
          <cell r="J288" t="str">
            <v>BT</v>
          </cell>
          <cell r="K288">
            <v>0</v>
          </cell>
          <cell r="L288">
            <v>6</v>
          </cell>
        </row>
        <row r="289">
          <cell r="C289" t="str">
            <v>Cachet</v>
          </cell>
          <cell r="F289" t="str">
            <v>C1</v>
          </cell>
          <cell r="G289" t="str">
            <v>U1000</v>
          </cell>
          <cell r="H289" t="str">
            <v>OADM</v>
          </cell>
          <cell r="I289" t="str">
            <v>IRC</v>
          </cell>
          <cell r="J289" t="str">
            <v>PC</v>
          </cell>
          <cell r="K289">
            <v>0</v>
          </cell>
          <cell r="L289">
            <v>12</v>
          </cell>
        </row>
        <row r="290">
          <cell r="C290" t="str">
            <v>Cartouche imprimante</v>
          </cell>
          <cell r="D290" t="str">
            <v>36A</v>
          </cell>
          <cell r="F290" t="str">
            <v>C1</v>
          </cell>
          <cell r="G290" t="str">
            <v>U1000</v>
          </cell>
          <cell r="H290" t="str">
            <v>OADM</v>
          </cell>
          <cell r="I290" t="str">
            <v>IRC</v>
          </cell>
          <cell r="J290" t="str">
            <v>PC</v>
          </cell>
          <cell r="K290">
            <v>0</v>
          </cell>
          <cell r="L290">
            <v>110</v>
          </cell>
        </row>
        <row r="291">
          <cell r="C291" t="str">
            <v>Feutre</v>
          </cell>
          <cell r="D291" t="str">
            <v>Noir</v>
          </cell>
          <cell r="F291" t="str">
            <v>C1</v>
          </cell>
          <cell r="G291" t="str">
            <v>U1000</v>
          </cell>
          <cell r="H291" t="str">
            <v>OADM</v>
          </cell>
          <cell r="I291" t="str">
            <v>IRC</v>
          </cell>
          <cell r="J291" t="str">
            <v>PC</v>
          </cell>
          <cell r="K291">
            <v>5</v>
          </cell>
          <cell r="L291">
            <v>2</v>
          </cell>
        </row>
        <row r="292">
          <cell r="C292" t="str">
            <v>Cahier</v>
          </cell>
          <cell r="D292" t="str">
            <v>Demi brouillon</v>
          </cell>
          <cell r="F292" t="str">
            <v>C1</v>
          </cell>
          <cell r="G292" t="str">
            <v>OD008</v>
          </cell>
          <cell r="H292" t="str">
            <v>OADM</v>
          </cell>
          <cell r="I292" t="str">
            <v>OPEN SQUARE</v>
          </cell>
          <cell r="J292" t="str">
            <v>DZ</v>
          </cell>
          <cell r="K292">
            <v>0</v>
          </cell>
          <cell r="L292">
            <v>2</v>
          </cell>
        </row>
        <row r="293">
          <cell r="C293" t="str">
            <v>Craie</v>
          </cell>
          <cell r="F293" t="str">
            <v>C1</v>
          </cell>
          <cell r="G293" t="str">
            <v>OD008</v>
          </cell>
          <cell r="H293" t="str">
            <v>OADM</v>
          </cell>
          <cell r="I293" t="str">
            <v>OPEN SQUARE</v>
          </cell>
          <cell r="J293" t="str">
            <v>BT</v>
          </cell>
          <cell r="K293">
            <v>0</v>
          </cell>
          <cell r="L293">
            <v>1</v>
          </cell>
        </row>
        <row r="294">
          <cell r="C294" t="str">
            <v>Journal du maitre</v>
          </cell>
          <cell r="F294" t="str">
            <v>C1</v>
          </cell>
          <cell r="G294" t="str">
            <v>OD008</v>
          </cell>
          <cell r="H294" t="str">
            <v>OADM</v>
          </cell>
          <cell r="I294" t="str">
            <v>OPEN SQUARE</v>
          </cell>
          <cell r="J294" t="str">
            <v>PC</v>
          </cell>
          <cell r="K294">
            <v>0</v>
          </cell>
          <cell r="L294">
            <v>6</v>
          </cell>
        </row>
        <row r="295">
          <cell r="C295" t="str">
            <v>Papier carbone</v>
          </cell>
          <cell r="F295" t="str">
            <v>C1</v>
          </cell>
          <cell r="G295" t="str">
            <v>OD008</v>
          </cell>
          <cell r="H295" t="str">
            <v>OADM</v>
          </cell>
          <cell r="I295" t="str">
            <v>OPEN SQUARE</v>
          </cell>
          <cell r="J295" t="str">
            <v>Rame</v>
          </cell>
          <cell r="K295">
            <v>0</v>
          </cell>
          <cell r="L295">
            <v>2</v>
          </cell>
        </row>
        <row r="296">
          <cell r="C296" t="str">
            <v>Registre de presence</v>
          </cell>
          <cell r="F296" t="str">
            <v>C1</v>
          </cell>
          <cell r="G296" t="str">
            <v>OD008</v>
          </cell>
          <cell r="H296" t="str">
            <v>OADM</v>
          </cell>
          <cell r="I296" t="str">
            <v>OPEN SQUARE</v>
          </cell>
          <cell r="J296" t="str">
            <v>PC</v>
          </cell>
          <cell r="K296">
            <v>0</v>
          </cell>
          <cell r="L296">
            <v>1.3</v>
          </cell>
        </row>
        <row r="297">
          <cell r="C297" t="str">
            <v>Stylo</v>
          </cell>
          <cell r="D297" t="str">
            <v>Bleu</v>
          </cell>
          <cell r="F297" t="str">
            <v>C1</v>
          </cell>
          <cell r="G297" t="str">
            <v>OD008</v>
          </cell>
          <cell r="H297" t="str">
            <v>OADM</v>
          </cell>
          <cell r="I297" t="str">
            <v>OPEN SQUARE</v>
          </cell>
          <cell r="J297" t="str">
            <v>BT</v>
          </cell>
          <cell r="K297">
            <v>0</v>
          </cell>
          <cell r="L297">
            <v>5.8</v>
          </cell>
        </row>
        <row r="298">
          <cell r="C298" t="str">
            <v>Tampon + encre</v>
          </cell>
          <cell r="F298" t="str">
            <v>C1</v>
          </cell>
          <cell r="G298" t="str">
            <v>OD008</v>
          </cell>
          <cell r="H298" t="str">
            <v>OADM</v>
          </cell>
          <cell r="I298" t="str">
            <v>OPEN SQUARE</v>
          </cell>
          <cell r="J298" t="str">
            <v>PC</v>
          </cell>
          <cell r="K298">
            <v>0</v>
          </cell>
          <cell r="L298">
            <v>2</v>
          </cell>
        </row>
        <row r="299">
          <cell r="C299" t="str">
            <v>Perforateur</v>
          </cell>
          <cell r="D299" t="str">
            <v>MF</v>
          </cell>
          <cell r="F299" t="str">
            <v>C1</v>
          </cell>
          <cell r="G299" t="str">
            <v>SV291</v>
          </cell>
          <cell r="H299" t="str">
            <v>OADM</v>
          </cell>
          <cell r="I299" t="str">
            <v>DEUTCHCOOPERAT</v>
          </cell>
          <cell r="J299" t="str">
            <v>PC</v>
          </cell>
          <cell r="K299">
            <v>0</v>
          </cell>
          <cell r="L299">
            <v>5</v>
          </cell>
        </row>
        <row r="300">
          <cell r="C300" t="str">
            <v>Farde chemise</v>
          </cell>
          <cell r="F300" t="str">
            <v>C1</v>
          </cell>
          <cell r="G300" t="str">
            <v>SV291</v>
          </cell>
          <cell r="H300" t="str">
            <v>OADM</v>
          </cell>
          <cell r="I300" t="str">
            <v>DEUTCHCOOPERAT</v>
          </cell>
          <cell r="J300" t="str">
            <v>PC</v>
          </cell>
          <cell r="K300">
            <v>0</v>
          </cell>
          <cell r="L300">
            <v>0.1</v>
          </cell>
        </row>
        <row r="301">
          <cell r="C301" t="str">
            <v>Enveloppe sac A4</v>
          </cell>
          <cell r="F301" t="str">
            <v>C1</v>
          </cell>
          <cell r="G301" t="str">
            <v>SV291</v>
          </cell>
          <cell r="H301" t="str">
            <v>OADM</v>
          </cell>
          <cell r="I301" t="str">
            <v>DEUTCHCOOPERAT</v>
          </cell>
          <cell r="J301" t="str">
            <v>PC</v>
          </cell>
          <cell r="K301">
            <v>0</v>
          </cell>
          <cell r="L301">
            <v>0.12</v>
          </cell>
        </row>
        <row r="302">
          <cell r="C302" t="str">
            <v>Flip Shart</v>
          </cell>
          <cell r="F302" t="str">
            <v>C1</v>
          </cell>
          <cell r="G302" t="str">
            <v>SV291</v>
          </cell>
          <cell r="H302" t="str">
            <v>OADM</v>
          </cell>
          <cell r="I302" t="str">
            <v>DEUTCHCOOPERAT</v>
          </cell>
          <cell r="J302" t="str">
            <v>Rame</v>
          </cell>
          <cell r="K302">
            <v>0</v>
          </cell>
          <cell r="L302">
            <v>9</v>
          </cell>
        </row>
        <row r="303">
          <cell r="C303" t="str">
            <v>Agraffe</v>
          </cell>
          <cell r="F303" t="str">
            <v>C1</v>
          </cell>
          <cell r="G303" t="str">
            <v>SV291</v>
          </cell>
          <cell r="H303" t="str">
            <v>OADM</v>
          </cell>
          <cell r="I303" t="str">
            <v>DEUTCHCOOPERAT</v>
          </cell>
          <cell r="J303" t="str">
            <v>BT</v>
          </cell>
          <cell r="K303">
            <v>0</v>
          </cell>
          <cell r="L303">
            <v>0.2</v>
          </cell>
        </row>
        <row r="304">
          <cell r="C304" t="str">
            <v>Ciseau</v>
          </cell>
          <cell r="F304" t="str">
            <v>C1</v>
          </cell>
          <cell r="G304" t="str">
            <v>OD008</v>
          </cell>
          <cell r="H304" t="str">
            <v>OADM</v>
          </cell>
          <cell r="I304" t="str">
            <v>OPEN SQUARE</v>
          </cell>
          <cell r="J304" t="str">
            <v>PAIRE</v>
          </cell>
          <cell r="K304">
            <v>2</v>
          </cell>
          <cell r="L304">
            <v>2</v>
          </cell>
        </row>
        <row r="305">
          <cell r="C305" t="str">
            <v>Cahier dessin</v>
          </cell>
          <cell r="D305" t="str">
            <v xml:space="preserve"> </v>
          </cell>
          <cell r="F305" t="str">
            <v>C1</v>
          </cell>
          <cell r="G305" t="str">
            <v>OD008</v>
          </cell>
          <cell r="H305" t="str">
            <v>OADM</v>
          </cell>
          <cell r="I305" t="str">
            <v>OPEN SQUARE</v>
          </cell>
          <cell r="J305" t="str">
            <v>DZ</v>
          </cell>
          <cell r="K305">
            <v>0</v>
          </cell>
          <cell r="L305">
            <v>12</v>
          </cell>
        </row>
        <row r="306">
          <cell r="C306" t="str">
            <v>Agraffe</v>
          </cell>
          <cell r="F306" t="str">
            <v>C1</v>
          </cell>
          <cell r="G306" t="str">
            <v>OD008</v>
          </cell>
          <cell r="H306" t="str">
            <v>OADM</v>
          </cell>
          <cell r="I306" t="str">
            <v>OPEN SQUARE</v>
          </cell>
          <cell r="J306" t="str">
            <v>PQt DE 10</v>
          </cell>
          <cell r="K306">
            <v>0</v>
          </cell>
          <cell r="L306">
            <v>2</v>
          </cell>
        </row>
        <row r="307">
          <cell r="C307" t="str">
            <v>Crayon</v>
          </cell>
          <cell r="F307" t="str">
            <v>C1</v>
          </cell>
          <cell r="G307" t="str">
            <v>OD008</v>
          </cell>
          <cell r="H307" t="str">
            <v>OADM</v>
          </cell>
          <cell r="I307" t="str">
            <v>OPEN SQUARE</v>
          </cell>
          <cell r="J307" t="str">
            <v>PC</v>
          </cell>
          <cell r="K307">
            <v>0</v>
          </cell>
          <cell r="L307">
            <v>0.05</v>
          </cell>
        </row>
        <row r="308">
          <cell r="C308" t="str">
            <v>Encre correcteur</v>
          </cell>
          <cell r="F308" t="str">
            <v>C1</v>
          </cell>
          <cell r="G308" t="str">
            <v>OD008</v>
          </cell>
          <cell r="H308" t="str">
            <v>OADM</v>
          </cell>
          <cell r="I308" t="str">
            <v>OPEN SQUARE</v>
          </cell>
          <cell r="J308" t="str">
            <v>BT</v>
          </cell>
          <cell r="K308">
            <v>0</v>
          </cell>
          <cell r="L308">
            <v>1.5</v>
          </cell>
        </row>
        <row r="309">
          <cell r="C309" t="str">
            <v>Gome</v>
          </cell>
          <cell r="F309" t="str">
            <v>C1</v>
          </cell>
          <cell r="G309" t="str">
            <v>OD008</v>
          </cell>
          <cell r="H309" t="str">
            <v>OADM</v>
          </cell>
          <cell r="I309" t="str">
            <v>OPEN SQUARE</v>
          </cell>
          <cell r="J309" t="str">
            <v>PC</v>
          </cell>
          <cell r="K309">
            <v>0</v>
          </cell>
          <cell r="L309">
            <v>0.2</v>
          </cell>
        </row>
        <row r="310">
          <cell r="C310" t="str">
            <v>Papier duplicateur A4</v>
          </cell>
          <cell r="F310" t="str">
            <v>C1</v>
          </cell>
          <cell r="G310" t="str">
            <v>OD008</v>
          </cell>
          <cell r="H310" t="str">
            <v>OADM</v>
          </cell>
          <cell r="I310" t="str">
            <v>OPEN SQUARE</v>
          </cell>
          <cell r="J310" t="str">
            <v>Rame</v>
          </cell>
          <cell r="K310">
            <v>0</v>
          </cell>
          <cell r="L310">
            <v>6</v>
          </cell>
        </row>
        <row r="311">
          <cell r="C311" t="str">
            <v>Taille crayon</v>
          </cell>
          <cell r="F311" t="str">
            <v>C1</v>
          </cell>
          <cell r="G311" t="str">
            <v>OD008</v>
          </cell>
          <cell r="H311" t="str">
            <v>OADM</v>
          </cell>
          <cell r="I311" t="str">
            <v>OPEN SQUARE</v>
          </cell>
          <cell r="J311" t="str">
            <v>PC</v>
          </cell>
          <cell r="K311">
            <v>0</v>
          </cell>
          <cell r="L311">
            <v>0.2</v>
          </cell>
        </row>
        <row r="312">
          <cell r="C312" t="str">
            <v>Multiplication Posters</v>
          </cell>
          <cell r="F312" t="str">
            <v>C1</v>
          </cell>
          <cell r="G312" t="str">
            <v>0F267</v>
          </cell>
          <cell r="H312" t="str">
            <v>OADM</v>
          </cell>
          <cell r="I312" t="str">
            <v>GATES FONDATION</v>
          </cell>
          <cell r="J312" t="str">
            <v>PC</v>
          </cell>
          <cell r="K312">
            <v>0</v>
          </cell>
          <cell r="L312">
            <v>2</v>
          </cell>
        </row>
        <row r="313">
          <cell r="C313" t="str">
            <v>Ardoise</v>
          </cell>
          <cell r="F313" t="str">
            <v>C1</v>
          </cell>
          <cell r="G313" t="str">
            <v>OD008</v>
          </cell>
          <cell r="H313" t="str">
            <v>OADM</v>
          </cell>
          <cell r="I313" t="str">
            <v>OPEN SQUARE</v>
          </cell>
          <cell r="J313" t="str">
            <v>PC</v>
          </cell>
          <cell r="K313">
            <v>0</v>
          </cell>
          <cell r="L313">
            <v>1</v>
          </cell>
        </row>
        <row r="314">
          <cell r="C314" t="str">
            <v>Calculatrice</v>
          </cell>
          <cell r="D314" t="str">
            <v>12 chiffres</v>
          </cell>
          <cell r="F314" t="str">
            <v>C1</v>
          </cell>
          <cell r="G314" t="str">
            <v>OD008</v>
          </cell>
          <cell r="H314" t="str">
            <v>OADM</v>
          </cell>
          <cell r="I314" t="str">
            <v>OPEN SQUARE</v>
          </cell>
          <cell r="J314" t="str">
            <v>PC</v>
          </cell>
          <cell r="K314">
            <v>0</v>
          </cell>
          <cell r="L314">
            <v>15</v>
          </cell>
        </row>
        <row r="315">
          <cell r="C315" t="str">
            <v>Touche blanche</v>
          </cell>
          <cell r="F315" t="str">
            <v>C1</v>
          </cell>
          <cell r="G315" t="str">
            <v>OD008</v>
          </cell>
          <cell r="H315" t="str">
            <v>OADM</v>
          </cell>
          <cell r="I315" t="str">
            <v>OPEN SQUARE</v>
          </cell>
          <cell r="J315" t="str">
            <v>PC</v>
          </cell>
          <cell r="K315">
            <v>0</v>
          </cell>
          <cell r="L315">
            <v>0.2</v>
          </cell>
        </row>
        <row r="316">
          <cell r="C316" t="str">
            <v>Cachet</v>
          </cell>
          <cell r="F316" t="str">
            <v>C1</v>
          </cell>
          <cell r="G316" t="str">
            <v>OD008</v>
          </cell>
          <cell r="H316" t="str">
            <v>OADM</v>
          </cell>
          <cell r="I316" t="str">
            <v>OPEN SQUARE</v>
          </cell>
          <cell r="J316" t="str">
            <v>PC</v>
          </cell>
          <cell r="K316">
            <v>0</v>
          </cell>
          <cell r="L316">
            <v>20</v>
          </cell>
        </row>
        <row r="317">
          <cell r="C317" t="str">
            <v xml:space="preserve">Batterie </v>
          </cell>
          <cell r="D317" t="str">
            <v>VHF Motorolla GP340</v>
          </cell>
          <cell r="F317" t="str">
            <v>C1</v>
          </cell>
          <cell r="G317" t="str">
            <v>U1000</v>
          </cell>
          <cell r="H317" t="str">
            <v>OADM</v>
          </cell>
          <cell r="I317" t="str">
            <v>IRC</v>
          </cell>
          <cell r="J317" t="str">
            <v>PC</v>
          </cell>
          <cell r="K317">
            <v>0</v>
          </cell>
          <cell r="L317">
            <v>60</v>
          </cell>
        </row>
        <row r="318">
          <cell r="C318" t="str">
            <v>Marqueur Snowman</v>
          </cell>
          <cell r="F318" t="str">
            <v>C1</v>
          </cell>
          <cell r="G318" t="str">
            <v>GX572</v>
          </cell>
          <cell r="H318" t="str">
            <v>OADM</v>
          </cell>
          <cell r="I318" t="str">
            <v>UNICEF</v>
          </cell>
          <cell r="J318" t="str">
            <v>BT</v>
          </cell>
          <cell r="K318">
            <v>0</v>
          </cell>
          <cell r="L318">
            <v>2.5</v>
          </cell>
        </row>
        <row r="319">
          <cell r="C319" t="str">
            <v>Papier brustol</v>
          </cell>
          <cell r="F319" t="str">
            <v>C1</v>
          </cell>
          <cell r="G319" t="str">
            <v>GX572</v>
          </cell>
          <cell r="H319" t="str">
            <v>OADM</v>
          </cell>
          <cell r="I319" t="str">
            <v>UNICEF</v>
          </cell>
          <cell r="J319" t="str">
            <v>Rame</v>
          </cell>
          <cell r="K319">
            <v>0</v>
          </cell>
          <cell r="L319">
            <v>6</v>
          </cell>
        </row>
        <row r="320">
          <cell r="C320" t="str">
            <v>Papier duplicateur A4</v>
          </cell>
          <cell r="F320" t="str">
            <v>C1</v>
          </cell>
          <cell r="G320" t="str">
            <v>GX572</v>
          </cell>
          <cell r="H320" t="str">
            <v>OADM</v>
          </cell>
          <cell r="I320" t="str">
            <v>UNICEF</v>
          </cell>
          <cell r="J320" t="str">
            <v>Rame</v>
          </cell>
          <cell r="K320">
            <v>0</v>
          </cell>
          <cell r="L320">
            <v>6</v>
          </cell>
        </row>
        <row r="321">
          <cell r="C321" t="str">
            <v>Etuis en plastique</v>
          </cell>
          <cell r="F321" t="str">
            <v>C1</v>
          </cell>
          <cell r="G321" t="str">
            <v>GX572</v>
          </cell>
          <cell r="H321" t="str">
            <v>OADM</v>
          </cell>
          <cell r="I321" t="str">
            <v>UNICEF</v>
          </cell>
          <cell r="J321" t="str">
            <v>PC</v>
          </cell>
          <cell r="K321">
            <v>100</v>
          </cell>
          <cell r="L321">
            <v>0.5</v>
          </cell>
        </row>
        <row r="322">
          <cell r="C322" t="str">
            <v>Patte a coller</v>
          </cell>
          <cell r="F322" t="str">
            <v>C1</v>
          </cell>
          <cell r="G322" t="str">
            <v>GX572</v>
          </cell>
          <cell r="H322" t="str">
            <v>OADM</v>
          </cell>
          <cell r="I322" t="str">
            <v>UNICEF</v>
          </cell>
          <cell r="J322" t="str">
            <v>PC</v>
          </cell>
          <cell r="K322">
            <v>0</v>
          </cell>
          <cell r="L322">
            <v>1.5</v>
          </cell>
        </row>
        <row r="323">
          <cell r="C323" t="str">
            <v>Papier collant au mur</v>
          </cell>
          <cell r="F323" t="str">
            <v>C1</v>
          </cell>
          <cell r="G323" t="str">
            <v>GX572</v>
          </cell>
          <cell r="H323" t="str">
            <v>OADM</v>
          </cell>
          <cell r="I323" t="str">
            <v>UNICEF</v>
          </cell>
          <cell r="J323" t="str">
            <v>PC</v>
          </cell>
          <cell r="K323">
            <v>0</v>
          </cell>
          <cell r="L323">
            <v>1.5</v>
          </cell>
        </row>
        <row r="324">
          <cell r="C324" t="str">
            <v>Flipchart</v>
          </cell>
          <cell r="F324" t="str">
            <v>C1</v>
          </cell>
          <cell r="G324" t="str">
            <v>GX572</v>
          </cell>
          <cell r="H324" t="str">
            <v>OADM</v>
          </cell>
          <cell r="I324" t="str">
            <v>UNICEF</v>
          </cell>
          <cell r="J324" t="str">
            <v>Rame</v>
          </cell>
          <cell r="K324">
            <v>0</v>
          </cell>
          <cell r="L324">
            <v>9</v>
          </cell>
        </row>
        <row r="325">
          <cell r="C325" t="str">
            <v xml:space="preserve">Bloc note </v>
          </cell>
          <cell r="D325" t="str">
            <v>A4 Ligne</v>
          </cell>
          <cell r="F325" t="str">
            <v>C1</v>
          </cell>
          <cell r="G325" t="str">
            <v>GX572</v>
          </cell>
          <cell r="H325" t="str">
            <v>OADM</v>
          </cell>
          <cell r="I325" t="str">
            <v>UNICEF</v>
          </cell>
          <cell r="J325" t="str">
            <v>PC</v>
          </cell>
          <cell r="K325">
            <v>50</v>
          </cell>
          <cell r="L325">
            <v>1.5</v>
          </cell>
        </row>
        <row r="326">
          <cell r="C326" t="str">
            <v>Stylo</v>
          </cell>
          <cell r="D326" t="str">
            <v>Bleu</v>
          </cell>
          <cell r="F326" t="str">
            <v>C1</v>
          </cell>
          <cell r="G326" t="str">
            <v>GX572</v>
          </cell>
          <cell r="H326" t="str">
            <v>OADM</v>
          </cell>
          <cell r="I326" t="str">
            <v>UNICEF</v>
          </cell>
          <cell r="J326" t="str">
            <v>BT</v>
          </cell>
          <cell r="K326">
            <v>0</v>
          </cell>
          <cell r="L326">
            <v>6</v>
          </cell>
        </row>
        <row r="327">
          <cell r="C327" t="str">
            <v>Flash disc 40GB</v>
          </cell>
          <cell r="F327" t="str">
            <v>C1</v>
          </cell>
          <cell r="G327" t="str">
            <v>DF040</v>
          </cell>
          <cell r="H327" t="str">
            <v>OADM</v>
          </cell>
          <cell r="I327" t="str">
            <v>DFID</v>
          </cell>
          <cell r="J327" t="str">
            <v>PC</v>
          </cell>
          <cell r="K327">
            <v>0</v>
          </cell>
          <cell r="L327">
            <v>35</v>
          </cell>
        </row>
        <row r="328">
          <cell r="C328" t="str">
            <v>Attache tout 32mm</v>
          </cell>
          <cell r="F328" t="str">
            <v>C1</v>
          </cell>
          <cell r="G328" t="str">
            <v>GX572</v>
          </cell>
          <cell r="H328" t="str">
            <v>PEAR+</v>
          </cell>
          <cell r="I328" t="str">
            <v>UNICEF</v>
          </cell>
          <cell r="J328" t="str">
            <v>Bt</v>
          </cell>
          <cell r="K328">
            <v>20</v>
          </cell>
          <cell r="L328">
            <v>4</v>
          </cell>
        </row>
        <row r="329">
          <cell r="C329" t="str">
            <v>Calculatrice digitale</v>
          </cell>
          <cell r="F329" t="str">
            <v>C1</v>
          </cell>
          <cell r="G329" t="str">
            <v>GX572</v>
          </cell>
          <cell r="H329" t="str">
            <v>PEAR+</v>
          </cell>
          <cell r="I329" t="str">
            <v>UNICEF</v>
          </cell>
          <cell r="J329" t="str">
            <v>Pc</v>
          </cell>
          <cell r="K329">
            <v>0</v>
          </cell>
          <cell r="L329">
            <v>6</v>
          </cell>
        </row>
        <row r="330">
          <cell r="C330" t="str">
            <v>Ciseaux du bureau</v>
          </cell>
          <cell r="F330" t="str">
            <v>C1</v>
          </cell>
          <cell r="G330" t="str">
            <v>GX572</v>
          </cell>
          <cell r="H330" t="str">
            <v>PEAR+</v>
          </cell>
          <cell r="I330" t="str">
            <v>UNICEF</v>
          </cell>
          <cell r="J330" t="str">
            <v>Paire</v>
          </cell>
          <cell r="K330">
            <v>10</v>
          </cell>
          <cell r="L330">
            <v>1.5</v>
          </cell>
        </row>
        <row r="331">
          <cell r="C331" t="str">
            <v>Classeur a levier</v>
          </cell>
          <cell r="F331" t="str">
            <v>C1</v>
          </cell>
          <cell r="G331" t="str">
            <v>GX572</v>
          </cell>
          <cell r="H331" t="str">
            <v>PEAR+</v>
          </cell>
          <cell r="I331" t="str">
            <v>UNICEF</v>
          </cell>
          <cell r="J331" t="str">
            <v>Pc</v>
          </cell>
          <cell r="K331">
            <v>20</v>
          </cell>
          <cell r="L331">
            <v>1.8</v>
          </cell>
        </row>
        <row r="332">
          <cell r="C332" t="str">
            <v>Colle UHU</v>
          </cell>
          <cell r="F332" t="str">
            <v>C1</v>
          </cell>
          <cell r="G332" t="str">
            <v>GX572</v>
          </cell>
          <cell r="H332" t="str">
            <v>PEAR+</v>
          </cell>
          <cell r="I332" t="str">
            <v>UNICEF</v>
          </cell>
          <cell r="J332" t="str">
            <v>Pc</v>
          </cell>
          <cell r="K332">
            <v>20</v>
          </cell>
          <cell r="L332">
            <v>1.5</v>
          </cell>
        </row>
        <row r="333">
          <cell r="C333" t="str">
            <v>Crayon blanc</v>
          </cell>
          <cell r="F333" t="str">
            <v>C1</v>
          </cell>
          <cell r="G333" t="str">
            <v>GX572</v>
          </cell>
          <cell r="H333" t="str">
            <v>PEAR+</v>
          </cell>
          <cell r="I333" t="str">
            <v>UNICEF</v>
          </cell>
          <cell r="J333" t="str">
            <v>Bt</v>
          </cell>
          <cell r="K333">
            <v>2</v>
          </cell>
          <cell r="L333">
            <v>0.6</v>
          </cell>
        </row>
        <row r="334">
          <cell r="C334" t="str">
            <v>Desagrapheuse</v>
          </cell>
          <cell r="F334" t="str">
            <v>C1</v>
          </cell>
          <cell r="G334" t="str">
            <v>GX572</v>
          </cell>
          <cell r="H334" t="str">
            <v>PEAR+</v>
          </cell>
          <cell r="I334" t="str">
            <v>UNICEF</v>
          </cell>
          <cell r="J334" t="str">
            <v>Pc</v>
          </cell>
          <cell r="K334">
            <v>10</v>
          </cell>
          <cell r="L334">
            <v>0.8</v>
          </cell>
        </row>
        <row r="335">
          <cell r="C335" t="str">
            <v>Farde a suspendre en carton</v>
          </cell>
          <cell r="F335" t="str">
            <v>C1</v>
          </cell>
          <cell r="G335" t="str">
            <v>GX572</v>
          </cell>
          <cell r="H335" t="str">
            <v>PEAR+</v>
          </cell>
          <cell r="I335" t="str">
            <v>UNICEF</v>
          </cell>
          <cell r="J335" t="str">
            <v>Pc</v>
          </cell>
          <cell r="K335">
            <v>150</v>
          </cell>
          <cell r="L335">
            <v>0.6</v>
          </cell>
        </row>
        <row r="336">
          <cell r="C336" t="str">
            <v>Feutre noir 0,2mm</v>
          </cell>
          <cell r="F336" t="str">
            <v>C1</v>
          </cell>
          <cell r="G336" t="str">
            <v>GX572</v>
          </cell>
          <cell r="H336" t="str">
            <v>PEAR+</v>
          </cell>
          <cell r="I336" t="str">
            <v>UNICEF</v>
          </cell>
          <cell r="J336" t="str">
            <v>Pc</v>
          </cell>
          <cell r="K336">
            <v>3</v>
          </cell>
          <cell r="L336">
            <v>1</v>
          </cell>
        </row>
        <row r="337">
          <cell r="C337" t="str">
            <v>Frottoire pour tableau blanc</v>
          </cell>
          <cell r="F337" t="str">
            <v>C1</v>
          </cell>
          <cell r="G337" t="str">
            <v>GX572</v>
          </cell>
          <cell r="H337" t="str">
            <v>PEAR+</v>
          </cell>
          <cell r="I337" t="str">
            <v>UNICEF</v>
          </cell>
          <cell r="J337" t="str">
            <v>Pc</v>
          </cell>
          <cell r="K337">
            <v>0</v>
          </cell>
          <cell r="L337">
            <v>1.5</v>
          </cell>
        </row>
        <row r="338">
          <cell r="C338" t="str">
            <v xml:space="preserve">Gomme </v>
          </cell>
          <cell r="F338" t="str">
            <v>C1</v>
          </cell>
          <cell r="G338" t="str">
            <v>GX572</v>
          </cell>
          <cell r="H338" t="str">
            <v>PEAR+</v>
          </cell>
          <cell r="I338" t="str">
            <v>UNICEF</v>
          </cell>
          <cell r="J338" t="str">
            <v>Pc</v>
          </cell>
          <cell r="K338">
            <v>26</v>
          </cell>
          <cell r="L338">
            <v>0.2</v>
          </cell>
        </row>
        <row r="339">
          <cell r="C339" t="str">
            <v>Pancarte 120m</v>
          </cell>
          <cell r="F339" t="str">
            <v>C1</v>
          </cell>
          <cell r="G339" t="str">
            <v>GX572</v>
          </cell>
          <cell r="H339" t="str">
            <v>PEAR+</v>
          </cell>
          <cell r="I339" t="str">
            <v>UNICEF</v>
          </cell>
          <cell r="J339" t="str">
            <v>Pc</v>
          </cell>
          <cell r="K339">
            <v>0</v>
          </cell>
          <cell r="L339">
            <v>100</v>
          </cell>
        </row>
        <row r="340">
          <cell r="C340" t="str">
            <v>Pancarte 150m</v>
          </cell>
          <cell r="F340" t="str">
            <v>C1</v>
          </cell>
          <cell r="G340" t="str">
            <v>GX572</v>
          </cell>
          <cell r="H340" t="str">
            <v>PEAR+</v>
          </cell>
          <cell r="I340" t="str">
            <v>UNICEF</v>
          </cell>
          <cell r="J340" t="str">
            <v>Pc</v>
          </cell>
          <cell r="K340">
            <v>0</v>
          </cell>
          <cell r="L340">
            <v>150</v>
          </cell>
        </row>
        <row r="341">
          <cell r="C341" t="str">
            <v>Perforateur MF</v>
          </cell>
          <cell r="F341" t="str">
            <v>C1</v>
          </cell>
          <cell r="G341" t="str">
            <v>GX572</v>
          </cell>
          <cell r="H341" t="str">
            <v>PEAR+</v>
          </cell>
          <cell r="I341" t="str">
            <v>UNICEF</v>
          </cell>
          <cell r="J341" t="str">
            <v>Pc</v>
          </cell>
          <cell r="K341">
            <v>0</v>
          </cell>
          <cell r="L341">
            <v>4.5</v>
          </cell>
        </row>
        <row r="342">
          <cell r="C342" t="str">
            <v>Registre de presence</v>
          </cell>
          <cell r="F342" t="str">
            <v>C1</v>
          </cell>
          <cell r="G342" t="str">
            <v>GX572</v>
          </cell>
          <cell r="H342" t="str">
            <v>PEAR+</v>
          </cell>
          <cell r="I342" t="str">
            <v>UNICEF</v>
          </cell>
          <cell r="J342" t="str">
            <v>Pc</v>
          </cell>
          <cell r="K342">
            <v>0</v>
          </cell>
          <cell r="L342">
            <v>1.5</v>
          </cell>
        </row>
        <row r="343">
          <cell r="C343" t="str">
            <v>Scotch transparent GF</v>
          </cell>
          <cell r="F343" t="str">
            <v>C1</v>
          </cell>
          <cell r="G343" t="str">
            <v>GX572</v>
          </cell>
          <cell r="H343" t="str">
            <v>PEAR+</v>
          </cell>
          <cell r="I343" t="str">
            <v>UNICEF</v>
          </cell>
          <cell r="J343" t="str">
            <v>Pc</v>
          </cell>
          <cell r="K343">
            <v>16</v>
          </cell>
          <cell r="L343">
            <v>1.5</v>
          </cell>
        </row>
        <row r="344">
          <cell r="C344" t="str">
            <v>Stylos noir</v>
          </cell>
          <cell r="F344" t="str">
            <v>C1</v>
          </cell>
          <cell r="G344" t="str">
            <v>GX572</v>
          </cell>
          <cell r="H344" t="str">
            <v>PEAR+</v>
          </cell>
          <cell r="I344" t="str">
            <v>UNICEF</v>
          </cell>
          <cell r="J344" t="str">
            <v>BT</v>
          </cell>
          <cell r="K344">
            <v>0</v>
          </cell>
          <cell r="L344">
            <v>5.6</v>
          </cell>
        </row>
        <row r="345">
          <cell r="C345" t="str">
            <v>Taille crayon</v>
          </cell>
          <cell r="F345" t="str">
            <v>C1</v>
          </cell>
          <cell r="G345" t="str">
            <v>GX572</v>
          </cell>
          <cell r="H345" t="str">
            <v>PEAR+</v>
          </cell>
          <cell r="I345" t="str">
            <v>UNICEF</v>
          </cell>
          <cell r="J345" t="str">
            <v>Pc</v>
          </cell>
          <cell r="K345">
            <v>0</v>
          </cell>
          <cell r="L345">
            <v>0.2</v>
          </cell>
        </row>
        <row r="346">
          <cell r="C346" t="str">
            <v>Tampon</v>
          </cell>
          <cell r="F346" t="str">
            <v>C1</v>
          </cell>
          <cell r="G346" t="str">
            <v>GX572</v>
          </cell>
          <cell r="H346" t="str">
            <v>PEAR+</v>
          </cell>
          <cell r="I346" t="str">
            <v>UNICEF</v>
          </cell>
          <cell r="J346" t="str">
            <v>Pc</v>
          </cell>
          <cell r="K346">
            <v>0</v>
          </cell>
          <cell r="L346">
            <v>1</v>
          </cell>
        </row>
        <row r="347">
          <cell r="C347" t="str">
            <v>Enveloppe sac A5</v>
          </cell>
          <cell r="F347" t="str">
            <v>C1</v>
          </cell>
          <cell r="G347" t="str">
            <v>EX024</v>
          </cell>
          <cell r="H347" t="str">
            <v>OADM</v>
          </cell>
          <cell r="I347" t="str">
            <v>SIDA</v>
          </cell>
          <cell r="J347" t="str">
            <v>Pc</v>
          </cell>
          <cell r="K347">
            <v>365</v>
          </cell>
          <cell r="L347">
            <v>0.8</v>
          </cell>
        </row>
        <row r="348">
          <cell r="C348" t="str">
            <v>Farde a rabat en carton</v>
          </cell>
          <cell r="F348" t="str">
            <v>C1</v>
          </cell>
          <cell r="G348" t="str">
            <v>EX024</v>
          </cell>
          <cell r="H348" t="str">
            <v>OADM</v>
          </cell>
          <cell r="I348" t="str">
            <v>SIDA</v>
          </cell>
          <cell r="J348" t="str">
            <v>Pc</v>
          </cell>
          <cell r="K348">
            <v>200</v>
          </cell>
          <cell r="L348">
            <v>0.6</v>
          </cell>
        </row>
        <row r="349">
          <cell r="C349" t="str">
            <v>Bloc note spiral A4 quadrille</v>
          </cell>
          <cell r="F349" t="str">
            <v>C1</v>
          </cell>
          <cell r="G349" t="str">
            <v>GA257</v>
          </cell>
          <cell r="H349" t="str">
            <v>OADM</v>
          </cell>
          <cell r="I349" t="str">
            <v>USAID</v>
          </cell>
          <cell r="J349" t="str">
            <v>Pc</v>
          </cell>
          <cell r="K349">
            <v>15</v>
          </cell>
          <cell r="L349">
            <v>1.5</v>
          </cell>
        </row>
        <row r="350">
          <cell r="C350" t="str">
            <v>Cahier registre</v>
          </cell>
          <cell r="D350" t="str">
            <v>A4</v>
          </cell>
          <cell r="F350" t="str">
            <v>C1</v>
          </cell>
          <cell r="G350" t="str">
            <v>GA257</v>
          </cell>
          <cell r="H350" t="str">
            <v>OADM</v>
          </cell>
          <cell r="I350" t="str">
            <v>USAID</v>
          </cell>
          <cell r="J350" t="str">
            <v>Pc</v>
          </cell>
          <cell r="K350">
            <v>0</v>
          </cell>
          <cell r="L350">
            <v>2.5</v>
          </cell>
        </row>
        <row r="351">
          <cell r="C351" t="str">
            <v>Calculatrice de bureau</v>
          </cell>
          <cell r="F351" t="str">
            <v>C1</v>
          </cell>
          <cell r="G351" t="str">
            <v>GA257</v>
          </cell>
          <cell r="H351" t="str">
            <v>OADM</v>
          </cell>
          <cell r="I351" t="str">
            <v>USAID</v>
          </cell>
          <cell r="J351" t="str">
            <v>Pc</v>
          </cell>
          <cell r="K351">
            <v>4</v>
          </cell>
          <cell r="L351">
            <v>6</v>
          </cell>
        </row>
        <row r="352">
          <cell r="C352" t="str">
            <v>Encre correcteur</v>
          </cell>
          <cell r="F352" t="str">
            <v>C1</v>
          </cell>
          <cell r="G352" t="str">
            <v>GA257</v>
          </cell>
          <cell r="H352" t="str">
            <v>OADM</v>
          </cell>
          <cell r="I352" t="str">
            <v>USAID</v>
          </cell>
          <cell r="J352" t="str">
            <v>Pc</v>
          </cell>
          <cell r="K352">
            <v>0</v>
          </cell>
          <cell r="L352">
            <v>2</v>
          </cell>
        </row>
        <row r="353">
          <cell r="C353" t="str">
            <v>Latte de 30cm</v>
          </cell>
          <cell r="F353" t="str">
            <v>C1</v>
          </cell>
          <cell r="G353" t="str">
            <v>GA257</v>
          </cell>
          <cell r="H353" t="str">
            <v>OADM</v>
          </cell>
          <cell r="I353" t="str">
            <v>USAID</v>
          </cell>
          <cell r="J353" t="str">
            <v>Pc</v>
          </cell>
          <cell r="K353">
            <v>0</v>
          </cell>
          <cell r="L353">
            <v>0.3</v>
          </cell>
        </row>
        <row r="354">
          <cell r="C354" t="str">
            <v xml:space="preserve">Papier photo A4 </v>
          </cell>
          <cell r="F354" t="str">
            <v>C1</v>
          </cell>
          <cell r="G354" t="str">
            <v>GA257</v>
          </cell>
          <cell r="H354" t="str">
            <v>OADM</v>
          </cell>
          <cell r="I354" t="str">
            <v>USAID</v>
          </cell>
          <cell r="J354" t="str">
            <v>Rame</v>
          </cell>
          <cell r="K354">
            <v>20</v>
          </cell>
          <cell r="L354">
            <v>1.5</v>
          </cell>
        </row>
        <row r="355">
          <cell r="C355" t="str">
            <v>Papier duplicateur A4</v>
          </cell>
          <cell r="F355" t="str">
            <v>C1</v>
          </cell>
          <cell r="G355" t="str">
            <v>GA257</v>
          </cell>
          <cell r="H355" t="str">
            <v>OADM</v>
          </cell>
          <cell r="I355" t="str">
            <v>USAID</v>
          </cell>
          <cell r="J355" t="str">
            <v>Rame</v>
          </cell>
          <cell r="K355">
            <v>0</v>
          </cell>
          <cell r="L355">
            <v>5.7</v>
          </cell>
        </row>
        <row r="356">
          <cell r="C356" t="str">
            <v>Porte macaron</v>
          </cell>
          <cell r="F356" t="str">
            <v>C1</v>
          </cell>
          <cell r="G356" t="str">
            <v>GA257</v>
          </cell>
          <cell r="H356" t="str">
            <v>OADM</v>
          </cell>
          <cell r="I356" t="str">
            <v>USAID</v>
          </cell>
          <cell r="J356" t="str">
            <v>Pc</v>
          </cell>
          <cell r="K356">
            <v>50</v>
          </cell>
          <cell r="L356">
            <v>1</v>
          </cell>
        </row>
        <row r="357">
          <cell r="C357" t="str">
            <v>Bloc note A4</v>
          </cell>
          <cell r="F357" t="str">
            <v>C1</v>
          </cell>
          <cell r="G357" t="str">
            <v>GA257</v>
          </cell>
          <cell r="H357" t="str">
            <v>GBV</v>
          </cell>
          <cell r="I357" t="str">
            <v>USAID</v>
          </cell>
          <cell r="J357" t="str">
            <v>Pc</v>
          </cell>
          <cell r="K357">
            <v>0</v>
          </cell>
          <cell r="L357">
            <v>1.3</v>
          </cell>
        </row>
        <row r="358">
          <cell r="C358" t="str">
            <v>Ecritoire</v>
          </cell>
          <cell r="F358" t="str">
            <v>C1</v>
          </cell>
          <cell r="G358" t="str">
            <v>GA257</v>
          </cell>
          <cell r="H358" t="str">
            <v>GBV</v>
          </cell>
          <cell r="I358" t="str">
            <v>USAID</v>
          </cell>
          <cell r="J358" t="str">
            <v>Pc</v>
          </cell>
          <cell r="K358">
            <v>0</v>
          </cell>
          <cell r="L358">
            <v>2.5</v>
          </cell>
        </row>
        <row r="359">
          <cell r="C359" t="str">
            <v>Stylo bleuboite de 50pc)</v>
          </cell>
          <cell r="F359" t="str">
            <v>C1</v>
          </cell>
          <cell r="G359" t="str">
            <v>GA257</v>
          </cell>
          <cell r="H359" t="str">
            <v>GBV</v>
          </cell>
          <cell r="I359" t="str">
            <v>USAID</v>
          </cell>
          <cell r="J359" t="str">
            <v>BT</v>
          </cell>
          <cell r="K359">
            <v>0</v>
          </cell>
          <cell r="L359">
            <v>5.7</v>
          </cell>
        </row>
        <row r="360">
          <cell r="C360" t="str">
            <v>Marqueur effacable</v>
          </cell>
          <cell r="F360" t="str">
            <v>C1</v>
          </cell>
          <cell r="G360" t="str">
            <v>DF040</v>
          </cell>
          <cell r="H360" t="str">
            <v>OADM</v>
          </cell>
          <cell r="I360" t="str">
            <v>DFID</v>
          </cell>
          <cell r="J360" t="str">
            <v>BT</v>
          </cell>
          <cell r="K360">
            <v>15</v>
          </cell>
          <cell r="L360">
            <v>8</v>
          </cell>
        </row>
        <row r="361">
          <cell r="C361" t="str">
            <v>Papier duplicateur A4</v>
          </cell>
          <cell r="F361" t="str">
            <v>C1</v>
          </cell>
          <cell r="G361" t="str">
            <v>DF040</v>
          </cell>
          <cell r="H361" t="str">
            <v>OADM</v>
          </cell>
          <cell r="I361" t="str">
            <v>DFID</v>
          </cell>
          <cell r="J361" t="str">
            <v>Rame</v>
          </cell>
          <cell r="K361">
            <v>68</v>
          </cell>
          <cell r="L361">
            <v>5.7</v>
          </cell>
        </row>
        <row r="362">
          <cell r="C362" t="str">
            <v>Patte a coller</v>
          </cell>
          <cell r="F362" t="str">
            <v>C1</v>
          </cell>
          <cell r="G362" t="str">
            <v>DF040</v>
          </cell>
          <cell r="H362" t="str">
            <v>OADM</v>
          </cell>
          <cell r="I362" t="str">
            <v>DFID</v>
          </cell>
          <cell r="J362" t="str">
            <v>Pc</v>
          </cell>
          <cell r="K362">
            <v>46</v>
          </cell>
          <cell r="L362">
            <v>1.5</v>
          </cell>
        </row>
        <row r="363">
          <cell r="C363" t="str">
            <v>Toner Photocopie</v>
          </cell>
          <cell r="D363" t="str">
            <v>IR 2016</v>
          </cell>
          <cell r="F363" t="str">
            <v>C1</v>
          </cell>
          <cell r="G363" t="str">
            <v>DF040</v>
          </cell>
          <cell r="H363" t="str">
            <v>LGDD</v>
          </cell>
          <cell r="I363" t="str">
            <v>DFID</v>
          </cell>
          <cell r="J363" t="str">
            <v>Pc</v>
          </cell>
          <cell r="K363">
            <v>6</v>
          </cell>
          <cell r="L363">
            <v>49</v>
          </cell>
        </row>
        <row r="364">
          <cell r="C364" t="str">
            <v>Agraffe 23/10</v>
          </cell>
          <cell r="F364" t="str">
            <v>C1</v>
          </cell>
          <cell r="G364" t="str">
            <v>DF040</v>
          </cell>
          <cell r="H364" t="str">
            <v>LGDD</v>
          </cell>
          <cell r="I364" t="str">
            <v>DFID</v>
          </cell>
          <cell r="J364" t="str">
            <v>BT</v>
          </cell>
          <cell r="K364">
            <v>10</v>
          </cell>
          <cell r="L364">
            <v>20</v>
          </cell>
        </row>
        <row r="365">
          <cell r="C365" t="str">
            <v>Agraffe 24/6 (boite de10pqt)</v>
          </cell>
          <cell r="F365" t="str">
            <v>C1</v>
          </cell>
          <cell r="G365" t="str">
            <v>DF040</v>
          </cell>
          <cell r="H365" t="str">
            <v>LGDD</v>
          </cell>
          <cell r="I365" t="str">
            <v>DFID</v>
          </cell>
          <cell r="J365" t="str">
            <v>BT</v>
          </cell>
          <cell r="K365">
            <v>7</v>
          </cell>
          <cell r="L365">
            <v>2</v>
          </cell>
        </row>
        <row r="366">
          <cell r="C366" t="str">
            <v>Attache tout GF</v>
          </cell>
          <cell r="F366" t="str">
            <v>C1</v>
          </cell>
          <cell r="G366" t="str">
            <v>DF040</v>
          </cell>
          <cell r="H366" t="str">
            <v>LGDD</v>
          </cell>
          <cell r="I366" t="str">
            <v>DFID</v>
          </cell>
          <cell r="J366" t="str">
            <v>BT</v>
          </cell>
          <cell r="K366">
            <v>7</v>
          </cell>
          <cell r="L366">
            <v>10</v>
          </cell>
        </row>
        <row r="367">
          <cell r="C367" t="str">
            <v>Cahier KASUKU</v>
          </cell>
          <cell r="F367" t="str">
            <v>C1</v>
          </cell>
          <cell r="G367" t="str">
            <v>DF040</v>
          </cell>
          <cell r="H367" t="str">
            <v>LGDD</v>
          </cell>
          <cell r="I367" t="str">
            <v>DFID</v>
          </cell>
          <cell r="J367" t="str">
            <v>DZ</v>
          </cell>
          <cell r="K367">
            <v>10</v>
          </cell>
          <cell r="L367">
            <v>0.8</v>
          </cell>
        </row>
        <row r="368">
          <cell r="C368" t="str">
            <v>Cahier 1/2 broullon</v>
          </cell>
          <cell r="D368" t="str">
            <v>96pages</v>
          </cell>
          <cell r="F368" t="str">
            <v>C1</v>
          </cell>
          <cell r="G368" t="str">
            <v>DF040</v>
          </cell>
          <cell r="H368" t="str">
            <v>LGDD</v>
          </cell>
          <cell r="I368" t="str">
            <v>DFID</v>
          </cell>
          <cell r="J368" t="str">
            <v>DZ</v>
          </cell>
          <cell r="K368">
            <v>38</v>
          </cell>
          <cell r="L368">
            <v>2</v>
          </cell>
        </row>
        <row r="369">
          <cell r="C369" t="str">
            <v>Enveloppe sac A4</v>
          </cell>
          <cell r="F369" t="str">
            <v>C1</v>
          </cell>
          <cell r="G369" t="str">
            <v>DF040</v>
          </cell>
          <cell r="H369" t="str">
            <v>LGDD</v>
          </cell>
          <cell r="I369" t="str">
            <v>DFID</v>
          </cell>
          <cell r="J369" t="str">
            <v>Pc</v>
          </cell>
          <cell r="K369">
            <v>400</v>
          </cell>
          <cell r="L369">
            <v>0.1</v>
          </cell>
        </row>
        <row r="370">
          <cell r="C370" t="str">
            <v>Enveloppe ordinaire</v>
          </cell>
          <cell r="F370" t="str">
            <v>C1</v>
          </cell>
          <cell r="G370" t="str">
            <v>DF040</v>
          </cell>
          <cell r="H370" t="str">
            <v>LGDD</v>
          </cell>
          <cell r="I370" t="str">
            <v>DFID</v>
          </cell>
          <cell r="J370" t="str">
            <v>Pqt</v>
          </cell>
          <cell r="K370">
            <v>100</v>
          </cell>
          <cell r="L370">
            <v>1</v>
          </cell>
        </row>
        <row r="371">
          <cell r="C371" t="str">
            <v>Encre correcteur</v>
          </cell>
          <cell r="D371" t="str">
            <v>Blanc</v>
          </cell>
          <cell r="F371" t="str">
            <v>C1</v>
          </cell>
          <cell r="G371" t="str">
            <v>DF040</v>
          </cell>
          <cell r="H371" t="str">
            <v>LGDD</v>
          </cell>
          <cell r="I371" t="str">
            <v>DFID</v>
          </cell>
          <cell r="J371" t="str">
            <v>Pc</v>
          </cell>
          <cell r="K371">
            <v>20</v>
          </cell>
          <cell r="L371">
            <v>1.3</v>
          </cell>
        </row>
        <row r="372">
          <cell r="C372" t="str">
            <v>Farde chemise</v>
          </cell>
          <cell r="D372" t="str">
            <v>en carton</v>
          </cell>
          <cell r="F372" t="str">
            <v>C1</v>
          </cell>
          <cell r="G372" t="str">
            <v>DF040</v>
          </cell>
          <cell r="H372" t="str">
            <v>LGDD</v>
          </cell>
          <cell r="I372" t="str">
            <v>DFID</v>
          </cell>
          <cell r="J372" t="str">
            <v>Pc</v>
          </cell>
          <cell r="K372">
            <v>10</v>
          </cell>
          <cell r="L372">
            <v>0.1</v>
          </cell>
        </row>
        <row r="373">
          <cell r="C373" t="str">
            <v>Flip chart</v>
          </cell>
          <cell r="F373" t="str">
            <v>C1</v>
          </cell>
          <cell r="G373" t="str">
            <v>DF040</v>
          </cell>
          <cell r="H373" t="str">
            <v>LGDD</v>
          </cell>
          <cell r="I373" t="str">
            <v>DFID</v>
          </cell>
          <cell r="J373" t="str">
            <v>Rame</v>
          </cell>
          <cell r="K373">
            <v>40</v>
          </cell>
          <cell r="L373">
            <v>8</v>
          </cell>
        </row>
        <row r="374">
          <cell r="C374" t="str">
            <v>Marqueur Snowman</v>
          </cell>
          <cell r="F374" t="str">
            <v>C1</v>
          </cell>
          <cell r="G374" t="str">
            <v>DF040</v>
          </cell>
          <cell r="H374" t="str">
            <v>LGDD</v>
          </cell>
          <cell r="I374" t="str">
            <v>DFID</v>
          </cell>
          <cell r="J374" t="str">
            <v>Bt</v>
          </cell>
          <cell r="K374">
            <v>0</v>
          </cell>
          <cell r="L374">
            <v>2.5</v>
          </cell>
        </row>
        <row r="375">
          <cell r="C375" t="str">
            <v>Papier duplicateur A4</v>
          </cell>
          <cell r="F375" t="str">
            <v>C1</v>
          </cell>
          <cell r="G375" t="str">
            <v>DF040</v>
          </cell>
          <cell r="H375" t="str">
            <v>LGDD</v>
          </cell>
          <cell r="I375" t="str">
            <v>DFID</v>
          </cell>
          <cell r="J375" t="str">
            <v>Rame</v>
          </cell>
          <cell r="K375">
            <v>15</v>
          </cell>
          <cell r="L375">
            <v>5.8</v>
          </cell>
        </row>
        <row r="376">
          <cell r="C376" t="str">
            <v>Post-it PF</v>
          </cell>
          <cell r="F376" t="str">
            <v>C1</v>
          </cell>
          <cell r="G376" t="str">
            <v>DF040</v>
          </cell>
          <cell r="H376" t="str">
            <v>LGDD</v>
          </cell>
          <cell r="I376" t="str">
            <v>DFID</v>
          </cell>
          <cell r="J376" t="str">
            <v>Pc</v>
          </cell>
          <cell r="K376">
            <v>20</v>
          </cell>
          <cell r="L376">
            <v>0.7</v>
          </cell>
        </row>
        <row r="377">
          <cell r="C377" t="str">
            <v>Scotch adhesif</v>
          </cell>
          <cell r="F377" t="str">
            <v>C1</v>
          </cell>
          <cell r="G377" t="str">
            <v>DF040</v>
          </cell>
          <cell r="H377" t="str">
            <v>LGDD</v>
          </cell>
          <cell r="I377" t="str">
            <v>DFID</v>
          </cell>
          <cell r="J377" t="str">
            <v>Pc</v>
          </cell>
          <cell r="K377">
            <v>30</v>
          </cell>
          <cell r="L377">
            <v>0.9</v>
          </cell>
        </row>
        <row r="378">
          <cell r="C378" t="str">
            <v>Stylos bleu</v>
          </cell>
          <cell r="D378" t="str">
            <v>Carton de 20 boites de 50p</v>
          </cell>
          <cell r="F378" t="str">
            <v>C1</v>
          </cell>
          <cell r="G378" t="str">
            <v>DF040</v>
          </cell>
          <cell r="H378" t="str">
            <v>LGDD</v>
          </cell>
          <cell r="I378" t="str">
            <v>DFID</v>
          </cell>
          <cell r="J378" t="str">
            <v>Carton</v>
          </cell>
          <cell r="K378">
            <v>0</v>
          </cell>
          <cell r="L378">
            <v>110</v>
          </cell>
        </row>
        <row r="379">
          <cell r="C379" t="str">
            <v>Attache tout</v>
          </cell>
          <cell r="D379" t="str">
            <v>51mm</v>
          </cell>
          <cell r="F379" t="str">
            <v>C1</v>
          </cell>
          <cell r="G379" t="str">
            <v>EX024</v>
          </cell>
          <cell r="H379" t="str">
            <v>OADM</v>
          </cell>
          <cell r="I379" t="str">
            <v>SIDA</v>
          </cell>
          <cell r="J379" t="str">
            <v>BT</v>
          </cell>
          <cell r="K379">
            <v>10</v>
          </cell>
          <cell r="L379">
            <v>0.9</v>
          </cell>
        </row>
        <row r="380">
          <cell r="C380" t="str">
            <v>Enveloppe sac A4</v>
          </cell>
          <cell r="F380" t="str">
            <v>C1</v>
          </cell>
          <cell r="G380" t="str">
            <v>EX024</v>
          </cell>
          <cell r="H380" t="str">
            <v>OADM</v>
          </cell>
          <cell r="I380" t="str">
            <v>SIDA</v>
          </cell>
          <cell r="J380" t="str">
            <v>Pc</v>
          </cell>
          <cell r="K380">
            <v>43</v>
          </cell>
          <cell r="L380">
            <v>0.12</v>
          </cell>
        </row>
        <row r="381">
          <cell r="C381" t="str">
            <v>Farde a rabat en plastic</v>
          </cell>
          <cell r="F381" t="str">
            <v>C1</v>
          </cell>
          <cell r="G381" t="str">
            <v>DF040</v>
          </cell>
          <cell r="H381" t="str">
            <v>OADM</v>
          </cell>
          <cell r="I381" t="str">
            <v>DFID</v>
          </cell>
          <cell r="J381" t="str">
            <v>Pc</v>
          </cell>
          <cell r="K381">
            <v>150</v>
          </cell>
          <cell r="L381">
            <v>1.4</v>
          </cell>
        </row>
        <row r="382">
          <cell r="C382" t="str">
            <v xml:space="preserve">Attache tout </v>
          </cell>
          <cell r="D382" t="str">
            <v>51mm</v>
          </cell>
          <cell r="F382" t="str">
            <v>C1</v>
          </cell>
          <cell r="G382" t="str">
            <v>EX024</v>
          </cell>
          <cell r="H382" t="str">
            <v>OADM</v>
          </cell>
          <cell r="I382" t="str">
            <v>SIDA</v>
          </cell>
          <cell r="J382" t="str">
            <v>BT</v>
          </cell>
          <cell r="K382">
            <v>10</v>
          </cell>
          <cell r="L382">
            <v>0.9</v>
          </cell>
        </row>
        <row r="383">
          <cell r="C383" t="str">
            <v>Attache tout</v>
          </cell>
          <cell r="D383" t="str">
            <v>32mm</v>
          </cell>
          <cell r="F383" t="str">
            <v>C1</v>
          </cell>
          <cell r="G383" t="str">
            <v>EX024</v>
          </cell>
          <cell r="H383" t="str">
            <v>OADM</v>
          </cell>
          <cell r="I383" t="str">
            <v>SIDA</v>
          </cell>
          <cell r="J383" t="str">
            <v>BT</v>
          </cell>
          <cell r="K383">
            <v>16</v>
          </cell>
          <cell r="L383">
            <v>4</v>
          </cell>
        </row>
        <row r="384">
          <cell r="C384" t="str">
            <v>Colle liquide</v>
          </cell>
          <cell r="F384" t="str">
            <v>C1</v>
          </cell>
          <cell r="G384" t="str">
            <v>EX024</v>
          </cell>
          <cell r="H384" t="str">
            <v>OADM</v>
          </cell>
          <cell r="I384" t="str">
            <v>SIDA</v>
          </cell>
          <cell r="J384" t="str">
            <v>Pc</v>
          </cell>
          <cell r="K384">
            <v>20</v>
          </cell>
          <cell r="L384">
            <v>0.5</v>
          </cell>
        </row>
        <row r="385">
          <cell r="C385" t="str">
            <v xml:space="preserve">Enveloppe sac </v>
          </cell>
          <cell r="D385" t="str">
            <v>A4</v>
          </cell>
          <cell r="F385" t="str">
            <v>C1</v>
          </cell>
          <cell r="G385" t="str">
            <v>EX024</v>
          </cell>
          <cell r="H385" t="str">
            <v>OADM</v>
          </cell>
          <cell r="I385" t="str">
            <v>SIDA</v>
          </cell>
          <cell r="J385" t="str">
            <v>Pc</v>
          </cell>
          <cell r="K385">
            <v>43</v>
          </cell>
          <cell r="L385">
            <v>0.12</v>
          </cell>
        </row>
        <row r="386">
          <cell r="C386" t="str">
            <v>Enveloppe sac</v>
          </cell>
          <cell r="D386" t="str">
            <v>A5</v>
          </cell>
          <cell r="F386" t="str">
            <v>C1</v>
          </cell>
          <cell r="G386" t="str">
            <v>EX024</v>
          </cell>
          <cell r="H386" t="str">
            <v>OADM</v>
          </cell>
          <cell r="I386" t="str">
            <v>SIDA</v>
          </cell>
          <cell r="J386" t="str">
            <v>Pc</v>
          </cell>
          <cell r="K386">
            <v>365</v>
          </cell>
          <cell r="L386">
            <v>8.0000000000000002E-3</v>
          </cell>
        </row>
        <row r="387">
          <cell r="C387" t="str">
            <v>Farde a rabat en carton</v>
          </cell>
          <cell r="F387" t="str">
            <v>C1</v>
          </cell>
          <cell r="G387" t="str">
            <v>EX024</v>
          </cell>
          <cell r="H387" t="str">
            <v>OADM</v>
          </cell>
          <cell r="I387" t="str">
            <v>SIDA</v>
          </cell>
          <cell r="J387" t="str">
            <v>Pc</v>
          </cell>
          <cell r="K387">
            <v>200</v>
          </cell>
          <cell r="L387">
            <v>0.6</v>
          </cell>
        </row>
        <row r="388">
          <cell r="C388" t="str">
            <v>Plastique pour plastification</v>
          </cell>
          <cell r="F388" t="str">
            <v>C1</v>
          </cell>
          <cell r="G388" t="str">
            <v>EX024</v>
          </cell>
          <cell r="H388" t="str">
            <v>OADM</v>
          </cell>
          <cell r="I388" t="str">
            <v>SIDA</v>
          </cell>
          <cell r="J388" t="str">
            <v>Pc</v>
          </cell>
          <cell r="K388">
            <v>40</v>
          </cell>
          <cell r="L388">
            <v>5</v>
          </cell>
        </row>
        <row r="389">
          <cell r="C389" t="str">
            <v>Farde a rabat en plastic</v>
          </cell>
          <cell r="F389" t="str">
            <v>C1</v>
          </cell>
          <cell r="G389" t="str">
            <v>DF040</v>
          </cell>
          <cell r="H389" t="str">
            <v>OADM</v>
          </cell>
          <cell r="I389" t="str">
            <v>DFID</v>
          </cell>
          <cell r="J389" t="str">
            <v>Pc</v>
          </cell>
          <cell r="K389">
            <v>150</v>
          </cell>
          <cell r="L389">
            <v>1.4</v>
          </cell>
        </row>
        <row r="390">
          <cell r="C390" t="str">
            <v>Patte a coller</v>
          </cell>
          <cell r="F390" t="str">
            <v>C1</v>
          </cell>
          <cell r="G390" t="str">
            <v>DF040</v>
          </cell>
          <cell r="H390" t="str">
            <v>OADM</v>
          </cell>
          <cell r="I390" t="str">
            <v>DFID</v>
          </cell>
          <cell r="J390" t="str">
            <v>Pc</v>
          </cell>
          <cell r="K390">
            <v>46</v>
          </cell>
          <cell r="L390">
            <v>1.5</v>
          </cell>
        </row>
        <row r="391">
          <cell r="C391" t="str">
            <v>Agraffeuse MF</v>
          </cell>
          <cell r="F391" t="str">
            <v>C1</v>
          </cell>
          <cell r="G391" t="str">
            <v>DF045</v>
          </cell>
          <cell r="H391" t="str">
            <v>OADM</v>
          </cell>
          <cell r="I391" t="str">
            <v>DFID</v>
          </cell>
          <cell r="J391" t="str">
            <v>Pc</v>
          </cell>
          <cell r="K391">
            <v>17</v>
          </cell>
          <cell r="L391">
            <v>5</v>
          </cell>
        </row>
        <row r="392">
          <cell r="C392" t="str">
            <v>Attache tout 33mm</v>
          </cell>
          <cell r="F392" t="str">
            <v>C1</v>
          </cell>
          <cell r="G392" t="str">
            <v>DF045</v>
          </cell>
          <cell r="H392" t="str">
            <v>OADM</v>
          </cell>
          <cell r="I392" t="str">
            <v>DFID</v>
          </cell>
          <cell r="J392" t="str">
            <v>BT</v>
          </cell>
          <cell r="K392">
            <v>9</v>
          </cell>
          <cell r="L392">
            <v>3</v>
          </cell>
        </row>
        <row r="393">
          <cell r="C393" t="str">
            <v>Bin Card</v>
          </cell>
          <cell r="F393" t="str">
            <v>C1</v>
          </cell>
          <cell r="G393" t="str">
            <v>DF045</v>
          </cell>
          <cell r="H393" t="str">
            <v>OADM</v>
          </cell>
          <cell r="I393" t="str">
            <v>DFID</v>
          </cell>
          <cell r="J393" t="str">
            <v>Pc</v>
          </cell>
          <cell r="K393">
            <v>550</v>
          </cell>
          <cell r="L393">
            <v>0.2</v>
          </cell>
        </row>
        <row r="394">
          <cell r="C394" t="str">
            <v>Cahier Registre A4</v>
          </cell>
          <cell r="F394" t="str">
            <v>C1</v>
          </cell>
          <cell r="G394" t="str">
            <v>DF045</v>
          </cell>
          <cell r="H394" t="str">
            <v>OADM</v>
          </cell>
          <cell r="I394" t="str">
            <v>DFID</v>
          </cell>
          <cell r="J394" t="str">
            <v>Pc</v>
          </cell>
          <cell r="K394">
            <v>5</v>
          </cell>
          <cell r="L394">
            <v>2.5</v>
          </cell>
        </row>
        <row r="395">
          <cell r="C395" t="str">
            <v>Ciseaux</v>
          </cell>
          <cell r="F395" t="str">
            <v>C1</v>
          </cell>
          <cell r="G395" t="str">
            <v>DF045</v>
          </cell>
          <cell r="H395" t="str">
            <v>OADM</v>
          </cell>
          <cell r="I395" t="str">
            <v>DFID</v>
          </cell>
          <cell r="J395" t="str">
            <v>Pc</v>
          </cell>
          <cell r="K395">
            <v>1</v>
          </cell>
          <cell r="L395">
            <v>1.5</v>
          </cell>
        </row>
        <row r="396">
          <cell r="C396" t="str">
            <v>Classeur a levier</v>
          </cell>
          <cell r="D396" t="str">
            <v>GF</v>
          </cell>
          <cell r="F396" t="str">
            <v>C1</v>
          </cell>
          <cell r="G396" t="str">
            <v>DF045</v>
          </cell>
          <cell r="H396" t="str">
            <v>OADM</v>
          </cell>
          <cell r="I396" t="str">
            <v>DFID</v>
          </cell>
          <cell r="J396" t="str">
            <v>Pc</v>
          </cell>
          <cell r="K396">
            <v>150</v>
          </cell>
          <cell r="L396">
            <v>1.8</v>
          </cell>
        </row>
        <row r="397">
          <cell r="C397" t="str">
            <v>Crayon ordinaire</v>
          </cell>
          <cell r="F397" t="str">
            <v>C1</v>
          </cell>
          <cell r="G397" t="str">
            <v>DF045</v>
          </cell>
          <cell r="H397" t="str">
            <v>OADM</v>
          </cell>
          <cell r="I397" t="str">
            <v>DFID</v>
          </cell>
          <cell r="J397" t="str">
            <v>DZ</v>
          </cell>
          <cell r="K397">
            <v>1</v>
          </cell>
          <cell r="L397">
            <v>0.5</v>
          </cell>
        </row>
        <row r="398">
          <cell r="C398" t="str">
            <v>Desagrapheuse</v>
          </cell>
          <cell r="F398" t="str">
            <v>C1</v>
          </cell>
          <cell r="G398" t="str">
            <v>DF045</v>
          </cell>
          <cell r="H398" t="str">
            <v>OADM</v>
          </cell>
          <cell r="I398" t="str">
            <v>DFID</v>
          </cell>
          <cell r="J398" t="str">
            <v>Pc</v>
          </cell>
          <cell r="K398">
            <v>19</v>
          </cell>
          <cell r="L398">
            <v>0.8</v>
          </cell>
        </row>
        <row r="399">
          <cell r="C399" t="str">
            <v>Ecritoire double</v>
          </cell>
          <cell r="F399" t="str">
            <v>C1</v>
          </cell>
          <cell r="G399" t="str">
            <v>DF045</v>
          </cell>
          <cell r="H399" t="str">
            <v>OADM</v>
          </cell>
          <cell r="I399" t="str">
            <v>DFID</v>
          </cell>
          <cell r="J399" t="str">
            <v>Pc</v>
          </cell>
          <cell r="K399">
            <v>100</v>
          </cell>
          <cell r="L399">
            <v>1.8</v>
          </cell>
        </row>
        <row r="400">
          <cell r="C400" t="str">
            <v xml:space="preserve">Farde a tringle en plastique </v>
          </cell>
          <cell r="F400" t="str">
            <v>C1</v>
          </cell>
          <cell r="G400" t="str">
            <v>DF045</v>
          </cell>
          <cell r="H400" t="str">
            <v>OADM</v>
          </cell>
          <cell r="I400" t="str">
            <v>DFID</v>
          </cell>
          <cell r="J400" t="str">
            <v>Pc</v>
          </cell>
          <cell r="K400">
            <v>143</v>
          </cell>
          <cell r="L400">
            <v>0.6</v>
          </cell>
        </row>
        <row r="401">
          <cell r="C401" t="str">
            <v>Farde a rabat en plastic</v>
          </cell>
          <cell r="F401" t="str">
            <v>C1</v>
          </cell>
          <cell r="G401" t="str">
            <v>DF045</v>
          </cell>
          <cell r="H401" t="str">
            <v>OADM</v>
          </cell>
          <cell r="I401" t="str">
            <v>DFID</v>
          </cell>
          <cell r="J401" t="str">
            <v>Pc</v>
          </cell>
          <cell r="K401">
            <v>145</v>
          </cell>
          <cell r="L401">
            <v>1.4</v>
          </cell>
        </row>
        <row r="402">
          <cell r="C402" t="str">
            <v>Fiche de stock</v>
          </cell>
          <cell r="F402" t="str">
            <v>C1</v>
          </cell>
          <cell r="G402" t="str">
            <v>DF045</v>
          </cell>
          <cell r="H402" t="str">
            <v>OADM</v>
          </cell>
          <cell r="I402" t="str">
            <v>DFID</v>
          </cell>
          <cell r="J402" t="str">
            <v>Pc</v>
          </cell>
          <cell r="K402">
            <v>1000</v>
          </cell>
          <cell r="L402">
            <v>0.15</v>
          </cell>
        </row>
        <row r="403">
          <cell r="C403" t="str">
            <v>Feutre bleu (boite de 12pc)</v>
          </cell>
          <cell r="F403" t="str">
            <v>C1</v>
          </cell>
          <cell r="G403" t="str">
            <v>DF045</v>
          </cell>
          <cell r="H403" t="str">
            <v>OADM</v>
          </cell>
          <cell r="I403" t="str">
            <v>DFID</v>
          </cell>
          <cell r="J403" t="str">
            <v>DZ</v>
          </cell>
          <cell r="K403">
            <v>9</v>
          </cell>
          <cell r="L403">
            <v>2.5</v>
          </cell>
        </row>
        <row r="404">
          <cell r="C404" t="str">
            <v>Latte de 30cm</v>
          </cell>
          <cell r="F404" t="str">
            <v>C1</v>
          </cell>
          <cell r="G404" t="str">
            <v>DF045</v>
          </cell>
          <cell r="H404" t="str">
            <v>OADM</v>
          </cell>
          <cell r="I404" t="str">
            <v>DFID</v>
          </cell>
          <cell r="J404" t="str">
            <v>Pc</v>
          </cell>
          <cell r="K404">
            <v>32</v>
          </cell>
          <cell r="L404">
            <v>0.2</v>
          </cell>
        </row>
        <row r="405">
          <cell r="C405" t="str">
            <v>Marqueur Snowman</v>
          </cell>
          <cell r="F405" t="str">
            <v>C1</v>
          </cell>
          <cell r="G405" t="str">
            <v>DF045</v>
          </cell>
          <cell r="H405" t="str">
            <v>OADM</v>
          </cell>
          <cell r="I405" t="str">
            <v>DFID</v>
          </cell>
          <cell r="J405" t="str">
            <v>BT</v>
          </cell>
          <cell r="K405">
            <v>17</v>
          </cell>
          <cell r="L405">
            <v>2.2000000000000002</v>
          </cell>
        </row>
        <row r="406">
          <cell r="C406" t="str">
            <v>Plastique pour plastification</v>
          </cell>
          <cell r="D406" t="str">
            <v>A4</v>
          </cell>
          <cell r="F406" t="str">
            <v>C1</v>
          </cell>
          <cell r="G406" t="str">
            <v>DF045</v>
          </cell>
          <cell r="H406" t="str">
            <v>OADM</v>
          </cell>
          <cell r="I406" t="str">
            <v>DFID</v>
          </cell>
          <cell r="J406" t="str">
            <v>Rame</v>
          </cell>
          <cell r="K406">
            <v>3</v>
          </cell>
          <cell r="L406">
            <v>25</v>
          </cell>
        </row>
        <row r="407">
          <cell r="C407" t="str">
            <v>Porte macaron</v>
          </cell>
          <cell r="F407" t="str">
            <v>C1</v>
          </cell>
          <cell r="G407" t="str">
            <v>DF045</v>
          </cell>
          <cell r="H407" t="str">
            <v>OADM</v>
          </cell>
          <cell r="I407" t="str">
            <v>DFID</v>
          </cell>
          <cell r="J407" t="str">
            <v>Pc</v>
          </cell>
          <cell r="K407">
            <v>150</v>
          </cell>
          <cell r="L407">
            <v>1</v>
          </cell>
        </row>
        <row r="408">
          <cell r="C408" t="str">
            <v>Post it MF</v>
          </cell>
          <cell r="F408" t="str">
            <v>C1</v>
          </cell>
          <cell r="G408" t="str">
            <v>DF045</v>
          </cell>
          <cell r="H408" t="str">
            <v>OADM</v>
          </cell>
          <cell r="I408" t="str">
            <v>DFID</v>
          </cell>
          <cell r="J408" t="str">
            <v>Pc</v>
          </cell>
          <cell r="K408">
            <v>48</v>
          </cell>
          <cell r="L408">
            <v>1</v>
          </cell>
        </row>
        <row r="409">
          <cell r="C409" t="str">
            <v>Punaise</v>
          </cell>
          <cell r="F409" t="str">
            <v>C1</v>
          </cell>
          <cell r="G409" t="str">
            <v>DF045</v>
          </cell>
          <cell r="H409" t="str">
            <v>OADM</v>
          </cell>
          <cell r="I409" t="str">
            <v>DFID</v>
          </cell>
          <cell r="J409" t="str">
            <v>BT</v>
          </cell>
          <cell r="K409">
            <v>1</v>
          </cell>
          <cell r="L409">
            <v>0.8</v>
          </cell>
        </row>
        <row r="410">
          <cell r="C410" t="str">
            <v>Scotch OPAQUE</v>
          </cell>
          <cell r="F410" t="str">
            <v>C1</v>
          </cell>
          <cell r="G410" t="str">
            <v>DF045</v>
          </cell>
          <cell r="H410" t="str">
            <v>OADM</v>
          </cell>
          <cell r="I410" t="str">
            <v>DFID</v>
          </cell>
          <cell r="J410" t="str">
            <v>Pc</v>
          </cell>
          <cell r="K410">
            <v>1</v>
          </cell>
          <cell r="L410">
            <v>1</v>
          </cell>
        </row>
        <row r="411">
          <cell r="C411" t="str">
            <v>Surligneur</v>
          </cell>
          <cell r="F411" t="str">
            <v>C1</v>
          </cell>
          <cell r="G411" t="str">
            <v>DF045</v>
          </cell>
          <cell r="H411" t="str">
            <v>OADM</v>
          </cell>
          <cell r="I411" t="str">
            <v>DFID</v>
          </cell>
          <cell r="J411" t="str">
            <v>Pc</v>
          </cell>
          <cell r="K411">
            <v>4</v>
          </cell>
          <cell r="L411">
            <v>3</v>
          </cell>
        </row>
        <row r="412">
          <cell r="C412" t="str">
            <v xml:space="preserve">Toner </v>
          </cell>
          <cell r="D412" t="str">
            <v>Photocopieuse IR2016</v>
          </cell>
          <cell r="F412" t="str">
            <v>C1</v>
          </cell>
          <cell r="G412" t="str">
            <v>DF045</v>
          </cell>
          <cell r="H412" t="str">
            <v>OADM</v>
          </cell>
          <cell r="I412" t="str">
            <v>DFID</v>
          </cell>
          <cell r="J412" t="str">
            <v>Pc</v>
          </cell>
          <cell r="K412">
            <v>3</v>
          </cell>
          <cell r="L412">
            <v>50</v>
          </cell>
        </row>
        <row r="413">
          <cell r="C413" t="str">
            <v>Agraffeuse GF</v>
          </cell>
          <cell r="F413" t="str">
            <v>C1</v>
          </cell>
          <cell r="G413" t="str">
            <v>DF045</v>
          </cell>
          <cell r="H413" t="str">
            <v>OADM</v>
          </cell>
          <cell r="I413" t="str">
            <v>DFID</v>
          </cell>
          <cell r="J413" t="str">
            <v>Pc</v>
          </cell>
          <cell r="K413">
            <v>3</v>
          </cell>
          <cell r="L413">
            <v>30</v>
          </cell>
        </row>
        <row r="414">
          <cell r="C414" t="str">
            <v>Attache tout de 32mm</v>
          </cell>
          <cell r="F414" t="str">
            <v>C1</v>
          </cell>
          <cell r="G414" t="str">
            <v>GX572</v>
          </cell>
          <cell r="H414" t="str">
            <v>OADM</v>
          </cell>
          <cell r="I414" t="str">
            <v>UNICEF</v>
          </cell>
          <cell r="J414" t="str">
            <v>Bt</v>
          </cell>
          <cell r="K414">
            <v>20</v>
          </cell>
          <cell r="L414">
            <v>3</v>
          </cell>
        </row>
        <row r="415">
          <cell r="C415" t="str">
            <v>Attache tout 51mm</v>
          </cell>
          <cell r="F415" t="str">
            <v>C1</v>
          </cell>
          <cell r="G415" t="str">
            <v>GX572</v>
          </cell>
          <cell r="H415" t="str">
            <v>OADM</v>
          </cell>
          <cell r="I415" t="str">
            <v>UNICEF</v>
          </cell>
          <cell r="J415" t="str">
            <v>BT</v>
          </cell>
          <cell r="K415">
            <v>17</v>
          </cell>
          <cell r="L415">
            <v>0.9</v>
          </cell>
        </row>
        <row r="416">
          <cell r="C416" t="str">
            <v>Bloc note A4</v>
          </cell>
          <cell r="D416" t="str">
            <v>Ligne</v>
          </cell>
          <cell r="F416" t="str">
            <v>C1</v>
          </cell>
          <cell r="G416" t="str">
            <v>GX572</v>
          </cell>
          <cell r="H416" t="str">
            <v>OADM</v>
          </cell>
          <cell r="I416" t="str">
            <v>UNICEF</v>
          </cell>
          <cell r="J416" t="str">
            <v>Pc</v>
          </cell>
          <cell r="K416">
            <v>50</v>
          </cell>
          <cell r="L416">
            <v>1.5</v>
          </cell>
        </row>
        <row r="417">
          <cell r="C417" t="str">
            <v>Cahier ministre A4</v>
          </cell>
          <cell r="F417" t="str">
            <v>C1</v>
          </cell>
          <cell r="G417" t="str">
            <v>GX572</v>
          </cell>
          <cell r="H417" t="str">
            <v>OADM</v>
          </cell>
          <cell r="I417" t="str">
            <v>UNICEF</v>
          </cell>
          <cell r="J417" t="str">
            <v>Pc</v>
          </cell>
          <cell r="K417">
            <v>20</v>
          </cell>
          <cell r="L417">
            <v>12.5</v>
          </cell>
        </row>
        <row r="418">
          <cell r="C418" t="str">
            <v>Ciseaux</v>
          </cell>
          <cell r="F418" t="str">
            <v>C1</v>
          </cell>
          <cell r="G418" t="str">
            <v>GX572</v>
          </cell>
          <cell r="H418" t="str">
            <v>OADM</v>
          </cell>
          <cell r="I418" t="str">
            <v>UNICEF</v>
          </cell>
          <cell r="J418" t="str">
            <v>Paire</v>
          </cell>
          <cell r="K418">
            <v>10</v>
          </cell>
          <cell r="L418">
            <v>1.5</v>
          </cell>
        </row>
        <row r="419">
          <cell r="C419" t="str">
            <v>Classeur a levier</v>
          </cell>
          <cell r="D419" t="str">
            <v>GF</v>
          </cell>
          <cell r="F419" t="str">
            <v>C1</v>
          </cell>
          <cell r="G419" t="str">
            <v>GX572</v>
          </cell>
          <cell r="H419" t="str">
            <v>OADM</v>
          </cell>
          <cell r="I419" t="str">
            <v>UNICEF</v>
          </cell>
          <cell r="J419" t="str">
            <v>Pc</v>
          </cell>
          <cell r="K419">
            <v>186</v>
          </cell>
          <cell r="L419">
            <v>1.6</v>
          </cell>
        </row>
        <row r="420">
          <cell r="C420" t="str">
            <v>Classeur a levier</v>
          </cell>
          <cell r="D420" t="str">
            <v>PF</v>
          </cell>
          <cell r="F420" t="str">
            <v>C1</v>
          </cell>
          <cell r="G420" t="str">
            <v>GX572</v>
          </cell>
          <cell r="H420" t="str">
            <v>OADM</v>
          </cell>
          <cell r="I420" t="str">
            <v>UNICEF</v>
          </cell>
          <cell r="J420" t="str">
            <v>Pc</v>
          </cell>
          <cell r="K420">
            <v>20</v>
          </cell>
          <cell r="L420">
            <v>2.5</v>
          </cell>
        </row>
        <row r="421">
          <cell r="C421" t="str">
            <v>Colle UHU</v>
          </cell>
          <cell r="F421" t="str">
            <v>C1</v>
          </cell>
          <cell r="G421" t="str">
            <v>GX572</v>
          </cell>
          <cell r="H421" t="str">
            <v>OADM</v>
          </cell>
          <cell r="I421" t="str">
            <v>UNICEF</v>
          </cell>
          <cell r="J421" t="str">
            <v>Pc</v>
          </cell>
          <cell r="K421">
            <v>20</v>
          </cell>
          <cell r="L421">
            <v>1.5</v>
          </cell>
        </row>
        <row r="422">
          <cell r="C422" t="str">
            <v>Crayon siimple Ord.</v>
          </cell>
          <cell r="F422" t="str">
            <v>C1</v>
          </cell>
          <cell r="G422" t="str">
            <v>GX572</v>
          </cell>
          <cell r="H422" t="str">
            <v>OADM</v>
          </cell>
          <cell r="I422" t="str">
            <v>UNICEF</v>
          </cell>
          <cell r="J422" t="str">
            <v>DZ</v>
          </cell>
          <cell r="K422">
            <v>2</v>
          </cell>
          <cell r="L422">
            <v>0.6</v>
          </cell>
        </row>
        <row r="423">
          <cell r="C423" t="str">
            <v>Desagrapheuse</v>
          </cell>
          <cell r="F423" t="str">
            <v>C1</v>
          </cell>
          <cell r="G423" t="str">
            <v>GX572</v>
          </cell>
          <cell r="H423" t="str">
            <v>OADM</v>
          </cell>
          <cell r="I423" t="str">
            <v>UNICEF</v>
          </cell>
          <cell r="J423" t="str">
            <v>Pc</v>
          </cell>
          <cell r="K423">
            <v>10</v>
          </cell>
          <cell r="L423">
            <v>0.8</v>
          </cell>
        </row>
        <row r="424">
          <cell r="C424" t="str">
            <v xml:space="preserve">Farde a rabat </v>
          </cell>
          <cell r="F424" t="str">
            <v>C1</v>
          </cell>
          <cell r="G424" t="str">
            <v>GX572</v>
          </cell>
          <cell r="H424" t="str">
            <v>OADM</v>
          </cell>
          <cell r="I424" t="str">
            <v>UNICEF</v>
          </cell>
          <cell r="J424" t="str">
            <v>Pc</v>
          </cell>
          <cell r="K424">
            <v>91</v>
          </cell>
          <cell r="L424">
            <v>1.5</v>
          </cell>
        </row>
        <row r="425">
          <cell r="C425" t="str">
            <v>Farde a suspendre en carton</v>
          </cell>
          <cell r="F425" t="str">
            <v>C1</v>
          </cell>
          <cell r="G425" t="str">
            <v>Gx572</v>
          </cell>
          <cell r="H425" t="str">
            <v>OADM</v>
          </cell>
          <cell r="I425" t="str">
            <v>UNICEF</v>
          </cell>
          <cell r="J425" t="str">
            <v>Pc</v>
          </cell>
          <cell r="K425">
            <v>150</v>
          </cell>
          <cell r="L425">
            <v>0.6</v>
          </cell>
        </row>
        <row r="426">
          <cell r="C426" t="str">
            <v>Feutre noir 0,2mm</v>
          </cell>
          <cell r="F426" t="str">
            <v>C1</v>
          </cell>
          <cell r="G426" t="str">
            <v>GX572</v>
          </cell>
          <cell r="H426" t="str">
            <v>OADM</v>
          </cell>
          <cell r="I426" t="str">
            <v>UNICEF</v>
          </cell>
          <cell r="J426" t="str">
            <v>Pc</v>
          </cell>
          <cell r="K426">
            <v>3</v>
          </cell>
          <cell r="L426">
            <v>1</v>
          </cell>
        </row>
        <row r="427">
          <cell r="C427" t="str">
            <v>Feutre vert 0,2mm</v>
          </cell>
          <cell r="F427" t="str">
            <v>C1</v>
          </cell>
          <cell r="G427" t="str">
            <v>GX572</v>
          </cell>
          <cell r="H427" t="str">
            <v>OADM</v>
          </cell>
          <cell r="I427" t="str">
            <v>UNICEF</v>
          </cell>
          <cell r="J427" t="str">
            <v>Pc</v>
          </cell>
          <cell r="K427">
            <v>4</v>
          </cell>
          <cell r="L427">
            <v>2</v>
          </cell>
        </row>
        <row r="428">
          <cell r="C428" t="str">
            <v>Flip chart</v>
          </cell>
          <cell r="F428" t="str">
            <v>C1</v>
          </cell>
          <cell r="G428" t="str">
            <v>GX572</v>
          </cell>
          <cell r="H428" t="str">
            <v>OADM</v>
          </cell>
          <cell r="I428" t="str">
            <v>UNICEF</v>
          </cell>
          <cell r="J428" t="str">
            <v>Pc</v>
          </cell>
          <cell r="K428">
            <v>28</v>
          </cell>
          <cell r="L428">
            <v>9</v>
          </cell>
        </row>
        <row r="429">
          <cell r="C429" t="str">
            <v xml:space="preserve">Gomme </v>
          </cell>
          <cell r="F429" t="str">
            <v>C1</v>
          </cell>
          <cell r="G429" t="str">
            <v>GX572</v>
          </cell>
          <cell r="H429" t="str">
            <v>OADM</v>
          </cell>
          <cell r="I429" t="str">
            <v>UNICEF</v>
          </cell>
          <cell r="J429" t="str">
            <v>Pc</v>
          </cell>
          <cell r="K429">
            <v>24</v>
          </cell>
          <cell r="L429">
            <v>0.2</v>
          </cell>
        </row>
        <row r="430">
          <cell r="C430" t="str">
            <v>Latte de 30cm</v>
          </cell>
          <cell r="F430" t="str">
            <v>C1</v>
          </cell>
          <cell r="G430" t="str">
            <v>GX572</v>
          </cell>
          <cell r="H430" t="str">
            <v>OADM</v>
          </cell>
          <cell r="I430" t="str">
            <v>UNICEF</v>
          </cell>
          <cell r="J430" t="str">
            <v>Pc</v>
          </cell>
          <cell r="K430">
            <v>18</v>
          </cell>
          <cell r="L430">
            <v>0.3</v>
          </cell>
        </row>
        <row r="431">
          <cell r="C431" t="str">
            <v>Post It PF</v>
          </cell>
          <cell r="F431" t="str">
            <v>C1</v>
          </cell>
          <cell r="G431" t="str">
            <v>GX572</v>
          </cell>
          <cell r="H431" t="str">
            <v>OADM</v>
          </cell>
          <cell r="I431" t="str">
            <v>UNICEF</v>
          </cell>
          <cell r="J431" t="str">
            <v>Pc</v>
          </cell>
          <cell r="K431">
            <v>36</v>
          </cell>
          <cell r="L431">
            <v>0.6</v>
          </cell>
        </row>
        <row r="432">
          <cell r="C432" t="str">
            <v>Punaise</v>
          </cell>
          <cell r="F432" t="str">
            <v>C1</v>
          </cell>
          <cell r="G432" t="str">
            <v>GX572</v>
          </cell>
          <cell r="H432" t="str">
            <v>OADM</v>
          </cell>
          <cell r="I432" t="str">
            <v>UNICEF</v>
          </cell>
          <cell r="J432" t="str">
            <v>Bt</v>
          </cell>
          <cell r="K432">
            <v>11</v>
          </cell>
          <cell r="L432">
            <v>1.3</v>
          </cell>
        </row>
        <row r="433">
          <cell r="C433" t="str">
            <v>Scotch ahesif</v>
          </cell>
          <cell r="F433" t="str">
            <v>C1</v>
          </cell>
          <cell r="G433" t="str">
            <v>GX572</v>
          </cell>
          <cell r="H433" t="str">
            <v>OADM</v>
          </cell>
          <cell r="I433" t="str">
            <v>UNICEF</v>
          </cell>
          <cell r="J433" t="str">
            <v>Pc</v>
          </cell>
          <cell r="K433">
            <v>16</v>
          </cell>
          <cell r="L433">
            <v>1</v>
          </cell>
        </row>
        <row r="434">
          <cell r="C434" t="str">
            <v>Scotch transparent</v>
          </cell>
          <cell r="D434" t="str">
            <v>GF</v>
          </cell>
          <cell r="F434" t="str">
            <v>C1</v>
          </cell>
          <cell r="G434" t="str">
            <v>GX572</v>
          </cell>
          <cell r="H434" t="str">
            <v>OADM</v>
          </cell>
          <cell r="I434" t="str">
            <v>UNICEF</v>
          </cell>
          <cell r="J434" t="str">
            <v>Pc</v>
          </cell>
          <cell r="K434">
            <v>26</v>
          </cell>
          <cell r="L434">
            <v>1.5</v>
          </cell>
        </row>
        <row r="435">
          <cell r="C435" t="str">
            <v>Scotch OPAQUE</v>
          </cell>
          <cell r="D435" t="str">
            <v>GF</v>
          </cell>
          <cell r="F435" t="str">
            <v>C1</v>
          </cell>
          <cell r="G435" t="str">
            <v>GX572</v>
          </cell>
          <cell r="H435" t="str">
            <v>OADM</v>
          </cell>
          <cell r="I435" t="str">
            <v>UNICEF</v>
          </cell>
          <cell r="J435" t="str">
            <v>Pc</v>
          </cell>
          <cell r="K435">
            <v>22</v>
          </cell>
          <cell r="L435">
            <v>1.5</v>
          </cell>
        </row>
        <row r="436">
          <cell r="C436" t="str">
            <v>Stylo bleu (bte de 50Pces)</v>
          </cell>
          <cell r="F436" t="str">
            <v>C1</v>
          </cell>
          <cell r="G436" t="str">
            <v>GX572</v>
          </cell>
          <cell r="H436" t="str">
            <v>OADM</v>
          </cell>
          <cell r="I436" t="str">
            <v>UNICEF</v>
          </cell>
          <cell r="J436" t="str">
            <v>Pc</v>
          </cell>
          <cell r="K436">
            <v>81</v>
          </cell>
          <cell r="L436">
            <v>0.11</v>
          </cell>
        </row>
        <row r="437">
          <cell r="C437" t="str">
            <v>Toner Photocopie</v>
          </cell>
          <cell r="D437" t="str">
            <v>IR 2016</v>
          </cell>
          <cell r="F437" t="str">
            <v>C1</v>
          </cell>
          <cell r="G437" t="str">
            <v>GX572</v>
          </cell>
          <cell r="H437" t="str">
            <v>OADM</v>
          </cell>
          <cell r="I437" t="str">
            <v>UNICEF</v>
          </cell>
          <cell r="J437" t="str">
            <v>Pc</v>
          </cell>
          <cell r="K437">
            <v>3</v>
          </cell>
          <cell r="L437">
            <v>50</v>
          </cell>
        </row>
        <row r="438">
          <cell r="C438" t="str">
            <v>Bloc note A5</v>
          </cell>
          <cell r="F438" t="str">
            <v>C1</v>
          </cell>
          <cell r="G438" t="str">
            <v>GX572</v>
          </cell>
          <cell r="H438" t="str">
            <v>OADM</v>
          </cell>
          <cell r="I438" t="str">
            <v>UNICEF</v>
          </cell>
          <cell r="J438" t="str">
            <v>Pc</v>
          </cell>
          <cell r="K438">
            <v>20</v>
          </cell>
          <cell r="L438">
            <v>1.3</v>
          </cell>
        </row>
        <row r="439">
          <cell r="C439" t="str">
            <v>Bloc note A5</v>
          </cell>
          <cell r="F439" t="str">
            <v>C1</v>
          </cell>
          <cell r="G439" t="str">
            <v>GX572</v>
          </cell>
          <cell r="H439" t="str">
            <v>OADM</v>
          </cell>
          <cell r="I439" t="str">
            <v>UNICEF</v>
          </cell>
          <cell r="J439" t="str">
            <v>Pc</v>
          </cell>
          <cell r="K439">
            <v>1</v>
          </cell>
          <cell r="L439">
            <v>1.3</v>
          </cell>
        </row>
        <row r="440">
          <cell r="C440" t="str">
            <v>Calculatrice digitale</v>
          </cell>
          <cell r="F440" t="str">
            <v>C1</v>
          </cell>
          <cell r="G440" t="str">
            <v>GX572</v>
          </cell>
          <cell r="H440" t="str">
            <v>OADM</v>
          </cell>
          <cell r="I440" t="str">
            <v>UNICEF</v>
          </cell>
          <cell r="J440" t="str">
            <v>Pc</v>
          </cell>
          <cell r="K440">
            <v>14</v>
          </cell>
          <cell r="L440">
            <v>6</v>
          </cell>
        </row>
        <row r="441">
          <cell r="C441" t="str">
            <v>Ecritoire double</v>
          </cell>
          <cell r="F441" t="str">
            <v>C1</v>
          </cell>
          <cell r="G441" t="str">
            <v>GX572</v>
          </cell>
          <cell r="H441" t="str">
            <v>OADM</v>
          </cell>
          <cell r="I441" t="str">
            <v>UNICEF</v>
          </cell>
          <cell r="J441" t="str">
            <v>Pc</v>
          </cell>
          <cell r="K441">
            <v>9</v>
          </cell>
          <cell r="L441">
            <v>1.8</v>
          </cell>
        </row>
        <row r="442">
          <cell r="C442" t="str">
            <v>Toner pphotocopieuse</v>
          </cell>
          <cell r="D442" t="str">
            <v>IR 2016</v>
          </cell>
          <cell r="F442" t="str">
            <v>C1</v>
          </cell>
          <cell r="G442" t="str">
            <v>GX572</v>
          </cell>
          <cell r="H442" t="str">
            <v>OADM</v>
          </cell>
          <cell r="I442" t="str">
            <v>UNICEF</v>
          </cell>
          <cell r="J442" t="str">
            <v>Pc</v>
          </cell>
          <cell r="K442">
            <v>3</v>
          </cell>
          <cell r="L442">
            <v>50</v>
          </cell>
        </row>
        <row r="443">
          <cell r="C443" t="str">
            <v>Agraphe GM</v>
          </cell>
          <cell r="F443" t="str">
            <v>C1</v>
          </cell>
          <cell r="G443" t="str">
            <v>U1000</v>
          </cell>
          <cell r="H443" t="str">
            <v>OADM</v>
          </cell>
          <cell r="I443" t="str">
            <v>IRC</v>
          </cell>
          <cell r="J443" t="str">
            <v>BT</v>
          </cell>
          <cell r="K443">
            <v>1</v>
          </cell>
          <cell r="L443">
            <v>2</v>
          </cell>
        </row>
        <row r="444">
          <cell r="C444" t="str">
            <v>Agrafeuse PF</v>
          </cell>
          <cell r="F444" t="str">
            <v>C1</v>
          </cell>
          <cell r="G444" t="str">
            <v>U1000</v>
          </cell>
          <cell r="H444" t="str">
            <v>OADM</v>
          </cell>
          <cell r="I444" t="str">
            <v>IRC</v>
          </cell>
          <cell r="J444" t="str">
            <v>Pc</v>
          </cell>
          <cell r="K444">
            <v>38</v>
          </cell>
          <cell r="L444">
            <v>3</v>
          </cell>
        </row>
        <row r="445">
          <cell r="C445" t="str">
            <v>Attache tout MF</v>
          </cell>
          <cell r="F445" t="str">
            <v>C1</v>
          </cell>
          <cell r="G445" t="str">
            <v>U1000</v>
          </cell>
          <cell r="H445" t="str">
            <v>OADM</v>
          </cell>
          <cell r="I445" t="str">
            <v>IRC</v>
          </cell>
          <cell r="J445" t="str">
            <v>BT</v>
          </cell>
          <cell r="K445">
            <v>30</v>
          </cell>
          <cell r="L445">
            <v>5</v>
          </cell>
        </row>
        <row r="446">
          <cell r="C446" t="str">
            <v>Auto collant IRC</v>
          </cell>
          <cell r="F446" t="str">
            <v>C1</v>
          </cell>
          <cell r="G446" t="str">
            <v>U1000</v>
          </cell>
          <cell r="H446" t="str">
            <v>OADM</v>
          </cell>
          <cell r="I446" t="str">
            <v>IRC</v>
          </cell>
          <cell r="J446" t="str">
            <v>Pc</v>
          </cell>
          <cell r="K446">
            <v>48</v>
          </cell>
          <cell r="L446">
            <v>1</v>
          </cell>
        </row>
        <row r="447">
          <cell r="C447" t="str">
            <v>Auto collant Pas d'arme</v>
          </cell>
          <cell r="F447" t="str">
            <v>C1</v>
          </cell>
          <cell r="G447" t="str">
            <v>U1000</v>
          </cell>
          <cell r="H447" t="str">
            <v>OADM</v>
          </cell>
          <cell r="I447" t="str">
            <v>IRC</v>
          </cell>
          <cell r="J447" t="str">
            <v>Pc</v>
          </cell>
          <cell r="K447">
            <v>0</v>
          </cell>
          <cell r="L447">
            <v>1</v>
          </cell>
        </row>
        <row r="448">
          <cell r="C448" t="str">
            <v>Bac a papier (Trieur)</v>
          </cell>
          <cell r="F448" t="str">
            <v>C1</v>
          </cell>
          <cell r="G448" t="str">
            <v>U1000</v>
          </cell>
          <cell r="H448" t="str">
            <v>OADM</v>
          </cell>
          <cell r="I448" t="str">
            <v>IRC</v>
          </cell>
          <cell r="J448" t="str">
            <v>Pc</v>
          </cell>
          <cell r="K448">
            <v>3</v>
          </cell>
          <cell r="L448">
            <v>15</v>
          </cell>
        </row>
        <row r="449">
          <cell r="C449" t="str">
            <v>Bloc note A4</v>
          </cell>
          <cell r="F449" t="str">
            <v>C1</v>
          </cell>
          <cell r="G449" t="str">
            <v>U1000</v>
          </cell>
          <cell r="H449" t="str">
            <v>OADM</v>
          </cell>
          <cell r="I449" t="str">
            <v>IRC</v>
          </cell>
          <cell r="J449" t="str">
            <v>Pc</v>
          </cell>
          <cell r="K449">
            <v>84</v>
          </cell>
          <cell r="L449">
            <v>1.5</v>
          </cell>
        </row>
        <row r="450">
          <cell r="C450" t="str">
            <v>Bloc note A5</v>
          </cell>
          <cell r="F450" t="str">
            <v>C1</v>
          </cell>
          <cell r="G450" t="str">
            <v>U1000</v>
          </cell>
          <cell r="H450" t="str">
            <v>OADM</v>
          </cell>
          <cell r="I450" t="str">
            <v>IRC</v>
          </cell>
          <cell r="J450" t="str">
            <v>Pc</v>
          </cell>
          <cell r="K450">
            <v>22</v>
          </cell>
          <cell r="L450">
            <v>1.5</v>
          </cell>
        </row>
        <row r="451">
          <cell r="C451" t="str">
            <v>Cahier Registre A4</v>
          </cell>
          <cell r="F451" t="str">
            <v>C1</v>
          </cell>
          <cell r="G451" t="str">
            <v>U1000</v>
          </cell>
          <cell r="H451" t="str">
            <v>OADM</v>
          </cell>
          <cell r="I451" t="str">
            <v>IRC</v>
          </cell>
          <cell r="J451" t="str">
            <v>Pc</v>
          </cell>
          <cell r="K451">
            <v>60</v>
          </cell>
          <cell r="L451">
            <v>2.5</v>
          </cell>
        </row>
        <row r="452">
          <cell r="C452" t="str">
            <v>Carnet Bon de Sortie Magasin</v>
          </cell>
          <cell r="F452" t="str">
            <v>C1</v>
          </cell>
          <cell r="G452" t="str">
            <v>U1000</v>
          </cell>
          <cell r="H452" t="str">
            <v>OADM</v>
          </cell>
          <cell r="I452" t="str">
            <v>IRC</v>
          </cell>
          <cell r="J452" t="str">
            <v>Pc</v>
          </cell>
          <cell r="K452">
            <v>3</v>
          </cell>
          <cell r="L452">
            <v>14</v>
          </cell>
        </row>
        <row r="453">
          <cell r="C453" t="str">
            <v>Carnet Bon de Commande</v>
          </cell>
          <cell r="F453" t="str">
            <v>C1</v>
          </cell>
          <cell r="G453" t="str">
            <v>U1000</v>
          </cell>
          <cell r="H453" t="str">
            <v>OADM</v>
          </cell>
          <cell r="I453" t="str">
            <v>IRC</v>
          </cell>
          <cell r="J453" t="str">
            <v>Pc</v>
          </cell>
          <cell r="K453">
            <v>8</v>
          </cell>
          <cell r="L453">
            <v>14</v>
          </cell>
        </row>
        <row r="454">
          <cell r="C454" t="str">
            <v>Carnet Way Bill</v>
          </cell>
          <cell r="F454" t="str">
            <v>C1</v>
          </cell>
          <cell r="G454" t="str">
            <v>U1000</v>
          </cell>
          <cell r="H454" t="str">
            <v>OADM</v>
          </cell>
          <cell r="I454" t="str">
            <v>IRC</v>
          </cell>
          <cell r="J454" t="str">
            <v>Pc</v>
          </cell>
          <cell r="K454">
            <v>0</v>
          </cell>
          <cell r="L454">
            <v>14</v>
          </cell>
        </row>
        <row r="455">
          <cell r="C455" t="str">
            <v>Carnet bon soins MEDICAUX</v>
          </cell>
          <cell r="F455" t="str">
            <v>C1</v>
          </cell>
          <cell r="G455" t="str">
            <v>U1000</v>
          </cell>
          <cell r="H455" t="str">
            <v>OADM</v>
          </cell>
          <cell r="I455" t="str">
            <v>IRC</v>
          </cell>
          <cell r="J455" t="str">
            <v>Pc</v>
          </cell>
          <cell r="K455">
            <v>29</v>
          </cell>
          <cell r="L455">
            <v>5</v>
          </cell>
        </row>
        <row r="456">
          <cell r="C456" t="str">
            <v>Ciseaux</v>
          </cell>
          <cell r="F456" t="str">
            <v>C1</v>
          </cell>
          <cell r="G456" t="str">
            <v>U1000</v>
          </cell>
          <cell r="H456" t="str">
            <v>OADM</v>
          </cell>
          <cell r="I456" t="str">
            <v>IRC</v>
          </cell>
          <cell r="J456" t="str">
            <v>Pc</v>
          </cell>
          <cell r="K456">
            <v>3</v>
          </cell>
          <cell r="L456">
            <v>1.5</v>
          </cell>
        </row>
        <row r="457">
          <cell r="C457" t="str">
            <v>Correcteur blanc</v>
          </cell>
          <cell r="F457" t="str">
            <v>C1</v>
          </cell>
          <cell r="G457" t="str">
            <v>U1000</v>
          </cell>
          <cell r="H457" t="str">
            <v>OADM</v>
          </cell>
          <cell r="I457" t="str">
            <v>IRC</v>
          </cell>
          <cell r="J457" t="str">
            <v>Pc</v>
          </cell>
          <cell r="K457">
            <v>32</v>
          </cell>
          <cell r="L457">
            <v>1.3</v>
          </cell>
        </row>
        <row r="458">
          <cell r="C458" t="str">
            <v>Crayon ordinaire</v>
          </cell>
          <cell r="F458" t="str">
            <v>C1</v>
          </cell>
          <cell r="G458" t="str">
            <v>U1000</v>
          </cell>
          <cell r="H458" t="str">
            <v>OADM</v>
          </cell>
          <cell r="I458" t="str">
            <v>IRC</v>
          </cell>
          <cell r="J458" t="str">
            <v>Pc</v>
          </cell>
          <cell r="K458">
            <v>34</v>
          </cell>
          <cell r="L458">
            <v>5.0000000000000001E-3</v>
          </cell>
        </row>
        <row r="459">
          <cell r="C459" t="str">
            <v>Feutre noir 0,2mm</v>
          </cell>
          <cell r="F459" t="str">
            <v>C1</v>
          </cell>
          <cell r="G459" t="str">
            <v>U1000</v>
          </cell>
          <cell r="H459" t="str">
            <v>OADM</v>
          </cell>
          <cell r="I459" t="str">
            <v>IRC</v>
          </cell>
          <cell r="J459" t="str">
            <v>Pc</v>
          </cell>
          <cell r="K459">
            <v>5</v>
          </cell>
          <cell r="L459">
            <v>1.2</v>
          </cell>
        </row>
        <row r="460">
          <cell r="C460" t="str">
            <v>Feutre bleu (boite de 12pc)</v>
          </cell>
          <cell r="F460" t="str">
            <v>C1</v>
          </cell>
          <cell r="G460" t="str">
            <v>U1000</v>
          </cell>
          <cell r="H460" t="str">
            <v>OADM</v>
          </cell>
          <cell r="I460" t="str">
            <v>IRC</v>
          </cell>
          <cell r="J460" t="str">
            <v>Pc</v>
          </cell>
          <cell r="K460">
            <v>6</v>
          </cell>
          <cell r="L460">
            <v>24</v>
          </cell>
        </row>
        <row r="461">
          <cell r="C461" t="str">
            <v>Latte de 30cm</v>
          </cell>
          <cell r="F461" t="str">
            <v>C1</v>
          </cell>
          <cell r="G461" t="str">
            <v>U1000</v>
          </cell>
          <cell r="H461" t="str">
            <v>OADM</v>
          </cell>
          <cell r="I461" t="str">
            <v>IRC</v>
          </cell>
          <cell r="J461" t="str">
            <v>Pc</v>
          </cell>
          <cell r="K461">
            <v>30</v>
          </cell>
          <cell r="L461">
            <v>0.2</v>
          </cell>
        </row>
        <row r="462">
          <cell r="C462" t="str">
            <v>Papier bristole A4</v>
          </cell>
          <cell r="F462" t="str">
            <v>C1</v>
          </cell>
          <cell r="G462" t="str">
            <v>U1000</v>
          </cell>
          <cell r="H462" t="str">
            <v>OADM</v>
          </cell>
          <cell r="I462" t="str">
            <v>IRC</v>
          </cell>
          <cell r="J462" t="str">
            <v>Rame</v>
          </cell>
          <cell r="K462">
            <v>23</v>
          </cell>
          <cell r="L462">
            <v>6</v>
          </cell>
        </row>
        <row r="463">
          <cell r="C463" t="str">
            <v>Papier bristol A4</v>
          </cell>
          <cell r="F463" t="str">
            <v>C1</v>
          </cell>
          <cell r="G463" t="str">
            <v>U1000</v>
          </cell>
          <cell r="H463" t="str">
            <v>OADM</v>
          </cell>
          <cell r="I463" t="str">
            <v>IRC</v>
          </cell>
          <cell r="J463" t="str">
            <v>Pc</v>
          </cell>
          <cell r="K463">
            <v>50</v>
          </cell>
          <cell r="L463">
            <v>6.0000000000000001E-3</v>
          </cell>
        </row>
        <row r="464">
          <cell r="C464" t="str">
            <v>Papier carbone</v>
          </cell>
          <cell r="F464" t="str">
            <v>C1</v>
          </cell>
          <cell r="G464" t="str">
            <v>U1000</v>
          </cell>
          <cell r="H464" t="str">
            <v>OADM</v>
          </cell>
          <cell r="I464" t="str">
            <v>IRC</v>
          </cell>
          <cell r="J464" t="str">
            <v>Rame</v>
          </cell>
          <cell r="K464">
            <v>37</v>
          </cell>
          <cell r="L464">
            <v>4</v>
          </cell>
        </row>
        <row r="465">
          <cell r="C465" t="str">
            <v>Perforateur PF</v>
          </cell>
          <cell r="F465" t="str">
            <v>C1</v>
          </cell>
          <cell r="G465" t="str">
            <v>U1000</v>
          </cell>
          <cell r="H465" t="str">
            <v>OADM</v>
          </cell>
          <cell r="I465" t="str">
            <v>IRC</v>
          </cell>
          <cell r="J465" t="str">
            <v>Pc</v>
          </cell>
          <cell r="K465">
            <v>33</v>
          </cell>
          <cell r="L465">
            <v>4</v>
          </cell>
        </row>
        <row r="466">
          <cell r="C466" t="str">
            <v>Perforateur GM</v>
          </cell>
          <cell r="F466" t="str">
            <v>C1</v>
          </cell>
          <cell r="G466" t="str">
            <v>U1000</v>
          </cell>
          <cell r="H466" t="str">
            <v>OADM</v>
          </cell>
          <cell r="I466" t="str">
            <v>IRC</v>
          </cell>
          <cell r="J466" t="str">
            <v>Pc</v>
          </cell>
          <cell r="K466">
            <v>3</v>
          </cell>
          <cell r="L466">
            <v>5</v>
          </cell>
        </row>
        <row r="467">
          <cell r="C467" t="str">
            <v>Stylo rouge (boite de 50pc)</v>
          </cell>
          <cell r="F467" t="str">
            <v>C1</v>
          </cell>
          <cell r="G467" t="str">
            <v>U1000</v>
          </cell>
          <cell r="H467" t="str">
            <v>OADM</v>
          </cell>
          <cell r="I467" t="str">
            <v>IRC</v>
          </cell>
          <cell r="J467" t="str">
            <v>BT</v>
          </cell>
          <cell r="K467">
            <v>4</v>
          </cell>
          <cell r="L467">
            <v>5.8</v>
          </cell>
        </row>
        <row r="468">
          <cell r="C468" t="str">
            <v>Classeur a levier</v>
          </cell>
          <cell r="F468" t="str">
            <v>C1</v>
          </cell>
          <cell r="G468" t="str">
            <v>SV291</v>
          </cell>
          <cell r="H468" t="str">
            <v>OADM</v>
          </cell>
          <cell r="I468" t="str">
            <v>DEUTCHCOOPERAT</v>
          </cell>
          <cell r="J468" t="str">
            <v>Pc</v>
          </cell>
          <cell r="K468">
            <v>24</v>
          </cell>
          <cell r="L468">
            <v>2</v>
          </cell>
        </row>
        <row r="469">
          <cell r="C469" t="str">
            <v>Bloc note A5</v>
          </cell>
          <cell r="F469" t="str">
            <v>C1</v>
          </cell>
          <cell r="G469" t="str">
            <v>GA257</v>
          </cell>
          <cell r="H469" t="str">
            <v>OADM</v>
          </cell>
          <cell r="I469" t="str">
            <v>USAID</v>
          </cell>
          <cell r="J469" t="str">
            <v>Pc</v>
          </cell>
          <cell r="K469">
            <v>13</v>
          </cell>
          <cell r="L469">
            <v>1.5</v>
          </cell>
        </row>
        <row r="470">
          <cell r="C470" t="str">
            <v xml:space="preserve">Calculatrice </v>
          </cell>
          <cell r="F470" t="str">
            <v>C1</v>
          </cell>
          <cell r="G470" t="str">
            <v>GA257</v>
          </cell>
          <cell r="H470" t="str">
            <v>OADM</v>
          </cell>
          <cell r="I470" t="str">
            <v>USAID</v>
          </cell>
          <cell r="J470" t="str">
            <v>Pc</v>
          </cell>
          <cell r="K470">
            <v>5</v>
          </cell>
          <cell r="L470">
            <v>6</v>
          </cell>
        </row>
        <row r="471">
          <cell r="C471" t="str">
            <v>Latte de 30cm</v>
          </cell>
          <cell r="F471" t="str">
            <v>C1</v>
          </cell>
          <cell r="G471" t="str">
            <v>GA257</v>
          </cell>
          <cell r="H471" t="str">
            <v>OADM</v>
          </cell>
          <cell r="I471" t="str">
            <v>USAID</v>
          </cell>
          <cell r="J471" t="str">
            <v>Pc</v>
          </cell>
          <cell r="K471">
            <v>3</v>
          </cell>
          <cell r="L471">
            <v>0.3</v>
          </cell>
        </row>
        <row r="472">
          <cell r="C472" t="str">
            <v>Papier duplicateur A4</v>
          </cell>
          <cell r="F472" t="str">
            <v>C1</v>
          </cell>
          <cell r="G472" t="str">
            <v>GA257</v>
          </cell>
          <cell r="H472" t="str">
            <v>OADM</v>
          </cell>
          <cell r="I472" t="str">
            <v>USAID</v>
          </cell>
          <cell r="J472" t="str">
            <v>Rame</v>
          </cell>
          <cell r="K472">
            <v>0</v>
          </cell>
          <cell r="L472">
            <v>5.7</v>
          </cell>
        </row>
        <row r="473">
          <cell r="C473" t="str">
            <v>Papier Photo A4 EPSON</v>
          </cell>
          <cell r="F473" t="str">
            <v>C1</v>
          </cell>
          <cell r="G473" t="str">
            <v>GA257</v>
          </cell>
          <cell r="H473" t="str">
            <v>OADM</v>
          </cell>
          <cell r="I473" t="str">
            <v>USAID</v>
          </cell>
          <cell r="J473" t="str">
            <v>Rame</v>
          </cell>
          <cell r="K473">
            <v>20</v>
          </cell>
          <cell r="L473">
            <v>15</v>
          </cell>
        </row>
        <row r="474">
          <cell r="C474" t="str">
            <v>Porte macaron</v>
          </cell>
          <cell r="F474" t="str">
            <v>C1</v>
          </cell>
          <cell r="G474" t="str">
            <v>GA257</v>
          </cell>
          <cell r="H474" t="str">
            <v>OADM</v>
          </cell>
          <cell r="I474" t="str">
            <v>USAID</v>
          </cell>
          <cell r="J474" t="str">
            <v>Pc</v>
          </cell>
          <cell r="K474">
            <v>50</v>
          </cell>
          <cell r="L474">
            <v>1</v>
          </cell>
        </row>
        <row r="475">
          <cell r="C475" t="str">
            <v>Stylo rouge (boite de 50pc)</v>
          </cell>
          <cell r="F475" t="str">
            <v>C1</v>
          </cell>
          <cell r="G475" t="str">
            <v>GA257</v>
          </cell>
          <cell r="H475" t="str">
            <v>OADM</v>
          </cell>
          <cell r="I475" t="str">
            <v>USAID</v>
          </cell>
          <cell r="J475" t="str">
            <v>Bt</v>
          </cell>
          <cell r="K475">
            <v>1</v>
          </cell>
          <cell r="L475">
            <v>5.8</v>
          </cell>
        </row>
        <row r="476">
          <cell r="C476" t="str">
            <v>Ciseaux</v>
          </cell>
          <cell r="F476" t="str">
            <v>C1</v>
          </cell>
          <cell r="G476" t="str">
            <v>OD008</v>
          </cell>
          <cell r="H476" t="str">
            <v>OADM</v>
          </cell>
          <cell r="I476" t="str">
            <v>OPEN SQUARE</v>
          </cell>
          <cell r="J476" t="str">
            <v>Paire</v>
          </cell>
          <cell r="K476">
            <v>2</v>
          </cell>
          <cell r="L476">
            <v>1.5</v>
          </cell>
        </row>
        <row r="477">
          <cell r="C477" t="str">
            <v xml:space="preserve">Craie </v>
          </cell>
          <cell r="F477" t="str">
            <v>C1</v>
          </cell>
          <cell r="G477" t="str">
            <v>OD008</v>
          </cell>
          <cell r="H477" t="str">
            <v>OADM</v>
          </cell>
          <cell r="I477" t="str">
            <v>OPEN SQUARE</v>
          </cell>
          <cell r="J477" t="str">
            <v>BT</v>
          </cell>
          <cell r="K477">
            <v>11</v>
          </cell>
          <cell r="L477">
            <v>1</v>
          </cell>
        </row>
        <row r="478">
          <cell r="C478" t="str">
            <v>Crayon ordinaire</v>
          </cell>
          <cell r="F478" t="str">
            <v>C1</v>
          </cell>
          <cell r="G478" t="str">
            <v>OD008</v>
          </cell>
          <cell r="H478" t="str">
            <v>OADM</v>
          </cell>
          <cell r="I478" t="str">
            <v>OPEN SQUARE</v>
          </cell>
          <cell r="J478" t="str">
            <v>DZ</v>
          </cell>
          <cell r="K478">
            <v>110</v>
          </cell>
          <cell r="L478">
            <v>0.5</v>
          </cell>
        </row>
        <row r="479">
          <cell r="C479" t="str">
            <v xml:space="preserve">Gomme </v>
          </cell>
          <cell r="F479" t="str">
            <v>C1</v>
          </cell>
          <cell r="G479" t="str">
            <v>OD008</v>
          </cell>
          <cell r="H479" t="str">
            <v>OADM</v>
          </cell>
          <cell r="I479" t="str">
            <v>OPEN SQUARE</v>
          </cell>
          <cell r="J479" t="str">
            <v>Pc</v>
          </cell>
          <cell r="K479">
            <v>100</v>
          </cell>
          <cell r="L479">
            <v>0.2</v>
          </cell>
        </row>
        <row r="480">
          <cell r="C480" t="str">
            <v>Taille crayon</v>
          </cell>
          <cell r="F480" t="str">
            <v>C1</v>
          </cell>
          <cell r="G480" t="str">
            <v>OD008</v>
          </cell>
          <cell r="H480" t="str">
            <v>OADM</v>
          </cell>
          <cell r="I480" t="str">
            <v>OPEN SQUARE</v>
          </cell>
          <cell r="J480" t="str">
            <v>Pc</v>
          </cell>
          <cell r="K480">
            <v>38</v>
          </cell>
          <cell r="L480">
            <v>0.2</v>
          </cell>
        </row>
        <row r="481">
          <cell r="C481" t="str">
            <v>Craie blanche</v>
          </cell>
          <cell r="F481" t="str">
            <v>C1</v>
          </cell>
          <cell r="G481" t="str">
            <v>OF201</v>
          </cell>
          <cell r="H481" t="str">
            <v>OADM</v>
          </cell>
          <cell r="I481" t="str">
            <v>RAISE</v>
          </cell>
          <cell r="J481" t="str">
            <v>BT</v>
          </cell>
          <cell r="K481">
            <v>0</v>
          </cell>
          <cell r="L481">
            <v>1</v>
          </cell>
        </row>
        <row r="482">
          <cell r="C482" t="str">
            <v>Stylo bleu (bte de 50Pces)</v>
          </cell>
          <cell r="F482" t="str">
            <v>C1</v>
          </cell>
          <cell r="G482" t="str">
            <v>OF201</v>
          </cell>
          <cell r="H482" t="str">
            <v>OADM</v>
          </cell>
          <cell r="I482" t="str">
            <v>RAISE</v>
          </cell>
          <cell r="J482" t="str">
            <v>BT</v>
          </cell>
          <cell r="K482">
            <v>0</v>
          </cell>
          <cell r="L482">
            <v>5.5</v>
          </cell>
        </row>
        <row r="483">
          <cell r="C483" t="str">
            <v>Marqueur Snowman</v>
          </cell>
          <cell r="F483" t="str">
            <v>C1</v>
          </cell>
          <cell r="G483" t="str">
            <v>OF201</v>
          </cell>
          <cell r="H483" t="str">
            <v>OADM</v>
          </cell>
          <cell r="I483" t="str">
            <v>RAISE</v>
          </cell>
          <cell r="J483" t="str">
            <v>BT</v>
          </cell>
          <cell r="K483">
            <v>0</v>
          </cell>
          <cell r="L483">
            <v>2.5</v>
          </cell>
        </row>
        <row r="484">
          <cell r="C484" t="str">
            <v>Papier duplicateur A4</v>
          </cell>
          <cell r="F484" t="str">
            <v>C1</v>
          </cell>
          <cell r="G484" t="str">
            <v>OF201</v>
          </cell>
          <cell r="H484" t="str">
            <v>OADM</v>
          </cell>
          <cell r="I484" t="str">
            <v>RAISE</v>
          </cell>
          <cell r="J484" t="str">
            <v>Rame</v>
          </cell>
          <cell r="K484">
            <v>0</v>
          </cell>
          <cell r="L484">
            <v>6</v>
          </cell>
        </row>
      </sheetData>
      <sheetData sheetId="7"/>
      <sheetData sheetId="8">
        <row r="11">
          <cell r="C11" t="str">
            <v>Acide pour batterie</v>
          </cell>
          <cell r="E11" t="str">
            <v>Produit Industriel</v>
          </cell>
          <cell r="F11" t="str">
            <v>C2</v>
          </cell>
          <cell r="G11" t="str">
            <v>U1000</v>
          </cell>
          <cell r="H11" t="str">
            <v>OADM</v>
          </cell>
          <cell r="I11" t="str">
            <v>IRC</v>
          </cell>
          <cell r="J11" t="str">
            <v>Litre</v>
          </cell>
          <cell r="K11">
            <v>30</v>
          </cell>
          <cell r="L11">
            <v>3</v>
          </cell>
        </row>
        <row r="12">
          <cell r="C12" t="str">
            <v>Casque pour moto</v>
          </cell>
          <cell r="E12" t="str">
            <v>moto</v>
          </cell>
          <cell r="F12" t="str">
            <v>C2</v>
          </cell>
          <cell r="G12" t="str">
            <v>DF045</v>
          </cell>
          <cell r="H12" t="str">
            <v>OADM</v>
          </cell>
          <cell r="I12" t="str">
            <v>DFID</v>
          </cell>
          <cell r="J12" t="str">
            <v>Pc</v>
          </cell>
          <cell r="K12">
            <v>0</v>
          </cell>
          <cell r="L12">
            <v>28</v>
          </cell>
        </row>
        <row r="13">
          <cell r="C13" t="str">
            <v>Piston + segment</v>
          </cell>
          <cell r="E13" t="str">
            <v>moto</v>
          </cell>
          <cell r="F13" t="str">
            <v>C2</v>
          </cell>
          <cell r="G13" t="str">
            <v>DF040</v>
          </cell>
          <cell r="H13" t="str">
            <v>OADM</v>
          </cell>
          <cell r="I13" t="str">
            <v>DFID</v>
          </cell>
          <cell r="J13" t="str">
            <v>Pc</v>
          </cell>
          <cell r="K13">
            <v>0</v>
          </cell>
          <cell r="L13">
            <v>30</v>
          </cell>
        </row>
        <row r="14">
          <cell r="C14" t="str">
            <v>Porte poignet</v>
          </cell>
          <cell r="E14" t="str">
            <v>moto</v>
          </cell>
          <cell r="F14" t="str">
            <v>C2</v>
          </cell>
          <cell r="G14" t="str">
            <v>DF040</v>
          </cell>
          <cell r="H14" t="str">
            <v>OADM</v>
          </cell>
          <cell r="I14" t="str">
            <v>DFID</v>
          </cell>
          <cell r="J14" t="str">
            <v>paires</v>
          </cell>
          <cell r="K14">
            <v>3</v>
          </cell>
          <cell r="L14">
            <v>5</v>
          </cell>
        </row>
        <row r="15">
          <cell r="C15" t="str">
            <v xml:space="preserve">Pneus </v>
          </cell>
          <cell r="D15" t="str">
            <v>275/19</v>
          </cell>
          <cell r="E15" t="str">
            <v>moto</v>
          </cell>
          <cell r="F15" t="str">
            <v>C2</v>
          </cell>
          <cell r="G15" t="str">
            <v>DF040</v>
          </cell>
          <cell r="H15" t="str">
            <v>OADM</v>
          </cell>
          <cell r="I15" t="str">
            <v>DFID</v>
          </cell>
          <cell r="J15" t="str">
            <v>pc</v>
          </cell>
          <cell r="K15">
            <v>8</v>
          </cell>
          <cell r="L15">
            <v>35</v>
          </cell>
        </row>
        <row r="16">
          <cell r="C16" t="str">
            <v>Bande frein moto</v>
          </cell>
          <cell r="E16" t="str">
            <v>AG100/DT</v>
          </cell>
          <cell r="F16" t="str">
            <v>C2</v>
          </cell>
          <cell r="G16" t="str">
            <v>U1000</v>
          </cell>
          <cell r="H16" t="str">
            <v>OADM</v>
          </cell>
          <cell r="I16" t="str">
            <v>IRC</v>
          </cell>
          <cell r="J16" t="str">
            <v>pc</v>
          </cell>
          <cell r="K16">
            <v>19</v>
          </cell>
          <cell r="L16">
            <v>5</v>
          </cell>
        </row>
        <row r="17">
          <cell r="C17" t="str">
            <v>Batterie de 6 volt</v>
          </cell>
          <cell r="E17" t="str">
            <v>AG100/DT</v>
          </cell>
          <cell r="F17" t="str">
            <v>C2</v>
          </cell>
          <cell r="G17" t="str">
            <v>U1000</v>
          </cell>
          <cell r="H17" t="str">
            <v>OADM</v>
          </cell>
          <cell r="I17" t="str">
            <v>IRC</v>
          </cell>
          <cell r="J17" t="str">
            <v>pc</v>
          </cell>
          <cell r="K17">
            <v>4</v>
          </cell>
          <cell r="L17">
            <v>10</v>
          </cell>
        </row>
        <row r="18">
          <cell r="C18" t="str">
            <v>Cache phare</v>
          </cell>
          <cell r="E18" t="str">
            <v>AG100/DT</v>
          </cell>
          <cell r="F18" t="str">
            <v>C2</v>
          </cell>
          <cell r="G18" t="str">
            <v>U1000</v>
          </cell>
          <cell r="H18" t="str">
            <v>OADM</v>
          </cell>
          <cell r="I18" t="str">
            <v>IRC</v>
          </cell>
          <cell r="J18" t="str">
            <v>Pc</v>
          </cell>
          <cell r="K18">
            <v>0</v>
          </cell>
          <cell r="L18">
            <v>15</v>
          </cell>
        </row>
        <row r="19">
          <cell r="C19" t="str">
            <v>CDI</v>
          </cell>
          <cell r="E19" t="str">
            <v>AG100/DT</v>
          </cell>
          <cell r="F19" t="str">
            <v>C2</v>
          </cell>
          <cell r="G19" t="str">
            <v>U1000</v>
          </cell>
          <cell r="H19" t="str">
            <v>OADM</v>
          </cell>
          <cell r="I19" t="str">
            <v>IRC</v>
          </cell>
          <cell r="J19" t="str">
            <v>PC</v>
          </cell>
          <cell r="K19">
            <v>2</v>
          </cell>
          <cell r="L19">
            <v>40</v>
          </cell>
        </row>
        <row r="20">
          <cell r="C20" t="str">
            <v>Champs magnetique</v>
          </cell>
          <cell r="E20" t="str">
            <v>DT</v>
          </cell>
          <cell r="F20" t="str">
            <v>C2</v>
          </cell>
          <cell r="G20" t="str">
            <v>U1000</v>
          </cell>
          <cell r="H20" t="str">
            <v>OADM</v>
          </cell>
          <cell r="I20" t="str">
            <v>IRC</v>
          </cell>
          <cell r="J20" t="str">
            <v>PC</v>
          </cell>
          <cell r="K20">
            <v>0</v>
          </cell>
          <cell r="L20">
            <v>170</v>
          </cell>
        </row>
        <row r="21">
          <cell r="C21" t="str">
            <v>Contacteur</v>
          </cell>
          <cell r="E21" t="str">
            <v>AG100/DT</v>
          </cell>
          <cell r="F21" t="str">
            <v>C2</v>
          </cell>
          <cell r="G21" t="str">
            <v>U1000</v>
          </cell>
          <cell r="H21" t="str">
            <v>OADM</v>
          </cell>
          <cell r="I21" t="str">
            <v>IRC</v>
          </cell>
          <cell r="J21" t="str">
            <v>PC</v>
          </cell>
          <cell r="K21">
            <v>2</v>
          </cell>
          <cell r="L21">
            <v>15</v>
          </cell>
        </row>
        <row r="22">
          <cell r="C22" t="str">
            <v xml:space="preserve">CYLINDRE STD </v>
          </cell>
          <cell r="E22" t="str">
            <v>AG100/DT</v>
          </cell>
          <cell r="F22" t="str">
            <v>C2</v>
          </cell>
          <cell r="G22" t="str">
            <v>U1000</v>
          </cell>
          <cell r="H22" t="str">
            <v>OADM</v>
          </cell>
          <cell r="I22" t="str">
            <v>IRC</v>
          </cell>
          <cell r="J22" t="str">
            <v>PC</v>
          </cell>
          <cell r="K22">
            <v>0</v>
          </cell>
          <cell r="L22">
            <v>100</v>
          </cell>
        </row>
        <row r="23">
          <cell r="C23" t="str">
            <v xml:space="preserve">Feu rouge </v>
          </cell>
          <cell r="E23" t="str">
            <v>AG100/DT</v>
          </cell>
          <cell r="F23" t="str">
            <v>C2</v>
          </cell>
          <cell r="G23" t="str">
            <v>U1000</v>
          </cell>
          <cell r="H23" t="str">
            <v>OADM</v>
          </cell>
          <cell r="I23" t="str">
            <v>IRC</v>
          </cell>
          <cell r="J23" t="str">
            <v>PC</v>
          </cell>
          <cell r="K23">
            <v>1</v>
          </cell>
          <cell r="L23">
            <v>7</v>
          </cell>
        </row>
        <row r="24">
          <cell r="C24" t="str">
            <v>Phare avant</v>
          </cell>
          <cell r="E24" t="str">
            <v>AG100/DT</v>
          </cell>
          <cell r="F24" t="str">
            <v>C2</v>
          </cell>
          <cell r="G24" t="str">
            <v>U1000</v>
          </cell>
          <cell r="H24" t="str">
            <v>OADM</v>
          </cell>
          <cell r="I24" t="str">
            <v>IRC</v>
          </cell>
          <cell r="J24" t="str">
            <v>PC</v>
          </cell>
          <cell r="K24">
            <v>2</v>
          </cell>
          <cell r="L24">
            <v>20</v>
          </cell>
        </row>
        <row r="25">
          <cell r="C25" t="str">
            <v>Poignet d'embrayage</v>
          </cell>
          <cell r="E25" t="str">
            <v>AG100/DT</v>
          </cell>
          <cell r="F25" t="str">
            <v>C2</v>
          </cell>
          <cell r="G25" t="str">
            <v>U1000</v>
          </cell>
          <cell r="H25" t="str">
            <v>OADM</v>
          </cell>
          <cell r="I25" t="str">
            <v>IRC</v>
          </cell>
          <cell r="J25" t="str">
            <v>PC</v>
          </cell>
          <cell r="K25">
            <v>8</v>
          </cell>
          <cell r="L25">
            <v>3</v>
          </cell>
        </row>
        <row r="26">
          <cell r="C26" t="str">
            <v>Porte plaque</v>
          </cell>
          <cell r="E26" t="str">
            <v>AG100/DT</v>
          </cell>
          <cell r="F26" t="str">
            <v>C2</v>
          </cell>
          <cell r="G26" t="str">
            <v>U1000</v>
          </cell>
          <cell r="H26" t="str">
            <v>OADM</v>
          </cell>
          <cell r="I26" t="str">
            <v>IRC</v>
          </cell>
          <cell r="J26" t="str">
            <v>PC</v>
          </cell>
          <cell r="K26">
            <v>1</v>
          </cell>
          <cell r="L26">
            <v>20</v>
          </cell>
        </row>
        <row r="27">
          <cell r="C27" t="str">
            <v xml:space="preserve">Pose pied </v>
          </cell>
          <cell r="E27" t="str">
            <v>AG100/DT</v>
          </cell>
          <cell r="F27" t="str">
            <v>C2</v>
          </cell>
          <cell r="G27" t="str">
            <v>U1000</v>
          </cell>
          <cell r="H27" t="str">
            <v>OADM</v>
          </cell>
          <cell r="I27" t="str">
            <v>IRC</v>
          </cell>
          <cell r="J27" t="str">
            <v>PC</v>
          </cell>
          <cell r="K27">
            <v>6</v>
          </cell>
          <cell r="L27">
            <v>10</v>
          </cell>
        </row>
        <row r="28">
          <cell r="C28" t="str">
            <v>Retroviseur</v>
          </cell>
          <cell r="E28" t="str">
            <v>AG100/DT</v>
          </cell>
          <cell r="F28" t="str">
            <v>C2</v>
          </cell>
          <cell r="G28" t="str">
            <v>U1000</v>
          </cell>
          <cell r="H28" t="str">
            <v>OADM</v>
          </cell>
          <cell r="I28" t="str">
            <v>IRC</v>
          </cell>
          <cell r="J28" t="str">
            <v>PC</v>
          </cell>
          <cell r="K28">
            <v>3</v>
          </cell>
          <cell r="L28">
            <v>10</v>
          </cell>
        </row>
        <row r="29">
          <cell r="C29" t="str">
            <v>Tableau de bord</v>
          </cell>
          <cell r="E29" t="str">
            <v>AG100/DT</v>
          </cell>
          <cell r="F29" t="str">
            <v>C2</v>
          </cell>
          <cell r="G29" t="str">
            <v>U1000</v>
          </cell>
          <cell r="H29" t="str">
            <v>OADM</v>
          </cell>
          <cell r="I29" t="str">
            <v>IRC</v>
          </cell>
          <cell r="J29" t="str">
            <v>PC</v>
          </cell>
          <cell r="K29">
            <v>2</v>
          </cell>
          <cell r="L29">
            <v>90</v>
          </cell>
        </row>
        <row r="30">
          <cell r="C30" t="str">
            <v>Transmission complete</v>
          </cell>
          <cell r="E30" t="str">
            <v>AG100/DT</v>
          </cell>
          <cell r="F30" t="str">
            <v>C2</v>
          </cell>
          <cell r="G30" t="str">
            <v>U1000</v>
          </cell>
          <cell r="H30" t="str">
            <v>OADM</v>
          </cell>
          <cell r="I30" t="str">
            <v>IRC</v>
          </cell>
          <cell r="J30" t="str">
            <v>PC</v>
          </cell>
          <cell r="K30">
            <v>3</v>
          </cell>
          <cell r="L30">
            <v>20</v>
          </cell>
        </row>
        <row r="31">
          <cell r="C31" t="str">
            <v>Colle avec patch</v>
          </cell>
          <cell r="E31" t="str">
            <v>AG100/DT</v>
          </cell>
          <cell r="F31" t="str">
            <v>C2</v>
          </cell>
          <cell r="G31" t="str">
            <v>U1000</v>
          </cell>
          <cell r="H31" t="str">
            <v>OADM</v>
          </cell>
          <cell r="I31" t="str">
            <v>IRC</v>
          </cell>
          <cell r="J31" t="str">
            <v>PC</v>
          </cell>
          <cell r="K31">
            <v>13</v>
          </cell>
          <cell r="L31">
            <v>25</v>
          </cell>
        </row>
        <row r="32">
          <cell r="C32" t="str">
            <v xml:space="preserve">Pneus </v>
          </cell>
          <cell r="D32" t="str">
            <v>410/18</v>
          </cell>
          <cell r="E32" t="str">
            <v>AG100/DT</v>
          </cell>
          <cell r="F32" t="str">
            <v>C2</v>
          </cell>
          <cell r="G32" t="str">
            <v>U1000</v>
          </cell>
          <cell r="H32" t="str">
            <v>OADM</v>
          </cell>
          <cell r="I32" t="str">
            <v>IRC</v>
          </cell>
          <cell r="J32" t="str">
            <v>PC</v>
          </cell>
          <cell r="K32">
            <v>0</v>
          </cell>
          <cell r="L32">
            <v>35</v>
          </cell>
        </row>
        <row r="33">
          <cell r="C33" t="str">
            <v>Bouggie d'allumage</v>
          </cell>
          <cell r="E33" t="str">
            <v>AG100/DT</v>
          </cell>
          <cell r="F33" t="str">
            <v>C2</v>
          </cell>
          <cell r="G33" t="str">
            <v>U1000</v>
          </cell>
          <cell r="H33" t="str">
            <v>OADM</v>
          </cell>
          <cell r="I33" t="str">
            <v>IRC</v>
          </cell>
          <cell r="J33" t="str">
            <v>PC</v>
          </cell>
          <cell r="K33">
            <v>0</v>
          </cell>
          <cell r="L33">
            <v>3</v>
          </cell>
        </row>
        <row r="34">
          <cell r="C34" t="str">
            <v>Ampoule phare</v>
          </cell>
          <cell r="E34" t="str">
            <v>AG100/DT</v>
          </cell>
          <cell r="F34" t="str">
            <v>C2</v>
          </cell>
          <cell r="G34" t="str">
            <v>U1000</v>
          </cell>
          <cell r="H34" t="str">
            <v>OADM</v>
          </cell>
          <cell r="I34" t="str">
            <v>IRC</v>
          </cell>
          <cell r="J34" t="str">
            <v>PC</v>
          </cell>
          <cell r="K34">
            <v>0</v>
          </cell>
          <cell r="L34">
            <v>3</v>
          </cell>
        </row>
        <row r="35">
          <cell r="C35" t="str">
            <v>Bobine de tension primaire</v>
          </cell>
          <cell r="E35" t="str">
            <v>AG100/DT</v>
          </cell>
          <cell r="F35" t="str">
            <v>C2</v>
          </cell>
          <cell r="G35" t="str">
            <v>U1000</v>
          </cell>
          <cell r="H35" t="str">
            <v>OADM</v>
          </cell>
          <cell r="I35" t="str">
            <v>IRC</v>
          </cell>
          <cell r="J35" t="str">
            <v>PC</v>
          </cell>
          <cell r="K35">
            <v>2</v>
          </cell>
          <cell r="L35">
            <v>35</v>
          </cell>
        </row>
        <row r="36">
          <cell r="C36" t="str">
            <v>Piston + segment</v>
          </cell>
          <cell r="E36" t="str">
            <v>AG100/DT</v>
          </cell>
          <cell r="F36" t="str">
            <v>C2</v>
          </cell>
          <cell r="G36" t="str">
            <v>U1000</v>
          </cell>
          <cell r="H36" t="str">
            <v>OADM</v>
          </cell>
          <cell r="I36" t="str">
            <v>IRC</v>
          </cell>
          <cell r="J36" t="str">
            <v>PC</v>
          </cell>
          <cell r="K36">
            <v>0</v>
          </cell>
          <cell r="L36">
            <v>20</v>
          </cell>
        </row>
        <row r="37">
          <cell r="C37" t="str">
            <v xml:space="preserve">Pneus </v>
          </cell>
          <cell r="D37" t="str">
            <v>275/21/19</v>
          </cell>
          <cell r="E37" t="str">
            <v>AG100/DT</v>
          </cell>
          <cell r="F37" t="str">
            <v>C2</v>
          </cell>
          <cell r="G37" t="str">
            <v>U1000</v>
          </cell>
          <cell r="H37" t="str">
            <v>OADM</v>
          </cell>
          <cell r="I37" t="str">
            <v>IRC</v>
          </cell>
          <cell r="J37" t="str">
            <v>PC</v>
          </cell>
          <cell r="K37">
            <v>4</v>
          </cell>
          <cell r="L37">
            <v>35</v>
          </cell>
        </row>
        <row r="38">
          <cell r="C38" t="str">
            <v>Colle avec patch</v>
          </cell>
          <cell r="D38" t="str">
            <v>GOLD</v>
          </cell>
          <cell r="E38" t="str">
            <v>AG100/DT</v>
          </cell>
          <cell r="F38" t="str">
            <v>C2</v>
          </cell>
          <cell r="G38" t="str">
            <v>U1000</v>
          </cell>
          <cell r="H38" t="str">
            <v>OADM</v>
          </cell>
          <cell r="I38" t="str">
            <v>IRC</v>
          </cell>
          <cell r="J38" t="str">
            <v>PC</v>
          </cell>
          <cell r="K38">
            <v>0</v>
          </cell>
          <cell r="L38">
            <v>25</v>
          </cell>
        </row>
        <row r="39">
          <cell r="C39" t="str">
            <v>Vis de ralenti</v>
          </cell>
          <cell r="E39" t="str">
            <v>AG100/DT</v>
          </cell>
          <cell r="F39" t="str">
            <v>C2</v>
          </cell>
          <cell r="G39" t="str">
            <v>U1000</v>
          </cell>
          <cell r="H39" t="str">
            <v>OADM</v>
          </cell>
          <cell r="I39" t="str">
            <v>IRC</v>
          </cell>
          <cell r="J39" t="str">
            <v>PC</v>
          </cell>
          <cell r="K39">
            <v>0</v>
          </cell>
          <cell r="L39">
            <v>5</v>
          </cell>
        </row>
        <row r="40">
          <cell r="C40" t="str">
            <v>Jeu de couvercle LR</v>
          </cell>
          <cell r="E40" t="str">
            <v>AG100/DT</v>
          </cell>
          <cell r="F40" t="str">
            <v>C2</v>
          </cell>
          <cell r="G40" t="str">
            <v>U1000</v>
          </cell>
          <cell r="H40" t="str">
            <v>OADM</v>
          </cell>
          <cell r="I40" t="str">
            <v>IRC</v>
          </cell>
          <cell r="J40" t="str">
            <v>jeu</v>
          </cell>
          <cell r="K40">
            <v>2</v>
          </cell>
          <cell r="L40">
            <v>25</v>
          </cell>
        </row>
        <row r="41">
          <cell r="C41" t="str">
            <v xml:space="preserve">Cylindre STD </v>
          </cell>
          <cell r="E41" t="str">
            <v>AG100/DT</v>
          </cell>
          <cell r="F41" t="str">
            <v>C2</v>
          </cell>
          <cell r="G41" t="str">
            <v>U1000</v>
          </cell>
          <cell r="H41" t="str">
            <v>OADM</v>
          </cell>
          <cell r="I41" t="str">
            <v>IRC</v>
          </cell>
          <cell r="J41" t="str">
            <v>PC</v>
          </cell>
          <cell r="K41">
            <v>0</v>
          </cell>
          <cell r="L41">
            <v>120</v>
          </cell>
        </row>
        <row r="42">
          <cell r="C42" t="str">
            <v>Couvercle d'embrayage</v>
          </cell>
          <cell r="E42" t="str">
            <v>AG100/DT</v>
          </cell>
          <cell r="F42" t="str">
            <v>C2</v>
          </cell>
          <cell r="G42" t="str">
            <v>U1000</v>
          </cell>
          <cell r="H42" t="str">
            <v>OADM</v>
          </cell>
          <cell r="I42" t="str">
            <v>IRC</v>
          </cell>
          <cell r="J42" t="str">
            <v>PC</v>
          </cell>
          <cell r="K42">
            <v>2</v>
          </cell>
          <cell r="L42">
            <v>60</v>
          </cell>
        </row>
        <row r="43">
          <cell r="C43" t="str">
            <v>Carburateur</v>
          </cell>
          <cell r="E43" t="str">
            <v>AG100/DT</v>
          </cell>
          <cell r="F43" t="str">
            <v>C2</v>
          </cell>
          <cell r="G43" t="str">
            <v>U1000</v>
          </cell>
          <cell r="H43" t="str">
            <v>OADM</v>
          </cell>
          <cell r="I43" t="str">
            <v>IRC</v>
          </cell>
          <cell r="J43" t="str">
            <v>PC</v>
          </cell>
          <cell r="K43">
            <v>0</v>
          </cell>
          <cell r="L43">
            <v>60</v>
          </cell>
        </row>
        <row r="44">
          <cell r="C44" t="str">
            <v>Amortisseur central</v>
          </cell>
          <cell r="F44" t="str">
            <v>C2</v>
          </cell>
          <cell r="G44" t="str">
            <v>U1000</v>
          </cell>
          <cell r="H44" t="str">
            <v>OADM</v>
          </cell>
          <cell r="I44" t="str">
            <v>IRC</v>
          </cell>
          <cell r="J44" t="str">
            <v>PC</v>
          </cell>
          <cell r="K44">
            <v>1</v>
          </cell>
          <cell r="L44">
            <v>170</v>
          </cell>
        </row>
        <row r="45">
          <cell r="C45" t="str">
            <v>Bourrage d'amortisseur avant</v>
          </cell>
          <cell r="E45" t="str">
            <v>AG100/DT</v>
          </cell>
          <cell r="F45" t="str">
            <v>C2</v>
          </cell>
          <cell r="G45" t="str">
            <v>U1000</v>
          </cell>
          <cell r="H45" t="str">
            <v>OADM</v>
          </cell>
          <cell r="I45" t="str">
            <v>IRC</v>
          </cell>
          <cell r="J45" t="str">
            <v>PC</v>
          </cell>
          <cell r="K45">
            <v>0</v>
          </cell>
          <cell r="L45">
            <v>10</v>
          </cell>
        </row>
        <row r="46">
          <cell r="C46" t="str">
            <v>Levier de vitesse</v>
          </cell>
          <cell r="E46" t="str">
            <v>AG100/DT</v>
          </cell>
          <cell r="F46" t="str">
            <v>C2</v>
          </cell>
          <cell r="G46" t="str">
            <v>U1000</v>
          </cell>
          <cell r="H46" t="str">
            <v>OADM</v>
          </cell>
          <cell r="I46" t="str">
            <v>IRC</v>
          </cell>
          <cell r="J46" t="str">
            <v>PC</v>
          </cell>
          <cell r="K46">
            <v>0</v>
          </cell>
          <cell r="L46">
            <v>5</v>
          </cell>
        </row>
        <row r="47">
          <cell r="C47" t="str">
            <v>Bequille</v>
          </cell>
          <cell r="F47" t="str">
            <v>C2</v>
          </cell>
          <cell r="G47" t="str">
            <v>U1000</v>
          </cell>
          <cell r="H47" t="str">
            <v>OADM</v>
          </cell>
          <cell r="I47" t="str">
            <v>IRC</v>
          </cell>
          <cell r="J47" t="str">
            <v>PC</v>
          </cell>
          <cell r="K47">
            <v>1</v>
          </cell>
          <cell r="L47">
            <v>50</v>
          </cell>
        </row>
        <row r="48">
          <cell r="C48" t="str">
            <v>Engrenage roue avant</v>
          </cell>
          <cell r="F48" t="str">
            <v>C2</v>
          </cell>
          <cell r="G48" t="str">
            <v>U1000</v>
          </cell>
          <cell r="H48" t="str">
            <v>OADM</v>
          </cell>
          <cell r="I48" t="str">
            <v>IRC</v>
          </cell>
          <cell r="J48" t="str">
            <v>PC</v>
          </cell>
          <cell r="K48">
            <v>2</v>
          </cell>
          <cell r="L48">
            <v>20</v>
          </cell>
        </row>
        <row r="49">
          <cell r="C49" t="str">
            <v>Cable kilometrique</v>
          </cell>
          <cell r="E49" t="str">
            <v>AG100/DT</v>
          </cell>
          <cell r="F49" t="str">
            <v>C2</v>
          </cell>
          <cell r="G49" t="str">
            <v>U1000</v>
          </cell>
          <cell r="H49" t="str">
            <v>OADM</v>
          </cell>
          <cell r="I49" t="str">
            <v>IRC</v>
          </cell>
          <cell r="J49" t="str">
            <v>PC</v>
          </cell>
          <cell r="K49">
            <v>6</v>
          </cell>
          <cell r="L49">
            <v>5</v>
          </cell>
        </row>
        <row r="50">
          <cell r="C50" t="str">
            <v>Clignoteur</v>
          </cell>
          <cell r="E50" t="str">
            <v>AG100/DT</v>
          </cell>
          <cell r="F50" t="str">
            <v>C2</v>
          </cell>
          <cell r="G50" t="str">
            <v>U1000</v>
          </cell>
          <cell r="H50" t="str">
            <v>OADM</v>
          </cell>
          <cell r="I50" t="str">
            <v>IRC</v>
          </cell>
          <cell r="J50" t="str">
            <v>PC</v>
          </cell>
          <cell r="K50">
            <v>0</v>
          </cell>
          <cell r="L50">
            <v>5</v>
          </cell>
        </row>
        <row r="51">
          <cell r="C51" t="str">
            <v>Fourche avant</v>
          </cell>
          <cell r="E51" t="str">
            <v>AG100/DT</v>
          </cell>
          <cell r="F51" t="str">
            <v>C2</v>
          </cell>
          <cell r="G51" t="str">
            <v>U1000</v>
          </cell>
          <cell r="H51" t="str">
            <v>OADM</v>
          </cell>
          <cell r="I51" t="str">
            <v>IRC</v>
          </cell>
          <cell r="J51" t="str">
            <v>PC</v>
          </cell>
          <cell r="K51">
            <v>1</v>
          </cell>
          <cell r="L51">
            <v>80</v>
          </cell>
        </row>
        <row r="52">
          <cell r="C52" t="str">
            <v>Kit carburateur</v>
          </cell>
          <cell r="E52" t="str">
            <v>AG100/DT</v>
          </cell>
          <cell r="F52" t="str">
            <v>C2</v>
          </cell>
          <cell r="G52" t="str">
            <v>U1000</v>
          </cell>
          <cell r="H52" t="str">
            <v>OADM</v>
          </cell>
          <cell r="I52" t="str">
            <v>IRC</v>
          </cell>
          <cell r="J52" t="str">
            <v>PC</v>
          </cell>
          <cell r="K52">
            <v>3</v>
          </cell>
          <cell r="L52">
            <v>15</v>
          </cell>
        </row>
        <row r="53">
          <cell r="C53" t="str">
            <v>Siege</v>
          </cell>
          <cell r="E53" t="str">
            <v>AG100/DT</v>
          </cell>
          <cell r="F53" t="str">
            <v>C2</v>
          </cell>
          <cell r="G53" t="str">
            <v>U1000</v>
          </cell>
          <cell r="H53" t="str">
            <v>OADM</v>
          </cell>
          <cell r="I53" t="str">
            <v>IRC</v>
          </cell>
          <cell r="J53" t="str">
            <v>PC</v>
          </cell>
          <cell r="K53">
            <v>0</v>
          </cell>
          <cell r="L53">
            <v>120</v>
          </cell>
        </row>
        <row r="54">
          <cell r="C54" t="str">
            <v>Pompe a air</v>
          </cell>
          <cell r="E54" t="str">
            <v>AG100/DT</v>
          </cell>
          <cell r="F54" t="str">
            <v>C2</v>
          </cell>
          <cell r="G54" t="str">
            <v>U1000</v>
          </cell>
          <cell r="H54" t="str">
            <v>OADM</v>
          </cell>
          <cell r="I54" t="str">
            <v>IRC</v>
          </cell>
          <cell r="J54" t="str">
            <v>PC</v>
          </cell>
          <cell r="K54">
            <v>6</v>
          </cell>
          <cell r="L54">
            <v>5</v>
          </cell>
        </row>
        <row r="55">
          <cell r="C55" t="str">
            <v>Cable d'embrayage</v>
          </cell>
          <cell r="E55" t="str">
            <v>DT</v>
          </cell>
          <cell r="F55" t="str">
            <v>C2</v>
          </cell>
          <cell r="G55" t="str">
            <v>U1000</v>
          </cell>
          <cell r="H55" t="str">
            <v>OADM</v>
          </cell>
          <cell r="I55" t="str">
            <v>IRC</v>
          </cell>
          <cell r="J55" t="str">
            <v>PC</v>
          </cell>
          <cell r="K55">
            <v>3</v>
          </cell>
          <cell r="L55">
            <v>5</v>
          </cell>
        </row>
        <row r="56">
          <cell r="C56" t="str">
            <v>Cable d'accelerateur</v>
          </cell>
          <cell r="E56" t="str">
            <v>DT</v>
          </cell>
          <cell r="F56" t="str">
            <v>C2</v>
          </cell>
          <cell r="G56" t="str">
            <v>U1000</v>
          </cell>
          <cell r="H56" t="str">
            <v>OADM</v>
          </cell>
          <cell r="I56" t="str">
            <v>IRC</v>
          </cell>
          <cell r="J56" t="str">
            <v>PC</v>
          </cell>
          <cell r="K56">
            <v>1</v>
          </cell>
          <cell r="L56">
            <v>5</v>
          </cell>
        </row>
        <row r="57">
          <cell r="C57" t="str">
            <v>Chambre a air</v>
          </cell>
          <cell r="D57" t="str">
            <v>275/21</v>
          </cell>
          <cell r="E57" t="str">
            <v>AG100/DT</v>
          </cell>
          <cell r="F57" t="str">
            <v>C2</v>
          </cell>
          <cell r="G57" t="str">
            <v>U1000</v>
          </cell>
          <cell r="H57" t="str">
            <v>OADM</v>
          </cell>
          <cell r="I57" t="str">
            <v>IRC</v>
          </cell>
          <cell r="J57" t="str">
            <v>PC</v>
          </cell>
          <cell r="K57">
            <v>3</v>
          </cell>
          <cell r="L57">
            <v>5</v>
          </cell>
        </row>
        <row r="58">
          <cell r="C58" t="str">
            <v>Chambre a air</v>
          </cell>
          <cell r="D58" t="str">
            <v>410/18</v>
          </cell>
          <cell r="E58" t="str">
            <v>AG100/DT</v>
          </cell>
          <cell r="F58" t="str">
            <v>C2</v>
          </cell>
          <cell r="G58" t="str">
            <v>U1000</v>
          </cell>
          <cell r="H58" t="str">
            <v>OADM</v>
          </cell>
          <cell r="I58" t="str">
            <v>IRC</v>
          </cell>
          <cell r="J58" t="str">
            <v>PC</v>
          </cell>
          <cell r="K58">
            <v>0</v>
          </cell>
          <cell r="L58">
            <v>5</v>
          </cell>
        </row>
        <row r="59">
          <cell r="C59" t="str">
            <v>Rayon</v>
          </cell>
          <cell r="E59" t="str">
            <v>DT</v>
          </cell>
          <cell r="F59" t="str">
            <v>C2</v>
          </cell>
          <cell r="G59" t="str">
            <v>U1000</v>
          </cell>
          <cell r="H59" t="str">
            <v>OADM</v>
          </cell>
          <cell r="I59" t="str">
            <v>IRC</v>
          </cell>
          <cell r="J59" t="str">
            <v>PC</v>
          </cell>
          <cell r="K59">
            <v>2</v>
          </cell>
          <cell r="L59">
            <v>1</v>
          </cell>
        </row>
        <row r="60">
          <cell r="C60" t="str">
            <v>Porte poignet</v>
          </cell>
          <cell r="E60" t="str">
            <v>AG100/DT</v>
          </cell>
          <cell r="F60" t="str">
            <v>C2</v>
          </cell>
          <cell r="G60" t="str">
            <v>U1000</v>
          </cell>
          <cell r="H60" t="str">
            <v>OADM</v>
          </cell>
          <cell r="I60" t="str">
            <v>IRC</v>
          </cell>
          <cell r="J60" t="str">
            <v>paires</v>
          </cell>
          <cell r="K60">
            <v>12</v>
          </cell>
          <cell r="L60">
            <v>8</v>
          </cell>
        </row>
        <row r="61">
          <cell r="C61" t="str">
            <v>Retroviseur</v>
          </cell>
          <cell r="E61" t="str">
            <v>AG100/DT</v>
          </cell>
          <cell r="F61" t="str">
            <v>C2</v>
          </cell>
          <cell r="G61" t="str">
            <v>U1000</v>
          </cell>
          <cell r="H61" t="str">
            <v>OADM</v>
          </cell>
          <cell r="I61" t="str">
            <v>IRC</v>
          </cell>
          <cell r="J61" t="str">
            <v>PC</v>
          </cell>
          <cell r="K61">
            <v>9</v>
          </cell>
          <cell r="L61">
            <v>15</v>
          </cell>
        </row>
        <row r="62">
          <cell r="C62" t="str">
            <v>Selecteur de la boite de vitesse</v>
          </cell>
          <cell r="E62" t="str">
            <v>AG100/DT</v>
          </cell>
          <cell r="F62" t="str">
            <v>C2</v>
          </cell>
          <cell r="G62" t="str">
            <v>U1000</v>
          </cell>
          <cell r="H62" t="str">
            <v>OADM</v>
          </cell>
          <cell r="I62" t="str">
            <v>IRC</v>
          </cell>
          <cell r="J62" t="str">
            <v>PC</v>
          </cell>
          <cell r="K62">
            <v>1</v>
          </cell>
          <cell r="L62">
            <v>200</v>
          </cell>
        </row>
        <row r="63">
          <cell r="C63" t="str">
            <v>CTC de ressort arriere</v>
          </cell>
          <cell r="D63" t="str">
            <v>90385-18009</v>
          </cell>
          <cell r="E63" t="str">
            <v>LAND CRUISER</v>
          </cell>
          <cell r="F63" t="str">
            <v>C2</v>
          </cell>
          <cell r="G63" t="str">
            <v>U1000</v>
          </cell>
          <cell r="H63" t="str">
            <v>OADM</v>
          </cell>
          <cell r="I63" t="str">
            <v>IRC</v>
          </cell>
          <cell r="J63" t="str">
            <v>PC</v>
          </cell>
          <cell r="K63">
            <v>2</v>
          </cell>
          <cell r="L63">
            <v>4</v>
          </cell>
        </row>
        <row r="64">
          <cell r="C64" t="str">
            <v>CTC d'amortisseur arriere</v>
          </cell>
          <cell r="D64" t="str">
            <v>90385-19003</v>
          </cell>
          <cell r="E64" t="str">
            <v>LAND CRUISER</v>
          </cell>
          <cell r="F64" t="str">
            <v>C2</v>
          </cell>
          <cell r="G64" t="str">
            <v>U1000</v>
          </cell>
          <cell r="H64" t="str">
            <v>OADM</v>
          </cell>
          <cell r="I64" t="str">
            <v>IRC</v>
          </cell>
          <cell r="J64" t="str">
            <v>PC</v>
          </cell>
          <cell r="K64">
            <v>22</v>
          </cell>
          <cell r="L64">
            <v>4</v>
          </cell>
        </row>
        <row r="65">
          <cell r="C65" t="str">
            <v>CTC de biellette arriere</v>
          </cell>
          <cell r="D65" t="str">
            <v>90385-^11021</v>
          </cell>
          <cell r="E65" t="str">
            <v>LAND CRUISER</v>
          </cell>
          <cell r="F65" t="str">
            <v>C2</v>
          </cell>
          <cell r="G65" t="str">
            <v>U1000</v>
          </cell>
          <cell r="H65" t="str">
            <v>OADM</v>
          </cell>
          <cell r="I65" t="str">
            <v>IRC</v>
          </cell>
          <cell r="J65" t="str">
            <v>PC</v>
          </cell>
          <cell r="K65">
            <v>80</v>
          </cell>
          <cell r="L65">
            <v>4</v>
          </cell>
        </row>
        <row r="66">
          <cell r="C66" t="str">
            <v>Roulement de fusee</v>
          </cell>
          <cell r="D66" t="str">
            <v>90366-20003</v>
          </cell>
          <cell r="E66" t="str">
            <v>LAND CRUISER</v>
          </cell>
          <cell r="F66" t="str">
            <v>C2</v>
          </cell>
          <cell r="G66" t="str">
            <v>U1000</v>
          </cell>
          <cell r="H66" t="str">
            <v>OADM</v>
          </cell>
          <cell r="I66" t="str">
            <v>IRC</v>
          </cell>
          <cell r="J66" t="str">
            <v>PC</v>
          </cell>
          <cell r="K66">
            <v>4</v>
          </cell>
          <cell r="L66">
            <v>10</v>
          </cell>
        </row>
        <row r="67">
          <cell r="C67" t="str">
            <v>Support de la boite de vitesse</v>
          </cell>
          <cell r="D67" t="str">
            <v>12371-17080</v>
          </cell>
          <cell r="E67" t="str">
            <v>LAND CRUISER</v>
          </cell>
          <cell r="F67" t="str">
            <v>C2</v>
          </cell>
          <cell r="G67" t="str">
            <v>U1000</v>
          </cell>
          <cell r="H67" t="str">
            <v>OADM</v>
          </cell>
          <cell r="I67" t="str">
            <v>IRC</v>
          </cell>
          <cell r="J67" t="str">
            <v>PC</v>
          </cell>
          <cell r="K67">
            <v>9</v>
          </cell>
          <cell r="L67">
            <v>85</v>
          </cell>
        </row>
        <row r="68">
          <cell r="C68" t="str">
            <v>Bride de ressort arriere</v>
          </cell>
          <cell r="D68" t="str">
            <v>90117-14181</v>
          </cell>
          <cell r="E68" t="str">
            <v>LAND CRUISER</v>
          </cell>
          <cell r="F68" t="str">
            <v>C2</v>
          </cell>
          <cell r="G68" t="str">
            <v>U1000</v>
          </cell>
          <cell r="H68" t="str">
            <v>OADM</v>
          </cell>
          <cell r="I68" t="str">
            <v>IRC</v>
          </cell>
          <cell r="J68" t="str">
            <v>PC</v>
          </cell>
          <cell r="K68">
            <v>6</v>
          </cell>
          <cell r="L68">
            <v>15</v>
          </cell>
        </row>
        <row r="69">
          <cell r="C69" t="str">
            <v>Bielette de stabilisateur arriere</v>
          </cell>
          <cell r="D69" t="str">
            <v>48802-60090</v>
          </cell>
          <cell r="E69" t="str">
            <v>LAND CRUISER</v>
          </cell>
          <cell r="F69" t="str">
            <v>C2</v>
          </cell>
          <cell r="G69" t="str">
            <v>U1000</v>
          </cell>
          <cell r="H69" t="str">
            <v>OADM</v>
          </cell>
          <cell r="I69" t="str">
            <v>IRC</v>
          </cell>
          <cell r="J69" t="str">
            <v>PC</v>
          </cell>
          <cell r="K69">
            <v>3</v>
          </cell>
          <cell r="L69">
            <v>35</v>
          </cell>
        </row>
        <row r="70">
          <cell r="C70" t="str">
            <v>Support d'echapement</v>
          </cell>
          <cell r="D70" t="str">
            <v>17567-17020</v>
          </cell>
          <cell r="E70" t="str">
            <v>LAND CRUISER</v>
          </cell>
          <cell r="F70" t="str">
            <v>C2</v>
          </cell>
          <cell r="G70" t="str">
            <v>U1000</v>
          </cell>
          <cell r="H70" t="str">
            <v>OADM</v>
          </cell>
          <cell r="I70" t="str">
            <v>IRC</v>
          </cell>
          <cell r="J70" t="str">
            <v>PC</v>
          </cell>
          <cell r="K70">
            <v>0</v>
          </cell>
          <cell r="L70">
            <v>12.5</v>
          </cell>
        </row>
        <row r="71">
          <cell r="C71" t="str">
            <v>Boulon centre de ressort arriere</v>
          </cell>
          <cell r="D71" t="str">
            <v>48247-36200</v>
          </cell>
          <cell r="E71" t="str">
            <v>LAND CRUISER</v>
          </cell>
          <cell r="F71" t="str">
            <v>C2</v>
          </cell>
          <cell r="G71" t="str">
            <v>U1000</v>
          </cell>
          <cell r="H71" t="str">
            <v>OADM</v>
          </cell>
          <cell r="I71" t="str">
            <v>IRC</v>
          </cell>
          <cell r="J71" t="str">
            <v>PC</v>
          </cell>
          <cell r="K71">
            <v>7</v>
          </cell>
          <cell r="L71">
            <v>15</v>
          </cell>
        </row>
        <row r="72">
          <cell r="C72" t="str">
            <v>Bourrage arriere boite de vitesse</v>
          </cell>
          <cell r="D72" t="str">
            <v>90311-48010</v>
          </cell>
          <cell r="E72" t="str">
            <v>LAND CRUISER</v>
          </cell>
          <cell r="F72" t="str">
            <v>C2</v>
          </cell>
          <cell r="G72" t="str">
            <v>U1000</v>
          </cell>
          <cell r="H72" t="str">
            <v>OADM</v>
          </cell>
          <cell r="I72" t="str">
            <v>IRC</v>
          </cell>
          <cell r="J72" t="str">
            <v>PC</v>
          </cell>
          <cell r="K72">
            <v>3</v>
          </cell>
          <cell r="L72">
            <v>20</v>
          </cell>
        </row>
        <row r="73">
          <cell r="C73" t="str">
            <v>Inverseur EL de reservoir</v>
          </cell>
          <cell r="D73" t="str">
            <v>77720-60110</v>
          </cell>
          <cell r="E73" t="str">
            <v>LAND CRUISER</v>
          </cell>
          <cell r="F73" t="str">
            <v>C2</v>
          </cell>
          <cell r="G73" t="str">
            <v>U1000</v>
          </cell>
          <cell r="H73" t="str">
            <v>OADM</v>
          </cell>
          <cell r="I73" t="str">
            <v>IRC</v>
          </cell>
          <cell r="J73" t="str">
            <v>PC</v>
          </cell>
          <cell r="K73">
            <v>1</v>
          </cell>
          <cell r="L73">
            <v>125</v>
          </cell>
        </row>
        <row r="74">
          <cell r="C74" t="str">
            <v>Cable de frein a main</v>
          </cell>
          <cell r="D74" t="str">
            <v>4641-60840</v>
          </cell>
          <cell r="E74" t="str">
            <v>LAND CRUISER</v>
          </cell>
          <cell r="F74" t="str">
            <v>C2</v>
          </cell>
          <cell r="G74" t="str">
            <v>U1000</v>
          </cell>
          <cell r="H74" t="str">
            <v>OADM</v>
          </cell>
          <cell r="I74" t="str">
            <v>IRC</v>
          </cell>
          <cell r="J74" t="str">
            <v>PC</v>
          </cell>
          <cell r="K74">
            <v>2</v>
          </cell>
          <cell r="L74">
            <v>75</v>
          </cell>
        </row>
        <row r="75">
          <cell r="C75" t="str">
            <v>Filtre a gasoil</v>
          </cell>
          <cell r="D75" t="str">
            <v>23390-51020</v>
          </cell>
          <cell r="E75" t="str">
            <v>LAND CRUISER</v>
          </cell>
          <cell r="F75" t="str">
            <v>C2</v>
          </cell>
          <cell r="G75" t="str">
            <v>U1000</v>
          </cell>
          <cell r="H75" t="str">
            <v>OADM</v>
          </cell>
          <cell r="I75" t="str">
            <v>IRC</v>
          </cell>
          <cell r="J75" t="str">
            <v>PC</v>
          </cell>
          <cell r="K75">
            <v>0</v>
          </cell>
          <cell r="L75">
            <v>35</v>
          </cell>
        </row>
        <row r="76">
          <cell r="C76" t="str">
            <v>CTC de ressort arriere</v>
          </cell>
          <cell r="D76" t="str">
            <v>90389-18002</v>
          </cell>
          <cell r="E76" t="str">
            <v>LAND CRUISER</v>
          </cell>
          <cell r="F76" t="str">
            <v>C2</v>
          </cell>
          <cell r="G76" t="str">
            <v>U1000</v>
          </cell>
          <cell r="H76" t="str">
            <v>OADM</v>
          </cell>
          <cell r="I76" t="str">
            <v>IRC</v>
          </cell>
          <cell r="J76" t="str">
            <v>PC</v>
          </cell>
          <cell r="K76">
            <v>52</v>
          </cell>
          <cell r="L76">
            <v>4</v>
          </cell>
        </row>
        <row r="77">
          <cell r="C77" t="str">
            <v>Bourrage de pignon d'attaque pont arriere</v>
          </cell>
          <cell r="D77" t="str">
            <v>90311-38066</v>
          </cell>
          <cell r="E77" t="str">
            <v>LAND CRUISER</v>
          </cell>
          <cell r="F77" t="str">
            <v>C2</v>
          </cell>
          <cell r="G77" t="str">
            <v>U1000</v>
          </cell>
          <cell r="H77" t="str">
            <v>OADM</v>
          </cell>
          <cell r="I77" t="str">
            <v>IRC</v>
          </cell>
          <cell r="J77" t="str">
            <v>PC</v>
          </cell>
          <cell r="K77">
            <v>0</v>
          </cell>
          <cell r="L77">
            <v>20</v>
          </cell>
        </row>
        <row r="78">
          <cell r="C78" t="str">
            <v xml:space="preserve">Bourrage de trompete pont arriere </v>
          </cell>
          <cell r="D78" t="str">
            <v>90310-36003</v>
          </cell>
          <cell r="E78" t="str">
            <v>LAND CRUISER</v>
          </cell>
          <cell r="F78" t="str">
            <v>C2</v>
          </cell>
          <cell r="G78" t="str">
            <v>U1000</v>
          </cell>
          <cell r="H78" t="str">
            <v>OADM</v>
          </cell>
          <cell r="I78" t="str">
            <v>IRC</v>
          </cell>
          <cell r="J78" t="str">
            <v>PC</v>
          </cell>
          <cell r="K78">
            <v>0</v>
          </cell>
          <cell r="L78">
            <v>12.5</v>
          </cell>
        </row>
        <row r="79">
          <cell r="C79" t="str">
            <v>Bourrage de trompete pont avant</v>
          </cell>
          <cell r="D79" t="str">
            <v>90310-35010</v>
          </cell>
          <cell r="E79" t="str">
            <v>LAND CRUISER</v>
          </cell>
          <cell r="F79" t="str">
            <v>C2</v>
          </cell>
          <cell r="G79" t="str">
            <v>U1000</v>
          </cell>
          <cell r="H79" t="str">
            <v>OADM</v>
          </cell>
          <cell r="I79" t="str">
            <v>IRC</v>
          </cell>
          <cell r="J79" t="str">
            <v>PC</v>
          </cell>
          <cell r="K79">
            <v>0</v>
          </cell>
          <cell r="L79">
            <v>12.5</v>
          </cell>
        </row>
        <row r="80">
          <cell r="C80" t="str">
            <v>Roulement de fusee</v>
          </cell>
          <cell r="E80" t="str">
            <v>LAND CRUISER</v>
          </cell>
          <cell r="F80" t="str">
            <v>C2</v>
          </cell>
          <cell r="G80" t="str">
            <v>U1000</v>
          </cell>
          <cell r="H80" t="str">
            <v>OADM</v>
          </cell>
          <cell r="I80" t="str">
            <v>IRC</v>
          </cell>
          <cell r="J80" t="str">
            <v>PC</v>
          </cell>
          <cell r="K80">
            <v>0</v>
          </cell>
          <cell r="L80">
            <v>15</v>
          </cell>
        </row>
        <row r="81">
          <cell r="C81" t="str">
            <v>Kit bourrage flasque avant</v>
          </cell>
          <cell r="D81" t="str">
            <v>04434-60051</v>
          </cell>
          <cell r="E81" t="str">
            <v>LAND CRUISER</v>
          </cell>
          <cell r="F81" t="str">
            <v>C2</v>
          </cell>
          <cell r="G81" t="str">
            <v>U1000</v>
          </cell>
          <cell r="H81" t="str">
            <v>OADM</v>
          </cell>
          <cell r="I81" t="str">
            <v>IRC</v>
          </cell>
          <cell r="J81" t="str">
            <v>PC</v>
          </cell>
          <cell r="K81">
            <v>6</v>
          </cell>
          <cell r="L81">
            <v>35</v>
          </cell>
        </row>
        <row r="82">
          <cell r="C82" t="str">
            <v>Silent bloc bras arriere</v>
          </cell>
          <cell r="D82" t="str">
            <v>48702-60040</v>
          </cell>
          <cell r="E82" t="str">
            <v>LAND CRUISER</v>
          </cell>
          <cell r="F82" t="str">
            <v>C2</v>
          </cell>
          <cell r="G82" t="str">
            <v>U1000</v>
          </cell>
          <cell r="H82" t="str">
            <v>OADM</v>
          </cell>
          <cell r="I82" t="str">
            <v>IRC</v>
          </cell>
          <cell r="J82" t="str">
            <v>PC</v>
          </cell>
          <cell r="K82">
            <v>4</v>
          </cell>
          <cell r="L82">
            <v>30</v>
          </cell>
        </row>
        <row r="83">
          <cell r="C83" t="str">
            <v>Bielette de stabilisateur avant</v>
          </cell>
          <cell r="D83" t="str">
            <v>48802-60050</v>
          </cell>
          <cell r="E83" t="str">
            <v>LAND CRUISER</v>
          </cell>
          <cell r="F83" t="str">
            <v>C2</v>
          </cell>
          <cell r="G83" t="str">
            <v>U1000</v>
          </cell>
          <cell r="H83" t="str">
            <v>OADM</v>
          </cell>
          <cell r="I83" t="str">
            <v>IRC</v>
          </cell>
          <cell r="J83" t="str">
            <v>PC</v>
          </cell>
          <cell r="K83">
            <v>0</v>
          </cell>
          <cell r="L83">
            <v>60</v>
          </cell>
        </row>
        <row r="84">
          <cell r="C84" t="str">
            <v>Filtre decanteur</v>
          </cell>
          <cell r="D84" t="str">
            <v>04234-68010</v>
          </cell>
          <cell r="E84" t="str">
            <v>LAND CRUISER</v>
          </cell>
          <cell r="F84" t="str">
            <v>C2</v>
          </cell>
          <cell r="G84" t="str">
            <v>U1000</v>
          </cell>
          <cell r="H84" t="str">
            <v>OADM</v>
          </cell>
          <cell r="I84" t="str">
            <v>IRC</v>
          </cell>
          <cell r="J84" t="str">
            <v>PC</v>
          </cell>
          <cell r="K84">
            <v>30</v>
          </cell>
          <cell r="L84">
            <v>10</v>
          </cell>
        </row>
        <row r="85">
          <cell r="C85" t="str">
            <v>Klaxon</v>
          </cell>
          <cell r="D85" t="str">
            <v>12V</v>
          </cell>
          <cell r="E85" t="str">
            <v>LAND CRUISER</v>
          </cell>
          <cell r="F85" t="str">
            <v>C2</v>
          </cell>
          <cell r="G85" t="str">
            <v>U1000</v>
          </cell>
          <cell r="H85" t="str">
            <v>OADM</v>
          </cell>
          <cell r="I85" t="str">
            <v>IRC</v>
          </cell>
          <cell r="J85" t="str">
            <v>paires</v>
          </cell>
          <cell r="K85" t="str">
            <v>1.5</v>
          </cell>
          <cell r="L85">
            <v>30</v>
          </cell>
        </row>
        <row r="86">
          <cell r="C86" t="str">
            <v>CTC extremite stab arriere</v>
          </cell>
          <cell r="D86" t="str">
            <v>90385-11021</v>
          </cell>
          <cell r="E86" t="str">
            <v>LAND CRUISER</v>
          </cell>
          <cell r="F86" t="str">
            <v>C2</v>
          </cell>
          <cell r="G86" t="str">
            <v>U1000</v>
          </cell>
          <cell r="H86" t="str">
            <v>OADM</v>
          </cell>
          <cell r="I86" t="str">
            <v>IRC</v>
          </cell>
          <cell r="J86" t="str">
            <v>PC</v>
          </cell>
          <cell r="K86">
            <v>52</v>
          </cell>
          <cell r="L86">
            <v>5</v>
          </cell>
        </row>
        <row r="87">
          <cell r="C87" t="str">
            <v>CTC extremite stab avant</v>
          </cell>
          <cell r="D87" t="str">
            <v>90385-13009</v>
          </cell>
          <cell r="E87" t="str">
            <v>LAND CRUISER</v>
          </cell>
          <cell r="F87" t="str">
            <v>C2</v>
          </cell>
          <cell r="G87" t="str">
            <v>U1000</v>
          </cell>
          <cell r="H87" t="str">
            <v>OADM</v>
          </cell>
          <cell r="I87" t="str">
            <v>IRC</v>
          </cell>
          <cell r="J87" t="str">
            <v>PC</v>
          </cell>
          <cell r="K87">
            <v>52</v>
          </cell>
          <cell r="L87">
            <v>5</v>
          </cell>
        </row>
        <row r="88">
          <cell r="C88" t="str">
            <v>Disque d'embrayage</v>
          </cell>
          <cell r="D88" t="str">
            <v>31250-60430</v>
          </cell>
          <cell r="E88" t="str">
            <v>LAND CRUISER</v>
          </cell>
          <cell r="F88" t="str">
            <v>C2</v>
          </cell>
          <cell r="G88" t="str">
            <v>U1000</v>
          </cell>
          <cell r="H88" t="str">
            <v>OADM</v>
          </cell>
          <cell r="I88" t="str">
            <v>IRC</v>
          </cell>
          <cell r="J88" t="str">
            <v>PC</v>
          </cell>
          <cell r="K88">
            <v>2</v>
          </cell>
          <cell r="L88">
            <v>70</v>
          </cell>
        </row>
        <row r="89">
          <cell r="C89" t="str">
            <v>Rotule de direction</v>
          </cell>
          <cell r="D89" t="str">
            <v>45045-69125</v>
          </cell>
          <cell r="E89" t="str">
            <v>LAND CRUISER</v>
          </cell>
          <cell r="F89" t="str">
            <v>C2</v>
          </cell>
          <cell r="G89" t="str">
            <v>U1000</v>
          </cell>
          <cell r="H89" t="str">
            <v>OADM</v>
          </cell>
          <cell r="I89" t="str">
            <v>IRC</v>
          </cell>
          <cell r="J89" t="str">
            <v>PC</v>
          </cell>
          <cell r="K89">
            <v>2</v>
          </cell>
          <cell r="L89">
            <v>50</v>
          </cell>
        </row>
        <row r="90">
          <cell r="C90" t="str">
            <v>Gougeon de roue avant</v>
          </cell>
          <cell r="D90" t="str">
            <v>90942-02077</v>
          </cell>
          <cell r="E90" t="str">
            <v>LAND CRUISER</v>
          </cell>
          <cell r="F90" t="str">
            <v>C2</v>
          </cell>
          <cell r="G90" t="str">
            <v>U1000</v>
          </cell>
          <cell r="H90" t="str">
            <v>OADM</v>
          </cell>
          <cell r="I90" t="str">
            <v>IRC</v>
          </cell>
          <cell r="J90" t="str">
            <v>PC</v>
          </cell>
          <cell r="K90">
            <v>15</v>
          </cell>
          <cell r="L90">
            <v>5</v>
          </cell>
        </row>
        <row r="91">
          <cell r="C91" t="str">
            <v>Moyeu de roue libre Lock</v>
          </cell>
          <cell r="D91" t="str">
            <v>43530-60130</v>
          </cell>
          <cell r="E91" t="str">
            <v>LAND CRUISER</v>
          </cell>
          <cell r="F91" t="str">
            <v>C2</v>
          </cell>
          <cell r="G91" t="str">
            <v>U1000</v>
          </cell>
          <cell r="H91" t="str">
            <v>OADM</v>
          </cell>
          <cell r="I91" t="str">
            <v>IRC</v>
          </cell>
          <cell r="J91" t="str">
            <v>PC</v>
          </cell>
          <cell r="K91">
            <v>7</v>
          </cell>
          <cell r="L91">
            <v>120</v>
          </cell>
        </row>
        <row r="92">
          <cell r="C92" t="str">
            <v xml:space="preserve">Batterie  </v>
          </cell>
          <cell r="D92" t="str">
            <v>12V70/75</v>
          </cell>
          <cell r="E92" t="str">
            <v>LAND CRUISER</v>
          </cell>
          <cell r="F92" t="str">
            <v>C2</v>
          </cell>
          <cell r="G92" t="str">
            <v>U1000</v>
          </cell>
          <cell r="H92" t="str">
            <v>OADM</v>
          </cell>
          <cell r="I92" t="str">
            <v>IRC</v>
          </cell>
          <cell r="J92" t="str">
            <v>PC</v>
          </cell>
          <cell r="K92">
            <v>8</v>
          </cell>
          <cell r="L92">
            <v>110</v>
          </cell>
        </row>
        <row r="93">
          <cell r="C93" t="str">
            <v>Plaquette de frein</v>
          </cell>
          <cell r="D93" t="str">
            <v>04465-60170</v>
          </cell>
          <cell r="E93" t="str">
            <v>LAND CRUISER</v>
          </cell>
          <cell r="F93" t="str">
            <v>C2</v>
          </cell>
          <cell r="G93" t="str">
            <v>U1000</v>
          </cell>
          <cell r="H93" t="str">
            <v>OADM</v>
          </cell>
          <cell r="I93" t="str">
            <v>IRC</v>
          </cell>
          <cell r="J93" t="str">
            <v>PC</v>
          </cell>
          <cell r="K93">
            <v>20</v>
          </cell>
          <cell r="L93">
            <v>70</v>
          </cell>
        </row>
        <row r="94">
          <cell r="C94" t="str">
            <v>Silent bloc bras tirant</v>
          </cell>
          <cell r="D94" t="str">
            <v>48061-60010</v>
          </cell>
          <cell r="E94" t="str">
            <v>LAND CRUISER</v>
          </cell>
          <cell r="F94" t="str">
            <v>C2</v>
          </cell>
          <cell r="G94" t="str">
            <v>U1000</v>
          </cell>
          <cell r="H94" t="str">
            <v>OADM</v>
          </cell>
          <cell r="I94" t="str">
            <v>IRC</v>
          </cell>
          <cell r="J94" t="str">
            <v>PC</v>
          </cell>
          <cell r="K94">
            <v>4</v>
          </cell>
          <cell r="L94">
            <v>30</v>
          </cell>
        </row>
        <row r="95">
          <cell r="C95" t="str">
            <v>Silent bloc bras tirant</v>
          </cell>
          <cell r="D95" t="str">
            <v>48702-60050</v>
          </cell>
          <cell r="E95" t="str">
            <v>LAND CRUISER</v>
          </cell>
          <cell r="F95" t="str">
            <v>C2</v>
          </cell>
          <cell r="G95" t="str">
            <v>U1000</v>
          </cell>
          <cell r="H95" t="str">
            <v>OADM</v>
          </cell>
          <cell r="I95" t="str">
            <v>IRC</v>
          </cell>
          <cell r="J95" t="str">
            <v>PC</v>
          </cell>
          <cell r="K95">
            <v>4</v>
          </cell>
          <cell r="L95">
            <v>30</v>
          </cell>
        </row>
        <row r="96">
          <cell r="C96" t="str">
            <v>Rotule de direction</v>
          </cell>
          <cell r="D96" t="str">
            <v>45045-69065</v>
          </cell>
          <cell r="E96" t="str">
            <v>LAND CRUISER</v>
          </cell>
          <cell r="F96" t="str">
            <v>C2</v>
          </cell>
          <cell r="G96" t="str">
            <v>U1000</v>
          </cell>
          <cell r="H96" t="str">
            <v>OADM</v>
          </cell>
          <cell r="I96" t="str">
            <v>IRC</v>
          </cell>
          <cell r="J96" t="str">
            <v>PC</v>
          </cell>
          <cell r="K96">
            <v>2</v>
          </cell>
          <cell r="L96">
            <v>50</v>
          </cell>
        </row>
        <row r="97">
          <cell r="C97" t="str">
            <v>Rotule de la barre de direction</v>
          </cell>
          <cell r="D97" t="str">
            <v>45046-69135/45047-69085</v>
          </cell>
          <cell r="E97" t="str">
            <v>LAND CRUISER</v>
          </cell>
          <cell r="F97" t="str">
            <v>C2</v>
          </cell>
          <cell r="G97" t="str">
            <v>U1000</v>
          </cell>
          <cell r="H97" t="str">
            <v>OADM</v>
          </cell>
          <cell r="I97" t="str">
            <v>IRC</v>
          </cell>
          <cell r="J97" t="str">
            <v>PC</v>
          </cell>
          <cell r="K97">
            <v>2</v>
          </cell>
          <cell r="L97">
            <v>50</v>
          </cell>
        </row>
        <row r="98">
          <cell r="C98" t="str">
            <v>Flasheur</v>
          </cell>
          <cell r="D98" t="str">
            <v>12V</v>
          </cell>
          <cell r="E98" t="str">
            <v>LAND CRUISER</v>
          </cell>
          <cell r="F98" t="str">
            <v>C2</v>
          </cell>
          <cell r="G98" t="str">
            <v>U1000</v>
          </cell>
          <cell r="H98" t="str">
            <v>OADM</v>
          </cell>
          <cell r="I98" t="str">
            <v>IRC</v>
          </cell>
          <cell r="J98" t="str">
            <v>PC</v>
          </cell>
          <cell r="K98">
            <v>4</v>
          </cell>
          <cell r="L98">
            <v>30</v>
          </cell>
        </row>
        <row r="99">
          <cell r="C99" t="str">
            <v>Filtre a gasoil</v>
          </cell>
          <cell r="D99" t="str">
            <v>23303-6410</v>
          </cell>
          <cell r="E99" t="str">
            <v>LAND CRUISER</v>
          </cell>
          <cell r="F99" t="str">
            <v>C2</v>
          </cell>
          <cell r="G99" t="str">
            <v>U1000</v>
          </cell>
          <cell r="H99" t="str">
            <v>OADM</v>
          </cell>
          <cell r="I99" t="str">
            <v>IRC</v>
          </cell>
          <cell r="J99" t="str">
            <v>PC</v>
          </cell>
          <cell r="K99">
            <v>2</v>
          </cell>
          <cell r="L99">
            <v>10</v>
          </cell>
        </row>
        <row r="100">
          <cell r="C100" t="str">
            <v>Filtre a huile</v>
          </cell>
          <cell r="D100" t="str">
            <v>90915-30002</v>
          </cell>
          <cell r="E100" t="str">
            <v>LAND CRUISER</v>
          </cell>
          <cell r="F100" t="str">
            <v>C2</v>
          </cell>
          <cell r="G100" t="str">
            <v>U1000</v>
          </cell>
          <cell r="H100" t="str">
            <v>OADM</v>
          </cell>
          <cell r="I100" t="str">
            <v>IRC</v>
          </cell>
          <cell r="J100" t="str">
            <v>PC</v>
          </cell>
          <cell r="K100">
            <v>30</v>
          </cell>
          <cell r="L100">
            <v>10</v>
          </cell>
        </row>
        <row r="101">
          <cell r="C101" t="str">
            <v>Croisillon de cardan arriere</v>
          </cell>
          <cell r="D101" t="str">
            <v>04371-36030</v>
          </cell>
          <cell r="E101" t="str">
            <v>LAND CRUISER</v>
          </cell>
          <cell r="F101" t="str">
            <v>C2</v>
          </cell>
          <cell r="G101" t="str">
            <v>U1000</v>
          </cell>
          <cell r="H101" t="str">
            <v>OADM</v>
          </cell>
          <cell r="I101" t="str">
            <v>IRC</v>
          </cell>
          <cell r="J101" t="str">
            <v>PC</v>
          </cell>
          <cell r="K101">
            <v>2</v>
          </cell>
          <cell r="L101">
            <v>50</v>
          </cell>
        </row>
        <row r="102">
          <cell r="C102" t="str">
            <v>Croisillon de cardan avant</v>
          </cell>
          <cell r="D102" t="str">
            <v>04371-60060</v>
          </cell>
          <cell r="E102" t="str">
            <v>LAND CRUISER</v>
          </cell>
          <cell r="F102" t="str">
            <v>C2</v>
          </cell>
          <cell r="G102" t="str">
            <v>U1000</v>
          </cell>
          <cell r="H102" t="str">
            <v>OADM</v>
          </cell>
          <cell r="I102" t="str">
            <v>IRC</v>
          </cell>
          <cell r="J102" t="str">
            <v>PC</v>
          </cell>
          <cell r="K102">
            <v>0</v>
          </cell>
          <cell r="L102">
            <v>50</v>
          </cell>
        </row>
        <row r="103">
          <cell r="C103" t="str">
            <v>Tige de commande</v>
          </cell>
          <cell r="E103" t="str">
            <v>moto</v>
          </cell>
          <cell r="F103" t="str">
            <v>C2</v>
          </cell>
          <cell r="G103" t="str">
            <v>U1000</v>
          </cell>
          <cell r="H103" t="str">
            <v>OADM</v>
          </cell>
          <cell r="I103" t="str">
            <v>IRC</v>
          </cell>
          <cell r="J103" t="str">
            <v>PC</v>
          </cell>
          <cell r="K103">
            <v>1</v>
          </cell>
          <cell r="L103">
            <v>20</v>
          </cell>
        </row>
        <row r="104">
          <cell r="C104" t="str">
            <v>Courroie de compresseur BELT STD</v>
          </cell>
          <cell r="D104" t="str">
            <v>99332-11260</v>
          </cell>
          <cell r="E104" t="str">
            <v>LAND CRUISER</v>
          </cell>
          <cell r="F104" t="str">
            <v>C2</v>
          </cell>
          <cell r="G104" t="str">
            <v>U1000</v>
          </cell>
          <cell r="H104" t="str">
            <v>OADM</v>
          </cell>
          <cell r="I104" t="str">
            <v>IRC</v>
          </cell>
          <cell r="J104" t="str">
            <v>PC</v>
          </cell>
          <cell r="K104">
            <v>1</v>
          </cell>
          <cell r="L104">
            <v>30</v>
          </cell>
        </row>
        <row r="105">
          <cell r="C105" t="str">
            <v>Cable de frein a main</v>
          </cell>
          <cell r="D105" t="str">
            <v>46420-60030</v>
          </cell>
          <cell r="E105" t="str">
            <v>LAND CRUISER</v>
          </cell>
          <cell r="F105" t="str">
            <v>C2</v>
          </cell>
          <cell r="G105" t="str">
            <v>U1000</v>
          </cell>
          <cell r="H105" t="str">
            <v>OADM</v>
          </cell>
          <cell r="I105" t="str">
            <v>IRC</v>
          </cell>
          <cell r="J105" t="str">
            <v>PC</v>
          </cell>
          <cell r="K105">
            <v>2</v>
          </cell>
          <cell r="L105">
            <v>75</v>
          </cell>
        </row>
        <row r="106">
          <cell r="C106" t="str">
            <v>Flexible de frein avant</v>
          </cell>
          <cell r="D106" t="str">
            <v>90947-02B48</v>
          </cell>
          <cell r="E106" t="str">
            <v>LAND CRUISER</v>
          </cell>
          <cell r="F106" t="str">
            <v>C2</v>
          </cell>
          <cell r="G106" t="str">
            <v>U1000</v>
          </cell>
          <cell r="H106" t="str">
            <v>OADM</v>
          </cell>
          <cell r="I106" t="str">
            <v>IRC</v>
          </cell>
          <cell r="J106" t="str">
            <v>PC</v>
          </cell>
          <cell r="K106">
            <v>5</v>
          </cell>
          <cell r="L106">
            <v>20</v>
          </cell>
        </row>
        <row r="107">
          <cell r="C107" t="str">
            <v>Amortisseur avant</v>
          </cell>
          <cell r="D107" t="str">
            <v>48511-69569</v>
          </cell>
          <cell r="E107" t="str">
            <v>LAND CRUISER</v>
          </cell>
          <cell r="F107" t="str">
            <v>C2</v>
          </cell>
          <cell r="G107" t="str">
            <v>U1000</v>
          </cell>
          <cell r="H107" t="str">
            <v>OADM</v>
          </cell>
          <cell r="I107" t="str">
            <v>IRC</v>
          </cell>
          <cell r="J107" t="str">
            <v>PC</v>
          </cell>
          <cell r="K107">
            <v>0</v>
          </cell>
          <cell r="L107">
            <v>45</v>
          </cell>
        </row>
        <row r="108">
          <cell r="C108" t="str">
            <v>Plateau d'embrayage</v>
          </cell>
          <cell r="D108" t="str">
            <v>90311-41009</v>
          </cell>
          <cell r="E108" t="str">
            <v>LAND CRUISER</v>
          </cell>
          <cell r="F108" t="str">
            <v>C2</v>
          </cell>
          <cell r="G108" t="str">
            <v>U1000</v>
          </cell>
          <cell r="H108" t="str">
            <v>OADM</v>
          </cell>
          <cell r="I108" t="str">
            <v>IRC</v>
          </cell>
          <cell r="J108" t="str">
            <v>PC</v>
          </cell>
          <cell r="K108">
            <v>1</v>
          </cell>
          <cell r="L108">
            <v>175</v>
          </cell>
        </row>
        <row r="109">
          <cell r="C109" t="str">
            <v>Retroviseur latteral</v>
          </cell>
          <cell r="D109" t="str">
            <v>87910-60860</v>
          </cell>
          <cell r="E109" t="str">
            <v>LAND CRUISER</v>
          </cell>
          <cell r="F109" t="str">
            <v>C2</v>
          </cell>
          <cell r="G109" t="str">
            <v>U1000</v>
          </cell>
          <cell r="H109" t="str">
            <v>OADM</v>
          </cell>
          <cell r="I109" t="str">
            <v>IRC</v>
          </cell>
          <cell r="J109" t="str">
            <v>PC</v>
          </cell>
          <cell r="K109">
            <v>1</v>
          </cell>
          <cell r="L109">
            <v>50</v>
          </cell>
        </row>
        <row r="110">
          <cell r="C110" t="str">
            <v>Casque pour moto</v>
          </cell>
          <cell r="E110" t="str">
            <v>moto</v>
          </cell>
          <cell r="F110" t="str">
            <v>C2</v>
          </cell>
          <cell r="G110" t="str">
            <v>U1000</v>
          </cell>
          <cell r="H110" t="str">
            <v>OADM</v>
          </cell>
          <cell r="I110" t="str">
            <v>IRC</v>
          </cell>
          <cell r="J110" t="str">
            <v>pc</v>
          </cell>
          <cell r="K110">
            <v>0</v>
          </cell>
          <cell r="L110">
            <v>28</v>
          </cell>
        </row>
        <row r="111">
          <cell r="C111" t="str">
            <v>Relais de demarrage 12V</v>
          </cell>
          <cell r="D111" t="str">
            <v>28300-54110</v>
          </cell>
          <cell r="E111" t="str">
            <v>LAND CRUISER</v>
          </cell>
          <cell r="F111" t="str">
            <v>C2</v>
          </cell>
          <cell r="G111" t="str">
            <v>U1000</v>
          </cell>
          <cell r="H111" t="str">
            <v>OADM</v>
          </cell>
          <cell r="I111" t="str">
            <v>IRC</v>
          </cell>
          <cell r="J111" t="str">
            <v>PC</v>
          </cell>
          <cell r="K111">
            <v>3</v>
          </cell>
          <cell r="L111">
            <v>80</v>
          </cell>
        </row>
        <row r="112">
          <cell r="C112" t="str">
            <v>Roulement arbre primaire</v>
          </cell>
          <cell r="D112" t="str">
            <v>90363-12010</v>
          </cell>
          <cell r="E112" t="str">
            <v>LAND CRUISER</v>
          </cell>
          <cell r="F112" t="str">
            <v>C2</v>
          </cell>
          <cell r="G112" t="str">
            <v>U1000</v>
          </cell>
          <cell r="H112" t="str">
            <v>OADM</v>
          </cell>
          <cell r="I112" t="str">
            <v>IRC</v>
          </cell>
          <cell r="J112" t="str">
            <v>PC</v>
          </cell>
          <cell r="K112">
            <v>3</v>
          </cell>
          <cell r="L112">
            <v>35</v>
          </cell>
        </row>
        <row r="113">
          <cell r="C113" t="str">
            <v>Courroie PIX A26</v>
          </cell>
          <cell r="E113" t="str">
            <v>POMPE A GASOIL</v>
          </cell>
          <cell r="F113" t="str">
            <v>C2</v>
          </cell>
          <cell r="G113" t="str">
            <v>DF045</v>
          </cell>
          <cell r="H113" t="str">
            <v>OADM</v>
          </cell>
          <cell r="I113" t="str">
            <v>DFID</v>
          </cell>
          <cell r="J113" t="str">
            <v>PC</v>
          </cell>
          <cell r="K113">
            <v>4</v>
          </cell>
          <cell r="L113">
            <v>10</v>
          </cell>
        </row>
        <row r="114">
          <cell r="C114" t="str">
            <v>Feuille de liege</v>
          </cell>
          <cell r="E114" t="str">
            <v>POMPE A GASOIL</v>
          </cell>
          <cell r="F114" t="str">
            <v>C2</v>
          </cell>
          <cell r="G114" t="str">
            <v>GX594</v>
          </cell>
          <cell r="H114" t="str">
            <v>OADM</v>
          </cell>
          <cell r="I114" t="str">
            <v>UNICEF</v>
          </cell>
          <cell r="J114" t="str">
            <v>PC</v>
          </cell>
          <cell r="K114">
            <v>1</v>
          </cell>
          <cell r="L114">
            <v>50</v>
          </cell>
        </row>
        <row r="115">
          <cell r="C115" t="str">
            <v>Relais de prechauffage 12V</v>
          </cell>
          <cell r="E115" t="str">
            <v>LAND CRUISER</v>
          </cell>
          <cell r="F115" t="str">
            <v>C2</v>
          </cell>
          <cell r="G115" t="str">
            <v>U1000</v>
          </cell>
          <cell r="H115" t="str">
            <v>OADM</v>
          </cell>
          <cell r="I115" t="str">
            <v>IRC</v>
          </cell>
          <cell r="J115" t="str">
            <v>PC</v>
          </cell>
          <cell r="K115">
            <v>1</v>
          </cell>
          <cell r="L115">
            <v>75</v>
          </cell>
        </row>
        <row r="116">
          <cell r="C116" t="str">
            <v>Relais de prechauffage 12V</v>
          </cell>
          <cell r="E116" t="str">
            <v>LAND CRUISER</v>
          </cell>
          <cell r="F116" t="str">
            <v>C2</v>
          </cell>
          <cell r="G116" t="str">
            <v>U1000</v>
          </cell>
          <cell r="H116" t="str">
            <v>OADM</v>
          </cell>
          <cell r="I116" t="str">
            <v>IRC</v>
          </cell>
          <cell r="J116" t="str">
            <v>PC</v>
          </cell>
          <cell r="K116">
            <v>3</v>
          </cell>
          <cell r="L116">
            <v>100</v>
          </cell>
        </row>
        <row r="117">
          <cell r="C117" t="str">
            <v>Flexible de frein arriere</v>
          </cell>
          <cell r="D117" t="str">
            <v>90947-02B52</v>
          </cell>
          <cell r="E117" t="str">
            <v>LAND CRUISER</v>
          </cell>
          <cell r="F117" t="str">
            <v>C2</v>
          </cell>
          <cell r="G117" t="str">
            <v>U1000</v>
          </cell>
          <cell r="H117" t="str">
            <v>OADM</v>
          </cell>
          <cell r="I117" t="str">
            <v>IRC</v>
          </cell>
          <cell r="J117" t="str">
            <v>PC</v>
          </cell>
          <cell r="K117">
            <v>5</v>
          </cell>
          <cell r="L117">
            <v>20</v>
          </cell>
        </row>
        <row r="118">
          <cell r="C118" t="str">
            <v>Villebrquin complet</v>
          </cell>
          <cell r="E118" t="str">
            <v>moto</v>
          </cell>
          <cell r="F118" t="str">
            <v>C2</v>
          </cell>
          <cell r="G118" t="str">
            <v>DF040</v>
          </cell>
          <cell r="H118" t="str">
            <v>OADM</v>
          </cell>
          <cell r="I118" t="str">
            <v>DFID</v>
          </cell>
          <cell r="J118" t="str">
            <v>PC</v>
          </cell>
          <cell r="K118">
            <v>0</v>
          </cell>
          <cell r="L118">
            <v>230</v>
          </cell>
        </row>
        <row r="119">
          <cell r="C119" t="str">
            <v>Acide pour batterie</v>
          </cell>
          <cell r="E119" t="str">
            <v>Produit Industriel</v>
          </cell>
          <cell r="F119" t="str">
            <v>C2</v>
          </cell>
          <cell r="G119" t="str">
            <v>U1000</v>
          </cell>
          <cell r="H119" t="str">
            <v>OADM</v>
          </cell>
          <cell r="I119" t="str">
            <v>IRC</v>
          </cell>
          <cell r="J119" t="str">
            <v>Litre</v>
          </cell>
          <cell r="K119">
            <v>2</v>
          </cell>
          <cell r="L119">
            <v>3.5</v>
          </cell>
        </row>
        <row r="120">
          <cell r="C120" t="str">
            <v>Relais de traction 12V</v>
          </cell>
          <cell r="E120" t="str">
            <v>LAND CRUISER</v>
          </cell>
          <cell r="F120" t="str">
            <v>C2</v>
          </cell>
          <cell r="G120" t="str">
            <v>U1000</v>
          </cell>
          <cell r="H120" t="str">
            <v>OADM</v>
          </cell>
          <cell r="I120" t="str">
            <v>IRC</v>
          </cell>
          <cell r="J120" t="str">
            <v>pc</v>
          </cell>
          <cell r="K120">
            <v>1</v>
          </cell>
          <cell r="L120">
            <v>30</v>
          </cell>
        </row>
        <row r="121">
          <cell r="C121" t="str">
            <v>Feu rouge</v>
          </cell>
          <cell r="E121" t="str">
            <v>AG100/DT</v>
          </cell>
          <cell r="F121" t="str">
            <v>C2</v>
          </cell>
          <cell r="G121" t="str">
            <v>U1000</v>
          </cell>
          <cell r="H121" t="str">
            <v>OADM</v>
          </cell>
          <cell r="I121" t="str">
            <v>IRC</v>
          </cell>
          <cell r="J121" t="str">
            <v>PC</v>
          </cell>
          <cell r="K121">
            <v>2</v>
          </cell>
          <cell r="L121">
            <v>15</v>
          </cell>
        </row>
        <row r="122">
          <cell r="C122" t="str">
            <v>Differentiel de pont arriere</v>
          </cell>
          <cell r="E122" t="str">
            <v>LAND CRUISER</v>
          </cell>
          <cell r="F122" t="str">
            <v>C2</v>
          </cell>
          <cell r="G122" t="str">
            <v>GX572</v>
          </cell>
          <cell r="H122" t="str">
            <v>OADM</v>
          </cell>
          <cell r="I122" t="str">
            <v>UNICEF</v>
          </cell>
          <cell r="J122" t="str">
            <v>PC</v>
          </cell>
          <cell r="K122">
            <v>0</v>
          </cell>
          <cell r="L122">
            <v>1800</v>
          </cell>
        </row>
        <row r="123">
          <cell r="C123" t="str">
            <v>Maitre cylindre de frein</v>
          </cell>
          <cell r="D123" t="str">
            <v>47201-60831</v>
          </cell>
          <cell r="E123" t="str">
            <v>LAND CRUISER</v>
          </cell>
          <cell r="F123" t="str">
            <v>C2</v>
          </cell>
          <cell r="G123" t="str">
            <v>U1000</v>
          </cell>
          <cell r="H123" t="str">
            <v>OADM</v>
          </cell>
          <cell r="I123" t="str">
            <v>IRC</v>
          </cell>
          <cell r="J123" t="str">
            <v>PC</v>
          </cell>
          <cell r="K123">
            <v>2</v>
          </cell>
          <cell r="L123">
            <v>190</v>
          </cell>
        </row>
        <row r="124">
          <cell r="C124" t="str">
            <v>Bouchon de radiateur</v>
          </cell>
          <cell r="D124" t="str">
            <v>16401-54750</v>
          </cell>
          <cell r="E124" t="str">
            <v>LAND CRUISER</v>
          </cell>
          <cell r="F124" t="str">
            <v>C2</v>
          </cell>
          <cell r="G124" t="str">
            <v>U1000</v>
          </cell>
          <cell r="H124" t="str">
            <v>OADM</v>
          </cell>
          <cell r="I124" t="str">
            <v>IRC</v>
          </cell>
          <cell r="J124" t="str">
            <v>PC</v>
          </cell>
          <cell r="K124">
            <v>5</v>
          </cell>
          <cell r="L124">
            <v>15</v>
          </cell>
        </row>
        <row r="125">
          <cell r="C125" t="str">
            <v>Amortisseur de direction</v>
          </cell>
          <cell r="D125" t="str">
            <v>45700-69165</v>
          </cell>
          <cell r="E125" t="str">
            <v>LAND CRUISER</v>
          </cell>
          <cell r="F125" t="str">
            <v>C2</v>
          </cell>
          <cell r="G125" t="str">
            <v>U1000</v>
          </cell>
          <cell r="H125" t="str">
            <v>OADM</v>
          </cell>
          <cell r="I125" t="str">
            <v>IRC</v>
          </cell>
          <cell r="J125" t="str">
            <v>PC</v>
          </cell>
          <cell r="K125">
            <v>2</v>
          </cell>
          <cell r="L125">
            <v>80</v>
          </cell>
        </row>
        <row r="126">
          <cell r="C126" t="str">
            <v>Amortisseur de direction</v>
          </cell>
          <cell r="D126" t="str">
            <v>45700-60052</v>
          </cell>
          <cell r="E126" t="str">
            <v>LAND CRUISER</v>
          </cell>
          <cell r="F126" t="str">
            <v>C2</v>
          </cell>
          <cell r="G126" t="str">
            <v>U1000</v>
          </cell>
          <cell r="H126" t="str">
            <v>OADM</v>
          </cell>
          <cell r="I126" t="str">
            <v>IRC</v>
          </cell>
          <cell r="J126" t="str">
            <v>PC</v>
          </cell>
          <cell r="K126">
            <v>1</v>
          </cell>
          <cell r="L126">
            <v>80</v>
          </cell>
        </row>
        <row r="127">
          <cell r="C127" t="str">
            <v>Mano-indicateur de la temperature d'eau</v>
          </cell>
          <cell r="E127" t="str">
            <v>LAND CRUISER</v>
          </cell>
          <cell r="F127" t="str">
            <v>C2</v>
          </cell>
          <cell r="G127" t="str">
            <v>U1000</v>
          </cell>
          <cell r="H127" t="str">
            <v>OADM</v>
          </cell>
          <cell r="I127" t="str">
            <v>IRC</v>
          </cell>
          <cell r="J127" t="str">
            <v>PC</v>
          </cell>
          <cell r="K127">
            <v>1</v>
          </cell>
          <cell r="L127">
            <v>10</v>
          </cell>
        </row>
        <row r="128">
          <cell r="C128" t="str">
            <v>Rotule barre de direction</v>
          </cell>
          <cell r="D128" t="str">
            <v>45046-69135</v>
          </cell>
          <cell r="E128" t="str">
            <v>LAND CRUISER</v>
          </cell>
          <cell r="F128" t="str">
            <v>C2</v>
          </cell>
          <cell r="G128" t="str">
            <v>U1000</v>
          </cell>
          <cell r="H128" t="str">
            <v>OADM</v>
          </cell>
          <cell r="I128" t="str">
            <v>IRC</v>
          </cell>
          <cell r="J128" t="str">
            <v>PC</v>
          </cell>
          <cell r="K128">
            <v>4</v>
          </cell>
          <cell r="L128">
            <v>37.5</v>
          </cell>
        </row>
        <row r="129">
          <cell r="C129" t="str">
            <v>Butee d'ambrayage</v>
          </cell>
          <cell r="D129" t="str">
            <v>31230-60200</v>
          </cell>
          <cell r="E129" t="str">
            <v>LAND CRUISER</v>
          </cell>
          <cell r="F129" t="str">
            <v>C2</v>
          </cell>
          <cell r="G129" t="str">
            <v>U1000</v>
          </cell>
          <cell r="H129" t="str">
            <v>OADM</v>
          </cell>
          <cell r="I129" t="str">
            <v>IRC</v>
          </cell>
          <cell r="J129" t="str">
            <v>PC</v>
          </cell>
          <cell r="K129">
            <v>3</v>
          </cell>
          <cell r="L129">
            <v>75</v>
          </cell>
        </row>
        <row r="130">
          <cell r="C130" t="str">
            <v>Courroie d'alternateur</v>
          </cell>
          <cell r="D130" t="str">
            <v>90916-02452</v>
          </cell>
          <cell r="E130" t="str">
            <v>LAND CRUISER</v>
          </cell>
          <cell r="F130" t="str">
            <v>C2</v>
          </cell>
          <cell r="G130" t="str">
            <v>U1000</v>
          </cell>
          <cell r="H130" t="str">
            <v>OADM</v>
          </cell>
          <cell r="I130" t="str">
            <v>IRC</v>
          </cell>
          <cell r="J130" t="str">
            <v>PC</v>
          </cell>
          <cell r="K130">
            <v>8</v>
          </cell>
          <cell r="L130">
            <v>30</v>
          </cell>
        </row>
        <row r="131">
          <cell r="C131" t="str">
            <v>Courroie de compresseur Belt STD</v>
          </cell>
          <cell r="D131" t="str">
            <v>99332-11260-83</v>
          </cell>
          <cell r="E131" t="str">
            <v>LAND CRUISER</v>
          </cell>
          <cell r="F131" t="str">
            <v>C2</v>
          </cell>
          <cell r="G131" t="str">
            <v>U1000</v>
          </cell>
          <cell r="H131" t="str">
            <v>OADM</v>
          </cell>
          <cell r="I131" t="str">
            <v>IRC</v>
          </cell>
          <cell r="J131" t="str">
            <v>PC</v>
          </cell>
          <cell r="K131">
            <v>2</v>
          </cell>
          <cell r="L131">
            <v>27</v>
          </cell>
        </row>
        <row r="132">
          <cell r="C132" t="str">
            <v>Casque pour moto</v>
          </cell>
          <cell r="E132" t="str">
            <v>moto</v>
          </cell>
          <cell r="F132" t="str">
            <v>C2</v>
          </cell>
          <cell r="G132" t="str">
            <v>U1000</v>
          </cell>
          <cell r="H132" t="str">
            <v>OADM</v>
          </cell>
          <cell r="I132" t="str">
            <v>IRC</v>
          </cell>
          <cell r="J132" t="str">
            <v>PC</v>
          </cell>
          <cell r="K132">
            <v>8</v>
          </cell>
          <cell r="L132">
            <v>25</v>
          </cell>
        </row>
        <row r="133">
          <cell r="C133" t="str">
            <v>Jante R16</v>
          </cell>
          <cell r="E133" t="str">
            <v>LAND CRUISER</v>
          </cell>
          <cell r="F133" t="str">
            <v>C2</v>
          </cell>
          <cell r="G133" t="str">
            <v>U1000</v>
          </cell>
          <cell r="H133" t="str">
            <v>OADM</v>
          </cell>
          <cell r="I133" t="str">
            <v>USAID</v>
          </cell>
          <cell r="J133" t="str">
            <v>PC</v>
          </cell>
          <cell r="K133">
            <v>0</v>
          </cell>
          <cell r="L133">
            <v>150</v>
          </cell>
        </row>
        <row r="134">
          <cell r="C134" t="str">
            <v>Cric de 4 tone</v>
          </cell>
          <cell r="E134" t="str">
            <v>LAND CRUISER</v>
          </cell>
          <cell r="F134" t="str">
            <v>C2</v>
          </cell>
          <cell r="G134" t="str">
            <v>DF045</v>
          </cell>
          <cell r="H134" t="str">
            <v>OADM</v>
          </cell>
          <cell r="I134" t="str">
            <v>DFID</v>
          </cell>
          <cell r="J134" t="str">
            <v>PC</v>
          </cell>
          <cell r="K134">
            <v>1</v>
          </cell>
          <cell r="L134">
            <v>25</v>
          </cell>
        </row>
        <row r="135">
          <cell r="C135" t="str">
            <v>Bouggie de prechauffage</v>
          </cell>
          <cell r="D135" t="str">
            <v>19850-17020</v>
          </cell>
          <cell r="E135" t="str">
            <v>LAND CRUISER</v>
          </cell>
          <cell r="F135" t="str">
            <v>C2</v>
          </cell>
          <cell r="G135" t="str">
            <v>U1000</v>
          </cell>
          <cell r="H135" t="str">
            <v>OADM</v>
          </cell>
          <cell r="I135" t="str">
            <v>IRC</v>
          </cell>
          <cell r="J135" t="str">
            <v>PC</v>
          </cell>
          <cell r="K135">
            <v>30</v>
          </cell>
          <cell r="L135" t="str">
            <v>30.6</v>
          </cell>
        </row>
        <row r="136">
          <cell r="C136" t="str">
            <v>Bourrage de trompette pont avant</v>
          </cell>
          <cell r="D136" t="str">
            <v>90310-35010</v>
          </cell>
          <cell r="E136" t="str">
            <v>LAND CRUISER</v>
          </cell>
          <cell r="F136" t="str">
            <v>C2</v>
          </cell>
          <cell r="G136" t="str">
            <v>U1000</v>
          </cell>
          <cell r="H136" t="str">
            <v>OADM</v>
          </cell>
          <cell r="I136" t="str">
            <v>IRC</v>
          </cell>
          <cell r="J136" t="str">
            <v>PC</v>
          </cell>
          <cell r="K136">
            <v>10</v>
          </cell>
          <cell r="L136" t="str">
            <v>8.5</v>
          </cell>
        </row>
        <row r="137">
          <cell r="C137" t="str">
            <v>Bourrage de trompette pont arriere</v>
          </cell>
          <cell r="D137" t="str">
            <v>90310-36003</v>
          </cell>
          <cell r="E137" t="str">
            <v>LAND CRUISER</v>
          </cell>
          <cell r="F137" t="str">
            <v>C2</v>
          </cell>
          <cell r="G137" t="str">
            <v>U1000</v>
          </cell>
          <cell r="H137" t="str">
            <v>OADM</v>
          </cell>
          <cell r="I137" t="str">
            <v>IRC</v>
          </cell>
          <cell r="J137" t="str">
            <v>PC</v>
          </cell>
          <cell r="K137">
            <v>20</v>
          </cell>
          <cell r="L137" t="str">
            <v>8.5</v>
          </cell>
        </row>
        <row r="138">
          <cell r="C138" t="str">
            <v>Bourrage de pignon d'attaque pont avant</v>
          </cell>
          <cell r="D138" t="str">
            <v>90311-38066</v>
          </cell>
          <cell r="E138" t="str">
            <v>LAND CRUISER</v>
          </cell>
          <cell r="F138" t="str">
            <v>C2</v>
          </cell>
          <cell r="G138" t="str">
            <v>U1000</v>
          </cell>
          <cell r="H138" t="str">
            <v>OADM</v>
          </cell>
          <cell r="I138" t="str">
            <v>IRC</v>
          </cell>
          <cell r="J138" t="str">
            <v>PC</v>
          </cell>
          <cell r="K138">
            <v>15</v>
          </cell>
          <cell r="L138" t="str">
            <v>12.75</v>
          </cell>
        </row>
        <row r="139">
          <cell r="C139" t="str">
            <v>Filtre a gasoil</v>
          </cell>
          <cell r="D139" t="str">
            <v>23350-51020</v>
          </cell>
          <cell r="E139" t="str">
            <v>LAND CRUISER</v>
          </cell>
          <cell r="F139" t="str">
            <v>C2</v>
          </cell>
          <cell r="G139" t="str">
            <v>U1000</v>
          </cell>
          <cell r="H139" t="str">
            <v>OADM</v>
          </cell>
          <cell r="I139" t="str">
            <v>IRC</v>
          </cell>
          <cell r="J139" t="str">
            <v>PC</v>
          </cell>
          <cell r="K139">
            <v>30</v>
          </cell>
          <cell r="L139" t="str">
            <v>27.2</v>
          </cell>
        </row>
        <row r="140">
          <cell r="C140" t="str">
            <v>Support d'echapement</v>
          </cell>
          <cell r="D140" t="str">
            <v>17567-17010</v>
          </cell>
          <cell r="E140" t="str">
            <v>LAND CRUISER</v>
          </cell>
          <cell r="F140" t="str">
            <v>C2</v>
          </cell>
          <cell r="G140" t="str">
            <v>U1000</v>
          </cell>
          <cell r="H140" t="str">
            <v>OADM</v>
          </cell>
          <cell r="I140" t="str">
            <v>IRC</v>
          </cell>
          <cell r="J140" t="str">
            <v>PC</v>
          </cell>
          <cell r="K140">
            <v>14</v>
          </cell>
          <cell r="L140" t="str">
            <v>10.2</v>
          </cell>
        </row>
        <row r="141">
          <cell r="C141" t="str">
            <v>Amortisseur avant</v>
          </cell>
          <cell r="D141" t="str">
            <v>48511-69645</v>
          </cell>
          <cell r="E141" t="str">
            <v>LAND CRUISER</v>
          </cell>
          <cell r="F141" t="str">
            <v>C2</v>
          </cell>
          <cell r="G141" t="str">
            <v>U1000</v>
          </cell>
          <cell r="H141" t="str">
            <v>OADM</v>
          </cell>
          <cell r="I141" t="str">
            <v>IRC</v>
          </cell>
          <cell r="J141" t="str">
            <v>PC</v>
          </cell>
          <cell r="K141">
            <v>6</v>
          </cell>
          <cell r="L141" t="str">
            <v>42.5</v>
          </cell>
        </row>
        <row r="142">
          <cell r="C142" t="str">
            <v>Amortisseur arriere</v>
          </cell>
          <cell r="D142" t="str">
            <v>48531-69645</v>
          </cell>
          <cell r="E142" t="str">
            <v>LAND CRUISER</v>
          </cell>
          <cell r="F142" t="str">
            <v>C2</v>
          </cell>
          <cell r="G142" t="str">
            <v>U1000</v>
          </cell>
          <cell r="H142" t="str">
            <v>OADM</v>
          </cell>
          <cell r="I142" t="str">
            <v>IRC</v>
          </cell>
          <cell r="J142" t="str">
            <v>PC</v>
          </cell>
          <cell r="K142">
            <v>11</v>
          </cell>
          <cell r="L142" t="str">
            <v>42.5</v>
          </cell>
        </row>
        <row r="143">
          <cell r="C143" t="str">
            <v>Courroie d'alternateur</v>
          </cell>
          <cell r="D143" t="str">
            <v>J1101000</v>
          </cell>
          <cell r="E143" t="str">
            <v>LAND CRUISER</v>
          </cell>
          <cell r="F143" t="str">
            <v>C2</v>
          </cell>
          <cell r="G143" t="str">
            <v>U1000</v>
          </cell>
          <cell r="H143" t="str">
            <v>OADM</v>
          </cell>
          <cell r="I143" t="str">
            <v>IRC</v>
          </cell>
          <cell r="J143" t="str">
            <v>paires</v>
          </cell>
          <cell r="K143">
            <v>5</v>
          </cell>
          <cell r="L143" t="str">
            <v>25.5</v>
          </cell>
        </row>
        <row r="144">
          <cell r="C144" t="str">
            <v>CTC bielette arriere</v>
          </cell>
          <cell r="D144" t="str">
            <v>48877-30010</v>
          </cell>
          <cell r="E144" t="str">
            <v>LAND CRUISER</v>
          </cell>
          <cell r="F144" t="str">
            <v>C2</v>
          </cell>
          <cell r="G144" t="str">
            <v>U1000</v>
          </cell>
          <cell r="H144" t="str">
            <v>OADM</v>
          </cell>
          <cell r="I144" t="str">
            <v>IRC</v>
          </cell>
          <cell r="J144" t="str">
            <v>PC</v>
          </cell>
          <cell r="K144">
            <v>15</v>
          </cell>
          <cell r="L144" t="str">
            <v>2.55</v>
          </cell>
        </row>
        <row r="145">
          <cell r="C145" t="str">
            <v>CTC de ressort arriere</v>
          </cell>
          <cell r="D145" t="str">
            <v>90385-18021</v>
          </cell>
          <cell r="E145" t="str">
            <v>LAND CRUISER</v>
          </cell>
          <cell r="F145" t="str">
            <v>C2</v>
          </cell>
          <cell r="G145" t="str">
            <v>U1000</v>
          </cell>
          <cell r="H145" t="str">
            <v>OADM</v>
          </cell>
          <cell r="I145" t="str">
            <v>IRC</v>
          </cell>
          <cell r="J145" t="str">
            <v>PC</v>
          </cell>
          <cell r="K145">
            <v>40</v>
          </cell>
          <cell r="L145" t="str">
            <v>4.25</v>
          </cell>
        </row>
        <row r="146">
          <cell r="C146" t="str">
            <v>Cale de blocage d'ecrou avant</v>
          </cell>
          <cell r="D146" t="str">
            <v>90215-42025</v>
          </cell>
          <cell r="E146" t="str">
            <v>LAND CRUISER</v>
          </cell>
          <cell r="F146" t="str">
            <v>C2</v>
          </cell>
          <cell r="G146" t="str">
            <v>U1000</v>
          </cell>
          <cell r="H146" t="str">
            <v>OADM</v>
          </cell>
          <cell r="I146" t="str">
            <v>IRC</v>
          </cell>
          <cell r="J146" t="str">
            <v>PC</v>
          </cell>
          <cell r="K146">
            <v>10</v>
          </cell>
          <cell r="L146" t="str">
            <v>2.5</v>
          </cell>
        </row>
        <row r="147">
          <cell r="C147" t="str">
            <v>CTC extremite stabilisateur avant</v>
          </cell>
          <cell r="D147" t="str">
            <v>90385-13009</v>
          </cell>
          <cell r="E147" t="str">
            <v>LAND CRUISER</v>
          </cell>
          <cell r="F147" t="str">
            <v>C2</v>
          </cell>
          <cell r="G147" t="str">
            <v>U1000</v>
          </cell>
          <cell r="H147" t="str">
            <v>OADM</v>
          </cell>
          <cell r="I147" t="str">
            <v>IRC</v>
          </cell>
          <cell r="J147" t="str">
            <v>PC</v>
          </cell>
          <cell r="K147">
            <v>48</v>
          </cell>
          <cell r="L147" t="str">
            <v>3.4</v>
          </cell>
        </row>
        <row r="148">
          <cell r="C148" t="str">
            <v>CTC amortisseur arriere</v>
          </cell>
          <cell r="D148" t="str">
            <v>90385-19003</v>
          </cell>
          <cell r="E148" t="str">
            <v>LAND CRUISER</v>
          </cell>
          <cell r="F148" t="str">
            <v>C2</v>
          </cell>
          <cell r="G148" t="str">
            <v>U1000</v>
          </cell>
          <cell r="H148" t="str">
            <v>OADM</v>
          </cell>
          <cell r="I148" t="str">
            <v>IRC</v>
          </cell>
          <cell r="J148" t="str">
            <v>PC</v>
          </cell>
          <cell r="K148">
            <v>46</v>
          </cell>
          <cell r="L148" t="str">
            <v>2.54</v>
          </cell>
        </row>
        <row r="149">
          <cell r="C149" t="str">
            <v>CTC extremite stabilisateur arriere</v>
          </cell>
          <cell r="D149" t="str">
            <v>90385-11021</v>
          </cell>
          <cell r="E149" t="str">
            <v>LAND CRUISER</v>
          </cell>
          <cell r="F149" t="str">
            <v>C2</v>
          </cell>
          <cell r="G149" t="str">
            <v>U1000</v>
          </cell>
          <cell r="H149" t="str">
            <v>OADM</v>
          </cell>
          <cell r="I149" t="str">
            <v>IRC</v>
          </cell>
          <cell r="J149" t="str">
            <v>PC</v>
          </cell>
          <cell r="K149">
            <v>98</v>
          </cell>
          <cell r="L149" t="str">
            <v>3.4</v>
          </cell>
        </row>
        <row r="150">
          <cell r="C150" t="str">
            <v>Fusible</v>
          </cell>
          <cell r="D150" t="str">
            <v>7.5 A</v>
          </cell>
          <cell r="E150" t="str">
            <v>LAND CRUISER</v>
          </cell>
          <cell r="F150" t="str">
            <v>C2</v>
          </cell>
          <cell r="G150" t="str">
            <v>U1000</v>
          </cell>
          <cell r="H150" t="str">
            <v>OADM</v>
          </cell>
          <cell r="I150" t="str">
            <v>IRC</v>
          </cell>
          <cell r="J150" t="str">
            <v>PC</v>
          </cell>
          <cell r="K150">
            <v>40</v>
          </cell>
          <cell r="L150" t="str">
            <v>0.21</v>
          </cell>
        </row>
        <row r="151">
          <cell r="C151" t="str">
            <v>Fusible</v>
          </cell>
          <cell r="D151" t="str">
            <v>15 A</v>
          </cell>
          <cell r="E151" t="str">
            <v>LAND CRUISER</v>
          </cell>
          <cell r="F151" t="str">
            <v>C2</v>
          </cell>
          <cell r="G151" t="str">
            <v>U1000</v>
          </cell>
          <cell r="H151" t="str">
            <v>OADM</v>
          </cell>
          <cell r="I151" t="str">
            <v>IRC</v>
          </cell>
          <cell r="J151" t="str">
            <v>PC</v>
          </cell>
          <cell r="K151">
            <v>30</v>
          </cell>
          <cell r="L151" t="str">
            <v>0.21</v>
          </cell>
        </row>
        <row r="152">
          <cell r="C152" t="str">
            <v>Fusible</v>
          </cell>
          <cell r="D152" t="str">
            <v>20 A</v>
          </cell>
          <cell r="E152" t="str">
            <v>LAND CRUISER</v>
          </cell>
          <cell r="F152" t="str">
            <v>C2</v>
          </cell>
          <cell r="G152" t="str">
            <v>U1000</v>
          </cell>
          <cell r="H152" t="str">
            <v>OADM</v>
          </cell>
          <cell r="I152" t="str">
            <v>IRC</v>
          </cell>
          <cell r="J152" t="str">
            <v>PC</v>
          </cell>
          <cell r="K152">
            <v>20</v>
          </cell>
          <cell r="L152" t="str">
            <v>0.21</v>
          </cell>
        </row>
        <row r="153">
          <cell r="C153" t="str">
            <v>Fusible</v>
          </cell>
          <cell r="D153" t="str">
            <v>30 A</v>
          </cell>
          <cell r="E153" t="str">
            <v>LAND CRUISER</v>
          </cell>
          <cell r="F153" t="str">
            <v>C2</v>
          </cell>
          <cell r="G153" t="str">
            <v>U1000</v>
          </cell>
          <cell r="H153" t="str">
            <v>OADM</v>
          </cell>
          <cell r="I153" t="str">
            <v>IRC</v>
          </cell>
          <cell r="J153" t="str">
            <v>PC</v>
          </cell>
          <cell r="K153">
            <v>30</v>
          </cell>
          <cell r="L153" t="str">
            <v>0.21</v>
          </cell>
        </row>
        <row r="154">
          <cell r="C154" t="str">
            <v>Ampoule</v>
          </cell>
          <cell r="D154" t="str">
            <v>A30007 12W-5W</v>
          </cell>
          <cell r="E154" t="str">
            <v>LAND CRUISER</v>
          </cell>
          <cell r="F154" t="str">
            <v>C2</v>
          </cell>
          <cell r="G154" t="str">
            <v>U1000</v>
          </cell>
          <cell r="H154" t="str">
            <v>OADM</v>
          </cell>
          <cell r="I154" t="str">
            <v>IRC</v>
          </cell>
          <cell r="J154" t="str">
            <v>PC</v>
          </cell>
          <cell r="K154">
            <v>10</v>
          </cell>
          <cell r="L154" t="str">
            <v>0.85</v>
          </cell>
        </row>
        <row r="155">
          <cell r="C155" t="str">
            <v>Ampoule</v>
          </cell>
          <cell r="D155" t="str">
            <v>A30003 21W-5W</v>
          </cell>
          <cell r="E155" t="str">
            <v>LAND CRUISER</v>
          </cell>
          <cell r="F155" t="str">
            <v>C2</v>
          </cell>
          <cell r="G155" t="str">
            <v>U1000</v>
          </cell>
          <cell r="H155" t="str">
            <v>OADM</v>
          </cell>
          <cell r="I155" t="str">
            <v>IRC</v>
          </cell>
          <cell r="J155" t="str">
            <v>PC</v>
          </cell>
          <cell r="K155">
            <v>30</v>
          </cell>
          <cell r="L155" t="str">
            <v>1.7</v>
          </cell>
        </row>
        <row r="156">
          <cell r="C156" t="str">
            <v>Circlips</v>
          </cell>
          <cell r="E156" t="str">
            <v>LAND CRUISER</v>
          </cell>
          <cell r="F156" t="str">
            <v>C2</v>
          </cell>
          <cell r="G156" t="str">
            <v>EX024</v>
          </cell>
          <cell r="H156" t="str">
            <v>OADM</v>
          </cell>
          <cell r="I156" t="str">
            <v>SIDA</v>
          </cell>
          <cell r="J156" t="str">
            <v>PC</v>
          </cell>
          <cell r="K156">
            <v>0</v>
          </cell>
          <cell r="L156">
            <v>15</v>
          </cell>
        </row>
        <row r="157">
          <cell r="C157" t="str">
            <v>Cale de reglage moyeu avant</v>
          </cell>
          <cell r="E157" t="str">
            <v>LAND CRUISER</v>
          </cell>
          <cell r="F157" t="str">
            <v>C2</v>
          </cell>
          <cell r="G157" t="str">
            <v>EX024</v>
          </cell>
          <cell r="H157" t="str">
            <v>OADM</v>
          </cell>
          <cell r="I157" t="str">
            <v>SIDA</v>
          </cell>
          <cell r="J157" t="str">
            <v>PC</v>
          </cell>
          <cell r="K157">
            <v>0</v>
          </cell>
          <cell r="L157">
            <v>15</v>
          </cell>
        </row>
        <row r="158">
          <cell r="C158" t="str">
            <v>Bourrage de trompete avant</v>
          </cell>
          <cell r="E158" t="str">
            <v>LAND CRUISER</v>
          </cell>
          <cell r="F158" t="str">
            <v>C2</v>
          </cell>
          <cell r="G158" t="str">
            <v>GA257</v>
          </cell>
          <cell r="H158" t="str">
            <v>OADM</v>
          </cell>
          <cell r="I158" t="str">
            <v>USAID</v>
          </cell>
          <cell r="J158" t="str">
            <v>PC</v>
          </cell>
          <cell r="K158">
            <v>0</v>
          </cell>
          <cell r="L158" t="str">
            <v>12.5</v>
          </cell>
        </row>
        <row r="159">
          <cell r="C159" t="str">
            <v>Bourrage de flasque avant</v>
          </cell>
          <cell r="E159" t="str">
            <v>LAND CRUISER</v>
          </cell>
          <cell r="F159" t="str">
            <v>C2</v>
          </cell>
          <cell r="G159" t="str">
            <v>GA257</v>
          </cell>
          <cell r="H159" t="str">
            <v>OADM</v>
          </cell>
          <cell r="I159" t="str">
            <v>USAID</v>
          </cell>
          <cell r="J159" t="str">
            <v>PC</v>
          </cell>
          <cell r="K159">
            <v>0</v>
          </cell>
          <cell r="L159">
            <v>30</v>
          </cell>
        </row>
        <row r="160">
          <cell r="C160" t="str">
            <v>Rondelle de reglage moyeu avant</v>
          </cell>
          <cell r="E160" t="str">
            <v>LAND CRUISER</v>
          </cell>
          <cell r="F160" t="str">
            <v>C2</v>
          </cell>
          <cell r="G160" t="str">
            <v>GA257</v>
          </cell>
          <cell r="H160" t="str">
            <v>OADM</v>
          </cell>
          <cell r="I160" t="str">
            <v>USAID</v>
          </cell>
          <cell r="J160" t="str">
            <v>PC</v>
          </cell>
          <cell r="K160">
            <v>0</v>
          </cell>
          <cell r="L160">
            <v>5</v>
          </cell>
        </row>
        <row r="161">
          <cell r="C161" t="str">
            <v>Ecrou de serrage moyeu avant</v>
          </cell>
          <cell r="E161" t="str">
            <v>LAND CRUISER</v>
          </cell>
          <cell r="F161" t="str">
            <v>C2</v>
          </cell>
          <cell r="G161" t="str">
            <v>GA257</v>
          </cell>
          <cell r="H161" t="str">
            <v>OADM</v>
          </cell>
          <cell r="I161" t="str">
            <v>USAID</v>
          </cell>
          <cell r="J161" t="str">
            <v>PC</v>
          </cell>
          <cell r="K161">
            <v>0</v>
          </cell>
          <cell r="L161">
            <v>5</v>
          </cell>
        </row>
        <row r="162">
          <cell r="C162" t="str">
            <v>Roulement externe moyeu avant</v>
          </cell>
          <cell r="E162" t="str">
            <v>LAND CRUISER</v>
          </cell>
          <cell r="F162" t="str">
            <v>C2</v>
          </cell>
          <cell r="G162" t="str">
            <v>EX024</v>
          </cell>
          <cell r="H162" t="str">
            <v>OADM</v>
          </cell>
          <cell r="I162" t="str">
            <v>SIDA</v>
          </cell>
          <cell r="J162" t="str">
            <v>PC</v>
          </cell>
          <cell r="K162">
            <v>0</v>
          </cell>
          <cell r="L162">
            <v>45</v>
          </cell>
        </row>
        <row r="163">
          <cell r="C163" t="str">
            <v>Roulement interne moyeu avant</v>
          </cell>
          <cell r="E163" t="str">
            <v>LAND CRUISER</v>
          </cell>
          <cell r="F163" t="str">
            <v>C2</v>
          </cell>
          <cell r="G163" t="str">
            <v>EX024</v>
          </cell>
          <cell r="H163" t="str">
            <v>OADM</v>
          </cell>
          <cell r="I163" t="str">
            <v>SIDA</v>
          </cell>
          <cell r="J163" t="str">
            <v>PC</v>
          </cell>
          <cell r="K163">
            <v>0</v>
          </cell>
          <cell r="L163">
            <v>45</v>
          </cell>
        </row>
        <row r="164">
          <cell r="C164" t="str">
            <v xml:space="preserve">Pose pied </v>
          </cell>
          <cell r="E164" t="str">
            <v>moto</v>
          </cell>
          <cell r="F164" t="str">
            <v>C2</v>
          </cell>
          <cell r="G164" t="str">
            <v>SV291</v>
          </cell>
          <cell r="H164" t="str">
            <v>OADM</v>
          </cell>
          <cell r="I164" t="str">
            <v>DEUTCH COOPERAT</v>
          </cell>
          <cell r="J164" t="str">
            <v>PC</v>
          </cell>
          <cell r="K164">
            <v>0</v>
          </cell>
          <cell r="L164">
            <v>10</v>
          </cell>
        </row>
        <row r="165">
          <cell r="C165" t="str">
            <v>Outillage</v>
          </cell>
          <cell r="E165" t="str">
            <v>moto</v>
          </cell>
          <cell r="F165" t="str">
            <v>C2</v>
          </cell>
          <cell r="G165" t="str">
            <v>SV291</v>
          </cell>
          <cell r="H165" t="str">
            <v>OADM</v>
          </cell>
          <cell r="I165" t="str">
            <v>DEUTCH COOPERAT</v>
          </cell>
          <cell r="J165" t="str">
            <v>KIT</v>
          </cell>
          <cell r="K165">
            <v>0</v>
          </cell>
          <cell r="L165">
            <v>20</v>
          </cell>
        </row>
        <row r="166">
          <cell r="C166" t="str">
            <v>Chaine de securite</v>
          </cell>
          <cell r="E166" t="str">
            <v>moto</v>
          </cell>
          <cell r="F166" t="str">
            <v>C2</v>
          </cell>
          <cell r="G166" t="str">
            <v>SV291</v>
          </cell>
          <cell r="H166" t="str">
            <v>OADM</v>
          </cell>
          <cell r="I166" t="str">
            <v>DEUTCH COOPERAT</v>
          </cell>
          <cell r="J166" t="str">
            <v>PC</v>
          </cell>
          <cell r="K166">
            <v>0</v>
          </cell>
          <cell r="L166">
            <v>20</v>
          </cell>
        </row>
        <row r="167">
          <cell r="C167" t="str">
            <v>Lampe baladeuse</v>
          </cell>
          <cell r="D167" t="str">
            <v>B36</v>
          </cell>
          <cell r="F167" t="str">
            <v>C2</v>
          </cell>
          <cell r="G167" t="str">
            <v>U1000</v>
          </cell>
          <cell r="H167" t="str">
            <v>OADM</v>
          </cell>
          <cell r="I167" t="str">
            <v>IRC</v>
          </cell>
          <cell r="J167" t="str">
            <v>PC</v>
          </cell>
          <cell r="K167">
            <v>1</v>
          </cell>
          <cell r="L167">
            <v>15</v>
          </cell>
        </row>
        <row r="168">
          <cell r="C168" t="str">
            <v>Maitre pliant</v>
          </cell>
          <cell r="F168" t="str">
            <v>C2</v>
          </cell>
          <cell r="G168" t="str">
            <v>U1000</v>
          </cell>
          <cell r="H168" t="str">
            <v>OADM</v>
          </cell>
          <cell r="I168" t="str">
            <v>IRC</v>
          </cell>
          <cell r="J168" t="str">
            <v>PC</v>
          </cell>
          <cell r="K168">
            <v>1</v>
          </cell>
          <cell r="L168">
            <v>10</v>
          </cell>
        </row>
        <row r="169">
          <cell r="C169" t="str">
            <v>Masque de protection</v>
          </cell>
          <cell r="F169" t="str">
            <v>C2</v>
          </cell>
          <cell r="G169" t="str">
            <v>U1000</v>
          </cell>
          <cell r="H169" t="str">
            <v>OADM</v>
          </cell>
          <cell r="I169" t="str">
            <v>IRC</v>
          </cell>
          <cell r="J169" t="str">
            <v>PC</v>
          </cell>
          <cell r="K169">
            <v>2</v>
          </cell>
          <cell r="L169">
            <v>7</v>
          </cell>
        </row>
        <row r="170">
          <cell r="C170" t="str">
            <v>Monture de scie a metau</v>
          </cell>
          <cell r="F170" t="str">
            <v>C2</v>
          </cell>
          <cell r="G170" t="str">
            <v>U1000</v>
          </cell>
          <cell r="H170" t="str">
            <v>OADM</v>
          </cell>
          <cell r="I170" t="str">
            <v>IRC</v>
          </cell>
          <cell r="J170" t="str">
            <v>PC</v>
          </cell>
          <cell r="K170">
            <v>2</v>
          </cell>
          <cell r="L170">
            <v>15</v>
          </cell>
        </row>
        <row r="171">
          <cell r="C171" t="str">
            <v>Triangle de signalisation</v>
          </cell>
          <cell r="E171" t="str">
            <v>GARAGE</v>
          </cell>
          <cell r="F171" t="str">
            <v>C2</v>
          </cell>
          <cell r="G171" t="str">
            <v>U1000</v>
          </cell>
          <cell r="H171" t="str">
            <v>OADM</v>
          </cell>
          <cell r="I171" t="str">
            <v>IRC</v>
          </cell>
          <cell r="J171" t="str">
            <v>paires</v>
          </cell>
          <cell r="K171">
            <v>16</v>
          </cell>
          <cell r="L171">
            <v>10</v>
          </cell>
        </row>
        <row r="172">
          <cell r="C172" t="str">
            <v>Differentiel avant</v>
          </cell>
          <cell r="D172" t="str">
            <v>41110-60830</v>
          </cell>
          <cell r="E172" t="str">
            <v>LAND CRUISER</v>
          </cell>
          <cell r="F172" t="str">
            <v>C2</v>
          </cell>
          <cell r="G172" t="str">
            <v>GA257</v>
          </cell>
          <cell r="H172" t="str">
            <v>OADM</v>
          </cell>
          <cell r="J172" t="str">
            <v>PC</v>
          </cell>
          <cell r="K172">
            <v>0</v>
          </cell>
          <cell r="L172">
            <v>1750</v>
          </cell>
        </row>
        <row r="173">
          <cell r="C173" t="str">
            <v>Moyeu Avant</v>
          </cell>
          <cell r="E173" t="str">
            <v>LAND CRUISER</v>
          </cell>
          <cell r="F173" t="str">
            <v>C2</v>
          </cell>
          <cell r="G173" t="str">
            <v>EX024</v>
          </cell>
          <cell r="H173" t="str">
            <v>OADM</v>
          </cell>
          <cell r="J173" t="str">
            <v>PC</v>
          </cell>
          <cell r="K173">
            <v>0</v>
          </cell>
          <cell r="L173">
            <v>390</v>
          </cell>
        </row>
        <row r="174">
          <cell r="C174" t="str">
            <v>Ctc barre stabilisateur avant</v>
          </cell>
          <cell r="D174" t="str">
            <v>48815-26020</v>
          </cell>
          <cell r="E174" t="str">
            <v>LAND CRUISER</v>
          </cell>
          <cell r="F174" t="str">
            <v>C2</v>
          </cell>
          <cell r="G174" t="str">
            <v>U1000</v>
          </cell>
          <cell r="H174" t="str">
            <v>OADM</v>
          </cell>
          <cell r="I174" t="str">
            <v>IRC</v>
          </cell>
          <cell r="J174" t="str">
            <v>PC</v>
          </cell>
          <cell r="K174">
            <v>46</v>
          </cell>
          <cell r="L174">
            <v>6</v>
          </cell>
        </row>
        <row r="175">
          <cell r="C175" t="str">
            <v>Ctc barre stabilisateur arrière</v>
          </cell>
          <cell r="D175" t="str">
            <v>48815-60170</v>
          </cell>
          <cell r="E175" t="str">
            <v>LAND CRUISER</v>
          </cell>
          <cell r="F175" t="str">
            <v>C2</v>
          </cell>
          <cell r="G175" t="str">
            <v>U1000</v>
          </cell>
          <cell r="H175" t="str">
            <v>OADM</v>
          </cell>
          <cell r="I175" t="str">
            <v>IRC</v>
          </cell>
          <cell r="J175" t="str">
            <v>PC</v>
          </cell>
          <cell r="K175">
            <v>42</v>
          </cell>
          <cell r="L175">
            <v>6</v>
          </cell>
        </row>
        <row r="176">
          <cell r="C176" t="str">
            <v>Ecrou de  moyeu avant</v>
          </cell>
          <cell r="D176">
            <v>43521</v>
          </cell>
          <cell r="E176" t="str">
            <v>LAND CRUISER</v>
          </cell>
          <cell r="F176" t="str">
            <v>C2</v>
          </cell>
          <cell r="G176" t="str">
            <v>U1000</v>
          </cell>
          <cell r="H176" t="str">
            <v>OADM</v>
          </cell>
          <cell r="I176" t="str">
            <v>IRC</v>
          </cell>
          <cell r="J176" t="str">
            <v>PC</v>
          </cell>
          <cell r="K176">
            <v>20</v>
          </cell>
          <cell r="L176">
            <v>5</v>
          </cell>
        </row>
        <row r="177">
          <cell r="C177" t="str">
            <v>Coffret professionnels à outils</v>
          </cell>
          <cell r="E177" t="str">
            <v>GARAGE</v>
          </cell>
          <cell r="F177" t="str">
            <v>C2</v>
          </cell>
          <cell r="G177" t="str">
            <v>U1000</v>
          </cell>
          <cell r="H177" t="str">
            <v>OADM</v>
          </cell>
          <cell r="I177" t="str">
            <v>IRC</v>
          </cell>
          <cell r="J177" t="str">
            <v>PC</v>
          </cell>
          <cell r="K177">
            <v>1</v>
          </cell>
          <cell r="L177">
            <v>3700</v>
          </cell>
        </row>
        <row r="178">
          <cell r="C178" t="str">
            <v>Clé de roue</v>
          </cell>
          <cell r="E178" t="str">
            <v>GARAGE</v>
          </cell>
          <cell r="F178" t="str">
            <v>C2</v>
          </cell>
          <cell r="G178" t="str">
            <v>U1000</v>
          </cell>
          <cell r="H178" t="str">
            <v>OADM</v>
          </cell>
          <cell r="I178" t="str">
            <v>IRC</v>
          </cell>
          <cell r="J178" t="str">
            <v>PC</v>
          </cell>
          <cell r="K178">
            <v>10</v>
          </cell>
          <cell r="L178">
            <v>10</v>
          </cell>
        </row>
        <row r="179">
          <cell r="C179" t="str">
            <v>Filtre à gasoil</v>
          </cell>
          <cell r="D179" t="str">
            <v>23390-64480</v>
          </cell>
          <cell r="E179" t="str">
            <v>LAND CRUISER</v>
          </cell>
          <cell r="F179" t="str">
            <v>C2</v>
          </cell>
          <cell r="G179" t="str">
            <v>U1000</v>
          </cell>
          <cell r="H179" t="str">
            <v>OADM</v>
          </cell>
          <cell r="I179" t="str">
            <v>IRC</v>
          </cell>
          <cell r="J179" t="str">
            <v>PC</v>
          </cell>
          <cell r="K179">
            <v>30</v>
          </cell>
          <cell r="L179">
            <v>10</v>
          </cell>
        </row>
        <row r="180">
          <cell r="C180" t="str">
            <v>Balais essuie glace</v>
          </cell>
          <cell r="E180" t="str">
            <v>LAND CRUISER</v>
          </cell>
          <cell r="F180" t="str">
            <v>C2</v>
          </cell>
          <cell r="G180" t="str">
            <v>U1000</v>
          </cell>
          <cell r="H180" t="str">
            <v>OADM</v>
          </cell>
          <cell r="I180" t="str">
            <v>IRC</v>
          </cell>
          <cell r="J180" t="str">
            <v>JEUX</v>
          </cell>
          <cell r="K180">
            <v>25</v>
          </cell>
          <cell r="L180">
            <v>10</v>
          </cell>
        </row>
        <row r="181">
          <cell r="C181" t="str">
            <v>Filtre à air</v>
          </cell>
          <cell r="D181" t="str">
            <v>17801-61030</v>
          </cell>
          <cell r="E181" t="str">
            <v>LAND CRUISER</v>
          </cell>
          <cell r="F181" t="str">
            <v>C2</v>
          </cell>
          <cell r="G181" t="str">
            <v>U1000</v>
          </cell>
          <cell r="H181" t="str">
            <v>OADM</v>
          </cell>
          <cell r="I181" t="str">
            <v>IRC</v>
          </cell>
          <cell r="J181" t="str">
            <v>PC</v>
          </cell>
          <cell r="K181">
            <v>6</v>
          </cell>
          <cell r="L181">
            <v>35</v>
          </cell>
        </row>
        <row r="182">
          <cell r="C182" t="str">
            <v>Bande frein arrière</v>
          </cell>
          <cell r="D182" t="str">
            <v>04435-60170</v>
          </cell>
          <cell r="E182" t="str">
            <v>LAND CRUISER</v>
          </cell>
          <cell r="F182" t="str">
            <v>C2</v>
          </cell>
          <cell r="G182" t="str">
            <v>U1000</v>
          </cell>
          <cell r="H182" t="str">
            <v>OADM</v>
          </cell>
          <cell r="I182" t="str">
            <v>IRC</v>
          </cell>
          <cell r="J182" t="str">
            <v>JEUX</v>
          </cell>
          <cell r="K182">
            <v>20</v>
          </cell>
          <cell r="L182">
            <v>70</v>
          </cell>
        </row>
        <row r="183">
          <cell r="C183" t="str">
            <v>Ampoule phare</v>
          </cell>
          <cell r="D183" t="str">
            <v>12V</v>
          </cell>
          <cell r="E183" t="str">
            <v>LAND CRUISER</v>
          </cell>
          <cell r="F183" t="str">
            <v>C2</v>
          </cell>
          <cell r="G183" t="str">
            <v>U1000</v>
          </cell>
          <cell r="H183" t="str">
            <v>OADM</v>
          </cell>
          <cell r="I183" t="str">
            <v>IRC</v>
          </cell>
          <cell r="J183" t="str">
            <v>PC</v>
          </cell>
          <cell r="K183">
            <v>30</v>
          </cell>
          <cell r="L183">
            <v>2</v>
          </cell>
        </row>
      </sheetData>
      <sheetData sheetId="9"/>
      <sheetData sheetId="10">
        <row r="11">
          <cell r="C11" t="str">
            <v>Lait NIDO</v>
          </cell>
          <cell r="D11" t="str">
            <v>Boite de 400gr</v>
          </cell>
          <cell r="F11" t="str">
            <v>C4</v>
          </cell>
          <cell r="G11" t="str">
            <v>DF040</v>
          </cell>
          <cell r="H11" t="str">
            <v>OADM</v>
          </cell>
          <cell r="I11" t="str">
            <v>DFID</v>
          </cell>
          <cell r="J11" t="str">
            <v>Bt</v>
          </cell>
          <cell r="K11">
            <v>0</v>
          </cell>
          <cell r="L11">
            <v>4.16</v>
          </cell>
        </row>
        <row r="12">
          <cell r="C12" t="str">
            <v>Lait NIDO</v>
          </cell>
          <cell r="D12" t="str">
            <v>Boite de 400gr</v>
          </cell>
          <cell r="F12" t="str">
            <v>C4</v>
          </cell>
          <cell r="G12" t="str">
            <v>GX594</v>
          </cell>
          <cell r="H12" t="str">
            <v>OADM</v>
          </cell>
          <cell r="I12" t="str">
            <v xml:space="preserve">UNICEF </v>
          </cell>
          <cell r="J12" t="str">
            <v>Bt</v>
          </cell>
          <cell r="K12">
            <v>146</v>
          </cell>
          <cell r="L12">
            <v>4.16</v>
          </cell>
        </row>
        <row r="13">
          <cell r="C13" t="str">
            <v>Sucre</v>
          </cell>
          <cell r="D13" t="str">
            <v>Sac de 50Kg</v>
          </cell>
          <cell r="F13" t="str">
            <v>C4</v>
          </cell>
          <cell r="G13" t="str">
            <v>DF045</v>
          </cell>
          <cell r="H13" t="str">
            <v>OADM</v>
          </cell>
          <cell r="I13" t="str">
            <v>DFID</v>
          </cell>
          <cell r="J13" t="str">
            <v>Sac</v>
          </cell>
          <cell r="K13">
            <v>4</v>
          </cell>
          <cell r="L13">
            <v>57</v>
          </cell>
        </row>
        <row r="14">
          <cell r="C14" t="str">
            <v xml:space="preserve">Extincteur </v>
          </cell>
          <cell r="D14" t="str">
            <v>Blle de 35 Kg</v>
          </cell>
          <cell r="F14" t="str">
            <v>C4</v>
          </cell>
          <cell r="G14" t="str">
            <v>U1000</v>
          </cell>
          <cell r="H14" t="str">
            <v>OADM</v>
          </cell>
          <cell r="I14" t="str">
            <v>IRC</v>
          </cell>
          <cell r="J14" t="str">
            <v>Blle</v>
          </cell>
          <cell r="K14">
            <v>0</v>
          </cell>
          <cell r="L14">
            <v>350</v>
          </cell>
        </row>
        <row r="15">
          <cell r="C15" t="str">
            <v>Savon Kifebe</v>
          </cell>
          <cell r="F15" t="str">
            <v>C4</v>
          </cell>
          <cell r="G15" t="str">
            <v>GX572</v>
          </cell>
          <cell r="H15" t="str">
            <v>OADM</v>
          </cell>
          <cell r="I15" t="str">
            <v>UNICEF</v>
          </cell>
          <cell r="J15" t="str">
            <v>Pc</v>
          </cell>
          <cell r="K15">
            <v>0</v>
          </cell>
          <cell r="L15">
            <v>0.25</v>
          </cell>
        </row>
        <row r="16">
          <cell r="C16" t="str">
            <v>Papier serviette</v>
          </cell>
          <cell r="F16" t="str">
            <v>C4</v>
          </cell>
          <cell r="G16" t="str">
            <v>GX572</v>
          </cell>
          <cell r="H16" t="str">
            <v>OADM</v>
          </cell>
          <cell r="I16" t="str">
            <v>UNICEF</v>
          </cell>
          <cell r="J16" t="str">
            <v>Pqt</v>
          </cell>
          <cell r="K16">
            <v>0</v>
          </cell>
          <cell r="L16">
            <v>2.5</v>
          </cell>
        </row>
        <row r="17">
          <cell r="C17" t="str">
            <v>Gel WC Harpic</v>
          </cell>
          <cell r="D17" t="str">
            <v>500ml</v>
          </cell>
          <cell r="F17" t="str">
            <v>C4</v>
          </cell>
          <cell r="G17" t="str">
            <v>U1000</v>
          </cell>
          <cell r="H17" t="str">
            <v>OADM</v>
          </cell>
          <cell r="I17" t="str">
            <v>IRC</v>
          </cell>
          <cell r="J17" t="str">
            <v>Pc</v>
          </cell>
          <cell r="K17">
            <v>0</v>
          </cell>
          <cell r="L17">
            <v>3.5</v>
          </cell>
        </row>
        <row r="18">
          <cell r="C18" t="str">
            <v>Savon de toilette</v>
          </cell>
          <cell r="D18" t="str">
            <v>Medi-soft</v>
          </cell>
          <cell r="F18" t="str">
            <v>C4</v>
          </cell>
          <cell r="G18" t="str">
            <v>U1000</v>
          </cell>
          <cell r="H18" t="str">
            <v>OADM</v>
          </cell>
          <cell r="I18" t="str">
            <v>IRC</v>
          </cell>
          <cell r="J18" t="str">
            <v>Pc</v>
          </cell>
          <cell r="K18">
            <v>0</v>
          </cell>
          <cell r="L18">
            <v>0.34</v>
          </cell>
        </row>
        <row r="19">
          <cell r="C19" t="str">
            <v>Detergent liquide</v>
          </cell>
          <cell r="D19" t="str">
            <v>Yddis nettoyage bureau</v>
          </cell>
          <cell r="F19" t="str">
            <v>C4</v>
          </cell>
          <cell r="G19" t="str">
            <v>U1000</v>
          </cell>
          <cell r="H19" t="str">
            <v>OADM</v>
          </cell>
          <cell r="I19" t="str">
            <v>IRC</v>
          </cell>
          <cell r="J19" t="str">
            <v>Lt</v>
          </cell>
          <cell r="K19">
            <v>0</v>
          </cell>
          <cell r="L19">
            <v>3.6</v>
          </cell>
        </row>
        <row r="20">
          <cell r="C20" t="str">
            <v>Detergent liquide</v>
          </cell>
          <cell r="D20" t="str">
            <v>Mr Le PROPRE de 2LT</v>
          </cell>
          <cell r="F20" t="str">
            <v>C4</v>
          </cell>
          <cell r="G20" t="str">
            <v>U1000</v>
          </cell>
          <cell r="H20" t="str">
            <v>OADM</v>
          </cell>
          <cell r="I20" t="str">
            <v>IRC</v>
          </cell>
          <cell r="J20" t="str">
            <v>Bt</v>
          </cell>
          <cell r="K20">
            <v>0</v>
          </cell>
          <cell r="L20">
            <v>16</v>
          </cell>
        </row>
        <row r="21">
          <cell r="C21" t="str">
            <v>Torchon en cotton</v>
          </cell>
          <cell r="F21" t="str">
            <v>C4</v>
          </cell>
          <cell r="G21" t="str">
            <v>U1000</v>
          </cell>
          <cell r="H21" t="str">
            <v>OADM</v>
          </cell>
          <cell r="I21" t="str">
            <v>IRC</v>
          </cell>
          <cell r="J21" t="str">
            <v>Pc</v>
          </cell>
          <cell r="K21">
            <v>0</v>
          </cell>
          <cell r="L21">
            <v>3</v>
          </cell>
        </row>
        <row r="22">
          <cell r="C22" t="str">
            <v xml:space="preserve">Pile ordinaire </v>
          </cell>
          <cell r="D22" t="str">
            <v>PANASONIC R20</v>
          </cell>
          <cell r="E22" t="str">
            <v>Boite de 6 paires</v>
          </cell>
          <cell r="F22" t="str">
            <v>C4</v>
          </cell>
          <cell r="G22" t="str">
            <v>U1000</v>
          </cell>
          <cell r="H22" t="str">
            <v>OADM</v>
          </cell>
          <cell r="I22" t="str">
            <v>IRC</v>
          </cell>
          <cell r="J22" t="str">
            <v>Bt</v>
          </cell>
          <cell r="K22">
            <v>0</v>
          </cell>
          <cell r="L22">
            <v>8.5</v>
          </cell>
        </row>
        <row r="23">
          <cell r="C23" t="str">
            <v>Toile isolante</v>
          </cell>
          <cell r="D23" t="str">
            <v>UNIC</v>
          </cell>
          <cell r="F23" t="str">
            <v>C4</v>
          </cell>
          <cell r="G23" t="str">
            <v>U1000</v>
          </cell>
          <cell r="H23" t="str">
            <v>OADM</v>
          </cell>
          <cell r="I23" t="str">
            <v>IRC</v>
          </cell>
          <cell r="J23" t="str">
            <v>Pc</v>
          </cell>
          <cell r="K23">
            <v>3</v>
          </cell>
          <cell r="L23">
            <v>0.5</v>
          </cell>
        </row>
        <row r="24">
          <cell r="C24" t="str">
            <v xml:space="preserve">Deodorant </v>
          </cell>
          <cell r="D24" t="str">
            <v>Bloc WC</v>
          </cell>
          <cell r="F24" t="str">
            <v>C4</v>
          </cell>
          <cell r="G24" t="str">
            <v>U1000</v>
          </cell>
          <cell r="H24" t="str">
            <v>OADM</v>
          </cell>
          <cell r="I24" t="str">
            <v>IRC</v>
          </cell>
          <cell r="J24" t="str">
            <v>Pc</v>
          </cell>
          <cell r="K24">
            <v>9</v>
          </cell>
          <cell r="L24">
            <v>5</v>
          </cell>
        </row>
        <row r="25">
          <cell r="C25" t="str">
            <v>Eau de javel</v>
          </cell>
          <cell r="F25" t="str">
            <v>C4</v>
          </cell>
          <cell r="G25" t="str">
            <v>U1000</v>
          </cell>
          <cell r="H25" t="str">
            <v>OADM</v>
          </cell>
          <cell r="I25" t="str">
            <v>IRC</v>
          </cell>
          <cell r="J25" t="str">
            <v>Lt</v>
          </cell>
          <cell r="K25">
            <v>0</v>
          </cell>
          <cell r="L25">
            <v>10</v>
          </cell>
        </row>
        <row r="26">
          <cell r="C26" t="str">
            <v>Papier Hygienique</v>
          </cell>
          <cell r="F26" t="str">
            <v>C4</v>
          </cell>
          <cell r="G26" t="str">
            <v>U1000</v>
          </cell>
          <cell r="H26" t="str">
            <v>OADM</v>
          </cell>
          <cell r="I26" t="str">
            <v>IRC</v>
          </cell>
          <cell r="J26" t="str">
            <v>Pc</v>
          </cell>
          <cell r="K26">
            <v>0</v>
          </cell>
          <cell r="L26">
            <v>0.65</v>
          </cell>
        </row>
        <row r="27">
          <cell r="C27" t="str">
            <v>Savon de toilette</v>
          </cell>
          <cell r="D27" t="str">
            <v>IMPERIAL</v>
          </cell>
          <cell r="F27" t="str">
            <v>C4</v>
          </cell>
          <cell r="G27" t="str">
            <v>U1000</v>
          </cell>
          <cell r="H27" t="str">
            <v>OADM</v>
          </cell>
          <cell r="I27" t="str">
            <v>IRC</v>
          </cell>
          <cell r="J27" t="str">
            <v>Pc</v>
          </cell>
          <cell r="K27">
            <v>3</v>
          </cell>
          <cell r="L27">
            <v>1.45</v>
          </cell>
        </row>
        <row r="28">
          <cell r="C28" t="str">
            <v>Savon en poudre</v>
          </cell>
          <cell r="D28" t="str">
            <v>OMO</v>
          </cell>
          <cell r="F28" t="str">
            <v>C4</v>
          </cell>
          <cell r="G28" t="str">
            <v>U1000</v>
          </cell>
          <cell r="H28" t="str">
            <v>OADM</v>
          </cell>
          <cell r="I28" t="str">
            <v>IRC</v>
          </cell>
          <cell r="J28" t="str">
            <v>Pc</v>
          </cell>
          <cell r="K28">
            <v>0</v>
          </cell>
          <cell r="L28">
            <v>1.95</v>
          </cell>
        </row>
        <row r="29">
          <cell r="C29" t="str">
            <v>Interrupteur apparent</v>
          </cell>
          <cell r="D29" t="str">
            <v>16A</v>
          </cell>
          <cell r="F29" t="str">
            <v>C4</v>
          </cell>
          <cell r="G29" t="str">
            <v>U1000</v>
          </cell>
          <cell r="H29" t="str">
            <v>OADM</v>
          </cell>
          <cell r="I29" t="str">
            <v>IRC</v>
          </cell>
          <cell r="J29" t="str">
            <v>Pc</v>
          </cell>
          <cell r="K29">
            <v>40</v>
          </cell>
          <cell r="L29">
            <v>2</v>
          </cell>
        </row>
        <row r="30">
          <cell r="C30" t="str">
            <v>Serrure</v>
          </cell>
          <cell r="D30" t="str">
            <v>Pour Armoire</v>
          </cell>
          <cell r="F30" t="str">
            <v>C4</v>
          </cell>
          <cell r="G30" t="str">
            <v>U1000</v>
          </cell>
          <cell r="H30" t="str">
            <v>OADM</v>
          </cell>
          <cell r="I30" t="str">
            <v>IRC</v>
          </cell>
          <cell r="J30" t="str">
            <v>Pc</v>
          </cell>
          <cell r="K30">
            <v>0</v>
          </cell>
          <cell r="L30">
            <v>3.5</v>
          </cell>
        </row>
        <row r="31">
          <cell r="C31" t="str">
            <v>Esuie main</v>
          </cell>
          <cell r="F31" t="str">
            <v>C4</v>
          </cell>
          <cell r="G31" t="str">
            <v>U1000</v>
          </cell>
          <cell r="H31" t="str">
            <v>OADM</v>
          </cell>
          <cell r="I31" t="str">
            <v>IRC</v>
          </cell>
          <cell r="J31" t="str">
            <v>Pc</v>
          </cell>
          <cell r="K31">
            <v>0</v>
          </cell>
          <cell r="L31">
            <v>14</v>
          </cell>
        </row>
        <row r="32">
          <cell r="C32" t="str">
            <v>Bassin</v>
          </cell>
          <cell r="D32" t="str">
            <v>En plastiquede 40 litres</v>
          </cell>
          <cell r="F32" t="str">
            <v>C4</v>
          </cell>
          <cell r="G32" t="str">
            <v>U1000</v>
          </cell>
          <cell r="H32" t="str">
            <v>OADM</v>
          </cell>
          <cell r="I32" t="str">
            <v>IRC</v>
          </cell>
          <cell r="J32" t="str">
            <v>Pc</v>
          </cell>
          <cell r="K32">
            <v>0</v>
          </cell>
          <cell r="L32">
            <v>15</v>
          </cell>
        </row>
        <row r="33">
          <cell r="C33" t="str">
            <v>Matrice a cle</v>
          </cell>
          <cell r="F33" t="str">
            <v>C4</v>
          </cell>
          <cell r="G33" t="str">
            <v>U1000</v>
          </cell>
          <cell r="H33" t="str">
            <v>OADM</v>
          </cell>
          <cell r="I33" t="str">
            <v>IRC</v>
          </cell>
          <cell r="J33" t="str">
            <v>Pc</v>
          </cell>
          <cell r="K33">
            <v>0</v>
          </cell>
          <cell r="L33">
            <v>3</v>
          </cell>
        </row>
        <row r="34">
          <cell r="C34" t="str">
            <v>Cache poussiere</v>
          </cell>
          <cell r="D34" t="str">
            <v>avec LOGO IRC</v>
          </cell>
          <cell r="F34" t="str">
            <v>C4</v>
          </cell>
          <cell r="G34" t="str">
            <v>U1000</v>
          </cell>
          <cell r="H34" t="str">
            <v>OADM</v>
          </cell>
          <cell r="I34" t="str">
            <v>IRC</v>
          </cell>
          <cell r="J34" t="str">
            <v>Pc</v>
          </cell>
          <cell r="K34">
            <v>0</v>
          </cell>
          <cell r="L34">
            <v>15</v>
          </cell>
        </row>
        <row r="35">
          <cell r="C35" t="str">
            <v>Rallonge</v>
          </cell>
          <cell r="D35" t="str">
            <v xml:space="preserve">16A </v>
          </cell>
          <cell r="F35" t="str">
            <v>C4</v>
          </cell>
          <cell r="G35" t="str">
            <v>U1000</v>
          </cell>
          <cell r="H35" t="str">
            <v>OADM</v>
          </cell>
          <cell r="I35" t="str">
            <v>IRC</v>
          </cell>
          <cell r="J35" t="str">
            <v>Pc</v>
          </cell>
          <cell r="K35">
            <v>0</v>
          </cell>
          <cell r="L35">
            <v>20</v>
          </cell>
        </row>
        <row r="36">
          <cell r="C36" t="str">
            <v>Pincette a linge</v>
          </cell>
          <cell r="F36" t="str">
            <v>C4</v>
          </cell>
          <cell r="G36" t="str">
            <v>U1000</v>
          </cell>
          <cell r="H36" t="str">
            <v>OADM</v>
          </cell>
          <cell r="I36" t="str">
            <v>IRC</v>
          </cell>
          <cell r="J36" t="str">
            <v>Pc</v>
          </cell>
          <cell r="K36">
            <v>0</v>
          </cell>
          <cell r="L36">
            <v>1.2</v>
          </cell>
        </row>
        <row r="37">
          <cell r="C37" t="str">
            <v>Creoline</v>
          </cell>
          <cell r="D37" t="str">
            <v>AA</v>
          </cell>
          <cell r="F37" t="str">
            <v>C4</v>
          </cell>
          <cell r="G37" t="str">
            <v>U1000</v>
          </cell>
          <cell r="H37" t="str">
            <v>OADM</v>
          </cell>
          <cell r="I37" t="str">
            <v>IRC</v>
          </cell>
          <cell r="J37" t="str">
            <v>Lt</v>
          </cell>
          <cell r="K37">
            <v>11</v>
          </cell>
          <cell r="L37">
            <v>7.7</v>
          </cell>
        </row>
        <row r="38">
          <cell r="C38" t="str">
            <v>Pile crayon</v>
          </cell>
          <cell r="F38" t="str">
            <v>C4</v>
          </cell>
          <cell r="G38" t="str">
            <v>U1000</v>
          </cell>
          <cell r="H38" t="str">
            <v>OADM</v>
          </cell>
          <cell r="I38" t="str">
            <v>IRC</v>
          </cell>
          <cell r="J38" t="str">
            <v>Bt</v>
          </cell>
          <cell r="K38">
            <v>2</v>
          </cell>
          <cell r="L38">
            <v>10</v>
          </cell>
        </row>
        <row r="39">
          <cell r="C39" t="str">
            <v xml:space="preserve">Tube fluorescente  </v>
          </cell>
          <cell r="D39" t="str">
            <v>18Watts</v>
          </cell>
          <cell r="E39" t="str">
            <v>TL</v>
          </cell>
          <cell r="F39" t="str">
            <v>C4</v>
          </cell>
          <cell r="G39" t="str">
            <v>U1000</v>
          </cell>
          <cell r="H39" t="str">
            <v>OADM</v>
          </cell>
          <cell r="I39" t="str">
            <v>IRC</v>
          </cell>
          <cell r="J39" t="str">
            <v>Pc</v>
          </cell>
          <cell r="K39">
            <v>27</v>
          </cell>
          <cell r="L39">
            <v>2</v>
          </cell>
        </row>
        <row r="40">
          <cell r="C40" t="str">
            <v xml:space="preserve">Ampoule a neon </v>
          </cell>
          <cell r="D40" t="str">
            <v>E27 36Watts</v>
          </cell>
          <cell r="F40" t="str">
            <v>C4</v>
          </cell>
          <cell r="G40" t="str">
            <v>U1000</v>
          </cell>
          <cell r="H40" t="str">
            <v>OADM</v>
          </cell>
          <cell r="I40" t="str">
            <v>IRC</v>
          </cell>
          <cell r="J40" t="str">
            <v>Pc</v>
          </cell>
          <cell r="K40">
            <v>0</v>
          </cell>
          <cell r="L40">
            <v>3</v>
          </cell>
        </row>
        <row r="41">
          <cell r="C41" t="str">
            <v>Ampoule a neon E27</v>
          </cell>
          <cell r="D41" t="str">
            <v>E27 105Watts</v>
          </cell>
          <cell r="F41" t="str">
            <v>C4</v>
          </cell>
          <cell r="G41" t="str">
            <v>U1000</v>
          </cell>
          <cell r="H41" t="str">
            <v>OADM</v>
          </cell>
          <cell r="I41" t="str">
            <v>IRC</v>
          </cell>
          <cell r="J41" t="str">
            <v>Pc</v>
          </cell>
          <cell r="K41">
            <v>0</v>
          </cell>
          <cell r="L41">
            <v>15</v>
          </cell>
        </row>
        <row r="42">
          <cell r="C42" t="str">
            <v>Ficelle</v>
          </cell>
          <cell r="F42" t="str">
            <v>C4</v>
          </cell>
          <cell r="G42" t="str">
            <v>GX572</v>
          </cell>
          <cell r="H42" t="str">
            <v>OADM</v>
          </cell>
          <cell r="I42" t="str">
            <v>UNICEF</v>
          </cell>
          <cell r="J42" t="str">
            <v>Rlx</v>
          </cell>
          <cell r="K42">
            <v>0</v>
          </cell>
          <cell r="L42">
            <v>8</v>
          </cell>
        </row>
        <row r="43">
          <cell r="C43" t="str">
            <v>Truelle</v>
          </cell>
          <cell r="F43" t="str">
            <v>C4</v>
          </cell>
          <cell r="G43" t="str">
            <v>GX572</v>
          </cell>
          <cell r="H43" t="str">
            <v>WATS</v>
          </cell>
          <cell r="I43" t="str">
            <v>UNICEF</v>
          </cell>
          <cell r="J43" t="str">
            <v>Pc</v>
          </cell>
          <cell r="K43">
            <v>8</v>
          </cell>
          <cell r="L43">
            <v>2.5</v>
          </cell>
        </row>
        <row r="44">
          <cell r="C44" t="str">
            <v>Monture pour scie a metaux</v>
          </cell>
          <cell r="F44" t="str">
            <v>C4</v>
          </cell>
          <cell r="G44" t="str">
            <v>GX572</v>
          </cell>
          <cell r="H44" t="str">
            <v>WATS</v>
          </cell>
          <cell r="I44" t="str">
            <v>UNICEF</v>
          </cell>
          <cell r="J44" t="str">
            <v>Pc</v>
          </cell>
          <cell r="K44">
            <v>47</v>
          </cell>
          <cell r="L44">
            <v>3.5</v>
          </cell>
        </row>
        <row r="45">
          <cell r="C45" t="str">
            <v>Lame de scie a metaux</v>
          </cell>
          <cell r="F45" t="str">
            <v>C4</v>
          </cell>
          <cell r="G45" t="str">
            <v>GX572</v>
          </cell>
          <cell r="H45" t="str">
            <v>WATS</v>
          </cell>
          <cell r="I45" t="str">
            <v>UNICEF</v>
          </cell>
          <cell r="J45" t="str">
            <v>Pc</v>
          </cell>
          <cell r="K45">
            <v>0</v>
          </cell>
          <cell r="L45">
            <v>1.5</v>
          </cell>
        </row>
        <row r="46">
          <cell r="C46" t="str">
            <v>Niveau d'eau</v>
          </cell>
          <cell r="F46" t="str">
            <v>C4</v>
          </cell>
          <cell r="G46" t="str">
            <v>GX572</v>
          </cell>
          <cell r="H46" t="str">
            <v>WATS</v>
          </cell>
          <cell r="I46" t="str">
            <v>UNICEF</v>
          </cell>
          <cell r="J46" t="str">
            <v>Pc</v>
          </cell>
          <cell r="K46">
            <v>8</v>
          </cell>
          <cell r="L46">
            <v>4</v>
          </cell>
        </row>
        <row r="47">
          <cell r="C47" t="str">
            <v>Scie St Joseph</v>
          </cell>
          <cell r="F47" t="str">
            <v>C4</v>
          </cell>
          <cell r="G47" t="str">
            <v>GX572</v>
          </cell>
          <cell r="H47" t="str">
            <v>WATS</v>
          </cell>
          <cell r="I47" t="str">
            <v>UNICEF</v>
          </cell>
          <cell r="J47" t="str">
            <v>Pc</v>
          </cell>
          <cell r="K47">
            <v>12</v>
          </cell>
          <cell r="L47">
            <v>5</v>
          </cell>
        </row>
        <row r="48">
          <cell r="C48" t="str">
            <v>Pioche</v>
          </cell>
          <cell r="F48" t="str">
            <v>C4</v>
          </cell>
          <cell r="G48" t="str">
            <v>GX572</v>
          </cell>
          <cell r="H48" t="str">
            <v>WATS</v>
          </cell>
          <cell r="I48" t="str">
            <v>UNICEF</v>
          </cell>
          <cell r="J48" t="str">
            <v>Pc</v>
          </cell>
          <cell r="K48">
            <v>0</v>
          </cell>
          <cell r="L48">
            <v>7</v>
          </cell>
        </row>
        <row r="49">
          <cell r="C49" t="str">
            <v>Machette</v>
          </cell>
          <cell r="F49" t="str">
            <v>C4</v>
          </cell>
          <cell r="G49" t="str">
            <v>GX572</v>
          </cell>
          <cell r="H49" t="str">
            <v>WATS</v>
          </cell>
          <cell r="I49" t="str">
            <v>UNICEF</v>
          </cell>
          <cell r="J49" t="str">
            <v>Pc</v>
          </cell>
          <cell r="K49">
            <v>0</v>
          </cell>
          <cell r="L49">
            <v>1.85</v>
          </cell>
        </row>
        <row r="50">
          <cell r="C50" t="str">
            <v>Fileteuse</v>
          </cell>
          <cell r="D50" t="str">
            <v>3/4''</v>
          </cell>
          <cell r="F50" t="str">
            <v>C4</v>
          </cell>
          <cell r="G50" t="str">
            <v>GX572</v>
          </cell>
          <cell r="H50" t="str">
            <v>WATS</v>
          </cell>
          <cell r="I50" t="str">
            <v>UNICEF</v>
          </cell>
          <cell r="J50" t="str">
            <v>Pc</v>
          </cell>
          <cell r="K50">
            <v>0</v>
          </cell>
          <cell r="L50">
            <v>30</v>
          </cell>
        </row>
        <row r="51">
          <cell r="C51" t="str">
            <v xml:space="preserve">Marteau </v>
          </cell>
          <cell r="D51" t="str">
            <v>Masse de 10 Kgs</v>
          </cell>
          <cell r="F51" t="str">
            <v>C4</v>
          </cell>
          <cell r="G51" t="str">
            <v>GX572</v>
          </cell>
          <cell r="H51" t="str">
            <v>WATS</v>
          </cell>
          <cell r="I51" t="str">
            <v>UNICEF</v>
          </cell>
          <cell r="J51" t="str">
            <v>Pc</v>
          </cell>
          <cell r="K51">
            <v>7</v>
          </cell>
          <cell r="L51">
            <v>24</v>
          </cell>
        </row>
        <row r="52">
          <cell r="C52" t="str">
            <v xml:space="preserve">Metre pliant </v>
          </cell>
          <cell r="F52" t="str">
            <v>C4</v>
          </cell>
          <cell r="G52" t="str">
            <v>U1000</v>
          </cell>
          <cell r="H52" t="str">
            <v>OADM</v>
          </cell>
          <cell r="I52" t="str">
            <v>IRC</v>
          </cell>
          <cell r="J52" t="str">
            <v>Pc</v>
          </cell>
          <cell r="K52">
            <v>0</v>
          </cell>
          <cell r="L52">
            <v>4</v>
          </cell>
        </row>
        <row r="53">
          <cell r="C53" t="str">
            <v>Plastic sheeting</v>
          </cell>
          <cell r="F53" t="str">
            <v>C4</v>
          </cell>
          <cell r="G53" t="str">
            <v>U1000</v>
          </cell>
          <cell r="H53" t="str">
            <v>OADM</v>
          </cell>
          <cell r="I53" t="str">
            <v>IRC</v>
          </cell>
          <cell r="J53" t="str">
            <v>Pc</v>
          </cell>
          <cell r="K53">
            <v>0</v>
          </cell>
          <cell r="L53">
            <v>16</v>
          </cell>
        </row>
        <row r="54">
          <cell r="C54" t="str">
            <v>Truelle</v>
          </cell>
          <cell r="F54" t="str">
            <v>C4</v>
          </cell>
          <cell r="G54" t="str">
            <v>U1000</v>
          </cell>
          <cell r="H54" t="str">
            <v>OADM</v>
          </cell>
          <cell r="I54" t="str">
            <v>IRC</v>
          </cell>
          <cell r="J54" t="str">
            <v>Pc</v>
          </cell>
          <cell r="K54">
            <v>0</v>
          </cell>
          <cell r="L54">
            <v>4</v>
          </cell>
        </row>
        <row r="55">
          <cell r="C55" t="str">
            <v>Fil a ligaturer</v>
          </cell>
          <cell r="F55" t="str">
            <v>C4</v>
          </cell>
          <cell r="G55" t="str">
            <v>U1000</v>
          </cell>
          <cell r="H55" t="str">
            <v>OADM</v>
          </cell>
          <cell r="I55" t="str">
            <v>IRC</v>
          </cell>
          <cell r="J55" t="str">
            <v>Kg</v>
          </cell>
          <cell r="K55">
            <v>0</v>
          </cell>
          <cell r="L55">
            <v>8</v>
          </cell>
        </row>
        <row r="56">
          <cell r="C56" t="str">
            <v>Paire de gant</v>
          </cell>
          <cell r="D56" t="str">
            <v>en cuire</v>
          </cell>
          <cell r="F56" t="str">
            <v>C4</v>
          </cell>
          <cell r="G56" t="str">
            <v>U1000</v>
          </cell>
          <cell r="H56" t="str">
            <v>OADM</v>
          </cell>
          <cell r="I56" t="str">
            <v>IRC</v>
          </cell>
          <cell r="J56" t="str">
            <v>Pc</v>
          </cell>
          <cell r="K56">
            <v>0</v>
          </cell>
          <cell r="L56">
            <v>4</v>
          </cell>
        </row>
        <row r="57">
          <cell r="C57" t="str">
            <v>Scie St Joseph</v>
          </cell>
          <cell r="F57" t="str">
            <v>C4</v>
          </cell>
          <cell r="G57" t="str">
            <v>U1000</v>
          </cell>
          <cell r="H57" t="str">
            <v>OADM</v>
          </cell>
          <cell r="I57" t="str">
            <v>IRC</v>
          </cell>
          <cell r="J57" t="str">
            <v>Pc</v>
          </cell>
          <cell r="K57">
            <v>0</v>
          </cell>
          <cell r="L57">
            <v>5</v>
          </cell>
        </row>
        <row r="58">
          <cell r="C58" t="str">
            <v>Salopette</v>
          </cell>
          <cell r="D58" t="str">
            <v>Universselle</v>
          </cell>
          <cell r="F58" t="str">
            <v>C4</v>
          </cell>
          <cell r="G58" t="str">
            <v>U1000</v>
          </cell>
          <cell r="H58" t="str">
            <v>OADM</v>
          </cell>
          <cell r="I58" t="str">
            <v>IRC</v>
          </cell>
          <cell r="J58" t="str">
            <v>Pc</v>
          </cell>
          <cell r="K58">
            <v>0</v>
          </cell>
          <cell r="L58">
            <v>15</v>
          </cell>
        </row>
        <row r="59">
          <cell r="C59" t="str">
            <v>Botte en caoutchouc</v>
          </cell>
          <cell r="D59" t="str">
            <v>N0 10,11,et 12</v>
          </cell>
          <cell r="F59" t="str">
            <v>C4</v>
          </cell>
          <cell r="G59" t="str">
            <v>U1000</v>
          </cell>
          <cell r="H59" t="str">
            <v>OADM</v>
          </cell>
          <cell r="I59" t="str">
            <v>IRC</v>
          </cell>
          <cell r="J59" t="str">
            <v>Paire</v>
          </cell>
          <cell r="K59">
            <v>0</v>
          </cell>
          <cell r="L59">
            <v>9</v>
          </cell>
        </row>
        <row r="60">
          <cell r="C60" t="str">
            <v>Monture pour scie a metaux</v>
          </cell>
          <cell r="F60" t="str">
            <v>C4</v>
          </cell>
          <cell r="G60" t="str">
            <v>U1000</v>
          </cell>
          <cell r="H60" t="str">
            <v>OADM</v>
          </cell>
          <cell r="I60" t="str">
            <v>IRC</v>
          </cell>
          <cell r="J60" t="str">
            <v>Pc</v>
          </cell>
          <cell r="K60">
            <v>0</v>
          </cell>
          <cell r="L60">
            <v>3.5</v>
          </cell>
        </row>
        <row r="61">
          <cell r="C61" t="str">
            <v>Lame de scie a metaux</v>
          </cell>
          <cell r="D61" t="str">
            <v>marque Suede</v>
          </cell>
          <cell r="F61" t="str">
            <v>C4</v>
          </cell>
          <cell r="G61" t="str">
            <v>U1000</v>
          </cell>
          <cell r="H61" t="str">
            <v>OADM</v>
          </cell>
          <cell r="I61" t="str">
            <v>IRC</v>
          </cell>
          <cell r="J61" t="str">
            <v>Pc</v>
          </cell>
          <cell r="K61">
            <v>5</v>
          </cell>
          <cell r="L61">
            <v>1.5</v>
          </cell>
        </row>
        <row r="62">
          <cell r="C62" t="str">
            <v>Lime de scie</v>
          </cell>
          <cell r="D62" t="str">
            <v>a aiguiser</v>
          </cell>
          <cell r="F62" t="str">
            <v>C4</v>
          </cell>
          <cell r="G62" t="str">
            <v>U1000</v>
          </cell>
          <cell r="H62" t="str">
            <v>OADM</v>
          </cell>
          <cell r="I62" t="str">
            <v>IRC</v>
          </cell>
          <cell r="J62" t="str">
            <v>Pc</v>
          </cell>
          <cell r="K62">
            <v>0</v>
          </cell>
          <cell r="L62">
            <v>2</v>
          </cell>
        </row>
        <row r="63">
          <cell r="C63" t="str">
            <v>Tube fluorescente</v>
          </cell>
          <cell r="D63" t="str">
            <v>36Watts</v>
          </cell>
          <cell r="E63" t="str">
            <v>TL</v>
          </cell>
          <cell r="F63" t="str">
            <v>C4</v>
          </cell>
          <cell r="G63" t="str">
            <v>U1000</v>
          </cell>
          <cell r="H63" t="str">
            <v>OADM</v>
          </cell>
          <cell r="I63" t="str">
            <v>IRC</v>
          </cell>
          <cell r="J63" t="str">
            <v>Pc</v>
          </cell>
          <cell r="K63">
            <v>22</v>
          </cell>
          <cell r="L63">
            <v>2</v>
          </cell>
        </row>
        <row r="64">
          <cell r="C64" t="str">
            <v xml:space="preserve">Pain </v>
          </cell>
          <cell r="D64" t="str">
            <v>Sandwiches</v>
          </cell>
          <cell r="F64" t="str">
            <v>C4</v>
          </cell>
          <cell r="G64" t="str">
            <v>GX572</v>
          </cell>
          <cell r="H64" t="str">
            <v>WATS</v>
          </cell>
          <cell r="I64" t="str">
            <v>UNICEF</v>
          </cell>
          <cell r="J64" t="str">
            <v>Pc</v>
          </cell>
          <cell r="K64">
            <v>0</v>
          </cell>
          <cell r="L64">
            <v>0.1</v>
          </cell>
        </row>
        <row r="65">
          <cell r="C65" t="str">
            <v>Clous</v>
          </cell>
          <cell r="D65" t="str">
            <v>6 Cm</v>
          </cell>
          <cell r="F65" t="str">
            <v>C4</v>
          </cell>
          <cell r="G65" t="str">
            <v>GX572</v>
          </cell>
          <cell r="H65" t="str">
            <v>WATS</v>
          </cell>
          <cell r="I65" t="str">
            <v>UNICEF</v>
          </cell>
          <cell r="J65" t="str">
            <v>Kg</v>
          </cell>
          <cell r="K65">
            <v>0</v>
          </cell>
          <cell r="L65">
            <v>1.98</v>
          </cell>
        </row>
        <row r="66">
          <cell r="C66" t="str">
            <v>Beche sans mache</v>
          </cell>
          <cell r="F66" t="str">
            <v>C4</v>
          </cell>
          <cell r="G66" t="str">
            <v>GX572</v>
          </cell>
          <cell r="H66" t="str">
            <v>WATS</v>
          </cell>
          <cell r="I66" t="str">
            <v>UNICEF</v>
          </cell>
          <cell r="J66" t="str">
            <v>Pc</v>
          </cell>
          <cell r="K66">
            <v>31</v>
          </cell>
          <cell r="L66">
            <v>3</v>
          </cell>
        </row>
        <row r="67">
          <cell r="C67" t="str">
            <v>Pioche</v>
          </cell>
          <cell r="F67" t="str">
            <v>C4</v>
          </cell>
          <cell r="G67" t="str">
            <v>GX572</v>
          </cell>
          <cell r="H67" t="str">
            <v>WATS</v>
          </cell>
          <cell r="I67" t="str">
            <v>UNICEF</v>
          </cell>
          <cell r="J67" t="str">
            <v>Pc</v>
          </cell>
          <cell r="K67">
            <v>54</v>
          </cell>
          <cell r="L67">
            <v>7.5</v>
          </cell>
        </row>
        <row r="68">
          <cell r="C68" t="str">
            <v>Machette</v>
          </cell>
          <cell r="F68" t="str">
            <v>C4</v>
          </cell>
          <cell r="G68" t="str">
            <v>GX572</v>
          </cell>
          <cell r="H68" t="str">
            <v>WATS</v>
          </cell>
          <cell r="I68" t="str">
            <v>UNICEF</v>
          </cell>
          <cell r="J68" t="str">
            <v>Pc</v>
          </cell>
          <cell r="K68">
            <v>66</v>
          </cell>
          <cell r="L68">
            <v>2</v>
          </cell>
        </row>
        <row r="69">
          <cell r="C69" t="str">
            <v>Brosse dur avec manche</v>
          </cell>
          <cell r="F69" t="str">
            <v>C4</v>
          </cell>
          <cell r="G69" t="str">
            <v>GX572</v>
          </cell>
          <cell r="H69" t="str">
            <v>WATS</v>
          </cell>
          <cell r="I69" t="str">
            <v>UNICEF</v>
          </cell>
          <cell r="J69" t="str">
            <v>Pc</v>
          </cell>
          <cell r="K69">
            <v>92</v>
          </cell>
          <cell r="L69">
            <v>12</v>
          </cell>
        </row>
        <row r="70">
          <cell r="C70" t="str">
            <v>Boite de colle tangit</v>
          </cell>
          <cell r="F70" t="str">
            <v>C4</v>
          </cell>
          <cell r="G70" t="str">
            <v>GX572</v>
          </cell>
          <cell r="H70" t="str">
            <v>WATS</v>
          </cell>
          <cell r="I70" t="str">
            <v>UNICEF</v>
          </cell>
          <cell r="J70" t="str">
            <v>Bt</v>
          </cell>
          <cell r="K70">
            <v>0</v>
          </cell>
          <cell r="L70">
            <v>8</v>
          </cell>
        </row>
        <row r="71">
          <cell r="C71" t="str">
            <v>Cle anglaise</v>
          </cell>
          <cell r="D71" t="str">
            <v>N018</v>
          </cell>
          <cell r="F71" t="str">
            <v>C4</v>
          </cell>
          <cell r="G71" t="str">
            <v>GX572</v>
          </cell>
          <cell r="H71" t="str">
            <v>WATS</v>
          </cell>
          <cell r="I71" t="str">
            <v>UNICEF</v>
          </cell>
          <cell r="J71" t="str">
            <v>Pc</v>
          </cell>
          <cell r="K71">
            <v>0</v>
          </cell>
          <cell r="L71">
            <v>23</v>
          </cell>
        </row>
        <row r="72">
          <cell r="C72" t="str">
            <v>Robinet talbot</v>
          </cell>
          <cell r="F72" t="str">
            <v>C4</v>
          </cell>
          <cell r="G72" t="str">
            <v>GX572</v>
          </cell>
          <cell r="H72" t="str">
            <v>WATS</v>
          </cell>
          <cell r="I72" t="str">
            <v>UNICEF</v>
          </cell>
          <cell r="J72" t="str">
            <v>Pc</v>
          </cell>
          <cell r="K72">
            <v>0</v>
          </cell>
          <cell r="L72">
            <v>25</v>
          </cell>
        </row>
        <row r="73">
          <cell r="C73" t="str">
            <v>Vanne 3/4''Galvanise</v>
          </cell>
          <cell r="F73" t="str">
            <v>C4</v>
          </cell>
          <cell r="G73" t="str">
            <v>GX572</v>
          </cell>
          <cell r="H73" t="str">
            <v>WATS</v>
          </cell>
          <cell r="I73" t="str">
            <v>UNICEF</v>
          </cell>
          <cell r="J73" t="str">
            <v>Pc</v>
          </cell>
          <cell r="K73">
            <v>0</v>
          </cell>
          <cell r="L73">
            <v>5.5</v>
          </cell>
        </row>
        <row r="74">
          <cell r="C74" t="str">
            <v>Teflon</v>
          </cell>
          <cell r="F74" t="str">
            <v>C4</v>
          </cell>
          <cell r="G74" t="str">
            <v>GX572</v>
          </cell>
          <cell r="H74" t="str">
            <v>WATS</v>
          </cell>
          <cell r="I74" t="str">
            <v>UNICEF</v>
          </cell>
          <cell r="J74" t="str">
            <v>Dz</v>
          </cell>
          <cell r="K74">
            <v>0</v>
          </cell>
          <cell r="L74">
            <v>8</v>
          </cell>
        </row>
        <row r="75">
          <cell r="C75" t="str">
            <v>Saucisson  de Paris</v>
          </cell>
          <cell r="F75" t="str">
            <v>C4</v>
          </cell>
          <cell r="G75" t="str">
            <v>GX572</v>
          </cell>
          <cell r="H75" t="str">
            <v>WATS</v>
          </cell>
          <cell r="I75" t="str">
            <v>UNICEF</v>
          </cell>
          <cell r="J75" t="str">
            <v>Kg</v>
          </cell>
          <cell r="K75">
            <v>0</v>
          </cell>
          <cell r="L75">
            <v>13.7</v>
          </cell>
        </row>
        <row r="76">
          <cell r="C76" t="str">
            <v>Saucisson  de pili</v>
          </cell>
          <cell r="F76" t="str">
            <v>C4</v>
          </cell>
          <cell r="G76" t="str">
            <v>GX572</v>
          </cell>
          <cell r="H76" t="str">
            <v>WATS</v>
          </cell>
          <cell r="I76" t="str">
            <v>UNICEF</v>
          </cell>
          <cell r="J76" t="str">
            <v>Kg</v>
          </cell>
          <cell r="K76">
            <v>0</v>
          </cell>
          <cell r="L76">
            <v>12.9</v>
          </cell>
        </row>
        <row r="77">
          <cell r="C77" t="str">
            <v>Chanvre</v>
          </cell>
          <cell r="F77" t="str">
            <v>C4</v>
          </cell>
          <cell r="G77" t="str">
            <v>GX572</v>
          </cell>
          <cell r="H77" t="str">
            <v>WATS</v>
          </cell>
          <cell r="I77" t="str">
            <v>UNICEF</v>
          </cell>
          <cell r="J77" t="str">
            <v>Boule</v>
          </cell>
          <cell r="K77">
            <v>0</v>
          </cell>
          <cell r="L77">
            <v>4</v>
          </cell>
        </row>
        <row r="78">
          <cell r="C78" t="str">
            <v>Te AG 3/4</v>
          </cell>
          <cell r="F78" t="str">
            <v>C4</v>
          </cell>
          <cell r="G78" t="str">
            <v>GX572</v>
          </cell>
          <cell r="H78" t="str">
            <v>WATS</v>
          </cell>
          <cell r="I78" t="str">
            <v>UNICEF</v>
          </cell>
          <cell r="J78" t="str">
            <v>Pc</v>
          </cell>
          <cell r="K78">
            <v>0</v>
          </cell>
          <cell r="L78">
            <v>1</v>
          </cell>
        </row>
        <row r="79">
          <cell r="C79" t="str">
            <v>Nipple d'adaptation 25</v>
          </cell>
          <cell r="F79" t="str">
            <v>C4</v>
          </cell>
          <cell r="G79" t="str">
            <v>GX572</v>
          </cell>
          <cell r="H79" t="str">
            <v>WATS</v>
          </cell>
          <cell r="I79" t="str">
            <v>UNICEF</v>
          </cell>
          <cell r="J79" t="str">
            <v>Pc</v>
          </cell>
          <cell r="K79">
            <v>0</v>
          </cell>
          <cell r="L79">
            <v>3</v>
          </cell>
        </row>
        <row r="80">
          <cell r="C80" t="str">
            <v>Reducteur 32/35</v>
          </cell>
          <cell r="F80" t="str">
            <v>C4</v>
          </cell>
          <cell r="G80" t="str">
            <v>GX572</v>
          </cell>
          <cell r="H80" t="str">
            <v>WATS</v>
          </cell>
          <cell r="I80" t="str">
            <v>UNICEF</v>
          </cell>
          <cell r="J80" t="str">
            <v>Pc</v>
          </cell>
          <cell r="K80">
            <v>0</v>
          </cell>
          <cell r="L80">
            <v>3</v>
          </cell>
        </row>
        <row r="81">
          <cell r="C81" t="str">
            <v>Nipplle AG 3/4</v>
          </cell>
          <cell r="F81" t="str">
            <v>C4</v>
          </cell>
          <cell r="G81" t="str">
            <v>GX572</v>
          </cell>
          <cell r="H81" t="str">
            <v>WATS</v>
          </cell>
          <cell r="I81" t="str">
            <v>UNICEF</v>
          </cell>
          <cell r="J81" t="str">
            <v>Pc</v>
          </cell>
          <cell r="K81">
            <v>0</v>
          </cell>
          <cell r="L81">
            <v>1</v>
          </cell>
        </row>
        <row r="82">
          <cell r="C82" t="str">
            <v>Teflon</v>
          </cell>
          <cell r="F82" t="str">
            <v>C4</v>
          </cell>
          <cell r="G82" t="str">
            <v>GX572</v>
          </cell>
          <cell r="H82" t="str">
            <v>WATS</v>
          </cell>
          <cell r="I82" t="str">
            <v>UNICEF</v>
          </cell>
          <cell r="J82" t="str">
            <v>Pc</v>
          </cell>
          <cell r="K82">
            <v>0</v>
          </cell>
          <cell r="L82">
            <v>10</v>
          </cell>
        </row>
        <row r="83">
          <cell r="C83" t="str">
            <v>Te PVC de 25</v>
          </cell>
          <cell r="F83" t="str">
            <v>C4</v>
          </cell>
          <cell r="G83" t="str">
            <v>GX572</v>
          </cell>
          <cell r="H83" t="str">
            <v>WATS</v>
          </cell>
          <cell r="I83" t="str">
            <v>UNICEF</v>
          </cell>
          <cell r="J83" t="str">
            <v>Pc</v>
          </cell>
          <cell r="K83">
            <v>14</v>
          </cell>
          <cell r="L83">
            <v>2</v>
          </cell>
        </row>
        <row r="84">
          <cell r="C84" t="str">
            <v>Raccord Union mixte AG 3/4</v>
          </cell>
          <cell r="F84" t="str">
            <v>C4</v>
          </cell>
          <cell r="G84" t="str">
            <v>GX572</v>
          </cell>
          <cell r="H84" t="str">
            <v>WATS</v>
          </cell>
          <cell r="I84" t="str">
            <v>UNICEF</v>
          </cell>
          <cell r="J84" t="str">
            <v>Pc</v>
          </cell>
          <cell r="K84">
            <v>0</v>
          </cell>
          <cell r="L84">
            <v>5</v>
          </cell>
        </row>
        <row r="85">
          <cell r="C85" t="str">
            <v>Vanne 3/4''Galvanise</v>
          </cell>
          <cell r="F85" t="str">
            <v>C4</v>
          </cell>
          <cell r="G85" t="str">
            <v>GX572</v>
          </cell>
          <cell r="H85" t="str">
            <v>WATS</v>
          </cell>
          <cell r="I85" t="str">
            <v>UNICEF</v>
          </cell>
          <cell r="J85" t="str">
            <v>Pc</v>
          </cell>
          <cell r="K85">
            <v>0</v>
          </cell>
          <cell r="L85">
            <v>7</v>
          </cell>
        </row>
        <row r="86">
          <cell r="C86" t="str">
            <v>Cadenas no 267</v>
          </cell>
          <cell r="F86" t="str">
            <v>C4</v>
          </cell>
          <cell r="G86" t="str">
            <v>DF045</v>
          </cell>
          <cell r="H86" t="str">
            <v>OADM</v>
          </cell>
          <cell r="I86" t="str">
            <v>DFID</v>
          </cell>
          <cell r="J86" t="str">
            <v>Pc</v>
          </cell>
          <cell r="K86">
            <v>0</v>
          </cell>
          <cell r="L86">
            <v>5</v>
          </cell>
        </row>
        <row r="87">
          <cell r="C87" t="str">
            <v>Beche avec Manche</v>
          </cell>
          <cell r="F87" t="str">
            <v>C4</v>
          </cell>
          <cell r="G87" t="str">
            <v>DF040</v>
          </cell>
          <cell r="H87" t="str">
            <v>OADM</v>
          </cell>
          <cell r="I87" t="str">
            <v>DFID</v>
          </cell>
          <cell r="J87" t="str">
            <v>Pc</v>
          </cell>
          <cell r="K87">
            <v>7</v>
          </cell>
          <cell r="L87">
            <v>5</v>
          </cell>
        </row>
        <row r="88">
          <cell r="C88" t="str">
            <v>Beche sans mache</v>
          </cell>
          <cell r="F88" t="str">
            <v>C4</v>
          </cell>
          <cell r="G88" t="str">
            <v>U1000</v>
          </cell>
          <cell r="H88" t="str">
            <v>OADM</v>
          </cell>
          <cell r="I88" t="str">
            <v>IRC</v>
          </cell>
          <cell r="J88" t="str">
            <v>Pc</v>
          </cell>
          <cell r="K88">
            <v>0</v>
          </cell>
          <cell r="L88">
            <v>3.5</v>
          </cell>
        </row>
        <row r="89">
          <cell r="C89" t="str">
            <v>Marteau masse de 5kg</v>
          </cell>
          <cell r="F89" t="str">
            <v>C4</v>
          </cell>
          <cell r="G89" t="str">
            <v>U1000</v>
          </cell>
          <cell r="H89" t="str">
            <v>OADM</v>
          </cell>
          <cell r="I89" t="str">
            <v>IRC</v>
          </cell>
          <cell r="J89" t="str">
            <v>Pc</v>
          </cell>
          <cell r="K89">
            <v>0</v>
          </cell>
          <cell r="L89">
            <v>20</v>
          </cell>
        </row>
        <row r="90">
          <cell r="C90" t="str">
            <v>Seau metalique de 10L</v>
          </cell>
          <cell r="F90" t="str">
            <v>C4</v>
          </cell>
          <cell r="G90" t="str">
            <v>U1000</v>
          </cell>
          <cell r="H90" t="str">
            <v>OADM</v>
          </cell>
          <cell r="I90" t="str">
            <v>IRC</v>
          </cell>
          <cell r="J90" t="str">
            <v>Pc</v>
          </cell>
          <cell r="K90">
            <v>0</v>
          </cell>
          <cell r="L90">
            <v>6</v>
          </cell>
        </row>
        <row r="91">
          <cell r="C91" t="str">
            <v>Tenaille</v>
          </cell>
          <cell r="F91" t="str">
            <v>C4</v>
          </cell>
          <cell r="G91" t="str">
            <v>U1000</v>
          </cell>
          <cell r="H91" t="str">
            <v>OADM</v>
          </cell>
          <cell r="I91" t="str">
            <v>IRC</v>
          </cell>
          <cell r="J91" t="str">
            <v>Pc</v>
          </cell>
          <cell r="K91">
            <v>0</v>
          </cell>
          <cell r="L91">
            <v>2</v>
          </cell>
        </row>
        <row r="92">
          <cell r="C92" t="str">
            <v>Eau vive</v>
          </cell>
          <cell r="F92" t="str">
            <v>C4</v>
          </cell>
          <cell r="G92" t="str">
            <v>GX572</v>
          </cell>
          <cell r="H92" t="str">
            <v>WATS</v>
          </cell>
          <cell r="I92" t="str">
            <v>UNICEF</v>
          </cell>
          <cell r="J92" t="str">
            <v>Cart</v>
          </cell>
          <cell r="K92">
            <v>0</v>
          </cell>
          <cell r="L92">
            <v>7.5</v>
          </cell>
        </row>
        <row r="93">
          <cell r="C93" t="str">
            <v>Bleuband</v>
          </cell>
          <cell r="F93" t="str">
            <v>C4</v>
          </cell>
          <cell r="G93" t="str">
            <v>GX572</v>
          </cell>
          <cell r="H93" t="str">
            <v>WATS</v>
          </cell>
          <cell r="I93" t="str">
            <v>UNICEF</v>
          </cell>
          <cell r="J93" t="str">
            <v>Bt</v>
          </cell>
          <cell r="K93">
            <v>0</v>
          </cell>
          <cell r="L93">
            <v>3</v>
          </cell>
        </row>
        <row r="94">
          <cell r="C94" t="str">
            <v>Huile vegetale</v>
          </cell>
          <cell r="F94" t="str">
            <v>C4</v>
          </cell>
          <cell r="G94" t="str">
            <v>GX572</v>
          </cell>
          <cell r="H94" t="str">
            <v>WATS</v>
          </cell>
          <cell r="I94" t="str">
            <v>UNICEF</v>
          </cell>
          <cell r="J94" t="str">
            <v>Lt</v>
          </cell>
          <cell r="K94">
            <v>0</v>
          </cell>
          <cell r="L94">
            <v>1.75</v>
          </cell>
        </row>
        <row r="95">
          <cell r="C95" t="str">
            <v>Tomate</v>
          </cell>
          <cell r="F95" t="str">
            <v>C4</v>
          </cell>
          <cell r="G95" t="str">
            <v>GX572</v>
          </cell>
          <cell r="H95" t="str">
            <v>WATS</v>
          </cell>
          <cell r="I95" t="str">
            <v>UNICEF</v>
          </cell>
          <cell r="J95" t="str">
            <v>Bt</v>
          </cell>
          <cell r="K95">
            <v>0</v>
          </cell>
          <cell r="L95">
            <v>0.25</v>
          </cell>
        </row>
        <row r="96">
          <cell r="C96" t="str">
            <v>Cure dent</v>
          </cell>
          <cell r="F96" t="str">
            <v>C4</v>
          </cell>
          <cell r="G96" t="str">
            <v>GX572</v>
          </cell>
          <cell r="H96" t="str">
            <v>WATS</v>
          </cell>
          <cell r="I96" t="str">
            <v>UNICEF</v>
          </cell>
          <cell r="J96" t="str">
            <v>Bt</v>
          </cell>
          <cell r="K96">
            <v>0</v>
          </cell>
          <cell r="L96">
            <v>0.11</v>
          </cell>
        </row>
        <row r="97">
          <cell r="C97" t="str">
            <v>Pile National R20 Panasonic</v>
          </cell>
          <cell r="F97" t="str">
            <v>C4</v>
          </cell>
          <cell r="G97" t="str">
            <v>GX572</v>
          </cell>
          <cell r="H97" t="str">
            <v>WATS</v>
          </cell>
          <cell r="I97" t="str">
            <v>UNICEF</v>
          </cell>
          <cell r="J97" t="str">
            <v>Bt</v>
          </cell>
          <cell r="K97">
            <v>0</v>
          </cell>
          <cell r="L97">
            <v>8.5</v>
          </cell>
        </row>
        <row r="98">
          <cell r="C98" t="str">
            <v>Ralonge multiprise</v>
          </cell>
          <cell r="F98" t="str">
            <v>C4</v>
          </cell>
          <cell r="G98" t="str">
            <v>U1000</v>
          </cell>
          <cell r="H98" t="str">
            <v>OADM</v>
          </cell>
          <cell r="I98" t="str">
            <v>IRC</v>
          </cell>
          <cell r="J98" t="str">
            <v>Pc</v>
          </cell>
          <cell r="K98">
            <v>0</v>
          </cell>
          <cell r="L98">
            <v>15</v>
          </cell>
        </row>
        <row r="99">
          <cell r="C99" t="str">
            <v>Cable electrique 2x2,5et 1,5</v>
          </cell>
          <cell r="F99" t="str">
            <v>C4</v>
          </cell>
          <cell r="G99" t="str">
            <v>GX594</v>
          </cell>
          <cell r="H99" t="str">
            <v>OADM</v>
          </cell>
          <cell r="I99" t="str">
            <v>UNICEF</v>
          </cell>
          <cell r="J99" t="str">
            <v>Rlx</v>
          </cell>
          <cell r="K99">
            <v>0</v>
          </cell>
          <cell r="L99">
            <v>50</v>
          </cell>
        </row>
        <row r="100">
          <cell r="C100" t="str">
            <v>Lampe projecteur 250Watt</v>
          </cell>
          <cell r="F100" t="str">
            <v>C4</v>
          </cell>
          <cell r="G100" t="str">
            <v>GX594</v>
          </cell>
          <cell r="H100" t="str">
            <v>OADM</v>
          </cell>
          <cell r="I100" t="str">
            <v>UNICEF</v>
          </cell>
          <cell r="J100" t="str">
            <v>Pc</v>
          </cell>
          <cell r="K100">
            <v>0</v>
          </cell>
          <cell r="L100">
            <v>30</v>
          </cell>
        </row>
        <row r="101">
          <cell r="C101" t="str">
            <v>Socket</v>
          </cell>
          <cell r="F101" t="str">
            <v>C4</v>
          </cell>
          <cell r="G101" t="str">
            <v>GX594</v>
          </cell>
          <cell r="H101" t="str">
            <v>OADM</v>
          </cell>
          <cell r="I101" t="str">
            <v>UNICEF</v>
          </cell>
          <cell r="J101" t="str">
            <v>Pc</v>
          </cell>
          <cell r="K101">
            <v>0</v>
          </cell>
          <cell r="L101">
            <v>2</v>
          </cell>
        </row>
        <row r="102">
          <cell r="C102" t="str">
            <v>Prise apparent</v>
          </cell>
          <cell r="F102" t="str">
            <v>C4</v>
          </cell>
          <cell r="G102" t="str">
            <v>GX594</v>
          </cell>
          <cell r="H102" t="str">
            <v>OADM</v>
          </cell>
          <cell r="I102" t="str">
            <v>UNICEF</v>
          </cell>
          <cell r="J102" t="str">
            <v>Pc</v>
          </cell>
          <cell r="K102">
            <v>0</v>
          </cell>
          <cell r="L102">
            <v>2</v>
          </cell>
        </row>
        <row r="103">
          <cell r="C103" t="str">
            <v>Attache de 8mm</v>
          </cell>
          <cell r="F103" t="str">
            <v>C4</v>
          </cell>
          <cell r="G103" t="str">
            <v>GX594</v>
          </cell>
          <cell r="H103" t="str">
            <v>OADM</v>
          </cell>
          <cell r="I103" t="str">
            <v>UNICEF</v>
          </cell>
          <cell r="J103" t="str">
            <v>Bt</v>
          </cell>
          <cell r="K103">
            <v>0</v>
          </cell>
          <cell r="L103">
            <v>4</v>
          </cell>
        </row>
        <row r="104">
          <cell r="C104" t="str">
            <v xml:space="preserve">Interrupteur </v>
          </cell>
          <cell r="F104" t="str">
            <v>C4</v>
          </cell>
          <cell r="G104" t="str">
            <v>GX594</v>
          </cell>
          <cell r="H104" t="str">
            <v>OADM</v>
          </cell>
          <cell r="I104" t="str">
            <v>UNICEF</v>
          </cell>
          <cell r="J104" t="str">
            <v>Pc</v>
          </cell>
          <cell r="K104">
            <v>0</v>
          </cell>
          <cell r="L104">
            <v>2</v>
          </cell>
        </row>
        <row r="105">
          <cell r="C105" t="str">
            <v>Toile isolante</v>
          </cell>
          <cell r="F105" t="str">
            <v>C4</v>
          </cell>
          <cell r="G105" t="str">
            <v>GX594</v>
          </cell>
          <cell r="H105" t="str">
            <v>OADM</v>
          </cell>
          <cell r="I105" t="str">
            <v>UNICEF</v>
          </cell>
          <cell r="J105" t="str">
            <v>Pc</v>
          </cell>
          <cell r="K105">
            <v>0</v>
          </cell>
          <cell r="L105">
            <v>1.5</v>
          </cell>
        </row>
        <row r="106">
          <cell r="C106" t="str">
            <v>Ampoule tube de 40Watts</v>
          </cell>
          <cell r="F106" t="str">
            <v>C4</v>
          </cell>
          <cell r="G106" t="str">
            <v>GX594</v>
          </cell>
          <cell r="H106" t="str">
            <v>OADM</v>
          </cell>
          <cell r="I106" t="str">
            <v>UNICEF</v>
          </cell>
          <cell r="J106" t="str">
            <v>Pc</v>
          </cell>
          <cell r="K106">
            <v>0</v>
          </cell>
          <cell r="L106">
            <v>3</v>
          </cell>
        </row>
        <row r="107">
          <cell r="C107" t="str">
            <v>Cable electrique de 4x10 Tor</v>
          </cell>
          <cell r="F107" t="str">
            <v>C4</v>
          </cell>
          <cell r="G107" t="str">
            <v>GX594</v>
          </cell>
          <cell r="H107" t="str">
            <v>OADM</v>
          </cell>
          <cell r="I107" t="str">
            <v>UNICEF</v>
          </cell>
          <cell r="J107" t="str">
            <v>Mt</v>
          </cell>
          <cell r="K107">
            <v>0</v>
          </cell>
          <cell r="L107">
            <v>5</v>
          </cell>
        </row>
        <row r="108">
          <cell r="C108" t="str">
            <v>Inversseur de 63A</v>
          </cell>
          <cell r="F108" t="str">
            <v>C4</v>
          </cell>
          <cell r="G108" t="str">
            <v>GX594</v>
          </cell>
          <cell r="H108" t="str">
            <v>OADM</v>
          </cell>
          <cell r="I108" t="str">
            <v>UNICEF</v>
          </cell>
          <cell r="J108" t="str">
            <v>Pc</v>
          </cell>
          <cell r="K108">
            <v>0</v>
          </cell>
          <cell r="L108">
            <v>150</v>
          </cell>
        </row>
        <row r="109">
          <cell r="C109" t="str">
            <v>Coffret divisionnaire de 6mod</v>
          </cell>
          <cell r="F109" t="str">
            <v>C4</v>
          </cell>
          <cell r="G109" t="str">
            <v>GX594</v>
          </cell>
          <cell r="H109" t="str">
            <v>OADM</v>
          </cell>
          <cell r="I109" t="str">
            <v>UNICEF</v>
          </cell>
          <cell r="J109" t="str">
            <v>Pc</v>
          </cell>
          <cell r="K109">
            <v>0</v>
          </cell>
          <cell r="L109">
            <v>75</v>
          </cell>
        </row>
        <row r="110">
          <cell r="C110" t="str">
            <v>Gant en cuire</v>
          </cell>
          <cell r="F110" t="str">
            <v>C4</v>
          </cell>
          <cell r="G110" t="str">
            <v>U1000</v>
          </cell>
          <cell r="H110" t="str">
            <v>OADM</v>
          </cell>
          <cell r="I110" t="str">
            <v>IRC</v>
          </cell>
          <cell r="J110" t="str">
            <v>Paire</v>
          </cell>
          <cell r="K110">
            <v>0</v>
          </cell>
          <cell r="L110">
            <v>7</v>
          </cell>
        </row>
        <row r="111">
          <cell r="C111" t="str">
            <v>Treillis 2mm de maille</v>
          </cell>
          <cell r="F111" t="str">
            <v>C4</v>
          </cell>
          <cell r="G111" t="str">
            <v>U1000</v>
          </cell>
          <cell r="H111" t="str">
            <v>OADM</v>
          </cell>
          <cell r="I111" t="str">
            <v>IRC</v>
          </cell>
          <cell r="J111" t="str">
            <v>Rlx</v>
          </cell>
          <cell r="K111">
            <v>0</v>
          </cell>
          <cell r="L111">
            <v>50</v>
          </cell>
        </row>
        <row r="112">
          <cell r="C112" t="str">
            <v>Marteau masse de 10Kg</v>
          </cell>
          <cell r="F112" t="str">
            <v>C4</v>
          </cell>
          <cell r="G112" t="str">
            <v>U1000</v>
          </cell>
          <cell r="H112" t="str">
            <v>OADM</v>
          </cell>
          <cell r="I112" t="str">
            <v>IRC</v>
          </cell>
          <cell r="J112" t="str">
            <v>Pc</v>
          </cell>
          <cell r="K112">
            <v>0</v>
          </cell>
          <cell r="L112">
            <v>35</v>
          </cell>
        </row>
        <row r="113">
          <cell r="C113" t="str">
            <v>Equerre menuisier</v>
          </cell>
          <cell r="F113" t="str">
            <v>C4</v>
          </cell>
          <cell r="G113" t="str">
            <v>U1000</v>
          </cell>
          <cell r="H113" t="str">
            <v>OADM</v>
          </cell>
          <cell r="I113" t="str">
            <v>IRC</v>
          </cell>
          <cell r="J113" t="str">
            <v>Pc</v>
          </cell>
          <cell r="K113">
            <v>0</v>
          </cell>
          <cell r="L113">
            <v>3</v>
          </cell>
        </row>
        <row r="114">
          <cell r="C114" t="str">
            <v>Pince coupante Fer a beton</v>
          </cell>
          <cell r="F114" t="str">
            <v>C4</v>
          </cell>
          <cell r="G114" t="str">
            <v>U1000</v>
          </cell>
          <cell r="H114" t="str">
            <v>OADM</v>
          </cell>
          <cell r="I114" t="str">
            <v>IRC</v>
          </cell>
          <cell r="J114" t="str">
            <v>Pc</v>
          </cell>
          <cell r="K114">
            <v>0</v>
          </cell>
          <cell r="L114">
            <v>50</v>
          </cell>
        </row>
        <row r="115">
          <cell r="C115" t="str">
            <v>Salopette universel</v>
          </cell>
          <cell r="F115" t="str">
            <v>C4</v>
          </cell>
          <cell r="G115" t="str">
            <v>U1000</v>
          </cell>
          <cell r="H115" t="str">
            <v>OADM</v>
          </cell>
          <cell r="I115" t="str">
            <v>IRC</v>
          </cell>
          <cell r="J115" t="str">
            <v>Pc</v>
          </cell>
          <cell r="K115">
            <v>0</v>
          </cell>
          <cell r="L115">
            <v>10</v>
          </cell>
        </row>
        <row r="116">
          <cell r="C116" t="str">
            <v>Coude PVC de 50</v>
          </cell>
          <cell r="F116" t="str">
            <v>C4</v>
          </cell>
          <cell r="G116" t="str">
            <v>GX572</v>
          </cell>
          <cell r="H116" t="str">
            <v>WATS</v>
          </cell>
          <cell r="I116" t="str">
            <v>UNICEF</v>
          </cell>
          <cell r="J116" t="str">
            <v>Pc</v>
          </cell>
          <cell r="K116">
            <v>0</v>
          </cell>
          <cell r="L116">
            <v>2.5</v>
          </cell>
        </row>
        <row r="117">
          <cell r="C117" t="str">
            <v>Chaux teinte</v>
          </cell>
          <cell r="F117" t="str">
            <v>C4</v>
          </cell>
          <cell r="G117" t="str">
            <v>GX572</v>
          </cell>
          <cell r="H117" t="str">
            <v>WATS</v>
          </cell>
          <cell r="I117" t="str">
            <v>UNICEF</v>
          </cell>
          <cell r="J117" t="str">
            <v>Kg</v>
          </cell>
          <cell r="K117">
            <v>0</v>
          </cell>
          <cell r="L117">
            <v>0.28000000000000003</v>
          </cell>
        </row>
        <row r="118">
          <cell r="C118" t="str">
            <v>Sheeting</v>
          </cell>
          <cell r="F118" t="str">
            <v>C4</v>
          </cell>
          <cell r="G118" t="str">
            <v>GX572</v>
          </cell>
          <cell r="H118" t="str">
            <v>WATS</v>
          </cell>
          <cell r="I118" t="str">
            <v>UNICEF</v>
          </cell>
          <cell r="J118" t="str">
            <v>Pc</v>
          </cell>
          <cell r="K118">
            <v>0</v>
          </cell>
          <cell r="L118">
            <v>14</v>
          </cell>
        </row>
        <row r="119">
          <cell r="C119" t="str">
            <v>Metre pliant de macon</v>
          </cell>
          <cell r="F119" t="str">
            <v>C4</v>
          </cell>
          <cell r="G119" t="str">
            <v>GX572</v>
          </cell>
          <cell r="H119" t="str">
            <v>WATS</v>
          </cell>
          <cell r="I119" t="str">
            <v>UNICEF</v>
          </cell>
          <cell r="J119" t="str">
            <v>Pc</v>
          </cell>
          <cell r="K119">
            <v>16</v>
          </cell>
          <cell r="L119">
            <v>3</v>
          </cell>
        </row>
        <row r="120">
          <cell r="C120" t="str">
            <v>Marteau de charpentier</v>
          </cell>
          <cell r="F120" t="str">
            <v>C4</v>
          </cell>
          <cell r="G120" t="str">
            <v>GX572</v>
          </cell>
          <cell r="H120" t="str">
            <v>WATS</v>
          </cell>
          <cell r="I120" t="str">
            <v>UNICEF</v>
          </cell>
          <cell r="J120" t="str">
            <v>Pc</v>
          </cell>
          <cell r="K120">
            <v>1</v>
          </cell>
          <cell r="L120">
            <v>4.5</v>
          </cell>
        </row>
        <row r="121">
          <cell r="C121" t="str">
            <v>Massette de 2Kg</v>
          </cell>
          <cell r="F121" t="str">
            <v>C4</v>
          </cell>
          <cell r="G121" t="str">
            <v>GX572</v>
          </cell>
          <cell r="H121" t="str">
            <v>WATS</v>
          </cell>
          <cell r="I121" t="str">
            <v>UNICEF</v>
          </cell>
          <cell r="J121" t="str">
            <v>Pc</v>
          </cell>
          <cell r="K121">
            <v>8</v>
          </cell>
          <cell r="L121">
            <v>8</v>
          </cell>
        </row>
        <row r="122">
          <cell r="C122" t="str">
            <v>Decapant</v>
          </cell>
          <cell r="F122" t="str">
            <v>C4</v>
          </cell>
          <cell r="G122" t="str">
            <v>GX572</v>
          </cell>
          <cell r="H122" t="str">
            <v>WATS</v>
          </cell>
          <cell r="I122" t="str">
            <v>UNICEF</v>
          </cell>
          <cell r="J122" t="str">
            <v>Lt</v>
          </cell>
          <cell r="K122">
            <v>0</v>
          </cell>
          <cell r="L122">
            <v>20</v>
          </cell>
        </row>
        <row r="123">
          <cell r="C123" t="str">
            <v>Taloche</v>
          </cell>
          <cell r="F123" t="str">
            <v>C4</v>
          </cell>
          <cell r="G123" t="str">
            <v>GX572</v>
          </cell>
          <cell r="H123" t="str">
            <v>WATS</v>
          </cell>
          <cell r="I123" t="str">
            <v>UNICEF</v>
          </cell>
          <cell r="J123" t="str">
            <v>Pc</v>
          </cell>
          <cell r="K123">
            <v>0</v>
          </cell>
          <cell r="L123">
            <v>5</v>
          </cell>
        </row>
        <row r="124">
          <cell r="C124" t="str">
            <v>Burin</v>
          </cell>
          <cell r="F124" t="str">
            <v>C4</v>
          </cell>
          <cell r="G124" t="str">
            <v>GX572</v>
          </cell>
          <cell r="H124" t="str">
            <v>WATS</v>
          </cell>
          <cell r="I124" t="str">
            <v>UNICEF</v>
          </cell>
          <cell r="J124" t="str">
            <v>Pc</v>
          </cell>
          <cell r="K124">
            <v>0</v>
          </cell>
          <cell r="L124">
            <v>5</v>
          </cell>
        </row>
        <row r="125">
          <cell r="C125" t="str">
            <v>Fil a ligaturer</v>
          </cell>
          <cell r="F125" t="str">
            <v>C4</v>
          </cell>
          <cell r="G125" t="str">
            <v>GX572</v>
          </cell>
          <cell r="H125" t="str">
            <v>WATS</v>
          </cell>
          <cell r="I125" t="str">
            <v>UNICEF</v>
          </cell>
          <cell r="J125" t="str">
            <v>Kg</v>
          </cell>
          <cell r="K125">
            <v>0</v>
          </cell>
          <cell r="L125">
            <v>3.5</v>
          </cell>
        </row>
        <row r="126">
          <cell r="C126" t="str">
            <v>Cadenas no 267</v>
          </cell>
          <cell r="F126" t="str">
            <v>C4</v>
          </cell>
          <cell r="G126" t="str">
            <v>EX024</v>
          </cell>
          <cell r="H126" t="str">
            <v>LGDD</v>
          </cell>
          <cell r="I126" t="str">
            <v>SIDA</v>
          </cell>
          <cell r="J126" t="str">
            <v>Pc</v>
          </cell>
          <cell r="K126">
            <v>0</v>
          </cell>
          <cell r="L126">
            <v>4.5</v>
          </cell>
        </row>
        <row r="127">
          <cell r="C127" t="str">
            <v>Porte cles</v>
          </cell>
          <cell r="F127" t="str">
            <v>C4</v>
          </cell>
          <cell r="G127" t="str">
            <v>EX024</v>
          </cell>
          <cell r="H127" t="str">
            <v>LGDD</v>
          </cell>
          <cell r="I127" t="str">
            <v>SIDA</v>
          </cell>
          <cell r="J127" t="str">
            <v>Pc</v>
          </cell>
          <cell r="K127">
            <v>0</v>
          </cell>
          <cell r="L127">
            <v>0.4</v>
          </cell>
        </row>
        <row r="128">
          <cell r="C128" t="str">
            <v>Porte manteau</v>
          </cell>
          <cell r="F128" t="str">
            <v>C4</v>
          </cell>
          <cell r="G128" t="str">
            <v>EX024</v>
          </cell>
          <cell r="H128" t="str">
            <v>LGDD</v>
          </cell>
          <cell r="I128" t="str">
            <v>SIDA</v>
          </cell>
          <cell r="J128" t="str">
            <v>Pc</v>
          </cell>
          <cell r="K128">
            <v>0</v>
          </cell>
          <cell r="L128">
            <v>1</v>
          </cell>
        </row>
        <row r="129">
          <cell r="C129" t="str">
            <v>Casserole avec couvercle</v>
          </cell>
          <cell r="F129" t="str">
            <v>C4</v>
          </cell>
          <cell r="G129" t="str">
            <v>EX024</v>
          </cell>
          <cell r="H129" t="str">
            <v>LGDD</v>
          </cell>
          <cell r="I129" t="str">
            <v>SIDA</v>
          </cell>
          <cell r="J129" t="str">
            <v>Pc</v>
          </cell>
          <cell r="K129">
            <v>0</v>
          </cell>
          <cell r="L129">
            <v>7</v>
          </cell>
        </row>
        <row r="130">
          <cell r="C130" t="str">
            <v>Cadenas no 267</v>
          </cell>
          <cell r="F130" t="str">
            <v>C4</v>
          </cell>
          <cell r="G130" t="str">
            <v>GX534</v>
          </cell>
          <cell r="H130" t="str">
            <v>LGDD</v>
          </cell>
          <cell r="I130" t="str">
            <v>POOLED FUND</v>
          </cell>
          <cell r="J130" t="str">
            <v>Pc</v>
          </cell>
          <cell r="K130">
            <v>0</v>
          </cell>
          <cell r="L130">
            <v>4.5</v>
          </cell>
        </row>
        <row r="131">
          <cell r="C131" t="str">
            <v>Pile crayon</v>
          </cell>
          <cell r="F131" t="str">
            <v>C4</v>
          </cell>
          <cell r="G131" t="str">
            <v>GX534</v>
          </cell>
          <cell r="H131" t="str">
            <v>LGDD</v>
          </cell>
          <cell r="I131" t="str">
            <v>POOLED FUND</v>
          </cell>
          <cell r="J131" t="str">
            <v>Bt</v>
          </cell>
          <cell r="L131">
            <v>10</v>
          </cell>
        </row>
        <row r="132">
          <cell r="C132" t="str">
            <v>Casserole GM</v>
          </cell>
          <cell r="F132" t="str">
            <v>C4</v>
          </cell>
          <cell r="G132" t="str">
            <v>GX534</v>
          </cell>
          <cell r="H132" t="str">
            <v>LGDD</v>
          </cell>
          <cell r="I132" t="str">
            <v>POOLED FUND</v>
          </cell>
          <cell r="J132" t="str">
            <v>Pc</v>
          </cell>
          <cell r="K132">
            <v>0</v>
          </cell>
          <cell r="L132">
            <v>28</v>
          </cell>
        </row>
        <row r="133">
          <cell r="C133" t="str">
            <v>Louche metalique</v>
          </cell>
          <cell r="F133" t="str">
            <v>C4</v>
          </cell>
          <cell r="G133" t="str">
            <v>GX534</v>
          </cell>
          <cell r="H133" t="str">
            <v>LGDD</v>
          </cell>
          <cell r="I133" t="str">
            <v>POOLED FUND</v>
          </cell>
          <cell r="J133" t="str">
            <v>Pc</v>
          </cell>
          <cell r="K133">
            <v>0</v>
          </cell>
          <cell r="L133">
            <v>1</v>
          </cell>
        </row>
        <row r="134">
          <cell r="C134" t="str">
            <v>Assiette plastique</v>
          </cell>
          <cell r="F134" t="str">
            <v>C4</v>
          </cell>
          <cell r="G134" t="str">
            <v>GX534</v>
          </cell>
          <cell r="H134" t="str">
            <v>LGDD</v>
          </cell>
          <cell r="I134" t="str">
            <v>POOLED FUND</v>
          </cell>
          <cell r="J134" t="str">
            <v>Pc</v>
          </cell>
          <cell r="K134">
            <v>0</v>
          </cell>
          <cell r="L134">
            <v>0.4</v>
          </cell>
        </row>
        <row r="135">
          <cell r="C135" t="str">
            <v>Grand couteau</v>
          </cell>
          <cell r="F135" t="str">
            <v>C4</v>
          </cell>
          <cell r="G135" t="str">
            <v>GX534</v>
          </cell>
          <cell r="H135" t="str">
            <v>LGDD</v>
          </cell>
          <cell r="I135" t="str">
            <v>POOLED FUND</v>
          </cell>
          <cell r="J135" t="str">
            <v>Pc</v>
          </cell>
          <cell r="K135">
            <v>0</v>
          </cell>
          <cell r="L135">
            <v>2</v>
          </cell>
        </row>
        <row r="136">
          <cell r="C136" t="str">
            <v>Thermos de 2Lt</v>
          </cell>
          <cell r="F136" t="str">
            <v>C4</v>
          </cell>
          <cell r="G136" t="str">
            <v>GX534</v>
          </cell>
          <cell r="H136" t="str">
            <v>LGDD</v>
          </cell>
          <cell r="I136" t="str">
            <v>POOLED FUND</v>
          </cell>
          <cell r="J136" t="str">
            <v>Pc</v>
          </cell>
          <cell r="K136">
            <v>0</v>
          </cell>
          <cell r="L136">
            <v>8</v>
          </cell>
        </row>
        <row r="137">
          <cell r="C137" t="str">
            <v>Gobelet en plastique</v>
          </cell>
          <cell r="F137" t="str">
            <v>C4</v>
          </cell>
          <cell r="G137" t="str">
            <v>GX534</v>
          </cell>
          <cell r="H137" t="str">
            <v>LGDD</v>
          </cell>
          <cell r="I137" t="str">
            <v>POOLED FUND</v>
          </cell>
          <cell r="J137" t="str">
            <v>Pc</v>
          </cell>
          <cell r="K137">
            <v>0</v>
          </cell>
          <cell r="L137">
            <v>0.3</v>
          </cell>
        </row>
        <row r="138">
          <cell r="C138" t="str">
            <v>Cuillere</v>
          </cell>
          <cell r="F138" t="str">
            <v>C4</v>
          </cell>
          <cell r="G138" t="str">
            <v>GX534</v>
          </cell>
          <cell r="H138" t="str">
            <v>LGDD</v>
          </cell>
          <cell r="I138" t="str">
            <v>POOLED FUND</v>
          </cell>
          <cell r="J138" t="str">
            <v>Dz</v>
          </cell>
          <cell r="K138">
            <v>0</v>
          </cell>
          <cell r="L138">
            <v>5</v>
          </cell>
        </row>
        <row r="139">
          <cell r="C139" t="str">
            <v>Fourchette</v>
          </cell>
          <cell r="F139" t="str">
            <v>C4</v>
          </cell>
          <cell r="G139" t="str">
            <v>GX534</v>
          </cell>
          <cell r="H139" t="str">
            <v>LGDD</v>
          </cell>
          <cell r="I139" t="str">
            <v>POOLED FUND</v>
          </cell>
          <cell r="J139" t="str">
            <v>Dz</v>
          </cell>
          <cell r="K139">
            <v>0</v>
          </cell>
          <cell r="L139">
            <v>4</v>
          </cell>
        </row>
        <row r="140">
          <cell r="C140" t="str">
            <v>Casserole M</v>
          </cell>
          <cell r="F140" t="str">
            <v>C4</v>
          </cell>
          <cell r="G140" t="str">
            <v>GX534</v>
          </cell>
          <cell r="H140" t="str">
            <v>LGDD</v>
          </cell>
          <cell r="I140" t="str">
            <v>POOLED FUND</v>
          </cell>
          <cell r="J140" t="str">
            <v>Pc</v>
          </cell>
          <cell r="K140">
            <v>0</v>
          </cell>
          <cell r="L140">
            <v>15</v>
          </cell>
        </row>
        <row r="141">
          <cell r="C141" t="str">
            <v>Savon KIFEBE</v>
          </cell>
          <cell r="F141" t="str">
            <v>C4</v>
          </cell>
          <cell r="G141" t="str">
            <v>GX534</v>
          </cell>
          <cell r="H141" t="str">
            <v>LGDD</v>
          </cell>
          <cell r="I141" t="str">
            <v>POOLED FUND</v>
          </cell>
          <cell r="J141" t="str">
            <v>Carton</v>
          </cell>
          <cell r="K141">
            <v>0</v>
          </cell>
          <cell r="L141">
            <v>4.5</v>
          </cell>
        </row>
        <row r="142">
          <cell r="C142" t="str">
            <v>Pagnes pour femme</v>
          </cell>
          <cell r="F142" t="str">
            <v>C4</v>
          </cell>
          <cell r="G142" t="str">
            <v>EX024</v>
          </cell>
          <cell r="H142" t="str">
            <v>LGDD</v>
          </cell>
          <cell r="I142" t="str">
            <v>SIDA</v>
          </cell>
          <cell r="J142" t="str">
            <v>Pc</v>
          </cell>
          <cell r="K142">
            <v>0</v>
          </cell>
          <cell r="L142">
            <v>11.5</v>
          </cell>
        </row>
        <row r="143">
          <cell r="C143" t="str">
            <v>Botte en caoutchouc</v>
          </cell>
          <cell r="F143" t="str">
            <v>C4</v>
          </cell>
          <cell r="G143" t="str">
            <v>EX024</v>
          </cell>
          <cell r="H143" t="str">
            <v>LGDD</v>
          </cell>
          <cell r="I143" t="str">
            <v>SIDA</v>
          </cell>
          <cell r="J143" t="str">
            <v>Paire</v>
          </cell>
          <cell r="K143">
            <v>0</v>
          </cell>
          <cell r="L143">
            <v>9</v>
          </cell>
        </row>
        <row r="144">
          <cell r="C144" t="str">
            <v>Machette</v>
          </cell>
          <cell r="F144" t="str">
            <v>C4</v>
          </cell>
          <cell r="G144" t="str">
            <v>EX024</v>
          </cell>
          <cell r="H144" t="str">
            <v>LGDD</v>
          </cell>
          <cell r="I144" t="str">
            <v>SIDA</v>
          </cell>
          <cell r="J144" t="str">
            <v>Pc</v>
          </cell>
          <cell r="K144">
            <v>0</v>
          </cell>
          <cell r="L144">
            <v>1.9</v>
          </cell>
        </row>
        <row r="145">
          <cell r="C145" t="str">
            <v>Parapluie</v>
          </cell>
          <cell r="F145" t="str">
            <v>C4</v>
          </cell>
          <cell r="G145" t="str">
            <v>EX024</v>
          </cell>
          <cell r="H145" t="str">
            <v>LGDD</v>
          </cell>
          <cell r="I145" t="str">
            <v>SIDA</v>
          </cell>
          <cell r="J145" t="str">
            <v>Pc</v>
          </cell>
          <cell r="K145">
            <v>0</v>
          </cell>
          <cell r="L145">
            <v>4</v>
          </cell>
        </row>
        <row r="146">
          <cell r="C146" t="str">
            <v>Decametre</v>
          </cell>
          <cell r="F146" t="str">
            <v>C4</v>
          </cell>
          <cell r="G146" t="str">
            <v>U1000</v>
          </cell>
          <cell r="H146" t="str">
            <v>HGBV</v>
          </cell>
          <cell r="I146" t="str">
            <v>IRC</v>
          </cell>
          <cell r="J146" t="str">
            <v>Pc</v>
          </cell>
          <cell r="K146">
            <v>0</v>
          </cell>
          <cell r="L146">
            <v>6</v>
          </cell>
        </row>
        <row r="147">
          <cell r="C147" t="str">
            <v>Corde nylon</v>
          </cell>
          <cell r="F147" t="str">
            <v>C4</v>
          </cell>
          <cell r="G147" t="str">
            <v>U1000</v>
          </cell>
          <cell r="H147" t="str">
            <v>HGBV</v>
          </cell>
          <cell r="I147" t="str">
            <v>IRC</v>
          </cell>
          <cell r="J147" t="str">
            <v>Rlx</v>
          </cell>
          <cell r="K147">
            <v>0</v>
          </cell>
          <cell r="L147">
            <v>13.3</v>
          </cell>
        </row>
        <row r="148">
          <cell r="C148" t="str">
            <v>Seau en plastique de 10Lt</v>
          </cell>
          <cell r="F148" t="str">
            <v>C4</v>
          </cell>
          <cell r="G148" t="str">
            <v>U1000</v>
          </cell>
          <cell r="H148" t="str">
            <v>HGBV</v>
          </cell>
          <cell r="I148" t="str">
            <v>IRC</v>
          </cell>
          <cell r="J148" t="str">
            <v>Pc</v>
          </cell>
          <cell r="K148">
            <v>0</v>
          </cell>
          <cell r="L148">
            <v>3</v>
          </cell>
        </row>
        <row r="149">
          <cell r="C149" t="str">
            <v>Fil nylon</v>
          </cell>
          <cell r="F149" t="str">
            <v>C4</v>
          </cell>
          <cell r="G149" t="str">
            <v>U1000</v>
          </cell>
          <cell r="H149" t="str">
            <v>HGBV</v>
          </cell>
          <cell r="I149" t="str">
            <v>IRC</v>
          </cell>
          <cell r="J149" t="str">
            <v>Rlx</v>
          </cell>
          <cell r="K149">
            <v>0</v>
          </cell>
          <cell r="L149">
            <v>4</v>
          </cell>
        </row>
        <row r="150">
          <cell r="C150" t="str">
            <v>Balance de 20Kg</v>
          </cell>
          <cell r="F150" t="str">
            <v>C4</v>
          </cell>
          <cell r="G150" t="str">
            <v>U1000</v>
          </cell>
          <cell r="H150" t="str">
            <v>HGBV</v>
          </cell>
          <cell r="I150" t="str">
            <v>IRC</v>
          </cell>
          <cell r="J150" t="str">
            <v>Pc</v>
          </cell>
          <cell r="K150">
            <v>0</v>
          </cell>
          <cell r="L150">
            <v>20</v>
          </cell>
        </row>
        <row r="151">
          <cell r="C151" t="str">
            <v>Levure</v>
          </cell>
          <cell r="F151" t="str">
            <v>C4</v>
          </cell>
          <cell r="G151" t="str">
            <v>U1000</v>
          </cell>
          <cell r="H151" t="str">
            <v>HGBV</v>
          </cell>
          <cell r="I151" t="str">
            <v>IRC</v>
          </cell>
          <cell r="J151" t="str">
            <v>Bt</v>
          </cell>
          <cell r="K151">
            <v>0</v>
          </cell>
          <cell r="L151">
            <v>5</v>
          </cell>
        </row>
        <row r="152">
          <cell r="C152" t="str">
            <v>Bassin ordinaire</v>
          </cell>
          <cell r="F152" t="str">
            <v>C4</v>
          </cell>
          <cell r="G152" t="str">
            <v>U1000</v>
          </cell>
          <cell r="H152" t="str">
            <v>HGBV</v>
          </cell>
          <cell r="I152" t="str">
            <v>IRC</v>
          </cell>
          <cell r="J152" t="str">
            <v>Pc</v>
          </cell>
          <cell r="K152">
            <v>0</v>
          </cell>
          <cell r="L152">
            <v>4</v>
          </cell>
        </row>
        <row r="153">
          <cell r="C153" t="str">
            <v>Megaphone MAX</v>
          </cell>
          <cell r="F153" t="str">
            <v>C4</v>
          </cell>
          <cell r="G153" t="str">
            <v>U1000</v>
          </cell>
          <cell r="H153" t="str">
            <v>HGBV</v>
          </cell>
          <cell r="I153" t="str">
            <v>IRC</v>
          </cell>
          <cell r="J153" t="str">
            <v>Pc</v>
          </cell>
          <cell r="K153">
            <v>0</v>
          </cell>
          <cell r="L153">
            <v>35</v>
          </cell>
        </row>
        <row r="154">
          <cell r="C154" t="str">
            <v>Fer a repasser Philips</v>
          </cell>
          <cell r="F154" t="str">
            <v>C4</v>
          </cell>
          <cell r="G154" t="str">
            <v>OD008</v>
          </cell>
          <cell r="H154" t="str">
            <v>OADM</v>
          </cell>
          <cell r="I154" t="str">
            <v>OPEN SQUARE</v>
          </cell>
          <cell r="J154" t="str">
            <v>Pc</v>
          </cell>
          <cell r="K154">
            <v>0</v>
          </cell>
          <cell r="L154">
            <v>30</v>
          </cell>
        </row>
        <row r="155">
          <cell r="C155" t="str">
            <v>Bouillard electrique</v>
          </cell>
          <cell r="F155" t="str">
            <v>C4</v>
          </cell>
          <cell r="G155" t="str">
            <v>OD008</v>
          </cell>
          <cell r="H155" t="str">
            <v>OADM</v>
          </cell>
          <cell r="I155" t="str">
            <v>OPEN SQUARE</v>
          </cell>
          <cell r="J155" t="str">
            <v>Pc</v>
          </cell>
          <cell r="K155">
            <v>0</v>
          </cell>
          <cell r="L155">
            <v>35</v>
          </cell>
        </row>
        <row r="156">
          <cell r="C156" t="str">
            <v>Passoir pour patte</v>
          </cell>
          <cell r="F156" t="str">
            <v>C4</v>
          </cell>
          <cell r="G156" t="str">
            <v>OD008</v>
          </cell>
          <cell r="H156" t="str">
            <v>OADM</v>
          </cell>
          <cell r="I156" t="str">
            <v>OPEN SQUARE</v>
          </cell>
          <cell r="J156" t="str">
            <v>Pc</v>
          </cell>
          <cell r="K156">
            <v>0</v>
          </cell>
          <cell r="L156">
            <v>60</v>
          </cell>
        </row>
        <row r="157">
          <cell r="C157" t="str">
            <v>Bowl a soupe</v>
          </cell>
          <cell r="F157" t="str">
            <v>C4</v>
          </cell>
          <cell r="G157" t="str">
            <v>GX572</v>
          </cell>
          <cell r="H157" t="str">
            <v>OADM</v>
          </cell>
          <cell r="I157" t="str">
            <v>UNICEF</v>
          </cell>
          <cell r="J157" t="str">
            <v>Pc</v>
          </cell>
          <cell r="K157">
            <v>0</v>
          </cell>
          <cell r="L157">
            <v>20</v>
          </cell>
        </row>
        <row r="158">
          <cell r="C158" t="str">
            <v>Lait NIDO</v>
          </cell>
          <cell r="F158" t="str">
            <v>C4</v>
          </cell>
          <cell r="G158" t="str">
            <v>OD008</v>
          </cell>
          <cell r="H158" t="str">
            <v>OADM</v>
          </cell>
          <cell r="I158" t="str">
            <v>OPEN SQUARE</v>
          </cell>
          <cell r="J158" t="str">
            <v>Bt</v>
          </cell>
          <cell r="K158">
            <v>0</v>
          </cell>
          <cell r="L158">
            <v>4.16</v>
          </cell>
        </row>
        <row r="159">
          <cell r="C159" t="str">
            <v>Pile crayon</v>
          </cell>
          <cell r="F159" t="str">
            <v>C4</v>
          </cell>
          <cell r="G159" t="str">
            <v>U1000</v>
          </cell>
          <cell r="H159" t="str">
            <v>OADM</v>
          </cell>
          <cell r="I159" t="str">
            <v>IRC</v>
          </cell>
          <cell r="J159" t="str">
            <v>Bt</v>
          </cell>
          <cell r="K159">
            <v>0</v>
          </cell>
          <cell r="L159">
            <v>10</v>
          </cell>
        </row>
        <row r="160">
          <cell r="C160" t="str">
            <v>Lait NIDO</v>
          </cell>
          <cell r="F160" t="str">
            <v>C4</v>
          </cell>
          <cell r="G160" t="str">
            <v>DF045</v>
          </cell>
          <cell r="H160" t="str">
            <v>OADM</v>
          </cell>
          <cell r="I160" t="str">
            <v>DFID</v>
          </cell>
          <cell r="J160" t="str">
            <v>Bt</v>
          </cell>
          <cell r="K160">
            <v>0</v>
          </cell>
          <cell r="L160">
            <v>4.16</v>
          </cell>
        </row>
        <row r="161">
          <cell r="C161" t="str">
            <v xml:space="preserve">Clous </v>
          </cell>
          <cell r="D161" t="str">
            <v>Mixte</v>
          </cell>
          <cell r="F161" t="str">
            <v>C4</v>
          </cell>
          <cell r="G161" t="str">
            <v>EX024</v>
          </cell>
          <cell r="H161" t="str">
            <v>LGDD</v>
          </cell>
          <cell r="I161" t="str">
            <v>SIDA</v>
          </cell>
          <cell r="J161" t="str">
            <v>Kg</v>
          </cell>
          <cell r="K161">
            <v>0</v>
          </cell>
          <cell r="L161">
            <v>2.8</v>
          </cell>
        </row>
        <row r="162">
          <cell r="C162" t="str">
            <v>Sucre</v>
          </cell>
          <cell r="D162" t="str">
            <v>Sac de 50Kg</v>
          </cell>
          <cell r="F162" t="str">
            <v>C4</v>
          </cell>
          <cell r="G162" t="str">
            <v>U1000</v>
          </cell>
          <cell r="H162" t="str">
            <v>OADM</v>
          </cell>
          <cell r="I162" t="str">
            <v>IRC</v>
          </cell>
          <cell r="J162" t="str">
            <v>Sac</v>
          </cell>
          <cell r="K162">
            <v>0</v>
          </cell>
          <cell r="L162">
            <v>31</v>
          </cell>
        </row>
        <row r="163">
          <cell r="C163" t="str">
            <v>Sucre</v>
          </cell>
          <cell r="D163" t="str">
            <v>Sac de 50Kg</v>
          </cell>
          <cell r="F163" t="str">
            <v>C4</v>
          </cell>
          <cell r="G163" t="str">
            <v>U1000</v>
          </cell>
          <cell r="H163" t="str">
            <v>OADM</v>
          </cell>
          <cell r="I163" t="str">
            <v>IRC</v>
          </cell>
          <cell r="J163" t="str">
            <v>Sac</v>
          </cell>
          <cell r="K163">
            <v>0</v>
          </cell>
          <cell r="L163">
            <v>62</v>
          </cell>
        </row>
        <row r="164">
          <cell r="C164" t="str">
            <v>Pinceau</v>
          </cell>
          <cell r="D164" t="str">
            <v>N0 3 et 5</v>
          </cell>
          <cell r="F164" t="str">
            <v>C4</v>
          </cell>
          <cell r="G164" t="str">
            <v>DF045</v>
          </cell>
          <cell r="H164" t="str">
            <v>OADM</v>
          </cell>
          <cell r="I164" t="str">
            <v>DFID</v>
          </cell>
          <cell r="J164" t="str">
            <v>PC</v>
          </cell>
          <cell r="K164">
            <v>0</v>
          </cell>
          <cell r="L164">
            <v>2.5</v>
          </cell>
        </row>
        <row r="165">
          <cell r="C165" t="str">
            <v>Peinture a eau</v>
          </cell>
          <cell r="F165" t="str">
            <v>C4</v>
          </cell>
          <cell r="G165" t="str">
            <v>DF045</v>
          </cell>
          <cell r="H165" t="str">
            <v>OADM</v>
          </cell>
          <cell r="I165" t="str">
            <v>DFID</v>
          </cell>
          <cell r="J165" t="str">
            <v>Bt</v>
          </cell>
          <cell r="K165">
            <v>0</v>
          </cell>
          <cell r="L165">
            <v>2.6</v>
          </cell>
        </row>
        <row r="166">
          <cell r="C166" t="str">
            <v>Allumette</v>
          </cell>
          <cell r="F166" t="str">
            <v>C4</v>
          </cell>
          <cell r="G166" t="str">
            <v>DF040</v>
          </cell>
          <cell r="H166" t="str">
            <v>OADM</v>
          </cell>
          <cell r="I166" t="str">
            <v>DFID</v>
          </cell>
          <cell r="J166" t="str">
            <v>PQT</v>
          </cell>
          <cell r="K166">
            <v>2</v>
          </cell>
          <cell r="L166">
            <v>2</v>
          </cell>
        </row>
        <row r="167">
          <cell r="C167" t="str">
            <v>Balais dur</v>
          </cell>
          <cell r="F167" t="str">
            <v>C4</v>
          </cell>
          <cell r="G167" t="str">
            <v>DF040</v>
          </cell>
          <cell r="H167" t="str">
            <v>OADM</v>
          </cell>
          <cell r="I167" t="str">
            <v>DFID</v>
          </cell>
          <cell r="J167" t="str">
            <v>Pc</v>
          </cell>
          <cell r="K167">
            <v>15</v>
          </cell>
          <cell r="L167">
            <v>2.5</v>
          </cell>
        </row>
        <row r="168">
          <cell r="C168" t="str">
            <v>Starter STD</v>
          </cell>
          <cell r="F168" t="str">
            <v>C4</v>
          </cell>
          <cell r="G168" t="str">
            <v>DF040</v>
          </cell>
          <cell r="H168" t="str">
            <v>OADM</v>
          </cell>
          <cell r="I168" t="str">
            <v>DFID</v>
          </cell>
          <cell r="J168" t="str">
            <v>Pc</v>
          </cell>
          <cell r="K168">
            <v>7</v>
          </cell>
          <cell r="L168">
            <v>0.5</v>
          </cell>
        </row>
        <row r="169">
          <cell r="C169" t="str">
            <v>Thermos de 1Lt</v>
          </cell>
          <cell r="F169" t="str">
            <v>C4</v>
          </cell>
          <cell r="G169" t="str">
            <v>DF040</v>
          </cell>
          <cell r="H169" t="str">
            <v>OADM</v>
          </cell>
          <cell r="I169" t="str">
            <v>DFID</v>
          </cell>
          <cell r="J169" t="str">
            <v>Pc</v>
          </cell>
          <cell r="K169">
            <v>0</v>
          </cell>
          <cell r="L169">
            <v>4</v>
          </cell>
        </row>
        <row r="170">
          <cell r="C170" t="str">
            <v>Tube neon de 40Watts Tl</v>
          </cell>
          <cell r="F170" t="str">
            <v>C4</v>
          </cell>
          <cell r="G170" t="str">
            <v>DF040</v>
          </cell>
          <cell r="H170" t="str">
            <v>OADM</v>
          </cell>
          <cell r="I170" t="str">
            <v>DFID</v>
          </cell>
          <cell r="J170" t="str">
            <v>Pc</v>
          </cell>
          <cell r="K170">
            <v>4</v>
          </cell>
          <cell r="L170">
            <v>1.5</v>
          </cell>
        </row>
        <row r="171">
          <cell r="C171" t="str">
            <v>Sucre (sac de 50Kgs)</v>
          </cell>
          <cell r="F171" t="str">
            <v>C4</v>
          </cell>
          <cell r="G171" t="str">
            <v>DF040</v>
          </cell>
          <cell r="H171" t="str">
            <v>OADM</v>
          </cell>
          <cell r="I171" t="str">
            <v>DFID</v>
          </cell>
          <cell r="J171" t="str">
            <v>Sac</v>
          </cell>
          <cell r="K171">
            <v>0</v>
          </cell>
          <cell r="L171">
            <v>60</v>
          </cell>
        </row>
        <row r="172">
          <cell r="C172" t="str">
            <v>Sucre (sac de 25Kgs)</v>
          </cell>
          <cell r="F172" t="str">
            <v>C4</v>
          </cell>
          <cell r="G172" t="str">
            <v>DF040</v>
          </cell>
          <cell r="H172" t="str">
            <v>OADM</v>
          </cell>
          <cell r="I172" t="str">
            <v>DFID</v>
          </cell>
          <cell r="J172" t="str">
            <v>Sac</v>
          </cell>
          <cell r="K172">
            <v>0</v>
          </cell>
          <cell r="L172">
            <v>30</v>
          </cell>
        </row>
        <row r="173">
          <cell r="C173" t="str">
            <v>Caisse de sucre</v>
          </cell>
          <cell r="F173" t="str">
            <v>C4</v>
          </cell>
          <cell r="G173" t="str">
            <v>DF040</v>
          </cell>
          <cell r="H173" t="str">
            <v>OADM</v>
          </cell>
          <cell r="I173" t="str">
            <v>DFID</v>
          </cell>
          <cell r="J173" t="str">
            <v>Caisse</v>
          </cell>
          <cell r="K173">
            <v>0</v>
          </cell>
          <cell r="L173">
            <v>7.5</v>
          </cell>
        </row>
        <row r="174">
          <cell r="C174" t="str">
            <v>Savon liquide pour vaiselle</v>
          </cell>
          <cell r="D174" t="str">
            <v xml:space="preserve">Yddis </v>
          </cell>
          <cell r="F174" t="str">
            <v>C4</v>
          </cell>
          <cell r="G174" t="str">
            <v>EX024</v>
          </cell>
          <cell r="H174" t="str">
            <v>OADM</v>
          </cell>
          <cell r="I174" t="str">
            <v>SIDA</v>
          </cell>
          <cell r="J174" t="str">
            <v>Pc</v>
          </cell>
          <cell r="K174">
            <v>4</v>
          </cell>
          <cell r="L174">
            <v>6</v>
          </cell>
        </row>
        <row r="175">
          <cell r="C175" t="str">
            <v>STABILISATEUR 3000VA</v>
          </cell>
          <cell r="F175" t="str">
            <v>C4</v>
          </cell>
          <cell r="G175" t="str">
            <v>U1000</v>
          </cell>
          <cell r="H175" t="str">
            <v>OADM</v>
          </cell>
          <cell r="I175" t="str">
            <v>IRC</v>
          </cell>
          <cell r="J175" t="str">
            <v>Pc</v>
          </cell>
          <cell r="K175">
            <v>0</v>
          </cell>
          <cell r="L175">
            <v>100</v>
          </cell>
        </row>
        <row r="176">
          <cell r="C176" t="str">
            <v>Table en plastique</v>
          </cell>
          <cell r="F176" t="str">
            <v>C4</v>
          </cell>
          <cell r="G176" t="str">
            <v>U1000</v>
          </cell>
          <cell r="H176" t="str">
            <v>OADM</v>
          </cell>
          <cell r="I176" t="str">
            <v>IRC</v>
          </cell>
          <cell r="J176" t="str">
            <v>Pc</v>
          </cell>
          <cell r="K176">
            <v>0</v>
          </cell>
          <cell r="L176">
            <v>50</v>
          </cell>
        </row>
        <row r="177">
          <cell r="C177" t="str">
            <v>WC Monobloc</v>
          </cell>
          <cell r="F177" t="str">
            <v>C4</v>
          </cell>
          <cell r="G177" t="str">
            <v>U1000</v>
          </cell>
          <cell r="H177" t="str">
            <v>OADM</v>
          </cell>
          <cell r="I177" t="str">
            <v>IRC</v>
          </cell>
          <cell r="J177" t="str">
            <v>Pc</v>
          </cell>
          <cell r="K177">
            <v>0</v>
          </cell>
          <cell r="L177">
            <v>130</v>
          </cell>
        </row>
        <row r="178">
          <cell r="C178" t="str">
            <v>Eponge pour vaissel</v>
          </cell>
          <cell r="F178" t="str">
            <v>C4</v>
          </cell>
          <cell r="G178" t="str">
            <v>U1000</v>
          </cell>
          <cell r="H178" t="str">
            <v>OADM</v>
          </cell>
          <cell r="I178" t="str">
            <v>IRC</v>
          </cell>
          <cell r="J178" t="str">
            <v>Pc</v>
          </cell>
          <cell r="K178">
            <v>0</v>
          </cell>
          <cell r="L178">
            <v>5</v>
          </cell>
        </row>
        <row r="179">
          <cell r="C179" t="str">
            <v>Parapluie</v>
          </cell>
          <cell r="F179" t="str">
            <v>C4</v>
          </cell>
          <cell r="G179" t="str">
            <v>GX572</v>
          </cell>
          <cell r="H179" t="str">
            <v>OADM</v>
          </cell>
          <cell r="I179" t="str">
            <v>UNICEF</v>
          </cell>
          <cell r="J179" t="str">
            <v>PC</v>
          </cell>
          <cell r="K179">
            <v>0</v>
          </cell>
          <cell r="L179">
            <v>3</v>
          </cell>
        </row>
        <row r="180">
          <cell r="C180" t="str">
            <v>Pile panasonic</v>
          </cell>
          <cell r="F180" t="str">
            <v>C4</v>
          </cell>
          <cell r="G180" t="str">
            <v>GX572</v>
          </cell>
          <cell r="H180" t="str">
            <v>OADM</v>
          </cell>
          <cell r="I180" t="str">
            <v>UNICEF</v>
          </cell>
          <cell r="J180" t="str">
            <v>CARTON</v>
          </cell>
          <cell r="K180">
            <v>0</v>
          </cell>
          <cell r="L180">
            <v>12</v>
          </cell>
        </row>
        <row r="181">
          <cell r="C181" t="str">
            <v>Enregistreur</v>
          </cell>
          <cell r="F181" t="str">
            <v>C4</v>
          </cell>
          <cell r="G181" t="str">
            <v>DF040</v>
          </cell>
          <cell r="H181" t="str">
            <v>OADM</v>
          </cell>
          <cell r="I181" t="str">
            <v>DFID</v>
          </cell>
          <cell r="J181" t="str">
            <v>PC</v>
          </cell>
          <cell r="K181">
            <v>0</v>
          </cell>
          <cell r="L181">
            <v>60</v>
          </cell>
        </row>
        <row r="182">
          <cell r="C182" t="str">
            <v>Bandage</v>
          </cell>
          <cell r="F182" t="str">
            <v>C4</v>
          </cell>
          <cell r="G182" t="str">
            <v>U1000</v>
          </cell>
          <cell r="H182" t="str">
            <v>OADM</v>
          </cell>
          <cell r="I182" t="str">
            <v>IRC</v>
          </cell>
          <cell r="J182" t="str">
            <v>PQT</v>
          </cell>
          <cell r="K182">
            <v>1</v>
          </cell>
          <cell r="L182">
            <v>3.5</v>
          </cell>
        </row>
        <row r="183">
          <cell r="C183" t="str">
            <v>Eau vive</v>
          </cell>
          <cell r="F183" t="str">
            <v>C4</v>
          </cell>
          <cell r="G183" t="str">
            <v>GX572</v>
          </cell>
          <cell r="H183" t="str">
            <v>OADM</v>
          </cell>
          <cell r="I183" t="str">
            <v>UNICEF</v>
          </cell>
          <cell r="J183" t="str">
            <v>CARTON</v>
          </cell>
          <cell r="K183">
            <v>0</v>
          </cell>
          <cell r="L183">
            <v>7.5</v>
          </cell>
        </row>
        <row r="184">
          <cell r="C184" t="str">
            <v>Farine de Manioc</v>
          </cell>
          <cell r="F184" t="str">
            <v>C4</v>
          </cell>
          <cell r="G184" t="str">
            <v>GX572</v>
          </cell>
          <cell r="H184" t="str">
            <v>OADM</v>
          </cell>
          <cell r="I184" t="str">
            <v>UNICEF</v>
          </cell>
          <cell r="J184" t="str">
            <v>KG</v>
          </cell>
          <cell r="K184">
            <v>0</v>
          </cell>
          <cell r="L184">
            <v>0.88</v>
          </cell>
        </row>
        <row r="185">
          <cell r="C185" t="str">
            <v>Bleu band</v>
          </cell>
          <cell r="F185" t="str">
            <v>C4</v>
          </cell>
          <cell r="G185" t="str">
            <v>GX572</v>
          </cell>
          <cell r="H185" t="str">
            <v>OADM</v>
          </cell>
          <cell r="I185" t="str">
            <v>UNICEF</v>
          </cell>
          <cell r="J185" t="str">
            <v>KG</v>
          </cell>
          <cell r="K185">
            <v>0</v>
          </cell>
          <cell r="L185">
            <v>3</v>
          </cell>
        </row>
        <row r="186">
          <cell r="C186" t="str">
            <v>Huile vegetale</v>
          </cell>
          <cell r="F186" t="str">
            <v>C4</v>
          </cell>
          <cell r="G186" t="str">
            <v>GX572</v>
          </cell>
          <cell r="H186" t="str">
            <v>OADM</v>
          </cell>
          <cell r="I186" t="str">
            <v>UNICEF</v>
          </cell>
          <cell r="J186" t="str">
            <v>L</v>
          </cell>
          <cell r="K186">
            <v>0</v>
          </cell>
          <cell r="L186">
            <v>1.75</v>
          </cell>
        </row>
        <row r="187">
          <cell r="C187" t="str">
            <v>Tomate</v>
          </cell>
          <cell r="F187" t="str">
            <v>C4</v>
          </cell>
          <cell r="G187" t="str">
            <v>GX572</v>
          </cell>
          <cell r="H187" t="str">
            <v>OADM</v>
          </cell>
          <cell r="I187" t="str">
            <v>UNICEF</v>
          </cell>
          <cell r="J187" t="str">
            <v>BT</v>
          </cell>
          <cell r="K187">
            <v>0</v>
          </cell>
          <cell r="L187">
            <v>0.25</v>
          </cell>
        </row>
        <row r="188">
          <cell r="C188" t="str">
            <v>Cure dent</v>
          </cell>
          <cell r="F188" t="str">
            <v>C4</v>
          </cell>
          <cell r="G188" t="str">
            <v>GX572</v>
          </cell>
          <cell r="H188" t="str">
            <v>OADM</v>
          </cell>
          <cell r="I188" t="str">
            <v>UNICEF</v>
          </cell>
          <cell r="J188" t="str">
            <v>BT</v>
          </cell>
          <cell r="K188">
            <v>0</v>
          </cell>
          <cell r="L188">
            <v>0.11</v>
          </cell>
        </row>
        <row r="189">
          <cell r="C189" t="str">
            <v>Saucisson</v>
          </cell>
          <cell r="F189" t="str">
            <v>C4</v>
          </cell>
          <cell r="G189" t="str">
            <v>GX572</v>
          </cell>
          <cell r="H189" t="str">
            <v>OADM</v>
          </cell>
          <cell r="I189" t="str">
            <v>UNICEF</v>
          </cell>
          <cell r="J189" t="str">
            <v>KG</v>
          </cell>
          <cell r="K189">
            <v>0</v>
          </cell>
          <cell r="L189">
            <v>14</v>
          </cell>
        </row>
        <row r="190">
          <cell r="C190" t="str">
            <v>Creoline</v>
          </cell>
          <cell r="F190" t="str">
            <v>C4</v>
          </cell>
          <cell r="G190" t="str">
            <v>DF045</v>
          </cell>
          <cell r="H190" t="str">
            <v>OADM</v>
          </cell>
          <cell r="I190" t="str">
            <v>DFID</v>
          </cell>
          <cell r="J190" t="str">
            <v>L</v>
          </cell>
          <cell r="K190">
            <v>0</v>
          </cell>
          <cell r="L190">
            <v>7</v>
          </cell>
        </row>
        <row r="191">
          <cell r="C191" t="str">
            <v>Detergent liquide</v>
          </cell>
          <cell r="F191" t="str">
            <v>C4</v>
          </cell>
          <cell r="G191" t="str">
            <v>DF045</v>
          </cell>
          <cell r="H191" t="str">
            <v>OADM</v>
          </cell>
          <cell r="I191" t="str">
            <v>DFID</v>
          </cell>
          <cell r="J191" t="str">
            <v>BIDON</v>
          </cell>
          <cell r="K191">
            <v>0</v>
          </cell>
          <cell r="L191">
            <v>18</v>
          </cell>
        </row>
        <row r="192">
          <cell r="C192" t="str">
            <v>Seau en plastique avec robinet</v>
          </cell>
          <cell r="F192" t="str">
            <v>C4</v>
          </cell>
          <cell r="G192" t="str">
            <v>DF045</v>
          </cell>
          <cell r="H192" t="str">
            <v>OADM</v>
          </cell>
          <cell r="I192" t="str">
            <v>DFID</v>
          </cell>
          <cell r="J192" t="str">
            <v>PC</v>
          </cell>
          <cell r="K192">
            <v>0</v>
          </cell>
          <cell r="L192">
            <v>34</v>
          </cell>
        </row>
        <row r="193">
          <cell r="C193" t="str">
            <v>Cadenas</v>
          </cell>
          <cell r="F193" t="str">
            <v>C4</v>
          </cell>
          <cell r="G193" t="str">
            <v>GA257</v>
          </cell>
          <cell r="H193" t="str">
            <v>OADM</v>
          </cell>
          <cell r="I193" t="str">
            <v>USAID</v>
          </cell>
          <cell r="J193" t="str">
            <v>PC</v>
          </cell>
          <cell r="K193">
            <v>0</v>
          </cell>
          <cell r="L193">
            <v>3</v>
          </cell>
        </row>
        <row r="194">
          <cell r="C194" t="str">
            <v xml:space="preserve">Stabilisateur  </v>
          </cell>
          <cell r="D194" t="str">
            <v>3000VA</v>
          </cell>
          <cell r="F194" t="str">
            <v>C4</v>
          </cell>
          <cell r="G194" t="str">
            <v>U1000</v>
          </cell>
          <cell r="H194" t="str">
            <v>OADM</v>
          </cell>
          <cell r="I194" t="str">
            <v>IRC</v>
          </cell>
          <cell r="J194" t="str">
            <v>PC</v>
          </cell>
          <cell r="K194">
            <v>0</v>
          </cell>
          <cell r="L194">
            <v>100</v>
          </cell>
        </row>
        <row r="195">
          <cell r="C195" t="str">
            <v>T-shirt avec logo IRC</v>
          </cell>
          <cell r="F195" t="str">
            <v>C4</v>
          </cell>
          <cell r="G195" t="str">
            <v>0F267</v>
          </cell>
          <cell r="H195" t="str">
            <v>OADM</v>
          </cell>
          <cell r="I195" t="str">
            <v>GATES FONDATION</v>
          </cell>
          <cell r="J195" t="str">
            <v>PC</v>
          </cell>
          <cell r="K195">
            <v>0</v>
          </cell>
          <cell r="L195">
            <v>5</v>
          </cell>
        </row>
        <row r="196">
          <cell r="C196" t="str">
            <v>Calicot JIF 2010</v>
          </cell>
          <cell r="F196" t="str">
            <v>C4</v>
          </cell>
          <cell r="G196" t="str">
            <v>0F267</v>
          </cell>
          <cell r="H196" t="str">
            <v>OADM</v>
          </cell>
          <cell r="I196" t="str">
            <v>GATES FONDATION</v>
          </cell>
          <cell r="J196" t="str">
            <v>PC</v>
          </cell>
          <cell r="K196">
            <v>0</v>
          </cell>
          <cell r="L196">
            <v>25</v>
          </cell>
        </row>
        <row r="197">
          <cell r="C197" t="str">
            <v>Cadenas</v>
          </cell>
          <cell r="D197" t="str">
            <v>Tri-Circle</v>
          </cell>
          <cell r="F197" t="str">
            <v>C4</v>
          </cell>
          <cell r="G197" t="str">
            <v>DF040</v>
          </cell>
          <cell r="H197" t="str">
            <v>OADM</v>
          </cell>
          <cell r="I197" t="str">
            <v>DFID</v>
          </cell>
          <cell r="J197" t="str">
            <v>PC</v>
          </cell>
          <cell r="K197">
            <v>0</v>
          </cell>
          <cell r="L197">
            <v>6</v>
          </cell>
        </row>
        <row r="198">
          <cell r="C198" t="str">
            <v xml:space="preserve">Drap de lit </v>
          </cell>
          <cell r="D198" t="str">
            <v>Double</v>
          </cell>
          <cell r="F198" t="str">
            <v>C4</v>
          </cell>
          <cell r="G198" t="str">
            <v>DF040</v>
          </cell>
          <cell r="H198" t="str">
            <v>OADM</v>
          </cell>
          <cell r="I198" t="str">
            <v>DFID</v>
          </cell>
          <cell r="J198" t="str">
            <v>PAIRE</v>
          </cell>
          <cell r="K198">
            <v>0</v>
          </cell>
          <cell r="L198">
            <v>25</v>
          </cell>
        </row>
        <row r="199">
          <cell r="C199" t="str">
            <v>Pendule</v>
          </cell>
          <cell r="F199" t="str">
            <v>C4</v>
          </cell>
          <cell r="G199" t="str">
            <v>DF040</v>
          </cell>
          <cell r="H199" t="str">
            <v>OADM</v>
          </cell>
          <cell r="I199" t="str">
            <v>DFID</v>
          </cell>
          <cell r="J199" t="str">
            <v>PC</v>
          </cell>
          <cell r="K199">
            <v>0</v>
          </cell>
          <cell r="L199">
            <v>10</v>
          </cell>
        </row>
        <row r="200">
          <cell r="C200" t="str">
            <v>Arrossoirs</v>
          </cell>
          <cell r="D200" t="str">
            <v>Plastique</v>
          </cell>
          <cell r="F200" t="str">
            <v>C4</v>
          </cell>
          <cell r="G200" t="str">
            <v>U1000</v>
          </cell>
          <cell r="H200" t="str">
            <v>OADM</v>
          </cell>
          <cell r="I200" t="str">
            <v>IRC</v>
          </cell>
          <cell r="J200" t="str">
            <v>PC</v>
          </cell>
          <cell r="K200">
            <v>0</v>
          </cell>
          <cell r="L200">
            <v>7</v>
          </cell>
        </row>
        <row r="201">
          <cell r="C201" t="str">
            <v>Balance de 20Kg</v>
          </cell>
          <cell r="F201" t="str">
            <v>C4</v>
          </cell>
          <cell r="G201" t="str">
            <v>U1000</v>
          </cell>
          <cell r="H201" t="str">
            <v>OADM</v>
          </cell>
          <cell r="I201" t="str">
            <v>IRC</v>
          </cell>
          <cell r="J201" t="str">
            <v>PC</v>
          </cell>
          <cell r="K201">
            <v>0</v>
          </cell>
          <cell r="L201">
            <v>18</v>
          </cell>
        </row>
        <row r="202">
          <cell r="C202" t="str">
            <v>Bande cassette</v>
          </cell>
          <cell r="F202" t="str">
            <v>C4</v>
          </cell>
          <cell r="G202" t="str">
            <v>U1000</v>
          </cell>
          <cell r="H202" t="str">
            <v>OADM</v>
          </cell>
          <cell r="I202" t="str">
            <v>IRC</v>
          </cell>
          <cell r="J202" t="str">
            <v>PC</v>
          </cell>
          <cell r="K202">
            <v>0</v>
          </cell>
          <cell r="L202">
            <v>0.5</v>
          </cell>
        </row>
        <row r="203">
          <cell r="C203" t="str">
            <v>Beche</v>
          </cell>
          <cell r="D203" t="str">
            <v>Avec manche</v>
          </cell>
          <cell r="F203" t="str">
            <v>C4</v>
          </cell>
          <cell r="G203" t="str">
            <v>U1000</v>
          </cell>
          <cell r="H203" t="str">
            <v>OADM</v>
          </cell>
          <cell r="I203" t="str">
            <v>IRC</v>
          </cell>
          <cell r="J203" t="str">
            <v>PC</v>
          </cell>
          <cell r="K203">
            <v>0</v>
          </cell>
          <cell r="L203">
            <v>6.5</v>
          </cell>
        </row>
        <row r="204">
          <cell r="C204" t="str">
            <v>Rateau</v>
          </cell>
          <cell r="F204" t="str">
            <v>C4</v>
          </cell>
          <cell r="G204" t="str">
            <v>U1000</v>
          </cell>
          <cell r="H204" t="str">
            <v>OADM</v>
          </cell>
          <cell r="I204" t="str">
            <v>IRC</v>
          </cell>
          <cell r="J204" t="str">
            <v>PC</v>
          </cell>
          <cell r="K204">
            <v>0</v>
          </cell>
          <cell r="L204">
            <v>5</v>
          </cell>
        </row>
        <row r="205">
          <cell r="C205" t="str">
            <v>Serrure Orlando</v>
          </cell>
          <cell r="F205" t="str">
            <v>C4</v>
          </cell>
          <cell r="G205" t="str">
            <v>U1000</v>
          </cell>
          <cell r="H205" t="str">
            <v>OADM</v>
          </cell>
          <cell r="I205" t="str">
            <v>IRC</v>
          </cell>
          <cell r="J205" t="str">
            <v>PC</v>
          </cell>
          <cell r="K205">
            <v>2</v>
          </cell>
          <cell r="L205">
            <v>22</v>
          </cell>
        </row>
        <row r="206">
          <cell r="C206" t="str">
            <v>Rallonge</v>
          </cell>
          <cell r="F206" t="str">
            <v>C4</v>
          </cell>
          <cell r="G206" t="str">
            <v>U1000</v>
          </cell>
          <cell r="H206" t="str">
            <v>OADM</v>
          </cell>
          <cell r="I206" t="str">
            <v>IRC</v>
          </cell>
          <cell r="J206" t="str">
            <v>PC</v>
          </cell>
          <cell r="K206">
            <v>1</v>
          </cell>
          <cell r="L206">
            <v>15</v>
          </cell>
        </row>
        <row r="207">
          <cell r="C207" t="str">
            <v>Filtre a eau</v>
          </cell>
          <cell r="D207" t="str">
            <v>35 litres</v>
          </cell>
          <cell r="F207" t="str">
            <v>C4</v>
          </cell>
          <cell r="G207" t="str">
            <v>U1000</v>
          </cell>
          <cell r="H207" t="str">
            <v>OADM</v>
          </cell>
          <cell r="I207" t="str">
            <v>IRC</v>
          </cell>
          <cell r="J207" t="str">
            <v>PC</v>
          </cell>
          <cell r="K207">
            <v>0</v>
          </cell>
          <cell r="L207">
            <v>85</v>
          </cell>
        </row>
        <row r="208">
          <cell r="C208" t="str">
            <v xml:space="preserve">Beche </v>
          </cell>
          <cell r="D208" t="str">
            <v>Avec manche</v>
          </cell>
          <cell r="F208" t="str">
            <v>C4</v>
          </cell>
          <cell r="G208" t="str">
            <v>U1000</v>
          </cell>
          <cell r="H208" t="str">
            <v>OADM</v>
          </cell>
          <cell r="I208" t="str">
            <v>IRC</v>
          </cell>
          <cell r="J208" t="str">
            <v>PC</v>
          </cell>
          <cell r="K208">
            <v>0</v>
          </cell>
          <cell r="L208">
            <v>3.5</v>
          </cell>
        </row>
        <row r="209">
          <cell r="C209" t="str">
            <v xml:space="preserve">Ampoule neon </v>
          </cell>
          <cell r="D209" t="str">
            <v>E27 40Watts</v>
          </cell>
          <cell r="F209" t="str">
            <v>C4</v>
          </cell>
          <cell r="G209" t="str">
            <v>U1000</v>
          </cell>
          <cell r="H209" t="str">
            <v>OADM</v>
          </cell>
          <cell r="I209" t="str">
            <v>IRC</v>
          </cell>
          <cell r="J209" t="str">
            <v>PC</v>
          </cell>
          <cell r="K209">
            <v>0</v>
          </cell>
          <cell r="L209">
            <v>3</v>
          </cell>
        </row>
        <row r="210">
          <cell r="C210" t="str">
            <v xml:space="preserve">Ampoule neon </v>
          </cell>
          <cell r="D210" t="str">
            <v>E27 105Watts</v>
          </cell>
          <cell r="F210" t="str">
            <v>C4</v>
          </cell>
          <cell r="G210" t="str">
            <v>U1000</v>
          </cell>
          <cell r="H210" t="str">
            <v>OADM</v>
          </cell>
          <cell r="I210" t="str">
            <v>IRC</v>
          </cell>
          <cell r="J210" t="str">
            <v>PC</v>
          </cell>
          <cell r="K210">
            <v>0</v>
          </cell>
          <cell r="L210">
            <v>14</v>
          </cell>
        </row>
        <row r="211">
          <cell r="C211" t="str">
            <v>Arrossoirs</v>
          </cell>
          <cell r="D211" t="str">
            <v>Plastique</v>
          </cell>
          <cell r="F211" t="str">
            <v>C4</v>
          </cell>
          <cell r="G211" t="str">
            <v>OD008</v>
          </cell>
          <cell r="H211" t="str">
            <v>OADM</v>
          </cell>
          <cell r="I211" t="str">
            <v>OPEN SQUARE</v>
          </cell>
          <cell r="J211" t="str">
            <v>PC</v>
          </cell>
          <cell r="K211">
            <v>40</v>
          </cell>
          <cell r="L211">
            <v>6</v>
          </cell>
        </row>
        <row r="212">
          <cell r="C212" t="str">
            <v>Machette</v>
          </cell>
          <cell r="F212" t="str">
            <v>C4</v>
          </cell>
          <cell r="G212" t="str">
            <v>OD008</v>
          </cell>
          <cell r="H212" t="str">
            <v>OADM</v>
          </cell>
          <cell r="I212" t="str">
            <v>OPEN SQUARE</v>
          </cell>
          <cell r="J212" t="str">
            <v>PC</v>
          </cell>
          <cell r="K212">
            <v>69</v>
          </cell>
          <cell r="L212">
            <v>2</v>
          </cell>
        </row>
        <row r="213">
          <cell r="C213" t="str">
            <v>Trident</v>
          </cell>
          <cell r="D213" t="str">
            <v>En Fer trempe</v>
          </cell>
          <cell r="F213" t="str">
            <v>C4</v>
          </cell>
          <cell r="G213" t="str">
            <v>OD008</v>
          </cell>
          <cell r="H213" t="str">
            <v>OADM</v>
          </cell>
          <cell r="I213" t="str">
            <v>OPEN SQUARE</v>
          </cell>
          <cell r="J213" t="str">
            <v>PC</v>
          </cell>
          <cell r="K213">
            <v>60</v>
          </cell>
          <cell r="L213">
            <v>5</v>
          </cell>
        </row>
        <row r="214">
          <cell r="C214" t="str">
            <v>Beche</v>
          </cell>
          <cell r="D214" t="str">
            <v>Sans manche</v>
          </cell>
          <cell r="F214" t="str">
            <v>C4</v>
          </cell>
          <cell r="G214" t="str">
            <v>OD008</v>
          </cell>
          <cell r="H214" t="str">
            <v>OADM</v>
          </cell>
          <cell r="I214" t="str">
            <v>OPEN SQUARE</v>
          </cell>
          <cell r="J214" t="str">
            <v>PC</v>
          </cell>
          <cell r="K214">
            <v>20</v>
          </cell>
          <cell r="L214">
            <v>3.5</v>
          </cell>
        </row>
        <row r="215">
          <cell r="C215" t="str">
            <v>Thermos</v>
          </cell>
          <cell r="D215" t="str">
            <v>2 litres</v>
          </cell>
          <cell r="F215" t="str">
            <v>C4</v>
          </cell>
          <cell r="G215" t="str">
            <v>U1000</v>
          </cell>
          <cell r="H215" t="str">
            <v>OADM</v>
          </cell>
          <cell r="I215" t="str">
            <v>IRC</v>
          </cell>
          <cell r="J215" t="str">
            <v>PC</v>
          </cell>
          <cell r="K215">
            <v>0</v>
          </cell>
          <cell r="L215">
            <v>7</v>
          </cell>
        </row>
        <row r="216">
          <cell r="C216" t="str">
            <v>Matrice a cle</v>
          </cell>
          <cell r="F216" t="str">
            <v>C4</v>
          </cell>
          <cell r="G216" t="str">
            <v>U1000</v>
          </cell>
          <cell r="H216" t="str">
            <v>OADM</v>
          </cell>
          <cell r="I216" t="str">
            <v>IRC</v>
          </cell>
          <cell r="J216" t="str">
            <v>PC</v>
          </cell>
          <cell r="K216">
            <v>0</v>
          </cell>
          <cell r="L216">
            <v>3</v>
          </cell>
        </row>
        <row r="217">
          <cell r="C217" t="str">
            <v>Eau de javel</v>
          </cell>
          <cell r="F217" t="str">
            <v>C4</v>
          </cell>
          <cell r="G217" t="str">
            <v>U1000</v>
          </cell>
          <cell r="H217" t="str">
            <v>OADM</v>
          </cell>
          <cell r="I217" t="str">
            <v>IRC</v>
          </cell>
          <cell r="J217" t="str">
            <v>L</v>
          </cell>
          <cell r="K217">
            <v>0</v>
          </cell>
          <cell r="L217">
            <v>8</v>
          </cell>
        </row>
        <row r="218">
          <cell r="C218" t="str">
            <v>Braserot</v>
          </cell>
          <cell r="F218" t="str">
            <v>C4</v>
          </cell>
          <cell r="G218" t="str">
            <v>U1000</v>
          </cell>
          <cell r="H218" t="str">
            <v>OADM</v>
          </cell>
          <cell r="I218" t="str">
            <v>IRC</v>
          </cell>
          <cell r="J218" t="str">
            <v>PC</v>
          </cell>
          <cell r="K218">
            <v>0</v>
          </cell>
          <cell r="L218">
            <v>5</v>
          </cell>
        </row>
        <row r="219">
          <cell r="C219" t="str">
            <v>Creoline</v>
          </cell>
          <cell r="F219" t="str">
            <v>C4</v>
          </cell>
          <cell r="G219" t="str">
            <v>U1000</v>
          </cell>
          <cell r="H219" t="str">
            <v>OADM</v>
          </cell>
          <cell r="I219" t="str">
            <v>IRC</v>
          </cell>
          <cell r="J219" t="str">
            <v>L</v>
          </cell>
          <cell r="K219">
            <v>0</v>
          </cell>
          <cell r="L219">
            <v>7</v>
          </cell>
        </row>
        <row r="220">
          <cell r="C220" t="str">
            <v>Pile crayon</v>
          </cell>
          <cell r="D220" t="str">
            <v>Panasonic AA</v>
          </cell>
          <cell r="F220" t="str">
            <v>C4</v>
          </cell>
          <cell r="G220" t="str">
            <v>U1000</v>
          </cell>
          <cell r="H220" t="str">
            <v>OADM</v>
          </cell>
          <cell r="I220" t="str">
            <v>IRC</v>
          </cell>
          <cell r="J220" t="str">
            <v>BT</v>
          </cell>
          <cell r="K220">
            <v>0</v>
          </cell>
          <cell r="L220">
            <v>10</v>
          </cell>
        </row>
        <row r="221">
          <cell r="C221" t="str">
            <v>Plastique fume</v>
          </cell>
          <cell r="F221" t="str">
            <v>C4</v>
          </cell>
          <cell r="G221" t="str">
            <v>U1000</v>
          </cell>
          <cell r="H221" t="str">
            <v>OADM</v>
          </cell>
          <cell r="I221" t="str">
            <v>IRC</v>
          </cell>
          <cell r="J221" t="str">
            <v>PC</v>
          </cell>
          <cell r="K221">
            <v>0</v>
          </cell>
          <cell r="L221">
            <v>10</v>
          </cell>
        </row>
        <row r="222">
          <cell r="C222" t="str">
            <v>Marmite</v>
          </cell>
          <cell r="D222" t="str">
            <v>Pour cuisine</v>
          </cell>
          <cell r="F222" t="str">
            <v>C4</v>
          </cell>
          <cell r="G222" t="str">
            <v>U1000</v>
          </cell>
          <cell r="H222" t="str">
            <v>OADM</v>
          </cell>
          <cell r="I222" t="str">
            <v>IRC</v>
          </cell>
          <cell r="J222" t="str">
            <v>PC</v>
          </cell>
          <cell r="K222">
            <v>0</v>
          </cell>
          <cell r="L222">
            <v>38</v>
          </cell>
        </row>
        <row r="223">
          <cell r="C223" t="str">
            <v>Gant de menage</v>
          </cell>
          <cell r="D223" t="str">
            <v>Noire</v>
          </cell>
          <cell r="F223" t="str">
            <v>C4</v>
          </cell>
          <cell r="G223" t="str">
            <v>U1000</v>
          </cell>
          <cell r="H223" t="str">
            <v>OADM</v>
          </cell>
          <cell r="I223" t="str">
            <v>IRC</v>
          </cell>
          <cell r="J223" t="str">
            <v>PC</v>
          </cell>
          <cell r="K223">
            <v>0</v>
          </cell>
          <cell r="L223">
            <v>3</v>
          </cell>
        </row>
        <row r="224">
          <cell r="C224" t="str">
            <v>Brosse legere</v>
          </cell>
          <cell r="D224" t="str">
            <v>En cuivre</v>
          </cell>
          <cell r="F224" t="str">
            <v>C4</v>
          </cell>
          <cell r="G224" t="str">
            <v>U1000</v>
          </cell>
          <cell r="H224" t="str">
            <v>OADM</v>
          </cell>
          <cell r="I224" t="str">
            <v>IRC</v>
          </cell>
          <cell r="J224" t="str">
            <v>PC</v>
          </cell>
          <cell r="K224">
            <v>0</v>
          </cell>
          <cell r="L224">
            <v>5</v>
          </cell>
        </row>
        <row r="225">
          <cell r="C225" t="str">
            <v>Raclette</v>
          </cell>
          <cell r="F225" t="str">
            <v>C4</v>
          </cell>
          <cell r="G225" t="str">
            <v>U1000</v>
          </cell>
          <cell r="H225" t="str">
            <v>OADM</v>
          </cell>
          <cell r="I225" t="str">
            <v>IRC</v>
          </cell>
          <cell r="J225" t="str">
            <v>PC</v>
          </cell>
          <cell r="K225">
            <v>0</v>
          </cell>
          <cell r="L225">
            <v>3.4</v>
          </cell>
        </row>
        <row r="226">
          <cell r="C226" t="str">
            <v>Savon de toilette</v>
          </cell>
          <cell r="D226" t="str">
            <v>Imperial</v>
          </cell>
          <cell r="F226" t="str">
            <v>C4</v>
          </cell>
          <cell r="G226" t="str">
            <v>U1000</v>
          </cell>
          <cell r="H226" t="str">
            <v>OADM</v>
          </cell>
          <cell r="I226" t="str">
            <v>IRC</v>
          </cell>
          <cell r="J226" t="str">
            <v>PC</v>
          </cell>
          <cell r="K226">
            <v>0</v>
          </cell>
          <cell r="L226">
            <v>1.45</v>
          </cell>
        </row>
        <row r="227">
          <cell r="C227" t="str">
            <v>Savon de toilette</v>
          </cell>
          <cell r="D227" t="str">
            <v>Medisoft</v>
          </cell>
          <cell r="F227" t="str">
            <v>C4</v>
          </cell>
          <cell r="G227" t="str">
            <v>U1000</v>
          </cell>
          <cell r="H227" t="str">
            <v>OADM</v>
          </cell>
          <cell r="I227" t="str">
            <v>IRC</v>
          </cell>
          <cell r="J227" t="str">
            <v>PC</v>
          </cell>
          <cell r="K227">
            <v>0</v>
          </cell>
          <cell r="L227">
            <v>0.33</v>
          </cell>
        </row>
        <row r="228">
          <cell r="C228" t="str">
            <v>Savon en poudre</v>
          </cell>
          <cell r="D228" t="str">
            <v>Toss</v>
          </cell>
          <cell r="F228" t="str">
            <v>C4</v>
          </cell>
          <cell r="G228" t="str">
            <v>U1000</v>
          </cell>
          <cell r="H228" t="str">
            <v>OADM</v>
          </cell>
          <cell r="I228" t="str">
            <v>IRC</v>
          </cell>
          <cell r="J228" t="str">
            <v>BT</v>
          </cell>
          <cell r="K228">
            <v>0</v>
          </cell>
          <cell r="L228">
            <v>1.9</v>
          </cell>
        </row>
        <row r="229">
          <cell r="C229" t="str">
            <v>Bouggie pour filtre</v>
          </cell>
          <cell r="F229" t="str">
            <v>C4</v>
          </cell>
          <cell r="G229" t="str">
            <v>U1000</v>
          </cell>
          <cell r="H229" t="str">
            <v>OADM</v>
          </cell>
          <cell r="I229" t="str">
            <v>IRC</v>
          </cell>
          <cell r="J229" t="str">
            <v>PC</v>
          </cell>
          <cell r="K229">
            <v>0</v>
          </cell>
          <cell r="L229">
            <v>7.5</v>
          </cell>
        </row>
        <row r="230">
          <cell r="C230" t="str">
            <v>Torchon en cotton</v>
          </cell>
          <cell r="F230" t="str">
            <v>C4</v>
          </cell>
          <cell r="G230" t="str">
            <v>U1000</v>
          </cell>
          <cell r="H230" t="str">
            <v>OADM</v>
          </cell>
          <cell r="I230" t="str">
            <v>IRC</v>
          </cell>
          <cell r="J230" t="str">
            <v>PC</v>
          </cell>
          <cell r="K230">
            <v>0</v>
          </cell>
          <cell r="L230">
            <v>3</v>
          </cell>
        </row>
        <row r="231">
          <cell r="C231" t="str">
            <v>Essui main</v>
          </cell>
          <cell r="F231" t="str">
            <v>C4</v>
          </cell>
          <cell r="G231" t="str">
            <v>U1000</v>
          </cell>
          <cell r="H231" t="str">
            <v>OADM</v>
          </cell>
          <cell r="I231" t="str">
            <v>IRC</v>
          </cell>
          <cell r="J231" t="str">
            <v>PC</v>
          </cell>
          <cell r="K231">
            <v>0</v>
          </cell>
          <cell r="L231">
            <v>3</v>
          </cell>
        </row>
        <row r="232">
          <cell r="C232" t="str">
            <v>Basssin</v>
          </cell>
          <cell r="D232" t="str">
            <v>Plastique</v>
          </cell>
          <cell r="F232" t="str">
            <v>C4</v>
          </cell>
          <cell r="G232" t="str">
            <v>U1000</v>
          </cell>
          <cell r="H232" t="str">
            <v>OADM</v>
          </cell>
          <cell r="I232" t="str">
            <v>IRC</v>
          </cell>
          <cell r="J232" t="str">
            <v>PC</v>
          </cell>
          <cell r="K232">
            <v>0</v>
          </cell>
          <cell r="L232">
            <v>15</v>
          </cell>
        </row>
        <row r="233">
          <cell r="C233" t="str">
            <v>Seau</v>
          </cell>
          <cell r="D233" t="str">
            <v>Plastique</v>
          </cell>
          <cell r="F233" t="str">
            <v>C4</v>
          </cell>
          <cell r="G233" t="str">
            <v>U1000</v>
          </cell>
          <cell r="H233" t="str">
            <v>OADM</v>
          </cell>
          <cell r="I233" t="str">
            <v>IRC</v>
          </cell>
          <cell r="J233" t="str">
            <v>PC</v>
          </cell>
          <cell r="K233">
            <v>0</v>
          </cell>
          <cell r="L233">
            <v>3.5</v>
          </cell>
        </row>
        <row r="234">
          <cell r="C234" t="str">
            <v>Rateau</v>
          </cell>
          <cell r="F234" t="str">
            <v>C4</v>
          </cell>
          <cell r="G234" t="str">
            <v>U1000</v>
          </cell>
          <cell r="H234" t="str">
            <v>OADM</v>
          </cell>
          <cell r="I234" t="str">
            <v>IRC</v>
          </cell>
          <cell r="J234" t="str">
            <v>PC</v>
          </cell>
          <cell r="K234">
            <v>0</v>
          </cell>
          <cell r="L234">
            <v>3</v>
          </cell>
        </row>
        <row r="235">
          <cell r="C235" t="str">
            <v>Coupe coupe</v>
          </cell>
          <cell r="F235" t="str">
            <v>C4</v>
          </cell>
          <cell r="G235" t="str">
            <v>U1000</v>
          </cell>
          <cell r="H235" t="str">
            <v>OADM</v>
          </cell>
          <cell r="I235" t="str">
            <v>IRC</v>
          </cell>
          <cell r="J235" t="str">
            <v>PC</v>
          </cell>
          <cell r="K235">
            <v>0</v>
          </cell>
          <cell r="L235">
            <v>2.8</v>
          </cell>
        </row>
        <row r="236">
          <cell r="C236" t="str">
            <v>Machette</v>
          </cell>
          <cell r="F236" t="str">
            <v>C4</v>
          </cell>
          <cell r="G236" t="str">
            <v>U1000</v>
          </cell>
          <cell r="H236" t="str">
            <v>OADM</v>
          </cell>
          <cell r="I236" t="str">
            <v>IRC</v>
          </cell>
          <cell r="J236" t="str">
            <v>PC</v>
          </cell>
          <cell r="K236">
            <v>0</v>
          </cell>
          <cell r="L236">
            <v>2</v>
          </cell>
        </row>
        <row r="237">
          <cell r="C237" t="str">
            <v xml:space="preserve">Melanngeur </v>
          </cell>
          <cell r="D237" t="str">
            <v>A douche</v>
          </cell>
          <cell r="F237" t="str">
            <v>C4</v>
          </cell>
          <cell r="G237" t="str">
            <v>U1000</v>
          </cell>
          <cell r="H237" t="str">
            <v>OADM</v>
          </cell>
          <cell r="I237" t="str">
            <v>IRC</v>
          </cell>
          <cell r="J237" t="str">
            <v>PC</v>
          </cell>
          <cell r="K237">
            <v>0</v>
          </cell>
          <cell r="L237">
            <v>25</v>
          </cell>
        </row>
        <row r="238">
          <cell r="C238" t="str">
            <v xml:space="preserve">Melanngeur </v>
          </cell>
          <cell r="D238" t="str">
            <v>A evier</v>
          </cell>
          <cell r="F238" t="str">
            <v>C4</v>
          </cell>
          <cell r="G238" t="str">
            <v>U1000</v>
          </cell>
          <cell r="H238" t="str">
            <v>OADM</v>
          </cell>
          <cell r="I238" t="str">
            <v>IRC</v>
          </cell>
          <cell r="J238" t="str">
            <v>PC</v>
          </cell>
          <cell r="K238">
            <v>0</v>
          </cell>
          <cell r="L238">
            <v>25</v>
          </cell>
        </row>
        <row r="239">
          <cell r="C239" t="str">
            <v xml:space="preserve">Pile Panasonic </v>
          </cell>
          <cell r="D239" t="str">
            <v>R20</v>
          </cell>
          <cell r="F239" t="str">
            <v>C4</v>
          </cell>
          <cell r="G239" t="str">
            <v>U1000</v>
          </cell>
          <cell r="H239" t="str">
            <v>OADM</v>
          </cell>
          <cell r="I239" t="str">
            <v>IRC</v>
          </cell>
          <cell r="J239" t="str">
            <v>BT</v>
          </cell>
          <cell r="K239">
            <v>0</v>
          </cell>
          <cell r="L239">
            <v>9</v>
          </cell>
        </row>
        <row r="240">
          <cell r="C240" t="str">
            <v>Insecticide</v>
          </cell>
          <cell r="D240" t="str">
            <v>Baygon</v>
          </cell>
          <cell r="F240" t="str">
            <v>C4</v>
          </cell>
          <cell r="G240" t="str">
            <v>U1000</v>
          </cell>
          <cell r="H240" t="str">
            <v>OADM</v>
          </cell>
          <cell r="I240" t="str">
            <v>IRC</v>
          </cell>
          <cell r="J240" t="str">
            <v>PC</v>
          </cell>
          <cell r="K240">
            <v>0</v>
          </cell>
          <cell r="L240">
            <v>3.5</v>
          </cell>
        </row>
        <row r="241">
          <cell r="C241" t="str">
            <v>Radio SONITEC ST-5470</v>
          </cell>
          <cell r="F241" t="str">
            <v>C4</v>
          </cell>
          <cell r="G241" t="str">
            <v>DF040</v>
          </cell>
          <cell r="H241" t="str">
            <v>OADM</v>
          </cell>
          <cell r="I241" t="str">
            <v>DFID</v>
          </cell>
          <cell r="J241" t="str">
            <v>PC</v>
          </cell>
          <cell r="K241">
            <v>0</v>
          </cell>
          <cell r="L241">
            <v>25</v>
          </cell>
        </row>
        <row r="242">
          <cell r="C242" t="str">
            <v>Pile Panasonic</v>
          </cell>
          <cell r="D242" t="str">
            <v>R20</v>
          </cell>
          <cell r="F242" t="str">
            <v>C4</v>
          </cell>
          <cell r="G242" t="str">
            <v>DF040</v>
          </cell>
          <cell r="H242" t="str">
            <v>OADM</v>
          </cell>
          <cell r="I242" t="str">
            <v>DFID</v>
          </cell>
          <cell r="J242" t="str">
            <v>BT</v>
          </cell>
          <cell r="K242">
            <v>0</v>
          </cell>
          <cell r="L242">
            <v>9</v>
          </cell>
        </row>
        <row r="243">
          <cell r="C243" t="str">
            <v>Bandage</v>
          </cell>
          <cell r="F243" t="str">
            <v>C4</v>
          </cell>
          <cell r="G243" t="str">
            <v>U1000</v>
          </cell>
          <cell r="H243" t="str">
            <v>OADM</v>
          </cell>
          <cell r="I243" t="str">
            <v>IRC</v>
          </cell>
          <cell r="J243" t="str">
            <v>PC</v>
          </cell>
          <cell r="K243">
            <v>0</v>
          </cell>
          <cell r="L243">
            <v>0.35</v>
          </cell>
        </row>
        <row r="244">
          <cell r="C244" t="str">
            <v>Garrot</v>
          </cell>
          <cell r="F244" t="str">
            <v>C4</v>
          </cell>
          <cell r="G244" t="str">
            <v>U1000</v>
          </cell>
          <cell r="H244" t="str">
            <v>OADM</v>
          </cell>
          <cell r="I244" t="str">
            <v>IRC</v>
          </cell>
          <cell r="J244" t="str">
            <v>PC</v>
          </cell>
          <cell r="K244">
            <v>0</v>
          </cell>
          <cell r="L244">
            <v>1.25</v>
          </cell>
        </row>
        <row r="245">
          <cell r="C245" t="str">
            <v>Fil a ligaturer</v>
          </cell>
          <cell r="F245" t="str">
            <v>C4</v>
          </cell>
          <cell r="G245" t="str">
            <v>GX572</v>
          </cell>
          <cell r="H245" t="str">
            <v>OADM</v>
          </cell>
          <cell r="I245" t="str">
            <v>UNICEF</v>
          </cell>
          <cell r="J245" t="str">
            <v>PC</v>
          </cell>
          <cell r="K245">
            <v>0</v>
          </cell>
          <cell r="L245">
            <v>3</v>
          </cell>
        </row>
        <row r="246">
          <cell r="C246" t="str">
            <v xml:space="preserve">Pince coupante  </v>
          </cell>
          <cell r="F246" t="str">
            <v>C4</v>
          </cell>
          <cell r="G246" t="str">
            <v>GX572</v>
          </cell>
          <cell r="H246" t="str">
            <v>OADM</v>
          </cell>
          <cell r="I246" t="str">
            <v>UNICEF</v>
          </cell>
          <cell r="J246" t="str">
            <v>PC</v>
          </cell>
          <cell r="K246">
            <v>0</v>
          </cell>
          <cell r="L246">
            <v>4</v>
          </cell>
        </row>
        <row r="247">
          <cell r="C247" t="str">
            <v>Tenaille</v>
          </cell>
          <cell r="F247" t="str">
            <v>C4</v>
          </cell>
          <cell r="G247" t="str">
            <v>GX572</v>
          </cell>
          <cell r="H247" t="str">
            <v>OADM</v>
          </cell>
          <cell r="I247" t="str">
            <v>UNICEF</v>
          </cell>
          <cell r="J247" t="str">
            <v>PC</v>
          </cell>
          <cell r="K247">
            <v>0</v>
          </cell>
          <cell r="L247">
            <v>3</v>
          </cell>
        </row>
        <row r="248">
          <cell r="C248" t="str">
            <v xml:space="preserve">Impermeable </v>
          </cell>
          <cell r="F248" t="str">
            <v>C4</v>
          </cell>
          <cell r="G248" t="str">
            <v>DF040</v>
          </cell>
          <cell r="H248" t="str">
            <v>LGDD</v>
          </cell>
          <cell r="I248" t="str">
            <v>DFID</v>
          </cell>
          <cell r="J248" t="str">
            <v>Pc</v>
          </cell>
          <cell r="K248">
            <v>0</v>
          </cell>
          <cell r="L248">
            <v>8.8000000000000007</v>
          </cell>
        </row>
        <row r="249">
          <cell r="C249" t="str">
            <v>Crochet de fixation</v>
          </cell>
          <cell r="F249" t="str">
            <v>C4</v>
          </cell>
          <cell r="G249" t="str">
            <v>DF045</v>
          </cell>
          <cell r="H249" t="str">
            <v>HEAL</v>
          </cell>
          <cell r="I249" t="str">
            <v>DFID</v>
          </cell>
          <cell r="J249" t="str">
            <v>Pc</v>
          </cell>
          <cell r="K249">
            <v>0</v>
          </cell>
          <cell r="L249">
            <v>0.7</v>
          </cell>
        </row>
        <row r="250">
          <cell r="C250" t="str">
            <v>Ficelle</v>
          </cell>
          <cell r="D250" t="str">
            <v>Pour fixation moustiquaire</v>
          </cell>
          <cell r="F250" t="str">
            <v>C4</v>
          </cell>
          <cell r="G250" t="str">
            <v>DF045</v>
          </cell>
          <cell r="H250" t="str">
            <v>HEAL</v>
          </cell>
          <cell r="I250" t="str">
            <v>DFID</v>
          </cell>
          <cell r="J250" t="str">
            <v>Rlx</v>
          </cell>
          <cell r="K250">
            <v>0</v>
          </cell>
          <cell r="L250">
            <v>12</v>
          </cell>
        </row>
        <row r="251">
          <cell r="C251" t="str">
            <v>Fil nylon</v>
          </cell>
          <cell r="F251" t="str">
            <v>C4</v>
          </cell>
          <cell r="G251" t="str">
            <v>DF045</v>
          </cell>
          <cell r="H251" t="str">
            <v>HEAL</v>
          </cell>
          <cell r="I251" t="str">
            <v>DFID</v>
          </cell>
          <cell r="J251" t="str">
            <v>Pc</v>
          </cell>
          <cell r="K251">
            <v>0</v>
          </cell>
          <cell r="L251">
            <v>7</v>
          </cell>
        </row>
        <row r="252">
          <cell r="C252" t="str">
            <v xml:space="preserve">Ampoule neon </v>
          </cell>
          <cell r="D252" t="str">
            <v>40Watts</v>
          </cell>
          <cell r="F252" t="str">
            <v>C4</v>
          </cell>
          <cell r="G252" t="str">
            <v>EX024</v>
          </cell>
          <cell r="H252" t="str">
            <v>OADM</v>
          </cell>
          <cell r="I252" t="str">
            <v>SIDA</v>
          </cell>
          <cell r="J252" t="str">
            <v>Pc</v>
          </cell>
          <cell r="K252">
            <v>72</v>
          </cell>
          <cell r="L252">
            <v>2.8</v>
          </cell>
        </row>
        <row r="253">
          <cell r="C253" t="str">
            <v>Bouggie pour filtre</v>
          </cell>
          <cell r="F253" t="str">
            <v>C4</v>
          </cell>
          <cell r="G253" t="str">
            <v>EX024</v>
          </cell>
          <cell r="H253" t="str">
            <v>OADM</v>
          </cell>
          <cell r="I253" t="str">
            <v>SIDA</v>
          </cell>
          <cell r="J253" t="str">
            <v>Pc</v>
          </cell>
          <cell r="K253">
            <v>9</v>
          </cell>
          <cell r="L253">
            <v>7</v>
          </cell>
        </row>
        <row r="254">
          <cell r="C254" t="str">
            <v>Detergent liquide</v>
          </cell>
          <cell r="D254" t="str">
            <v>Mr Le PROPRE de 2LT</v>
          </cell>
          <cell r="F254" t="str">
            <v>C4</v>
          </cell>
          <cell r="G254" t="str">
            <v>EX024</v>
          </cell>
          <cell r="H254" t="str">
            <v>OADM</v>
          </cell>
          <cell r="I254" t="str">
            <v>SIDA</v>
          </cell>
          <cell r="J254" t="str">
            <v>Lt</v>
          </cell>
          <cell r="K254">
            <v>7</v>
          </cell>
          <cell r="L254">
            <v>14</v>
          </cell>
        </row>
        <row r="255">
          <cell r="C255" t="str">
            <v>Pile crayon</v>
          </cell>
          <cell r="D255" t="str">
            <v>PANASONIC</v>
          </cell>
          <cell r="F255" t="str">
            <v>C4</v>
          </cell>
          <cell r="G255" t="str">
            <v>EX024</v>
          </cell>
          <cell r="H255" t="str">
            <v>OADM</v>
          </cell>
          <cell r="I255" t="str">
            <v>SIDA</v>
          </cell>
          <cell r="J255" t="str">
            <v>BT</v>
          </cell>
          <cell r="K255">
            <v>2</v>
          </cell>
          <cell r="L255">
            <v>9</v>
          </cell>
        </row>
        <row r="256">
          <cell r="C256" t="str">
            <v xml:space="preserve">Pile ordinaire </v>
          </cell>
          <cell r="D256" t="str">
            <v>PANASONIC</v>
          </cell>
          <cell r="F256" t="str">
            <v>C4</v>
          </cell>
          <cell r="G256" t="str">
            <v>EX024</v>
          </cell>
          <cell r="H256" t="str">
            <v>OADM</v>
          </cell>
          <cell r="I256" t="str">
            <v>SIDA</v>
          </cell>
          <cell r="J256" t="str">
            <v>BT</v>
          </cell>
          <cell r="K256">
            <v>0</v>
          </cell>
          <cell r="L256">
            <v>8.5</v>
          </cell>
        </row>
        <row r="257">
          <cell r="C257" t="str">
            <v>Detergent liquideSAVON LIQUIDE)</v>
          </cell>
          <cell r="D257" t="str">
            <v xml:space="preserve">Yddis </v>
          </cell>
          <cell r="F257" t="str">
            <v>C4</v>
          </cell>
          <cell r="G257" t="str">
            <v>EX024</v>
          </cell>
          <cell r="H257" t="str">
            <v>OADM</v>
          </cell>
          <cell r="I257" t="str">
            <v>SIDA</v>
          </cell>
          <cell r="J257" t="str">
            <v>Pc</v>
          </cell>
          <cell r="K257">
            <v>9</v>
          </cell>
          <cell r="L257">
            <v>6</v>
          </cell>
        </row>
        <row r="258">
          <cell r="C258" t="str">
            <v xml:space="preserve">Tube TL 40W </v>
          </cell>
          <cell r="D258" t="str">
            <v>Fluorescent</v>
          </cell>
          <cell r="F258" t="str">
            <v>C4</v>
          </cell>
          <cell r="G258" t="str">
            <v>EX024</v>
          </cell>
          <cell r="H258" t="str">
            <v>OADM</v>
          </cell>
          <cell r="I258" t="str">
            <v>SIDA</v>
          </cell>
          <cell r="J258" t="str">
            <v>Pc</v>
          </cell>
          <cell r="K258">
            <v>15</v>
          </cell>
          <cell r="L258">
            <v>1.5</v>
          </cell>
        </row>
        <row r="259">
          <cell r="C259" t="str">
            <v>Coupe coupe</v>
          </cell>
          <cell r="F259" t="str">
            <v>C4</v>
          </cell>
          <cell r="G259" t="str">
            <v>DF040</v>
          </cell>
          <cell r="H259" t="str">
            <v>OADM</v>
          </cell>
          <cell r="I259" t="str">
            <v>DFID</v>
          </cell>
          <cell r="J259" t="str">
            <v>Pc</v>
          </cell>
          <cell r="K259">
            <v>4</v>
          </cell>
          <cell r="L259">
            <v>2.8</v>
          </cell>
        </row>
        <row r="260">
          <cell r="C260" t="str">
            <v>Filtre a eau</v>
          </cell>
          <cell r="F260" t="str">
            <v>C4</v>
          </cell>
          <cell r="G260" t="str">
            <v>DF040</v>
          </cell>
          <cell r="H260" t="str">
            <v>OADM</v>
          </cell>
          <cell r="I260" t="str">
            <v>DFID</v>
          </cell>
          <cell r="J260" t="str">
            <v>Pc</v>
          </cell>
          <cell r="K260">
            <v>0</v>
          </cell>
          <cell r="L260">
            <v>85</v>
          </cell>
        </row>
        <row r="261">
          <cell r="C261" t="str">
            <v>Gaufier a 4plaques</v>
          </cell>
          <cell r="F261" t="str">
            <v>C4</v>
          </cell>
          <cell r="G261" t="str">
            <v>DF040</v>
          </cell>
          <cell r="H261" t="str">
            <v>OADM</v>
          </cell>
          <cell r="I261" t="str">
            <v>DFID</v>
          </cell>
          <cell r="J261" t="str">
            <v>Pc</v>
          </cell>
          <cell r="K261">
            <v>1</v>
          </cell>
          <cell r="L261">
            <v>25</v>
          </cell>
        </row>
        <row r="262">
          <cell r="C262" t="str">
            <v>Machette</v>
          </cell>
          <cell r="F262" t="str">
            <v>C4</v>
          </cell>
          <cell r="G262" t="str">
            <v>DF040</v>
          </cell>
          <cell r="H262" t="str">
            <v>OADM</v>
          </cell>
          <cell r="I262" t="str">
            <v>DFID</v>
          </cell>
          <cell r="J262" t="str">
            <v>Pc</v>
          </cell>
          <cell r="K262">
            <v>2</v>
          </cell>
          <cell r="L262">
            <v>1.9</v>
          </cell>
        </row>
        <row r="263">
          <cell r="C263" t="str">
            <v>Matrice a cle</v>
          </cell>
          <cell r="F263" t="str">
            <v>C4</v>
          </cell>
          <cell r="G263" t="str">
            <v>DF040</v>
          </cell>
          <cell r="H263" t="str">
            <v>OADM</v>
          </cell>
          <cell r="I263" t="str">
            <v>DFID</v>
          </cell>
          <cell r="J263" t="str">
            <v>Pc</v>
          </cell>
          <cell r="K263">
            <v>40</v>
          </cell>
          <cell r="L263">
            <v>3</v>
          </cell>
        </row>
        <row r="264">
          <cell r="C264" t="str">
            <v xml:space="preserve">Melanngeur </v>
          </cell>
          <cell r="D264" t="str">
            <v>Pour Evier</v>
          </cell>
          <cell r="F264" t="str">
            <v>C4</v>
          </cell>
          <cell r="G264" t="str">
            <v>DF040</v>
          </cell>
          <cell r="H264" t="str">
            <v>OADM</v>
          </cell>
          <cell r="I264" t="str">
            <v>DFID</v>
          </cell>
          <cell r="J264" t="str">
            <v>Pc</v>
          </cell>
          <cell r="K264">
            <v>2</v>
          </cell>
          <cell r="L264">
            <v>25</v>
          </cell>
        </row>
        <row r="265">
          <cell r="C265" t="str">
            <v>Raclette</v>
          </cell>
          <cell r="F265" t="str">
            <v>C4</v>
          </cell>
          <cell r="G265" t="str">
            <v>DF040</v>
          </cell>
          <cell r="H265" t="str">
            <v>OADM</v>
          </cell>
          <cell r="I265" t="str">
            <v>DFID</v>
          </cell>
          <cell r="J265" t="str">
            <v>Pc</v>
          </cell>
          <cell r="K265">
            <v>6</v>
          </cell>
          <cell r="L265">
            <v>2.5</v>
          </cell>
        </row>
        <row r="266">
          <cell r="C266" t="str">
            <v>Rallonge</v>
          </cell>
          <cell r="D266" t="str">
            <v>16A</v>
          </cell>
          <cell r="F266" t="str">
            <v>C4</v>
          </cell>
          <cell r="G266" t="str">
            <v>DF040</v>
          </cell>
          <cell r="H266" t="str">
            <v>OADM</v>
          </cell>
          <cell r="I266" t="str">
            <v>DFID</v>
          </cell>
          <cell r="J266" t="str">
            <v>Pc</v>
          </cell>
          <cell r="K266">
            <v>1</v>
          </cell>
          <cell r="L266">
            <v>15</v>
          </cell>
        </row>
        <row r="267">
          <cell r="C267" t="str">
            <v>Rateau</v>
          </cell>
          <cell r="F267" t="str">
            <v>C4</v>
          </cell>
          <cell r="G267" t="str">
            <v>DF040</v>
          </cell>
          <cell r="H267" t="str">
            <v>OADM</v>
          </cell>
          <cell r="I267" t="str">
            <v>DFID</v>
          </cell>
          <cell r="J267" t="str">
            <v>Pc</v>
          </cell>
          <cell r="K267">
            <v>5</v>
          </cell>
          <cell r="L267">
            <v>3</v>
          </cell>
        </row>
        <row r="268">
          <cell r="C268" t="str">
            <v>Sceau en plastique</v>
          </cell>
          <cell r="F268" t="str">
            <v>C4</v>
          </cell>
          <cell r="G268" t="str">
            <v>DF040</v>
          </cell>
          <cell r="H268" t="str">
            <v>OADM</v>
          </cell>
          <cell r="I268" t="str">
            <v>DFID</v>
          </cell>
          <cell r="J268" t="str">
            <v>Pc</v>
          </cell>
          <cell r="K268">
            <v>0</v>
          </cell>
          <cell r="L268">
            <v>8</v>
          </cell>
        </row>
        <row r="269">
          <cell r="C269" t="str">
            <v>Serrure Orlando</v>
          </cell>
          <cell r="F269" t="str">
            <v>C4</v>
          </cell>
          <cell r="G269" t="str">
            <v>DF040</v>
          </cell>
          <cell r="H269" t="str">
            <v>OADM</v>
          </cell>
          <cell r="I269" t="str">
            <v>DFID</v>
          </cell>
          <cell r="J269" t="str">
            <v>Pc</v>
          </cell>
          <cell r="K269">
            <v>3</v>
          </cell>
          <cell r="L269">
            <v>21</v>
          </cell>
        </row>
        <row r="270">
          <cell r="C270" t="str">
            <v xml:space="preserve">Sucre </v>
          </cell>
          <cell r="D270" t="str">
            <v>sac de 25kg</v>
          </cell>
          <cell r="F270" t="str">
            <v>C4</v>
          </cell>
          <cell r="G270" t="str">
            <v>DF040</v>
          </cell>
          <cell r="H270" t="str">
            <v>OADM</v>
          </cell>
          <cell r="I270" t="str">
            <v>DFID</v>
          </cell>
          <cell r="J270" t="str">
            <v>Sac</v>
          </cell>
          <cell r="K270">
            <v>0</v>
          </cell>
          <cell r="L270">
            <v>28</v>
          </cell>
        </row>
        <row r="271">
          <cell r="C271" t="str">
            <v>Tasse de the</v>
          </cell>
          <cell r="F271" t="str">
            <v>C4</v>
          </cell>
          <cell r="G271" t="str">
            <v>DF040</v>
          </cell>
          <cell r="H271" t="str">
            <v>OADM</v>
          </cell>
          <cell r="I271" t="str">
            <v>DFID</v>
          </cell>
          <cell r="J271" t="str">
            <v>Pc</v>
          </cell>
          <cell r="K271">
            <v>0</v>
          </cell>
          <cell r="L271">
            <v>2</v>
          </cell>
        </row>
        <row r="272">
          <cell r="C272" t="str">
            <v xml:space="preserve">Thermos </v>
          </cell>
          <cell r="D272" t="str">
            <v>Grand model</v>
          </cell>
          <cell r="F272" t="str">
            <v>C4</v>
          </cell>
          <cell r="G272" t="str">
            <v>DF040</v>
          </cell>
          <cell r="H272" t="str">
            <v>OADM</v>
          </cell>
          <cell r="I272" t="str">
            <v>DFID</v>
          </cell>
          <cell r="J272" t="str">
            <v>PC</v>
          </cell>
          <cell r="K272">
            <v>12</v>
          </cell>
          <cell r="L272">
            <v>8</v>
          </cell>
        </row>
        <row r="273">
          <cell r="C273" t="str">
            <v>Thermos</v>
          </cell>
          <cell r="D273" t="str">
            <v>Petit model</v>
          </cell>
          <cell r="F273" t="str">
            <v>C4</v>
          </cell>
          <cell r="G273" t="str">
            <v>DF040</v>
          </cell>
          <cell r="H273" t="str">
            <v>OADM</v>
          </cell>
          <cell r="I273" t="str">
            <v>DFID</v>
          </cell>
          <cell r="J273" t="str">
            <v>PC</v>
          </cell>
          <cell r="K273">
            <v>0</v>
          </cell>
          <cell r="L273">
            <v>5</v>
          </cell>
        </row>
        <row r="274">
          <cell r="C274" t="str">
            <v>Tube neon de 20Watts Tl</v>
          </cell>
          <cell r="F274" t="str">
            <v>C4</v>
          </cell>
          <cell r="G274" t="str">
            <v>DF040</v>
          </cell>
          <cell r="H274" t="str">
            <v>OADM</v>
          </cell>
          <cell r="I274" t="str">
            <v>DFID</v>
          </cell>
          <cell r="J274" t="str">
            <v>Pc</v>
          </cell>
          <cell r="K274">
            <v>4</v>
          </cell>
          <cell r="L274">
            <v>1.5</v>
          </cell>
        </row>
        <row r="275">
          <cell r="C275" t="str">
            <v>Serrure Orlando</v>
          </cell>
          <cell r="F275" t="str">
            <v>C4</v>
          </cell>
          <cell r="G275" t="str">
            <v>DF045</v>
          </cell>
          <cell r="H275" t="str">
            <v>OADM</v>
          </cell>
          <cell r="I275" t="str">
            <v>DFID</v>
          </cell>
          <cell r="J275" t="str">
            <v>Pc</v>
          </cell>
          <cell r="K275">
            <v>9</v>
          </cell>
          <cell r="L275">
            <v>22</v>
          </cell>
        </row>
        <row r="276">
          <cell r="C276" t="str">
            <v>Ampoule a neon</v>
          </cell>
          <cell r="D276" t="str">
            <v>105Watts</v>
          </cell>
          <cell r="F276" t="str">
            <v>C4</v>
          </cell>
          <cell r="G276" t="str">
            <v>DF045</v>
          </cell>
          <cell r="H276" t="str">
            <v>OADM</v>
          </cell>
          <cell r="I276" t="str">
            <v>DFID</v>
          </cell>
          <cell r="J276" t="str">
            <v>PC</v>
          </cell>
          <cell r="K276">
            <v>25</v>
          </cell>
          <cell r="L276">
            <v>13</v>
          </cell>
        </row>
        <row r="277">
          <cell r="C277" t="str">
            <v xml:space="preserve">Tube TL 20W </v>
          </cell>
          <cell r="F277" t="str">
            <v>C4</v>
          </cell>
          <cell r="G277" t="str">
            <v>DF045</v>
          </cell>
          <cell r="H277" t="str">
            <v>OADM</v>
          </cell>
          <cell r="I277" t="str">
            <v>DFID</v>
          </cell>
          <cell r="J277" t="str">
            <v>PC</v>
          </cell>
          <cell r="K277">
            <v>15</v>
          </cell>
          <cell r="L277">
            <v>1.5</v>
          </cell>
        </row>
        <row r="278">
          <cell r="C278" t="str">
            <v>Creoline</v>
          </cell>
          <cell r="F278" t="str">
            <v>C4</v>
          </cell>
          <cell r="G278" t="str">
            <v>DF045</v>
          </cell>
          <cell r="H278" t="str">
            <v>OADM</v>
          </cell>
          <cell r="I278" t="str">
            <v>DFID</v>
          </cell>
          <cell r="J278" t="str">
            <v>Lt</v>
          </cell>
          <cell r="K278">
            <v>36</v>
          </cell>
          <cell r="L278">
            <v>6.5</v>
          </cell>
        </row>
        <row r="279">
          <cell r="C279" t="str">
            <v>Papier Hygienique</v>
          </cell>
          <cell r="F279" t="str">
            <v>C4</v>
          </cell>
          <cell r="G279" t="str">
            <v>DF045</v>
          </cell>
          <cell r="H279" t="str">
            <v>OADM</v>
          </cell>
          <cell r="I279" t="str">
            <v>DFID</v>
          </cell>
          <cell r="J279" t="str">
            <v>PC</v>
          </cell>
          <cell r="K279">
            <v>0</v>
          </cell>
          <cell r="L279">
            <v>0.6</v>
          </cell>
        </row>
        <row r="280">
          <cell r="C280" t="str">
            <v>Papier serviette</v>
          </cell>
          <cell r="F280" t="str">
            <v>C4</v>
          </cell>
          <cell r="G280" t="str">
            <v>DF045</v>
          </cell>
          <cell r="H280" t="str">
            <v>OADM</v>
          </cell>
          <cell r="I280" t="str">
            <v>DFID</v>
          </cell>
          <cell r="J280" t="str">
            <v>Pqt</v>
          </cell>
          <cell r="K280">
            <v>3</v>
          </cell>
          <cell r="L280">
            <v>1.5</v>
          </cell>
        </row>
        <row r="281">
          <cell r="C281" t="str">
            <v>Savon de toilette</v>
          </cell>
          <cell r="D281" t="str">
            <v>MEDISOFT</v>
          </cell>
          <cell r="F281" t="str">
            <v>C4</v>
          </cell>
          <cell r="G281" t="str">
            <v>DF045</v>
          </cell>
          <cell r="H281" t="str">
            <v>OADM</v>
          </cell>
          <cell r="I281" t="str">
            <v>DFID</v>
          </cell>
          <cell r="J281" t="str">
            <v>Pc</v>
          </cell>
          <cell r="K281">
            <v>11</v>
          </cell>
          <cell r="L281">
            <v>0.33</v>
          </cell>
        </row>
        <row r="282">
          <cell r="C282" t="str">
            <v>Savon de toilette</v>
          </cell>
          <cell r="D282" t="str">
            <v>Imperial</v>
          </cell>
          <cell r="F282" t="str">
            <v>C4</v>
          </cell>
          <cell r="G282" t="str">
            <v>DF045</v>
          </cell>
          <cell r="H282" t="str">
            <v>OADM</v>
          </cell>
          <cell r="I282" t="str">
            <v>DFID</v>
          </cell>
          <cell r="J282" t="str">
            <v>Pc</v>
          </cell>
          <cell r="K282">
            <v>24</v>
          </cell>
          <cell r="L282">
            <v>1</v>
          </cell>
        </row>
        <row r="283">
          <cell r="C283" t="str">
            <v>Serviette en cotton</v>
          </cell>
          <cell r="D283" t="str">
            <v>Petit essuie main</v>
          </cell>
          <cell r="F283" t="str">
            <v>C4</v>
          </cell>
          <cell r="G283" t="str">
            <v>DF045</v>
          </cell>
          <cell r="H283" t="str">
            <v>OADM</v>
          </cell>
          <cell r="I283" t="str">
            <v>DFID</v>
          </cell>
          <cell r="J283" t="str">
            <v>Pc</v>
          </cell>
          <cell r="K283">
            <v>2</v>
          </cell>
          <cell r="L283">
            <v>2</v>
          </cell>
        </row>
        <row r="284">
          <cell r="C284" t="str">
            <v>Torchon en cotton</v>
          </cell>
          <cell r="F284" t="str">
            <v>C4</v>
          </cell>
          <cell r="G284" t="str">
            <v>GX594</v>
          </cell>
          <cell r="H284" t="str">
            <v>OADM</v>
          </cell>
          <cell r="I284" t="str">
            <v>UNICEF</v>
          </cell>
          <cell r="J284" t="str">
            <v>Pc</v>
          </cell>
          <cell r="K284">
            <v>11</v>
          </cell>
          <cell r="L284">
            <v>1.5</v>
          </cell>
        </row>
        <row r="285">
          <cell r="C285" t="str">
            <v xml:space="preserve">Ampoule neon </v>
          </cell>
          <cell r="D285" t="str">
            <v>40Watts</v>
          </cell>
          <cell r="F285" t="str">
            <v>C4</v>
          </cell>
          <cell r="G285" t="str">
            <v>SV291</v>
          </cell>
          <cell r="H285" t="str">
            <v>OADM</v>
          </cell>
          <cell r="I285" t="str">
            <v>DEUT COOP</v>
          </cell>
          <cell r="J285" t="str">
            <v>Pc</v>
          </cell>
          <cell r="K285">
            <v>0</v>
          </cell>
          <cell r="L285">
            <v>3</v>
          </cell>
        </row>
        <row r="286">
          <cell r="C286" t="str">
            <v>Braserot</v>
          </cell>
          <cell r="F286" t="str">
            <v>C4</v>
          </cell>
          <cell r="G286" t="str">
            <v>SV291</v>
          </cell>
          <cell r="H286" t="str">
            <v>OADM</v>
          </cell>
          <cell r="I286" t="str">
            <v>DEUT COOP</v>
          </cell>
          <cell r="J286" t="str">
            <v>Pc</v>
          </cell>
          <cell r="K286">
            <v>2</v>
          </cell>
          <cell r="L286">
            <v>5</v>
          </cell>
        </row>
        <row r="287">
          <cell r="C287" t="str">
            <v>Plastique fume</v>
          </cell>
          <cell r="D287" t="str">
            <v>Pour vitre</v>
          </cell>
          <cell r="F287" t="str">
            <v>C4</v>
          </cell>
          <cell r="G287" t="str">
            <v>SV291</v>
          </cell>
          <cell r="H287" t="str">
            <v>OADM</v>
          </cell>
          <cell r="I287" t="str">
            <v>DEUT COOP</v>
          </cell>
          <cell r="J287" t="str">
            <v>Pc</v>
          </cell>
          <cell r="K287">
            <v>1</v>
          </cell>
          <cell r="L287">
            <v>10</v>
          </cell>
        </row>
        <row r="288">
          <cell r="C288" t="str">
            <v xml:space="preserve">Bassin en plastique </v>
          </cell>
          <cell r="D288" t="str">
            <v>40Lt</v>
          </cell>
          <cell r="F288" t="str">
            <v>C4</v>
          </cell>
          <cell r="G288" t="str">
            <v>GX572</v>
          </cell>
          <cell r="H288" t="str">
            <v>OADM</v>
          </cell>
          <cell r="I288" t="str">
            <v>UNICEF</v>
          </cell>
          <cell r="J288" t="str">
            <v>Pc</v>
          </cell>
          <cell r="K288">
            <v>1</v>
          </cell>
          <cell r="L288">
            <v>15</v>
          </cell>
        </row>
        <row r="289">
          <cell r="C289" t="str">
            <v xml:space="preserve">Brosse </v>
          </cell>
          <cell r="D289" t="str">
            <v>Pour cuve WC</v>
          </cell>
          <cell r="F289" t="str">
            <v>C4</v>
          </cell>
          <cell r="G289" t="str">
            <v>GX572</v>
          </cell>
          <cell r="H289" t="str">
            <v>OADM</v>
          </cell>
          <cell r="I289" t="str">
            <v>UNICEF</v>
          </cell>
          <cell r="J289" t="str">
            <v>Pc</v>
          </cell>
          <cell r="K289">
            <v>5</v>
          </cell>
          <cell r="L289">
            <v>1.5</v>
          </cell>
        </row>
        <row r="290">
          <cell r="C290" t="str">
            <v>Eponge pour vaissel</v>
          </cell>
          <cell r="D290" t="str">
            <v>Paquet de 10pces</v>
          </cell>
          <cell r="F290" t="str">
            <v>C4</v>
          </cell>
          <cell r="G290" t="str">
            <v>GX572</v>
          </cell>
          <cell r="H290" t="str">
            <v>OADM</v>
          </cell>
          <cell r="I290" t="str">
            <v>UNICEF</v>
          </cell>
          <cell r="J290" t="str">
            <v>Pqt</v>
          </cell>
          <cell r="K290">
            <v>5</v>
          </cell>
          <cell r="L290">
            <v>5</v>
          </cell>
        </row>
        <row r="291">
          <cell r="C291" t="str">
            <v>Essui main</v>
          </cell>
          <cell r="F291" t="str">
            <v>C4</v>
          </cell>
          <cell r="G291" t="str">
            <v>GX572</v>
          </cell>
          <cell r="H291" t="str">
            <v>OADM</v>
          </cell>
          <cell r="I291" t="str">
            <v>UNICEF</v>
          </cell>
          <cell r="J291" t="str">
            <v>Pc</v>
          </cell>
          <cell r="K291">
            <v>3</v>
          </cell>
          <cell r="L291">
            <v>3</v>
          </cell>
        </row>
        <row r="292">
          <cell r="C292" t="str">
            <v>Gant de menage</v>
          </cell>
          <cell r="D292" t="str">
            <v>En plastique</v>
          </cell>
          <cell r="F292" t="str">
            <v>C4</v>
          </cell>
          <cell r="G292" t="str">
            <v>GX572</v>
          </cell>
          <cell r="H292" t="str">
            <v>OADM</v>
          </cell>
          <cell r="I292" t="str">
            <v>UNICEF</v>
          </cell>
          <cell r="J292" t="str">
            <v>Pc</v>
          </cell>
          <cell r="K292">
            <v>17</v>
          </cell>
          <cell r="L292">
            <v>2.5</v>
          </cell>
        </row>
        <row r="293">
          <cell r="C293" t="str">
            <v>Insecticide</v>
          </cell>
          <cell r="D293" t="str">
            <v>Baygon</v>
          </cell>
          <cell r="F293" t="str">
            <v>C4</v>
          </cell>
          <cell r="G293" t="str">
            <v>GX572</v>
          </cell>
          <cell r="H293" t="str">
            <v>OADM</v>
          </cell>
          <cell r="I293" t="str">
            <v>UNICEF</v>
          </cell>
          <cell r="J293" t="str">
            <v>Pc</v>
          </cell>
          <cell r="K293">
            <v>3</v>
          </cell>
          <cell r="L293">
            <v>3.5</v>
          </cell>
        </row>
        <row r="294">
          <cell r="C294" t="str">
            <v>Interrupteur apparent</v>
          </cell>
          <cell r="F294" t="str">
            <v>C4</v>
          </cell>
          <cell r="G294" t="str">
            <v>GX572</v>
          </cell>
          <cell r="H294" t="str">
            <v>OADM</v>
          </cell>
          <cell r="I294" t="str">
            <v>UNICEF</v>
          </cell>
          <cell r="J294" t="str">
            <v>Pc</v>
          </cell>
          <cell r="K294">
            <v>12</v>
          </cell>
          <cell r="L294">
            <v>1.5</v>
          </cell>
        </row>
        <row r="295">
          <cell r="C295" t="str">
            <v>Matrice a cle</v>
          </cell>
          <cell r="F295" t="str">
            <v>C4</v>
          </cell>
          <cell r="G295" t="str">
            <v>GX572</v>
          </cell>
          <cell r="H295" t="str">
            <v>OADM</v>
          </cell>
          <cell r="I295" t="str">
            <v>UNICEF</v>
          </cell>
          <cell r="J295" t="str">
            <v>Pc</v>
          </cell>
          <cell r="K295">
            <v>28</v>
          </cell>
          <cell r="L295">
            <v>3</v>
          </cell>
        </row>
        <row r="296">
          <cell r="C296" t="str">
            <v>Savon liquide pour vaiselle</v>
          </cell>
          <cell r="F296" t="str">
            <v>C4</v>
          </cell>
          <cell r="G296" t="str">
            <v>GX572</v>
          </cell>
          <cell r="H296" t="str">
            <v>OADM</v>
          </cell>
          <cell r="I296" t="str">
            <v>UNICEF</v>
          </cell>
          <cell r="J296" t="str">
            <v>Lt</v>
          </cell>
          <cell r="K296">
            <v>36</v>
          </cell>
          <cell r="L296">
            <v>4</v>
          </cell>
        </row>
        <row r="297">
          <cell r="C297" t="str">
            <v>Savon OMO TOSS</v>
          </cell>
          <cell r="F297" t="str">
            <v>C4</v>
          </cell>
          <cell r="G297" t="str">
            <v>GX572</v>
          </cell>
          <cell r="H297" t="str">
            <v>OADM</v>
          </cell>
          <cell r="I297" t="str">
            <v>UNICEF</v>
          </cell>
          <cell r="J297" t="str">
            <v>Bt</v>
          </cell>
          <cell r="K297">
            <v>6</v>
          </cell>
          <cell r="L297">
            <v>1.9</v>
          </cell>
        </row>
        <row r="298">
          <cell r="C298" t="str">
            <v>Strater Phillips</v>
          </cell>
          <cell r="F298" t="str">
            <v>C4</v>
          </cell>
          <cell r="G298" t="str">
            <v>GX572</v>
          </cell>
          <cell r="H298" t="str">
            <v>OADM</v>
          </cell>
          <cell r="I298" t="str">
            <v>UNICEF</v>
          </cell>
          <cell r="J298" t="str">
            <v>Pc</v>
          </cell>
          <cell r="K298">
            <v>24</v>
          </cell>
          <cell r="L298">
            <v>0.5</v>
          </cell>
        </row>
      </sheetData>
      <sheetData sheetId="11"/>
      <sheetData sheetId="12">
        <row r="11">
          <cell r="C11" t="str">
            <v>Machette</v>
          </cell>
          <cell r="E11" t="str">
            <v>GARAGE</v>
          </cell>
          <cell r="F11" t="str">
            <v>C5</v>
          </cell>
          <cell r="G11" t="str">
            <v>U1000</v>
          </cell>
          <cell r="H11" t="str">
            <v>OADM</v>
          </cell>
          <cell r="I11" t="str">
            <v>IRC</v>
          </cell>
          <cell r="J11" t="str">
            <v>PC</v>
          </cell>
          <cell r="K11">
            <v>0</v>
          </cell>
          <cell r="L11">
            <v>3</v>
          </cell>
        </row>
        <row r="12">
          <cell r="C12" t="str">
            <v>Impermeable</v>
          </cell>
          <cell r="E12" t="str">
            <v>GARAGE</v>
          </cell>
          <cell r="F12" t="str">
            <v>C5</v>
          </cell>
          <cell r="G12" t="str">
            <v>U1000</v>
          </cell>
          <cell r="H12" t="str">
            <v>OADM</v>
          </cell>
          <cell r="I12" t="str">
            <v>IRC</v>
          </cell>
          <cell r="J12" t="str">
            <v>PC</v>
          </cell>
          <cell r="K12">
            <v>0</v>
          </cell>
          <cell r="L12">
            <v>8</v>
          </cell>
        </row>
        <row r="13">
          <cell r="C13" t="str">
            <v>Soulier botte</v>
          </cell>
          <cell r="E13" t="str">
            <v>GARAGE</v>
          </cell>
          <cell r="F13" t="str">
            <v>C5</v>
          </cell>
          <cell r="G13" t="str">
            <v>U1000</v>
          </cell>
          <cell r="H13" t="str">
            <v>OADM</v>
          </cell>
          <cell r="I13" t="str">
            <v>IRC</v>
          </cell>
          <cell r="J13" t="str">
            <v>paires</v>
          </cell>
          <cell r="K13">
            <v>0</v>
          </cell>
          <cell r="L13">
            <v>8</v>
          </cell>
        </row>
        <row r="14">
          <cell r="C14" t="str">
            <v>Lampe torche</v>
          </cell>
          <cell r="E14" t="str">
            <v>GARAGE</v>
          </cell>
          <cell r="F14" t="str">
            <v>C5</v>
          </cell>
          <cell r="G14" t="str">
            <v>U1000</v>
          </cell>
          <cell r="H14" t="str">
            <v>OADM</v>
          </cell>
          <cell r="I14" t="str">
            <v>IRC</v>
          </cell>
          <cell r="J14" t="str">
            <v>PC</v>
          </cell>
          <cell r="K14">
            <v>0</v>
          </cell>
          <cell r="L14">
            <v>2</v>
          </cell>
        </row>
        <row r="15">
          <cell r="C15" t="str">
            <v>Serviette</v>
          </cell>
          <cell r="E15" t="str">
            <v>GARAGE</v>
          </cell>
          <cell r="F15" t="str">
            <v>C5</v>
          </cell>
          <cell r="G15" t="str">
            <v>U1000</v>
          </cell>
          <cell r="H15" t="str">
            <v>OADM</v>
          </cell>
          <cell r="I15" t="str">
            <v>IRC</v>
          </cell>
          <cell r="J15" t="str">
            <v>PC</v>
          </cell>
          <cell r="K15">
            <v>0</v>
          </cell>
          <cell r="L15">
            <v>3</v>
          </cell>
        </row>
        <row r="16">
          <cell r="C16" t="str">
            <v>Beche</v>
          </cell>
          <cell r="E16" t="str">
            <v>GARAGE</v>
          </cell>
          <cell r="F16" t="str">
            <v>C5</v>
          </cell>
          <cell r="G16" t="str">
            <v>U1000</v>
          </cell>
          <cell r="H16" t="str">
            <v>OADM</v>
          </cell>
          <cell r="I16" t="str">
            <v>IRC</v>
          </cell>
          <cell r="J16" t="str">
            <v>PC</v>
          </cell>
          <cell r="K16">
            <v>0</v>
          </cell>
          <cell r="L16">
            <v>3</v>
          </cell>
        </row>
      </sheetData>
      <sheetData sheetId="13"/>
      <sheetData sheetId="14"/>
      <sheetData sheetId="15"/>
      <sheetData sheetId="16"/>
      <sheetData sheetId="17"/>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080906"/>
      <sheetName val="Data"/>
    </sheetNames>
    <sheetDataSet>
      <sheetData sheetId="0" refreshError="1"/>
      <sheetData sheetId="1" refreshError="1">
        <row r="2">
          <cell r="B2" t="str">
            <v>New product - write details in remarks</v>
          </cell>
          <cell r="O2" t="str">
            <v>Select your country</v>
          </cell>
          <cell r="Q2" t="str">
            <v>Air Transport</v>
          </cell>
          <cell r="U2" t="str">
            <v>Kg</v>
          </cell>
        </row>
        <row r="3">
          <cell r="B3" t="str">
            <v>(Onion tank,30m3) bag+zipper</v>
          </cell>
          <cell r="H3" t="str">
            <v>ADP</v>
          </cell>
          <cell r="J3" t="str">
            <v xml:space="preserve">AIR         </v>
          </cell>
          <cell r="O3" t="str">
            <v>Afghanistan</v>
          </cell>
          <cell r="Q3" t="str">
            <v>Express/rapid mail Transport</v>
          </cell>
          <cell r="U3" t="str">
            <v>Pieces</v>
          </cell>
        </row>
        <row r="4">
          <cell r="B4" t="str">
            <v>1 1/2" adjustable stop cock</v>
          </cell>
          <cell r="H4" t="str">
            <v>AED</v>
          </cell>
          <cell r="J4" t="str">
            <v xml:space="preserve">COMB        </v>
          </cell>
          <cell r="O4" t="str">
            <v>Albania</v>
          </cell>
          <cell r="Q4" t="str">
            <v>Road Transport</v>
          </cell>
        </row>
        <row r="5">
          <cell r="B5" t="str">
            <v>1" adjustable stop cock</v>
          </cell>
          <cell r="H5" t="str">
            <v>AFA</v>
          </cell>
          <cell r="J5" t="str">
            <v>EXM</v>
          </cell>
          <cell r="O5" t="str">
            <v>Algeria</v>
          </cell>
          <cell r="Q5" t="str">
            <v>Sea Transport</v>
          </cell>
        </row>
        <row r="6">
          <cell r="B6" t="str">
            <v>1.1KVA Submersible pump + cable</v>
          </cell>
          <cell r="H6" t="str">
            <v>AFG</v>
          </cell>
          <cell r="J6" t="str">
            <v>EXPAT</v>
          </cell>
          <cell r="O6" t="str">
            <v>American Samoa</v>
          </cell>
        </row>
        <row r="7">
          <cell r="B7" t="str">
            <v>1/8 Allen key for adjust. stop cock</v>
          </cell>
          <cell r="H7" t="str">
            <v>AFI</v>
          </cell>
          <cell r="J7" t="str">
            <v xml:space="preserve">ROAD        </v>
          </cell>
          <cell r="O7" t="str">
            <v>Andorra</v>
          </cell>
        </row>
        <row r="8">
          <cell r="B8" t="str">
            <v>100 m Deep Meter</v>
          </cell>
          <cell r="H8" t="str">
            <v>AFU</v>
          </cell>
          <cell r="J8" t="str">
            <v xml:space="preserve">SEA         </v>
          </cell>
          <cell r="O8" t="str">
            <v>Angola</v>
          </cell>
        </row>
        <row r="9">
          <cell r="B9" t="str">
            <v>105 mm Bottom Bit</v>
          </cell>
          <cell r="H9" t="str">
            <v>ALL</v>
          </cell>
          <cell r="O9" t="str">
            <v>Anguilla</v>
          </cell>
        </row>
        <row r="10">
          <cell r="B10" t="str">
            <v>1200mA Battery HNN9628</v>
          </cell>
          <cell r="H10" t="str">
            <v>ANG</v>
          </cell>
          <cell r="O10" t="str">
            <v>Antarctica</v>
          </cell>
        </row>
        <row r="11">
          <cell r="B11" t="str">
            <v>2 kg Standard Weigh</v>
          </cell>
          <cell r="H11" t="str">
            <v>AOK</v>
          </cell>
          <cell r="O11" t="str">
            <v>Antigua and Barbuda</v>
          </cell>
        </row>
        <row r="12">
          <cell r="B12" t="str">
            <v>2" Diesel motorpump - service pack</v>
          </cell>
          <cell r="H12" t="str">
            <v>ATS</v>
          </cell>
          <cell r="O12" t="str">
            <v>Argentina</v>
          </cell>
        </row>
        <row r="13">
          <cell r="B13" t="str">
            <v>2" Heliflex hose 25 m</v>
          </cell>
          <cell r="H13" t="str">
            <v>AUD</v>
          </cell>
          <cell r="O13" t="str">
            <v>Armenia</v>
          </cell>
        </row>
        <row r="14">
          <cell r="B14" t="str">
            <v>2" Hose and Fittings kit ACF Spec</v>
          </cell>
          <cell r="H14" t="str">
            <v>AWG</v>
          </cell>
          <cell r="O14" t="str">
            <v>Australia</v>
          </cell>
        </row>
        <row r="15">
          <cell r="B15" t="str">
            <v>2" LP diesel motorpump + serv pack</v>
          </cell>
          <cell r="H15" t="str">
            <v>AZM</v>
          </cell>
          <cell r="O15" t="str">
            <v>Austria</v>
          </cell>
        </row>
        <row r="16">
          <cell r="B16" t="str">
            <v>2" LP petrol motorpump + serv pack</v>
          </cell>
          <cell r="H16" t="str">
            <v>BAT</v>
          </cell>
          <cell r="O16" t="str">
            <v>Azerbaijan</v>
          </cell>
        </row>
        <row r="17">
          <cell r="B17" t="str">
            <v>2" LP petrol motorpump kit</v>
          </cell>
          <cell r="H17" t="str">
            <v>BBD</v>
          </cell>
          <cell r="O17" t="str">
            <v>Bahamas</v>
          </cell>
        </row>
        <row r="18">
          <cell r="B18" t="str">
            <v>2" Suction &amp; discharge pipe kit</v>
          </cell>
          <cell r="H18" t="str">
            <v>BDT</v>
          </cell>
          <cell r="O18" t="str">
            <v>Bahrain</v>
          </cell>
        </row>
        <row r="19">
          <cell r="B19" t="str">
            <v>2" tapstand with 6 selflocking taps</v>
          </cell>
          <cell r="H19" t="str">
            <v>BEF</v>
          </cell>
          <cell r="O19" t="str">
            <v>Bangladesh</v>
          </cell>
        </row>
        <row r="20">
          <cell r="B20" t="str">
            <v>25m spiralled reinforced hose suct.</v>
          </cell>
          <cell r="H20" t="str">
            <v>BGL</v>
          </cell>
          <cell r="O20" t="str">
            <v>Barbados</v>
          </cell>
        </row>
        <row r="21">
          <cell r="B21" t="str">
            <v>3" Diesel motorpump - service pack</v>
          </cell>
          <cell r="H21" t="str">
            <v>BHD</v>
          </cell>
          <cell r="O21" t="str">
            <v>Belarus</v>
          </cell>
        </row>
        <row r="22">
          <cell r="B22" t="str">
            <v>3" Hose and Fittings kit ACF Spec</v>
          </cell>
          <cell r="H22" t="str">
            <v>BIF</v>
          </cell>
          <cell r="O22" t="str">
            <v>Belgium</v>
          </cell>
        </row>
        <row r="23">
          <cell r="B23" t="str">
            <v>3" Low pressur diesel motorpump kit</v>
          </cell>
          <cell r="H23" t="str">
            <v>BIN</v>
          </cell>
          <cell r="O23" t="str">
            <v>Belize</v>
          </cell>
        </row>
        <row r="24">
          <cell r="B24" t="str">
            <v>3" LP diesel motorpump + serv pack</v>
          </cell>
          <cell r="H24" t="str">
            <v>BMD</v>
          </cell>
          <cell r="O24" t="str">
            <v>Benin</v>
          </cell>
        </row>
        <row r="25">
          <cell r="B25" t="str">
            <v>3/4" adjustable stop cock</v>
          </cell>
          <cell r="H25" t="str">
            <v>BND</v>
          </cell>
          <cell r="O25" t="str">
            <v>Bermuda</v>
          </cell>
        </row>
        <row r="26">
          <cell r="B26" t="str">
            <v>3/8" crancked handle speed brace</v>
          </cell>
          <cell r="H26" t="str">
            <v>BOB</v>
          </cell>
          <cell r="O26" t="str">
            <v>Bhutan</v>
          </cell>
        </row>
        <row r="27">
          <cell r="B27" t="str">
            <v>4x4 Pick Up Land Cruiser</v>
          </cell>
          <cell r="H27" t="str">
            <v>BOD</v>
          </cell>
          <cell r="O27" t="str">
            <v>Bolivia</v>
          </cell>
        </row>
        <row r="28">
          <cell r="B28" t="str">
            <v>4x4 Pick Up Toyota Land Cruiser</v>
          </cell>
          <cell r="H28" t="str">
            <v>BRA</v>
          </cell>
          <cell r="O28" t="str">
            <v>Bosnia and Herzegovina</v>
          </cell>
        </row>
        <row r="29">
          <cell r="B29" t="str">
            <v>4x4 Pick Up Toyota Land Cruiser</v>
          </cell>
          <cell r="H29" t="str">
            <v>BRN</v>
          </cell>
          <cell r="O29" t="str">
            <v>Botswana</v>
          </cell>
        </row>
        <row r="30">
          <cell r="B30" t="str">
            <v>50 m Deep Meter</v>
          </cell>
          <cell r="H30" t="str">
            <v>BSD</v>
          </cell>
          <cell r="O30" t="str">
            <v>Bouvet Island</v>
          </cell>
        </row>
        <row r="31">
          <cell r="B31" t="str">
            <v>50 meter Metric Tape</v>
          </cell>
          <cell r="H31" t="str">
            <v>BTN</v>
          </cell>
          <cell r="O31" t="str">
            <v>Brazil</v>
          </cell>
        </row>
        <row r="32">
          <cell r="B32" t="str">
            <v>50m delivery pipe (flat hoses, 80mm</v>
          </cell>
          <cell r="H32" t="str">
            <v>BUK</v>
          </cell>
          <cell r="O32" t="str">
            <v>British Indian Ocean Territory</v>
          </cell>
        </row>
        <row r="33">
          <cell r="B33" t="str">
            <v>50m flat delivery hose 2"+couplings</v>
          </cell>
          <cell r="H33" t="str">
            <v>BWP</v>
          </cell>
          <cell r="O33" t="str">
            <v>British Virgin Island</v>
          </cell>
        </row>
        <row r="34">
          <cell r="B34" t="str">
            <v>50m flat hose 3" guillemin 3"rolled</v>
          </cell>
          <cell r="H34" t="str">
            <v>BZD</v>
          </cell>
          <cell r="O34" t="str">
            <v>Brunei</v>
          </cell>
        </row>
        <row r="35">
          <cell r="B35" t="str">
            <v>50m flat hose for delivery 2"ND50mm</v>
          </cell>
          <cell r="H35" t="str">
            <v>CAD</v>
          </cell>
          <cell r="O35" t="str">
            <v>Bulgaria</v>
          </cell>
        </row>
        <row r="36">
          <cell r="B36" t="str">
            <v>50m flat hose for delivery 3"ND75mm</v>
          </cell>
          <cell r="H36" t="str">
            <v>CDF</v>
          </cell>
          <cell r="O36" t="str">
            <v>Burkina Faso</v>
          </cell>
        </row>
        <row r="37">
          <cell r="B37" t="str">
            <v>6.4m diameter x 0.8mm corrugated</v>
          </cell>
          <cell r="H37" t="str">
            <v>CFA</v>
          </cell>
          <cell r="O37" t="str">
            <v>Burma</v>
          </cell>
        </row>
        <row r="38">
          <cell r="B38" t="str">
            <v>60m water flexible hose nominal</v>
          </cell>
          <cell r="H38" t="str">
            <v>CHF</v>
          </cell>
          <cell r="O38" t="str">
            <v>Burundi</v>
          </cell>
        </row>
        <row r="39">
          <cell r="B39" t="str">
            <v>7.5mm diameter reinforced conically</v>
          </cell>
          <cell r="H39" t="str">
            <v>CLP</v>
          </cell>
          <cell r="O39" t="str">
            <v>Cameroon</v>
          </cell>
        </row>
        <row r="40">
          <cell r="B40" t="str">
            <v>8" half round bastard file and hand</v>
          </cell>
          <cell r="H40" t="str">
            <v>CNY</v>
          </cell>
          <cell r="O40" t="str">
            <v>Canada</v>
          </cell>
        </row>
        <row r="41">
          <cell r="B41" t="str">
            <v>8" Tricone M3"1/2 API Reg</v>
          </cell>
          <cell r="H41" t="str">
            <v>COP</v>
          </cell>
          <cell r="O41" t="str">
            <v>Canton and Enderbury Islands</v>
          </cell>
        </row>
        <row r="42">
          <cell r="B42" t="str">
            <v>8m flexible reinforced hose 2"+guil</v>
          </cell>
          <cell r="H42" t="str">
            <v>COR</v>
          </cell>
          <cell r="O42" t="str">
            <v>Cape Verde</v>
          </cell>
        </row>
        <row r="43">
          <cell r="B43" t="str">
            <v>8m Flexible reinforced hose 3"+guil</v>
          </cell>
          <cell r="H43" t="str">
            <v>CRC</v>
          </cell>
          <cell r="O43" t="str">
            <v>Cayman Islands</v>
          </cell>
        </row>
        <row r="44">
          <cell r="B44" t="str">
            <v>9780E Transceiver&amp;9782 FrontControl</v>
          </cell>
          <cell r="H44" t="str">
            <v>CSK</v>
          </cell>
          <cell r="O44" t="str">
            <v>Central African Republic</v>
          </cell>
        </row>
        <row r="45">
          <cell r="B45" t="str">
            <v>9780E Tx and 9782 Front Control</v>
          </cell>
          <cell r="H45" t="str">
            <v>CUP</v>
          </cell>
          <cell r="O45" t="str">
            <v>Chad</v>
          </cell>
        </row>
        <row r="46">
          <cell r="B46" t="str">
            <v>A3 Card - TFC</v>
          </cell>
          <cell r="H46" t="str">
            <v>CVE</v>
          </cell>
          <cell r="O46" t="str">
            <v>Chile</v>
          </cell>
        </row>
        <row r="47">
          <cell r="B47" t="str">
            <v>A3 Registration book - SFC wet</v>
          </cell>
          <cell r="H47" t="str">
            <v>CYP</v>
          </cell>
          <cell r="O47" t="str">
            <v>China</v>
          </cell>
        </row>
        <row r="48">
          <cell r="B48" t="str">
            <v>A4 Transfert Card</v>
          </cell>
          <cell r="H48" t="str">
            <v>DEM</v>
          </cell>
          <cell r="O48" t="str">
            <v>Christmas Island</v>
          </cell>
        </row>
        <row r="49">
          <cell r="B49" t="str">
            <v>Absorbent Pads</v>
          </cell>
          <cell r="H49" t="str">
            <v>DIN</v>
          </cell>
          <cell r="O49" t="str">
            <v>Cocos Islands</v>
          </cell>
        </row>
        <row r="50">
          <cell r="B50" t="str">
            <v>Accessories for Mental Health Progr</v>
          </cell>
          <cell r="H50" t="str">
            <v>DJF</v>
          </cell>
          <cell r="O50" t="str">
            <v>Colombia</v>
          </cell>
        </row>
        <row r="51">
          <cell r="B51" t="str">
            <v>ACF Flag</v>
          </cell>
          <cell r="H51" t="str">
            <v>DKK</v>
          </cell>
          <cell r="O51" t="str">
            <v>Comoros</v>
          </cell>
        </row>
        <row r="52">
          <cell r="B52" t="str">
            <v>ACF Rain Coat</v>
          </cell>
          <cell r="H52" t="str">
            <v>DOP</v>
          </cell>
          <cell r="O52" t="str">
            <v>Congo</v>
          </cell>
        </row>
        <row r="53">
          <cell r="B53" t="str">
            <v>ACF Vest</v>
          </cell>
          <cell r="H53" t="str">
            <v>DOS</v>
          </cell>
          <cell r="O53" t="str">
            <v>Cook Islands</v>
          </cell>
        </row>
        <row r="54">
          <cell r="B54" t="str">
            <v>Acidity</v>
          </cell>
          <cell r="H54" t="str">
            <v>DZD</v>
          </cell>
          <cell r="O54" t="str">
            <v>Costa Rica</v>
          </cell>
        </row>
        <row r="55">
          <cell r="B55" t="str">
            <v>Adaptator Spanner</v>
          </cell>
          <cell r="H55" t="str">
            <v>ECS</v>
          </cell>
          <cell r="O55" t="str">
            <v>Croatia</v>
          </cell>
        </row>
        <row r="56">
          <cell r="B56" t="str">
            <v>Adaptator Toshiba Sat A10</v>
          </cell>
          <cell r="H56" t="str">
            <v>EGP</v>
          </cell>
          <cell r="O56" t="str">
            <v>Cuba</v>
          </cell>
        </row>
        <row r="57">
          <cell r="B57" t="str">
            <v>Adaptator Toshiba Sat A30</v>
          </cell>
          <cell r="H57" t="str">
            <v>ESP</v>
          </cell>
          <cell r="O57" t="str">
            <v>Cyprus</v>
          </cell>
        </row>
        <row r="58">
          <cell r="B58" t="str">
            <v>Adaptator Toshiba Sat A60</v>
          </cell>
          <cell r="H58" t="str">
            <v>ETB</v>
          </cell>
          <cell r="O58" t="str">
            <v>Czechoslovakia</v>
          </cell>
        </row>
        <row r="59">
          <cell r="B59" t="str">
            <v>Adaptor RS232-USB</v>
          </cell>
          <cell r="H59" t="str">
            <v>EUR</v>
          </cell>
          <cell r="O59" t="str">
            <v>Czeck Republic</v>
          </cell>
        </row>
        <row r="60">
          <cell r="B60" t="str">
            <v>Aflatoxin Test Kit</v>
          </cell>
          <cell r="H60" t="str">
            <v>FBU</v>
          </cell>
          <cell r="O60" t="str">
            <v>Dem People's Rep of Korea</v>
          </cell>
        </row>
        <row r="61">
          <cell r="B61" t="str">
            <v>Aflatoxyne analysis</v>
          </cell>
          <cell r="H61" t="str">
            <v>FEC</v>
          </cell>
          <cell r="O61" t="str">
            <v>Denmark</v>
          </cell>
        </row>
        <row r="62">
          <cell r="B62" t="str">
            <v>Air Matress</v>
          </cell>
          <cell r="H62" t="str">
            <v>FIM</v>
          </cell>
          <cell r="O62" t="str">
            <v>Djibouti</v>
          </cell>
        </row>
        <row r="63">
          <cell r="B63" t="str">
            <v>Air Transport</v>
          </cell>
          <cell r="H63" t="str">
            <v>FJD</v>
          </cell>
          <cell r="O63" t="str">
            <v>Dominica</v>
          </cell>
        </row>
        <row r="64">
          <cell r="B64" t="str">
            <v>AKILEINE cream</v>
          </cell>
          <cell r="H64" t="str">
            <v>FKP</v>
          </cell>
          <cell r="O64" t="str">
            <v>Dominican Republic</v>
          </cell>
        </row>
        <row r="65">
          <cell r="B65" t="str">
            <v>Altimeter Altiplus D2</v>
          </cell>
          <cell r="H65" t="str">
            <v>FRF</v>
          </cell>
          <cell r="O65" t="str">
            <v>East Timor</v>
          </cell>
        </row>
        <row r="66">
          <cell r="B66" t="str">
            <v>Aluminium Reagent</v>
          </cell>
          <cell r="H66" t="str">
            <v>GBP</v>
          </cell>
          <cell r="O66" t="str">
            <v>Ecuador</v>
          </cell>
        </row>
        <row r="67">
          <cell r="B67" t="str">
            <v>Aluminium Sulphate</v>
          </cell>
          <cell r="H67" t="str">
            <v>GHC</v>
          </cell>
          <cell r="O67" t="str">
            <v>Egypt</v>
          </cell>
        </row>
        <row r="68">
          <cell r="B68" t="str">
            <v>Ammonia Reagent</v>
          </cell>
          <cell r="H68" t="str">
            <v>GIP</v>
          </cell>
          <cell r="O68" t="str">
            <v>El Salvador</v>
          </cell>
        </row>
        <row r="69">
          <cell r="B69" t="str">
            <v>Antenna AH2B - ICOM</v>
          </cell>
          <cell r="H69" t="str">
            <v>GMD</v>
          </cell>
          <cell r="O69" t="str">
            <v>Equatorial Guinea</v>
          </cell>
        </row>
        <row r="70">
          <cell r="B70" t="str">
            <v>Antenna for GP300</v>
          </cell>
          <cell r="H70" t="str">
            <v>GNF</v>
          </cell>
          <cell r="O70" t="str">
            <v>Estonia</v>
          </cell>
        </row>
        <row r="71">
          <cell r="B71" t="str">
            <v>Antenna for GP340</v>
          </cell>
          <cell r="H71" t="str">
            <v>GRD</v>
          </cell>
          <cell r="O71" t="str">
            <v>Ethiopia</v>
          </cell>
        </row>
        <row r="72">
          <cell r="B72" t="str">
            <v>Antenna Kathrein 71153 for VHF Base</v>
          </cell>
          <cell r="H72" t="str">
            <v>GTQ</v>
          </cell>
          <cell r="O72" t="str">
            <v>Faeroe Islands</v>
          </cell>
        </row>
        <row r="73">
          <cell r="B73" t="str">
            <v>Antenna Kathrein for VHF Base fix</v>
          </cell>
          <cell r="H73" t="str">
            <v>GWP</v>
          </cell>
          <cell r="O73" t="str">
            <v>Falkland Island</v>
          </cell>
        </row>
        <row r="74">
          <cell r="B74" t="str">
            <v>Antenna Procom for VHF Base fix</v>
          </cell>
          <cell r="H74" t="str">
            <v>GYD</v>
          </cell>
          <cell r="O74" t="str">
            <v>Fiji</v>
          </cell>
        </row>
        <row r="75">
          <cell r="B75" t="str">
            <v>Antenna Procom GP16013 for VHF Base</v>
          </cell>
          <cell r="H75" t="str">
            <v>HKD</v>
          </cell>
          <cell r="O75" t="str">
            <v>Finland</v>
          </cell>
        </row>
        <row r="76">
          <cell r="B76" t="str">
            <v>Anti-mosquito Spray</v>
          </cell>
          <cell r="H76" t="str">
            <v>HNL</v>
          </cell>
          <cell r="O76" t="str">
            <v>France</v>
          </cell>
        </row>
        <row r="77">
          <cell r="B77" t="str">
            <v>APC Back UPS RS 500VA</v>
          </cell>
          <cell r="H77" t="str">
            <v>HTG</v>
          </cell>
          <cell r="O77" t="str">
            <v>French Guiana</v>
          </cell>
        </row>
        <row r="78">
          <cell r="B78" t="str">
            <v>Arsenic-Visual detection kit</v>
          </cell>
          <cell r="H78" t="str">
            <v>HUF</v>
          </cell>
          <cell r="O78" t="str">
            <v>French Polynesia</v>
          </cell>
        </row>
        <row r="79">
          <cell r="B79" t="str">
            <v>ASTRON Regulator/power supply</v>
          </cell>
          <cell r="H79" t="str">
            <v>IDR</v>
          </cell>
          <cell r="O79" t="str">
            <v>French Southern Territories</v>
          </cell>
        </row>
        <row r="80">
          <cell r="B80" t="str">
            <v>Autonomous manual 12 V charger</v>
          </cell>
          <cell r="H80" t="str">
            <v>IDT</v>
          </cell>
          <cell r="O80" t="str">
            <v>Gabon</v>
          </cell>
        </row>
        <row r="81">
          <cell r="B81" t="str">
            <v>B5 Card - TFC (red)</v>
          </cell>
          <cell r="H81" t="str">
            <v>IEP</v>
          </cell>
          <cell r="O81" t="str">
            <v>Gambia</v>
          </cell>
        </row>
        <row r="82">
          <cell r="B82" t="str">
            <v>B5 Card SFC (dry/wet ration) (blue)</v>
          </cell>
          <cell r="H82" t="str">
            <v>ILS</v>
          </cell>
          <cell r="O82" t="str">
            <v>Georgia</v>
          </cell>
        </row>
        <row r="83">
          <cell r="B83" t="str">
            <v>Baby weighing scale</v>
          </cell>
          <cell r="H83" t="str">
            <v>INR</v>
          </cell>
          <cell r="O83" t="str">
            <v>Germany</v>
          </cell>
        </row>
        <row r="84">
          <cell r="B84" t="str">
            <v>Backpack for laptop</v>
          </cell>
          <cell r="H84" t="str">
            <v>IQD</v>
          </cell>
          <cell r="O84" t="str">
            <v>Ghana</v>
          </cell>
        </row>
        <row r="85">
          <cell r="B85" t="str">
            <v>Backpack with supports</v>
          </cell>
          <cell r="H85" t="str">
            <v>IRR</v>
          </cell>
          <cell r="O85" t="str">
            <v>Gibraltar</v>
          </cell>
        </row>
        <row r="86">
          <cell r="B86" t="str">
            <v>Bag+zipper for tpt (tank 10m3)</v>
          </cell>
          <cell r="H86" t="str">
            <v>ISK</v>
          </cell>
          <cell r="O86" t="str">
            <v>Greece</v>
          </cell>
        </row>
        <row r="87">
          <cell r="B87" t="str">
            <v>Balladeuses Manuel System</v>
          </cell>
          <cell r="H87" t="str">
            <v>ITL</v>
          </cell>
          <cell r="O87" t="str">
            <v>Greenland</v>
          </cell>
        </row>
        <row r="88">
          <cell r="B88" t="str">
            <v>Basic Options for Ford Ranger</v>
          </cell>
          <cell r="H88" t="str">
            <v>JMD</v>
          </cell>
          <cell r="O88" t="str">
            <v>Grenada</v>
          </cell>
        </row>
        <row r="89">
          <cell r="B89" t="str">
            <v>Basic Topography kit</v>
          </cell>
          <cell r="H89" t="str">
            <v>JOD</v>
          </cell>
          <cell r="O89" t="str">
            <v>Guadeloupe</v>
          </cell>
        </row>
        <row r="90">
          <cell r="B90" t="str">
            <v>Battery  for Laptop</v>
          </cell>
          <cell r="H90" t="str">
            <v>JPY</v>
          </cell>
          <cell r="O90" t="str">
            <v>Guam</v>
          </cell>
        </row>
        <row r="91">
          <cell r="B91" t="str">
            <v>Battery charger for digital camera</v>
          </cell>
          <cell r="H91" t="str">
            <v>KES</v>
          </cell>
          <cell r="O91" t="str">
            <v>Guatemala</v>
          </cell>
        </row>
        <row r="92">
          <cell r="B92" t="str">
            <v>Battery condition monitor</v>
          </cell>
          <cell r="H92" t="str">
            <v>KHR</v>
          </cell>
          <cell r="O92" t="str">
            <v>Guernsey and Jersey</v>
          </cell>
        </row>
        <row r="93">
          <cell r="B93" t="str">
            <v>Battery Dell latitude D 505</v>
          </cell>
          <cell r="H93" t="str">
            <v>KIP</v>
          </cell>
          <cell r="O93" t="str">
            <v>Guinea</v>
          </cell>
        </row>
        <row r="94">
          <cell r="B94" t="str">
            <v>Battery Toshiba Sat A10</v>
          </cell>
          <cell r="H94" t="str">
            <v>KMF</v>
          </cell>
          <cell r="O94" t="str">
            <v>Guinea-Bissau</v>
          </cell>
        </row>
        <row r="95">
          <cell r="B95" t="str">
            <v>Battery Toshiba Sat A30</v>
          </cell>
          <cell r="H95" t="str">
            <v>KPW</v>
          </cell>
          <cell r="O95" t="str">
            <v>Guyana</v>
          </cell>
        </row>
        <row r="96">
          <cell r="B96" t="str">
            <v>Battery Toshiba Sat A60</v>
          </cell>
          <cell r="H96" t="str">
            <v>KRW</v>
          </cell>
          <cell r="O96" t="str">
            <v>Haiti</v>
          </cell>
        </row>
        <row r="97">
          <cell r="B97" t="str">
            <v>Battery Toshiba sat pro M70</v>
          </cell>
          <cell r="H97" t="str">
            <v>KSH</v>
          </cell>
          <cell r="O97" t="str">
            <v>Heard and McDonald Islands</v>
          </cell>
        </row>
        <row r="98">
          <cell r="B98" t="str">
            <v>Beyond farmer first - ITP</v>
          </cell>
          <cell r="H98" t="str">
            <v>KWD</v>
          </cell>
          <cell r="O98" t="str">
            <v>Honduras</v>
          </cell>
        </row>
        <row r="99">
          <cell r="B99" t="str">
            <v>Bgan Explorer TT500 sat phone kit</v>
          </cell>
          <cell r="H99" t="str">
            <v>KYD</v>
          </cell>
          <cell r="O99" t="str">
            <v>Hong Kong</v>
          </cell>
        </row>
        <row r="100">
          <cell r="B100" t="str">
            <v>BGAN TT500 100 - 240 V adapter</v>
          </cell>
          <cell r="H100" t="str">
            <v>LBP</v>
          </cell>
          <cell r="O100" t="str">
            <v>Hungary</v>
          </cell>
        </row>
        <row r="101">
          <cell r="B101" t="str">
            <v>BGAN TT500 12V cigar lighter adapt.</v>
          </cell>
          <cell r="H101" t="str">
            <v xml:space="preserve">LD </v>
          </cell>
          <cell r="O101" t="str">
            <v>Iceland</v>
          </cell>
        </row>
        <row r="102">
          <cell r="B102" t="str">
            <v>BGAN TT500 battery</v>
          </cell>
          <cell r="H102" t="str">
            <v>LKR</v>
          </cell>
          <cell r="O102" t="str">
            <v>India</v>
          </cell>
        </row>
        <row r="103">
          <cell r="B103" t="str">
            <v>BGAN TT500 external waterproof boxe</v>
          </cell>
          <cell r="H103" t="str">
            <v>LRD</v>
          </cell>
          <cell r="O103" t="str">
            <v>Indonesia</v>
          </cell>
        </row>
        <row r="104">
          <cell r="B104" t="str">
            <v>Big spiral notebook 21x29.7-180p</v>
          </cell>
          <cell r="H104" t="str">
            <v>LSL</v>
          </cell>
          <cell r="O104" t="str">
            <v>Iran</v>
          </cell>
        </row>
        <row r="105">
          <cell r="B105" t="str">
            <v>Biscuits BP 5</v>
          </cell>
          <cell r="H105" t="str">
            <v>LUF</v>
          </cell>
          <cell r="O105" t="str">
            <v>Iraq</v>
          </cell>
        </row>
        <row r="106">
          <cell r="B106" t="str">
            <v>Biscuits NRG-5</v>
          </cell>
          <cell r="H106" t="str">
            <v>LYD</v>
          </cell>
          <cell r="O106" t="str">
            <v>Ireland</v>
          </cell>
        </row>
        <row r="107">
          <cell r="B107" t="str">
            <v>Bladder 10 000 liters</v>
          </cell>
          <cell r="H107" t="str">
            <v>MAD</v>
          </cell>
          <cell r="O107" t="str">
            <v>Isle of Man</v>
          </cell>
        </row>
        <row r="108">
          <cell r="B108" t="str">
            <v>Bladder 20 000 liters</v>
          </cell>
          <cell r="H108" t="str">
            <v>MGF</v>
          </cell>
          <cell r="O108" t="str">
            <v>Israel</v>
          </cell>
        </row>
        <row r="109">
          <cell r="B109" t="str">
            <v>Bladder 2000 liters</v>
          </cell>
          <cell r="H109" t="str">
            <v>MMK</v>
          </cell>
          <cell r="O109" t="str">
            <v>Italy</v>
          </cell>
        </row>
        <row r="110">
          <cell r="B110" t="str">
            <v>Bladder 5000 liters</v>
          </cell>
          <cell r="H110" t="str">
            <v>MNT</v>
          </cell>
          <cell r="O110" t="str">
            <v>Ivory Coast</v>
          </cell>
        </row>
        <row r="111">
          <cell r="B111" t="str">
            <v>Bladder Repair kit</v>
          </cell>
          <cell r="H111" t="str">
            <v>MOP</v>
          </cell>
          <cell r="O111" t="str">
            <v>Jamaica</v>
          </cell>
        </row>
        <row r="112">
          <cell r="B112" t="str">
            <v>Blankets</v>
          </cell>
          <cell r="H112" t="str">
            <v>MRO</v>
          </cell>
          <cell r="O112" t="str">
            <v>Japan</v>
          </cell>
        </row>
        <row r="113">
          <cell r="B113" t="str">
            <v>Boîtes à outils 40 cm</v>
          </cell>
          <cell r="H113" t="str">
            <v>MTP</v>
          </cell>
          <cell r="O113" t="str">
            <v>Johnston Island</v>
          </cell>
        </row>
        <row r="114">
          <cell r="B114" t="str">
            <v>Boîtes micropure</v>
          </cell>
          <cell r="H114" t="str">
            <v>MUR</v>
          </cell>
          <cell r="O114" t="str">
            <v>Jordan</v>
          </cell>
        </row>
        <row r="115">
          <cell r="B115" t="str">
            <v>Bucket plastic 10l green/blue color</v>
          </cell>
          <cell r="H115" t="str">
            <v>MVR</v>
          </cell>
          <cell r="O115" t="str">
            <v>Kampuchea</v>
          </cell>
        </row>
        <row r="116">
          <cell r="B116" t="str">
            <v>Buckets of 15L (graduated)</v>
          </cell>
          <cell r="H116" t="str">
            <v>MWK</v>
          </cell>
          <cell r="O116" t="str">
            <v>Kazakstan</v>
          </cell>
        </row>
        <row r="117">
          <cell r="B117" t="str">
            <v>Cable for GM340</v>
          </cell>
          <cell r="H117" t="str">
            <v>MXP</v>
          </cell>
          <cell r="O117" t="str">
            <v>Kenya</v>
          </cell>
        </row>
        <row r="118">
          <cell r="B118" t="str">
            <v>Cable for GP340</v>
          </cell>
          <cell r="H118" t="str">
            <v>MYR</v>
          </cell>
          <cell r="O118" t="str">
            <v>Kiribati</v>
          </cell>
        </row>
        <row r="119">
          <cell r="B119" t="str">
            <v>Cable Handset  IC F30LT &amp; Software</v>
          </cell>
          <cell r="H119" t="str">
            <v>MZM</v>
          </cell>
          <cell r="O119" t="str">
            <v>Kuwait</v>
          </cell>
        </row>
        <row r="120">
          <cell r="B120" t="str">
            <v>Cable USB-RS232 A for Iridium 9505A</v>
          </cell>
          <cell r="H120" t="str">
            <v>NGN</v>
          </cell>
          <cell r="O120" t="str">
            <v>Kyrgyztan</v>
          </cell>
        </row>
        <row r="121">
          <cell r="B121" t="str">
            <v>Cadmium</v>
          </cell>
          <cell r="H121" t="str">
            <v>NIC</v>
          </cell>
          <cell r="O121" t="str">
            <v>Lao People's Dem Rep</v>
          </cell>
        </row>
        <row r="122">
          <cell r="B122" t="str">
            <v>Calcium Hardness Reagent</v>
          </cell>
          <cell r="H122" t="str">
            <v>NLG</v>
          </cell>
          <cell r="O122" t="str">
            <v>Latvia</v>
          </cell>
        </row>
        <row r="123">
          <cell r="B123" t="str">
            <v>Calcium Hypochlorite 1*500gr 70%</v>
          </cell>
          <cell r="H123" t="str">
            <v>NOK</v>
          </cell>
          <cell r="O123" t="str">
            <v>Lebanon</v>
          </cell>
        </row>
        <row r="124">
          <cell r="B124" t="str">
            <v>Calcium Hypochlorite 10*450gr 70%</v>
          </cell>
          <cell r="H124" t="str">
            <v>NPR</v>
          </cell>
          <cell r="O124" t="str">
            <v>Lesotho</v>
          </cell>
        </row>
        <row r="125">
          <cell r="B125" t="str">
            <v>Calcium Hypochlorite 10*500gr 65%</v>
          </cell>
          <cell r="H125" t="str">
            <v>NZD</v>
          </cell>
          <cell r="O125" t="str">
            <v>Liberia</v>
          </cell>
        </row>
        <row r="126">
          <cell r="B126" t="str">
            <v>Calcium Hypochlorite 9*450gr 70%</v>
          </cell>
          <cell r="H126" t="str">
            <v>OMR</v>
          </cell>
          <cell r="O126" t="str">
            <v>Libyan Arab Jermahimiya</v>
          </cell>
        </row>
        <row r="127">
          <cell r="B127" t="str">
            <v>CAMERA SONY TRV25</v>
          </cell>
          <cell r="H127" t="str">
            <v>PAB</v>
          </cell>
          <cell r="O127" t="str">
            <v>Liechtenstein</v>
          </cell>
        </row>
        <row r="128">
          <cell r="B128" t="str">
            <v>Cart BK BCI21 for Canon 2000/4000</v>
          </cell>
          <cell r="H128" t="str">
            <v>PAR</v>
          </cell>
          <cell r="O128" t="str">
            <v>Lithuania</v>
          </cell>
        </row>
        <row r="129">
          <cell r="B129" t="str">
            <v>Cart Black BC02 for Canon 2xx/1000</v>
          </cell>
          <cell r="H129" t="str">
            <v>PES</v>
          </cell>
          <cell r="O129" t="str">
            <v>Luxembourg</v>
          </cell>
        </row>
        <row r="130">
          <cell r="B130" t="str">
            <v>Cart Color BC05 for Canon 2xx/1000</v>
          </cell>
          <cell r="H130" t="str">
            <v>PGK</v>
          </cell>
          <cell r="O130" t="str">
            <v>Macau</v>
          </cell>
        </row>
        <row r="131">
          <cell r="B131" t="str">
            <v>Cartridge Black</v>
          </cell>
          <cell r="H131" t="str">
            <v>PHP</v>
          </cell>
          <cell r="O131" t="str">
            <v>Macedonia</v>
          </cell>
        </row>
        <row r="132">
          <cell r="B132" t="str">
            <v>Cartridge black BCI-3EBK for IP4000</v>
          </cell>
          <cell r="H132" t="str">
            <v>PKR</v>
          </cell>
          <cell r="O132" t="str">
            <v>Madagascar</v>
          </cell>
        </row>
        <row r="133">
          <cell r="B133" t="str">
            <v>Cartridge Black C6614A for HP 640C</v>
          </cell>
          <cell r="H133" t="str">
            <v>PLZ</v>
          </cell>
          <cell r="O133" t="str">
            <v>Malawi</v>
          </cell>
        </row>
        <row r="134">
          <cell r="B134" t="str">
            <v>Cartridge Black for printer HP930C</v>
          </cell>
          <cell r="H134" t="str">
            <v>PTE</v>
          </cell>
          <cell r="O134" t="str">
            <v>Malaysia</v>
          </cell>
        </row>
        <row r="135">
          <cell r="B135" t="str">
            <v>Cartridge Black for printer HP940 C</v>
          </cell>
          <cell r="H135" t="str">
            <v>PYG</v>
          </cell>
          <cell r="O135" t="str">
            <v>Maldives</v>
          </cell>
        </row>
        <row r="136">
          <cell r="B136" t="str">
            <v>Cartridge black PGI-5BK for IP4200</v>
          </cell>
          <cell r="H136" t="str">
            <v>QAR</v>
          </cell>
          <cell r="O136" t="str">
            <v>Mali</v>
          </cell>
        </row>
        <row r="137">
          <cell r="B137" t="str">
            <v>Cartridge Color</v>
          </cell>
          <cell r="H137" t="str">
            <v>RIL</v>
          </cell>
          <cell r="O137" t="str">
            <v>Malta</v>
          </cell>
        </row>
        <row r="138">
          <cell r="B138" t="str">
            <v>Cartridge Color 51649A for HP 640C</v>
          </cell>
          <cell r="H138" t="str">
            <v>RND</v>
          </cell>
          <cell r="O138" t="str">
            <v>Marshall Islands</v>
          </cell>
        </row>
        <row r="139">
          <cell r="B139" t="str">
            <v>Cartridge color 8CMY+8 BK for 4200</v>
          </cell>
          <cell r="H139" t="str">
            <v>ROL</v>
          </cell>
          <cell r="O139" t="str">
            <v>Martinique</v>
          </cell>
        </row>
        <row r="140">
          <cell r="B140" t="str">
            <v>Cartridge color BCI6 CMY forIP4000</v>
          </cell>
          <cell r="H140" t="str">
            <v>RPS</v>
          </cell>
          <cell r="O140" t="str">
            <v>Mauretania</v>
          </cell>
        </row>
        <row r="141">
          <cell r="B141" t="str">
            <v>Cartridge Color for printer HP930 C</v>
          </cell>
          <cell r="H141" t="str">
            <v>RRS</v>
          </cell>
          <cell r="O141" t="str">
            <v>Mauritius</v>
          </cell>
        </row>
        <row r="142">
          <cell r="B142" t="str">
            <v>CD ROM (pack of 10)</v>
          </cell>
          <cell r="H142" t="str">
            <v>RUR</v>
          </cell>
          <cell r="O142" t="str">
            <v>Mexico</v>
          </cell>
        </row>
        <row r="143">
          <cell r="B143" t="str">
            <v>Challenges of complementarity-ICRC</v>
          </cell>
          <cell r="H143" t="str">
            <v>RWF</v>
          </cell>
          <cell r="O143" t="str">
            <v>Micronesia</v>
          </cell>
        </row>
        <row r="144">
          <cell r="B144" t="str">
            <v>Chart BMI adult</v>
          </cell>
          <cell r="H144" t="str">
            <v>SAR</v>
          </cell>
          <cell r="O144" t="str">
            <v>Midway Islands</v>
          </cell>
        </row>
        <row r="145">
          <cell r="B145" t="str">
            <v>Chart W/H adolescent (female)</v>
          </cell>
          <cell r="H145" t="str">
            <v>SBD</v>
          </cell>
          <cell r="O145" t="str">
            <v>Moldova</v>
          </cell>
        </row>
        <row r="146">
          <cell r="B146" t="str">
            <v>Chart W/H adolescent (male)</v>
          </cell>
          <cell r="H146" t="str">
            <v>SCR</v>
          </cell>
          <cell r="O146" t="str">
            <v>Monaco</v>
          </cell>
        </row>
        <row r="147">
          <cell r="B147" t="str">
            <v>Chart W/H child</v>
          </cell>
          <cell r="H147" t="str">
            <v>SDP</v>
          </cell>
          <cell r="O147" t="str">
            <v>Mongolia</v>
          </cell>
        </row>
        <row r="148">
          <cell r="B148" t="str">
            <v>Chlorination kit</v>
          </cell>
          <cell r="H148" t="str">
            <v>SEK</v>
          </cell>
          <cell r="O148" t="str">
            <v>Montserrat</v>
          </cell>
        </row>
        <row r="149">
          <cell r="B149" t="str">
            <v>Chlorination kit without HTH</v>
          </cell>
          <cell r="H149" t="str">
            <v>SGD</v>
          </cell>
          <cell r="O149" t="str">
            <v>Morocco</v>
          </cell>
        </row>
        <row r="150">
          <cell r="B150" t="str">
            <v>Chlorination-floculation kit</v>
          </cell>
          <cell r="H150" t="str">
            <v>SHP</v>
          </cell>
          <cell r="O150" t="str">
            <v>Mozambique</v>
          </cell>
        </row>
        <row r="151">
          <cell r="B151" t="str">
            <v>Chlorine DPD (free) Reagent</v>
          </cell>
          <cell r="H151" t="str">
            <v>SLL</v>
          </cell>
          <cell r="O151" t="str">
            <v>Namibia</v>
          </cell>
        </row>
        <row r="152">
          <cell r="B152" t="str">
            <v>Cigar lighter cable for GPS</v>
          </cell>
          <cell r="H152" t="str">
            <v>SOM</v>
          </cell>
          <cell r="O152" t="str">
            <v>Nauru</v>
          </cell>
        </row>
        <row r="153">
          <cell r="B153" t="str">
            <v>Clinometer - stock</v>
          </cell>
          <cell r="H153" t="str">
            <v>SOS</v>
          </cell>
          <cell r="O153" t="str">
            <v>Nepal</v>
          </cell>
        </row>
        <row r="154">
          <cell r="B154" t="str">
            <v>Cloning cable for IC F30LT</v>
          </cell>
          <cell r="H154" t="str">
            <v>SRG</v>
          </cell>
          <cell r="O154" t="str">
            <v>Netherlands Antilles</v>
          </cell>
        </row>
        <row r="155">
          <cell r="B155" t="str">
            <v>Clostridium Perfringens</v>
          </cell>
          <cell r="H155" t="str">
            <v>SSH</v>
          </cell>
          <cell r="O155" t="str">
            <v>Netherlands, The</v>
          </cell>
        </row>
        <row r="156">
          <cell r="B156" t="str">
            <v>Coaxial cable 0,5m RG213</v>
          </cell>
          <cell r="H156" t="str">
            <v>STD</v>
          </cell>
          <cell r="O156" t="str">
            <v>Neutral Zone</v>
          </cell>
        </row>
        <row r="157">
          <cell r="B157" t="str">
            <v>Coaxial cable 1m RG 213 PL/PL</v>
          </cell>
          <cell r="H157" t="str">
            <v>SUR</v>
          </cell>
          <cell r="O157" t="str">
            <v>New Caledonia</v>
          </cell>
        </row>
        <row r="158">
          <cell r="B158" t="str">
            <v>Coaxial cable 30m RG 213 PL/PL</v>
          </cell>
          <cell r="H158" t="str">
            <v>SVC</v>
          </cell>
          <cell r="O158" t="str">
            <v>New Zealand</v>
          </cell>
        </row>
        <row r="159">
          <cell r="B159" t="str">
            <v>Coaxial cable 30m RG58</v>
          </cell>
          <cell r="H159" t="str">
            <v>SYP</v>
          </cell>
          <cell r="O159" t="str">
            <v>Nicaragua</v>
          </cell>
        </row>
        <row r="160">
          <cell r="B160" t="str">
            <v>Coaxial cable RG213 PL/PL, 50m</v>
          </cell>
          <cell r="H160" t="str">
            <v>SZL</v>
          </cell>
          <cell r="O160" t="str">
            <v>Niger</v>
          </cell>
        </row>
        <row r="161">
          <cell r="B161" t="str">
            <v>CODAN 9113B power supply</v>
          </cell>
          <cell r="H161" t="str">
            <v>TAK</v>
          </cell>
          <cell r="O161" t="str">
            <v>Nigeria</v>
          </cell>
        </row>
        <row r="162">
          <cell r="B162" t="str">
            <v>CODAN 9350 Coaxial Cable 6m</v>
          </cell>
          <cell r="H162" t="str">
            <v>THB</v>
          </cell>
          <cell r="O162" t="str">
            <v>Niue</v>
          </cell>
        </row>
        <row r="163">
          <cell r="B163" t="str">
            <v>CODAN 9350 Control Cable 6m</v>
          </cell>
          <cell r="H163" t="str">
            <v>TND</v>
          </cell>
          <cell r="O163" t="str">
            <v>Norfolk Island</v>
          </cell>
        </row>
        <row r="164">
          <cell r="B164" t="str">
            <v>CODAN 9350 Spring Antenna</v>
          </cell>
          <cell r="H164" t="str">
            <v>TOP</v>
          </cell>
          <cell r="O164" t="str">
            <v>Norway</v>
          </cell>
        </row>
        <row r="165">
          <cell r="B165" t="str">
            <v>CODAN 9350 Whip Top 1,6m</v>
          </cell>
          <cell r="H165" t="str">
            <v>TRL</v>
          </cell>
          <cell r="O165" t="str">
            <v>Oman</v>
          </cell>
        </row>
        <row r="166">
          <cell r="B166" t="str">
            <v>Codan 9360 E Radio</v>
          </cell>
          <cell r="H166" t="str">
            <v>TTD</v>
          </cell>
          <cell r="O166" t="str">
            <v>Pacific Islands</v>
          </cell>
        </row>
        <row r="167">
          <cell r="B167" t="str">
            <v>CODAN 9780 Power Cable</v>
          </cell>
          <cell r="H167" t="str">
            <v>TWD</v>
          </cell>
          <cell r="O167" t="str">
            <v>Pakistan</v>
          </cell>
        </row>
        <row r="168">
          <cell r="B168" t="str">
            <v>Codan 9780E Tx (for HF mobile)</v>
          </cell>
          <cell r="H168" t="str">
            <v>TZS</v>
          </cell>
          <cell r="O168" t="str">
            <v>Palau</v>
          </cell>
        </row>
        <row r="169">
          <cell r="B169" t="str">
            <v>CODAN 9782 Control Panel</v>
          </cell>
          <cell r="H169" t="str">
            <v>UGX</v>
          </cell>
          <cell r="O169" t="str">
            <v>Panama</v>
          </cell>
        </row>
        <row r="170">
          <cell r="B170" t="str">
            <v>CODAN Code 702 float charging cable</v>
          </cell>
          <cell r="H170" t="str">
            <v>USD</v>
          </cell>
          <cell r="O170" t="str">
            <v>Papua New Guinea</v>
          </cell>
        </row>
        <row r="171">
          <cell r="B171" t="str">
            <v>CODAN Code 711 Fuse carrier</v>
          </cell>
          <cell r="H171" t="str">
            <v>USN</v>
          </cell>
          <cell r="O171" t="str">
            <v>Paraguay</v>
          </cell>
        </row>
        <row r="172">
          <cell r="B172" t="str">
            <v>CODAN Code 712 Fuse 32A</v>
          </cell>
          <cell r="H172" t="str">
            <v>UYP</v>
          </cell>
          <cell r="O172" t="str">
            <v>Peru</v>
          </cell>
        </row>
        <row r="173">
          <cell r="B173" t="str">
            <v>CODAN Loudspeaker</v>
          </cell>
          <cell r="H173" t="str">
            <v>UZS</v>
          </cell>
          <cell r="O173" t="str">
            <v>Philippines</v>
          </cell>
        </row>
        <row r="174">
          <cell r="B174" t="str">
            <v>Codan NGT SR Base Transceiver</v>
          </cell>
          <cell r="H174" t="str">
            <v>VEB</v>
          </cell>
          <cell r="O174" t="str">
            <v>Pitcairn</v>
          </cell>
        </row>
        <row r="175">
          <cell r="B175" t="str">
            <v>Codan NGT VR Desktop Tx Only</v>
          </cell>
          <cell r="H175" t="str">
            <v>VND</v>
          </cell>
          <cell r="O175" t="str">
            <v>Poland</v>
          </cell>
        </row>
        <row r="176">
          <cell r="B176" t="str">
            <v>CODAN NGT VR Mobile Tx only</v>
          </cell>
          <cell r="H176" t="str">
            <v>VUV</v>
          </cell>
          <cell r="O176" t="str">
            <v>Portugal</v>
          </cell>
        </row>
        <row r="177">
          <cell r="B177" t="str">
            <v>Codan Rad.NGT SR Fix (Transc. only)</v>
          </cell>
          <cell r="H177" t="str">
            <v>WST</v>
          </cell>
          <cell r="O177" t="str">
            <v>Puerto Rico</v>
          </cell>
        </row>
        <row r="178">
          <cell r="B178" t="str">
            <v>Collapsible Jerrycans 20 litres</v>
          </cell>
          <cell r="H178" t="str">
            <v>XAF</v>
          </cell>
          <cell r="O178" t="str">
            <v>Quatar</v>
          </cell>
        </row>
        <row r="179">
          <cell r="B179" t="str">
            <v>Collapsible whip antenna</v>
          </cell>
          <cell r="H179" t="str">
            <v>XCD</v>
          </cell>
          <cell r="O179" t="str">
            <v>Rep of Korea</v>
          </cell>
        </row>
        <row r="180">
          <cell r="B180" t="str">
            <v>Communication&amp;nutrition-L'Harmattan</v>
          </cell>
          <cell r="H180" t="str">
            <v>XOF</v>
          </cell>
          <cell r="O180" t="str">
            <v>Reunion</v>
          </cell>
        </row>
        <row r="181">
          <cell r="B181" t="str">
            <v>COMPOSITION AND ORGANOLEPTIC</v>
          </cell>
          <cell r="H181" t="str">
            <v>XPF</v>
          </cell>
          <cell r="O181" t="str">
            <v>Romania</v>
          </cell>
        </row>
        <row r="182">
          <cell r="B182" t="str">
            <v>Compressor Drilling Kit</v>
          </cell>
          <cell r="H182" t="str">
            <v>YER</v>
          </cell>
          <cell r="O182" t="str">
            <v>Russia</v>
          </cell>
        </row>
        <row r="183">
          <cell r="B183" t="str">
            <v>Condoms</v>
          </cell>
          <cell r="H183" t="str">
            <v>YUD</v>
          </cell>
          <cell r="O183" t="str">
            <v>Rwanda</v>
          </cell>
        </row>
        <row r="184">
          <cell r="B184" t="str">
            <v>Conduite cas épidémie méningite-MSF</v>
          </cell>
          <cell r="H184" t="str">
            <v>ZMK</v>
          </cell>
          <cell r="O184" t="str">
            <v>Saint Kitts and Nevis</v>
          </cell>
        </row>
        <row r="185">
          <cell r="B185" t="str">
            <v>Control of communicable diseas-APHA</v>
          </cell>
          <cell r="H185" t="str">
            <v>ZRZ</v>
          </cell>
          <cell r="O185" t="str">
            <v>Samoa</v>
          </cell>
        </row>
        <row r="186">
          <cell r="B186" t="str">
            <v>COOKINK POT 100 L WITH COVER</v>
          </cell>
          <cell r="O186" t="str">
            <v>San Marino</v>
          </cell>
        </row>
        <row r="187">
          <cell r="B187" t="str">
            <v>Copper Grease</v>
          </cell>
          <cell r="O187" t="str">
            <v>Sao Tome and Principe</v>
          </cell>
        </row>
        <row r="188">
          <cell r="B188" t="str">
            <v>Copper Reagent</v>
          </cell>
          <cell r="O188" t="str">
            <v>Saudi Arabia</v>
          </cell>
        </row>
        <row r="189">
          <cell r="B189" t="str">
            <v>Culture Medium</v>
          </cell>
          <cell r="O189" t="str">
            <v>Senegal</v>
          </cell>
        </row>
        <row r="190">
          <cell r="B190" t="str">
            <v>Cutter</v>
          </cell>
          <cell r="O190" t="str">
            <v>Seychelles</v>
          </cell>
        </row>
        <row r="191">
          <cell r="B191" t="str">
            <v>Delivery Note ACF</v>
          </cell>
          <cell r="O191" t="str">
            <v>Sierra Leone</v>
          </cell>
        </row>
        <row r="192">
          <cell r="B192" t="str">
            <v>Dell Lattitude D 520</v>
          </cell>
          <cell r="O192" t="str">
            <v>Singapore</v>
          </cell>
        </row>
        <row r="193">
          <cell r="B193" t="str">
            <v>Dell Lattitude D 530</v>
          </cell>
          <cell r="O193" t="str">
            <v>Slovakia</v>
          </cell>
        </row>
        <row r="194">
          <cell r="B194" t="str">
            <v>Developt of on-site sanitation-WHO</v>
          </cell>
          <cell r="O194" t="str">
            <v>Slovenia</v>
          </cell>
        </row>
        <row r="195">
          <cell r="B195" t="str">
            <v>Dict. pratique droit humanitaire</v>
          </cell>
          <cell r="O195" t="str">
            <v>Solomon Islands</v>
          </cell>
        </row>
        <row r="196">
          <cell r="B196" t="str">
            <v>Digital Camera</v>
          </cell>
          <cell r="O196" t="str">
            <v>Somalia</v>
          </cell>
        </row>
        <row r="197">
          <cell r="B197" t="str">
            <v>Digital Scale Model KD-400SV</v>
          </cell>
          <cell r="O197" t="str">
            <v>South Africa</v>
          </cell>
        </row>
        <row r="198">
          <cell r="B198" t="str">
            <v>Dispensary tenet 4 x 7 meters</v>
          </cell>
          <cell r="O198" t="str">
            <v>Spain</v>
          </cell>
        </row>
        <row r="199">
          <cell r="B199" t="str">
            <v>Dispensary Tent</v>
          </cell>
          <cell r="O199" t="str">
            <v>Sri Lanka</v>
          </cell>
        </row>
        <row r="200">
          <cell r="B200" t="str">
            <v>Double Cab Ford Ranger</v>
          </cell>
          <cell r="O200" t="str">
            <v>St Helena</v>
          </cell>
        </row>
        <row r="201">
          <cell r="B201" t="str">
            <v>Drilling Foam</v>
          </cell>
          <cell r="O201" t="str">
            <v>St Lucia</v>
          </cell>
        </row>
        <row r="202">
          <cell r="B202" t="str">
            <v>Drilling Machine ACF/PAT 201 kit</v>
          </cell>
          <cell r="O202" t="str">
            <v>St Pierre and Miquelon</v>
          </cell>
        </row>
        <row r="203">
          <cell r="B203" t="str">
            <v>DRILLING SERVICE</v>
          </cell>
          <cell r="O203" t="str">
            <v>St Vincent</v>
          </cell>
        </row>
        <row r="204">
          <cell r="B204" t="str">
            <v>Drinking-water quality Vol 1 - WHO</v>
          </cell>
          <cell r="O204" t="str">
            <v>Sudan</v>
          </cell>
        </row>
        <row r="205">
          <cell r="B205" t="str">
            <v>DSM with vitamins A &amp; D</v>
          </cell>
          <cell r="O205" t="str">
            <v>Suriname</v>
          </cell>
        </row>
        <row r="206">
          <cell r="B206" t="str">
            <v>DVD-ROM (PACK DE 25)</v>
          </cell>
          <cell r="O206" t="str">
            <v>Svalbard and Jan Mayen Islands</v>
          </cell>
        </row>
        <row r="207">
          <cell r="B207" t="str">
            <v>Dymo</v>
          </cell>
          <cell r="O207" t="str">
            <v>Swaziland</v>
          </cell>
        </row>
        <row r="208">
          <cell r="B208" t="str">
            <v>E-Coli Water Analysis</v>
          </cell>
          <cell r="O208" t="str">
            <v>Sweden</v>
          </cell>
        </row>
        <row r="209">
          <cell r="B209" t="str">
            <v>Elec winch  with TJM Bullbar Toyota</v>
          </cell>
          <cell r="O209" t="str">
            <v>Switzerland</v>
          </cell>
        </row>
        <row r="210">
          <cell r="B210" t="str">
            <v>Elec winch with TJM Bullbar</v>
          </cell>
          <cell r="O210" t="str">
            <v>Syrian Arab Republic</v>
          </cell>
        </row>
        <row r="211">
          <cell r="B211" t="str">
            <v>Electric crocodile clip 12V adapter</v>
          </cell>
          <cell r="O211" t="str">
            <v>Taiwan</v>
          </cell>
        </row>
        <row r="212">
          <cell r="B212" t="str">
            <v>Electric dewatering pumpKit TSURUMI</v>
          </cell>
          <cell r="O212" t="str">
            <v>Tajikstan</v>
          </cell>
        </row>
        <row r="213">
          <cell r="B213" t="str">
            <v>Electronic adult weighing scale</v>
          </cell>
          <cell r="O213" t="str">
            <v>Tanzania</v>
          </cell>
        </row>
        <row r="214">
          <cell r="B214" t="str">
            <v>Engineering in emergencies - ITP</v>
          </cell>
          <cell r="O214" t="str">
            <v>Thailand</v>
          </cell>
        </row>
        <row r="215">
          <cell r="B215" t="str">
            <v>Essential drugs - MSF</v>
          </cell>
          <cell r="O215" t="str">
            <v>Togo</v>
          </cell>
        </row>
        <row r="216">
          <cell r="B216" t="str">
            <v>Express/rapid mail Transport</v>
          </cell>
          <cell r="O216" t="str">
            <v>Tokelau</v>
          </cell>
        </row>
        <row r="217">
          <cell r="B217" t="str">
            <v>External Hard Disk Drive</v>
          </cell>
          <cell r="O217" t="str">
            <v>Tonga</v>
          </cell>
        </row>
        <row r="218">
          <cell r="B218" t="str">
            <v>External keyboard for desktop</v>
          </cell>
          <cell r="O218" t="str">
            <v>Trinidad and Tobago</v>
          </cell>
        </row>
        <row r="219">
          <cell r="B219" t="str">
            <v>External mouse for desktop</v>
          </cell>
          <cell r="O219" t="str">
            <v>Tunisia</v>
          </cell>
        </row>
        <row r="220">
          <cell r="B220" t="str">
            <v>Extraction of fat</v>
          </cell>
          <cell r="O220" t="str">
            <v>Turkey</v>
          </cell>
        </row>
        <row r="221">
          <cell r="B221" t="str">
            <v>Farming for the future - Macmillan</v>
          </cell>
          <cell r="O221" t="str">
            <v>Turkmenistan</v>
          </cell>
        </row>
        <row r="222">
          <cell r="B222" t="str">
            <v>Fat Acid composition analysis</v>
          </cell>
          <cell r="O222" t="str">
            <v>Turks and Caicos Islands</v>
          </cell>
        </row>
        <row r="223">
          <cell r="B223" t="str">
            <v>Feas.&amp;accept. without conductimeter</v>
          </cell>
          <cell r="O223" t="str">
            <v>Tuvalu</v>
          </cell>
        </row>
        <row r="224">
          <cell r="B224" t="str">
            <v>Feasibility  and acceptance Kit</v>
          </cell>
          <cell r="O224" t="str">
            <v>Uganda</v>
          </cell>
        </row>
        <row r="225">
          <cell r="B225" t="str">
            <v>Felt-tip pen</v>
          </cell>
          <cell r="O225" t="str">
            <v>Ukraina</v>
          </cell>
        </row>
        <row r="226">
          <cell r="B226" t="str">
            <v>Field Compass SUUNTO KB14 360</v>
          </cell>
          <cell r="O226" t="str">
            <v>Union of Soviet Socialist Rep</v>
          </cell>
        </row>
        <row r="227">
          <cell r="B227" t="str">
            <v>Field Medical Emergency Bag</v>
          </cell>
          <cell r="O227" t="str">
            <v>United Arab Emirates</v>
          </cell>
        </row>
        <row r="228">
          <cell r="B228" t="str">
            <v>Filtre à eau</v>
          </cell>
          <cell r="O228" t="str">
            <v>United Kingdom</v>
          </cell>
        </row>
        <row r="229">
          <cell r="B229" t="str">
            <v>Flash Disk INTUIX</v>
          </cell>
          <cell r="O229" t="str">
            <v>United States</v>
          </cell>
        </row>
        <row r="230">
          <cell r="B230" t="str">
            <v>Fluorid Reagent</v>
          </cell>
          <cell r="O230" t="str">
            <v>Uruguay</v>
          </cell>
        </row>
        <row r="231">
          <cell r="B231" t="str">
            <v>Food scarcity &amp; famine - Oxfam</v>
          </cell>
          <cell r="O231" t="str">
            <v>US Misc Pacific Islands</v>
          </cell>
        </row>
        <row r="232">
          <cell r="B232" t="str">
            <v>Food Security Software (Sphinx)</v>
          </cell>
          <cell r="O232" t="str">
            <v>US Virgin Islands</v>
          </cell>
        </row>
        <row r="233">
          <cell r="B233" t="str">
            <v>Formation personnels de santé - MSF</v>
          </cell>
          <cell r="O233" t="str">
            <v>Uzbekistan</v>
          </cell>
        </row>
        <row r="234">
          <cell r="B234" t="str">
            <v>Free Chlorine control kit</v>
          </cell>
          <cell r="O234" t="str">
            <v>Vanuatu</v>
          </cell>
        </row>
        <row r="235">
          <cell r="B235" t="str">
            <v>Fuel jerrycan 20l metal UN approved</v>
          </cell>
          <cell r="O235" t="str">
            <v>Vatican City State</v>
          </cell>
        </row>
        <row r="236">
          <cell r="B236" t="str">
            <v>General control analysis (salt,oil</v>
          </cell>
          <cell r="O236" t="str">
            <v>Venezuela</v>
          </cell>
        </row>
        <row r="237">
          <cell r="B237" t="str">
            <v>General office supply</v>
          </cell>
          <cell r="O237" t="str">
            <v>Viet Nam</v>
          </cell>
        </row>
        <row r="238">
          <cell r="B238" t="str">
            <v>Generator 1,9 KVA E 3000</v>
          </cell>
          <cell r="O238" t="str">
            <v>Wake Islands</v>
          </cell>
        </row>
        <row r="239">
          <cell r="B239" t="str">
            <v>Generator 10 KVA D 1500</v>
          </cell>
          <cell r="O239" t="str">
            <v>Wallis and Futuna Islands</v>
          </cell>
        </row>
        <row r="240">
          <cell r="B240" t="str">
            <v>Generator 18 KVA D 1500</v>
          </cell>
          <cell r="O240" t="str">
            <v>Western Sahara</v>
          </cell>
        </row>
        <row r="241">
          <cell r="B241" t="str">
            <v>Generator 3 KVA+ spare parts</v>
          </cell>
          <cell r="O241" t="str">
            <v>Yemen</v>
          </cell>
        </row>
        <row r="242">
          <cell r="B242" t="str">
            <v>Generator 5 KVA D 1500</v>
          </cell>
          <cell r="O242" t="str">
            <v>Yemen, Democratic</v>
          </cell>
        </row>
        <row r="243">
          <cell r="B243" t="str">
            <v>Generator 5KVA</v>
          </cell>
          <cell r="O243" t="str">
            <v>Yugoslavia</v>
          </cell>
        </row>
        <row r="244">
          <cell r="B244" t="str">
            <v>GENERATOR 7KVA / 5.6KW 3000r/mn</v>
          </cell>
          <cell r="O244" t="str">
            <v>Zaire</v>
          </cell>
        </row>
        <row r="245">
          <cell r="B245" t="str">
            <v>GENERATOR 7KVA / 5.6KW 3000r/mn</v>
          </cell>
          <cell r="O245" t="str">
            <v>Zambia</v>
          </cell>
        </row>
        <row r="246">
          <cell r="B246" t="str">
            <v>Glo Germ Classroom Kit</v>
          </cell>
          <cell r="O246" t="str">
            <v>Zimbabwe</v>
          </cell>
        </row>
        <row r="247">
          <cell r="B247" t="str">
            <v>Glo Germ Lotion</v>
          </cell>
        </row>
        <row r="248">
          <cell r="B248" t="str">
            <v>GPS Garmin 76</v>
          </cell>
        </row>
        <row r="249">
          <cell r="B249" t="str">
            <v>GPS GARMIN 76 KIT VERSION 2</v>
          </cell>
        </row>
        <row r="250">
          <cell r="B250" t="str">
            <v>GPS Software MapSource Monde</v>
          </cell>
        </row>
        <row r="251">
          <cell r="B251" t="str">
            <v>Graduated index strip (GIS)</v>
          </cell>
        </row>
        <row r="252">
          <cell r="B252" t="str">
            <v>Guide cliniq &amp; thérapeutiq - Hatier</v>
          </cell>
        </row>
        <row r="253">
          <cell r="B253" t="str">
            <v>Hand Power Puller 700/1500kg</v>
          </cell>
        </row>
        <row r="254">
          <cell r="B254" t="str">
            <v>Handbook of gravity flow water syst</v>
          </cell>
        </row>
        <row r="255">
          <cell r="B255" t="str">
            <v>Hardness Reagent</v>
          </cell>
        </row>
        <row r="256">
          <cell r="B256" t="str">
            <v>Headphone with microphone</v>
          </cell>
        </row>
        <row r="257">
          <cell r="B257" t="str">
            <v>Helping health workers - Hesperian</v>
          </cell>
        </row>
        <row r="258">
          <cell r="B258" t="str">
            <v>HF Dipole Antenna 1.8 - 30 MHz</v>
          </cell>
        </row>
        <row r="259">
          <cell r="B259" t="str">
            <v>HF Software for programming kit</v>
          </cell>
        </row>
        <row r="260">
          <cell r="B260" t="str">
            <v>High capacity battery (2)</v>
          </cell>
        </row>
        <row r="261">
          <cell r="B261" t="str">
            <v>High lift jack Hard Top Toyota LC</v>
          </cell>
        </row>
        <row r="262">
          <cell r="B262" t="str">
            <v>Honda pump in/out 2" petrol engine</v>
          </cell>
        </row>
        <row r="263">
          <cell r="B263" t="str">
            <v>HONDA XL125</v>
          </cell>
        </row>
        <row r="264">
          <cell r="B264" t="str">
            <v>Household economy approach - SCF</v>
          </cell>
        </row>
        <row r="265">
          <cell r="B265" t="str">
            <v>HTH 70% packing 10 x 450 g</v>
          </cell>
        </row>
        <row r="266">
          <cell r="B266" t="str">
            <v>Human Ressources books</v>
          </cell>
        </row>
        <row r="267">
          <cell r="B267" t="str">
            <v>Icom F30LT battery</v>
          </cell>
        </row>
        <row r="268">
          <cell r="B268" t="str">
            <v>Icom F30LT charger</v>
          </cell>
        </row>
        <row r="269">
          <cell r="B269" t="str">
            <v>Icom F30LT Radio</v>
          </cell>
        </row>
        <row r="270">
          <cell r="B270" t="str">
            <v>ID Blue Bracelet</v>
          </cell>
        </row>
        <row r="271">
          <cell r="B271" t="str">
            <v>ID Green Bracelet</v>
          </cell>
        </row>
        <row r="272">
          <cell r="B272" t="str">
            <v>ID Orange Bracelet</v>
          </cell>
        </row>
        <row r="273">
          <cell r="B273" t="str">
            <v>ID Red Bracelet</v>
          </cell>
        </row>
        <row r="274">
          <cell r="B274" t="str">
            <v>ID Yellow Bracelet</v>
          </cell>
        </row>
        <row r="275">
          <cell r="B275" t="str">
            <v>Impregnated Mosquito Net</v>
          </cell>
        </row>
        <row r="276">
          <cell r="B276" t="str">
            <v>Improving food security - ITP</v>
          </cell>
        </row>
        <row r="277">
          <cell r="B277" t="str">
            <v>Impuretés</v>
          </cell>
        </row>
        <row r="278">
          <cell r="B278" t="str">
            <v>Internal delivery note</v>
          </cell>
        </row>
        <row r="279">
          <cell r="B279" t="str">
            <v>International Law &amp; Protection-ICRC</v>
          </cell>
        </row>
        <row r="280">
          <cell r="B280" t="str">
            <v>INVERSEUR - ALIMENTATION 12 / 220 v</v>
          </cell>
        </row>
        <row r="281">
          <cell r="B281" t="str">
            <v>Iodin dosage</v>
          </cell>
        </row>
        <row r="282">
          <cell r="B282" t="str">
            <v>Iridium 9505A 100-240 V adapter</v>
          </cell>
        </row>
        <row r="283">
          <cell r="B283" t="str">
            <v>Iridium 9505A external antenna</v>
          </cell>
        </row>
        <row r="284">
          <cell r="B284" t="str">
            <v>Iridium 9505A heavy duty battery</v>
          </cell>
        </row>
        <row r="285">
          <cell r="B285" t="str">
            <v>Iridium 9505A sat phone kit</v>
          </cell>
        </row>
        <row r="286">
          <cell r="B286" t="str">
            <v>Iron MR Reagent</v>
          </cell>
        </row>
        <row r="287">
          <cell r="B287" t="str">
            <v>Jar of 1L (graduated)</v>
          </cell>
        </row>
        <row r="288">
          <cell r="B288" t="str">
            <v>Jerrican Souple 15 Litres</v>
          </cell>
        </row>
        <row r="289">
          <cell r="B289" t="str">
            <v>Jerrycan 20 liters</v>
          </cell>
        </row>
        <row r="290">
          <cell r="B290" t="str">
            <v>Jerrycan collapsible 20L</v>
          </cell>
        </row>
        <row r="291">
          <cell r="B291" t="str">
            <v>Kit 2 ( Mesure Temperature Produit)</v>
          </cell>
        </row>
        <row r="292">
          <cell r="B292" t="str">
            <v>Kit 3a (Humidité  Grains HE50)</v>
          </cell>
        </row>
        <row r="293">
          <cell r="B293" t="str">
            <v>Kit 3b (Humidité Farines GMK-308)</v>
          </cell>
        </row>
        <row r="294">
          <cell r="B294" t="str">
            <v>Kit CODAN 9350 Antenna Tuner</v>
          </cell>
        </row>
        <row r="295">
          <cell r="B295" t="str">
            <v>KIT CODAN NGT SR BASE FIX</v>
          </cell>
        </row>
        <row r="296">
          <cell r="B296" t="str">
            <v>KIT CODAN NGT VR BASE FIX</v>
          </cell>
        </row>
        <row r="297">
          <cell r="B297" t="str">
            <v>Kit CODAN NGT VR Mobile Radio+tools</v>
          </cell>
        </row>
        <row r="298">
          <cell r="B298" t="str">
            <v>Kit cordan HF Mobile NGT VR (Vehicu</v>
          </cell>
        </row>
        <row r="299">
          <cell r="B299" t="str">
            <v>Kit Double Cab Ford Ranger</v>
          </cell>
        </row>
        <row r="300">
          <cell r="B300" t="str">
            <v>Kit mechanical dosing pump</v>
          </cell>
        </row>
        <row r="301">
          <cell r="B301" t="str">
            <v>Kit modem IP RBGan stock</v>
          </cell>
        </row>
        <row r="302">
          <cell r="B302" t="str">
            <v>Kit n°1 -400 Children in TFC</v>
          </cell>
        </row>
        <row r="303">
          <cell r="B303" t="str">
            <v>Kit n°2 Addition inTFC(400Children)</v>
          </cell>
        </row>
        <row r="304">
          <cell r="B304" t="str">
            <v>Kit n°3 400 Children &amp; Adult in TFC</v>
          </cell>
        </row>
        <row r="305">
          <cell r="B305" t="str">
            <v>Kit n°4 - 100 Adult in TFC</v>
          </cell>
        </row>
        <row r="306">
          <cell r="B306" t="str">
            <v>Kit Network Polyetylene DN50 PN6</v>
          </cell>
        </row>
        <row r="307">
          <cell r="B307" t="str">
            <v>Kit Onin Tank 30 000 Liters</v>
          </cell>
        </row>
        <row r="308">
          <cell r="B308" t="str">
            <v>Kit Onion Tank 10 000 Liters</v>
          </cell>
        </row>
        <row r="309">
          <cell r="B309" t="str">
            <v>Kit Oxfam Tank 45 m3</v>
          </cell>
        </row>
        <row r="310">
          <cell r="B310" t="str">
            <v>Kit Oxfam Tank 95 m3</v>
          </cell>
        </row>
        <row r="311">
          <cell r="B311" t="str">
            <v>Kit Q MAC HF-90 Manpack</v>
          </cell>
        </row>
        <row r="312">
          <cell r="B312" t="str">
            <v>Kit Quality Control</v>
          </cell>
        </row>
        <row r="313">
          <cell r="B313" t="str">
            <v>Kit Spare Parts B DC Toyota Hillux</v>
          </cell>
        </row>
        <row r="314">
          <cell r="B314" t="str">
            <v>Kit Spare Parts B HardTop Toyota LC</v>
          </cell>
        </row>
        <row r="315">
          <cell r="B315" t="str">
            <v>Kit Spare Parts B High Capacity L/R</v>
          </cell>
        </row>
        <row r="316">
          <cell r="B316" t="str">
            <v>Kit Spare Parts B Land Rover Defend</v>
          </cell>
        </row>
        <row r="317">
          <cell r="B317" t="str">
            <v>Kit Spare Parts B Pick-Up Toyota LC</v>
          </cell>
        </row>
        <row r="318">
          <cell r="B318" t="str">
            <v>KIT SPARES ONE YEAR FOR DT125</v>
          </cell>
        </row>
        <row r="319">
          <cell r="B319" t="str">
            <v>KIT SPARES TWO YEAR FOR DT125</v>
          </cell>
        </row>
        <row r="320">
          <cell r="B320" t="str">
            <v>Kit submersible pump GRUNDFOS</v>
          </cell>
        </row>
        <row r="321">
          <cell r="B321" t="str">
            <v>Kit Toyota Hardtop 13 seaters</v>
          </cell>
        </row>
        <row r="322">
          <cell r="B322" t="str">
            <v>Kit Toyota Hardtop 6 seaters</v>
          </cell>
        </row>
        <row r="323">
          <cell r="B323" t="str">
            <v>Kit Toyota HP 5 Doors &amp;10 seaters</v>
          </cell>
        </row>
        <row r="324">
          <cell r="B324" t="str">
            <v>Kit VHF Base Fixe - Motorola GM340</v>
          </cell>
        </row>
        <row r="325">
          <cell r="B325" t="str">
            <v>Kit VHF Handset - ICOM IC F30LT</v>
          </cell>
        </row>
        <row r="326">
          <cell r="B326" t="str">
            <v>Kit VHF Handset - Motorola GP 300</v>
          </cell>
        </row>
        <row r="327">
          <cell r="B327" t="str">
            <v>Kit VHF Handset - Motorola GP340</v>
          </cell>
        </row>
        <row r="328">
          <cell r="B328" t="str">
            <v>Kit VHF Handset - Motorola GP360</v>
          </cell>
        </row>
        <row r="329">
          <cell r="B329" t="str">
            <v>Kit VHF Mobile - Motorola GM340</v>
          </cell>
        </row>
        <row r="330">
          <cell r="B330" t="str">
            <v>Kit VHF Mobile - Motorola GM360</v>
          </cell>
        </row>
        <row r="331">
          <cell r="B331" t="str">
            <v>Kit4A Préparation Test Aflatoxine</v>
          </cell>
        </row>
        <row r="332">
          <cell r="B332" t="str">
            <v>Kit4B Préparation test Aflatoxine</v>
          </cell>
        </row>
        <row r="333">
          <cell r="B333" t="str">
            <v>La Malnutrition en Situation deCris</v>
          </cell>
        </row>
        <row r="334">
          <cell r="B334" t="str">
            <v>La surveillance nutritionnelle</v>
          </cell>
        </row>
        <row r="335">
          <cell r="B335" t="str">
            <v>Latrine squat. slabs with plug&amp;pan</v>
          </cell>
        </row>
        <row r="336">
          <cell r="B336" t="str">
            <v>Lauryl Sulphate Broth Powder</v>
          </cell>
        </row>
        <row r="337">
          <cell r="B337" t="str">
            <v>Log books</v>
          </cell>
        </row>
        <row r="338">
          <cell r="B338" t="str">
            <v>Lomabardini diesel motor pump 40m3</v>
          </cell>
        </row>
        <row r="339">
          <cell r="B339" t="str">
            <v>Long Wire Antenna kit</v>
          </cell>
        </row>
        <row r="340">
          <cell r="B340" t="str">
            <v>M-FC Nutri Disk Pads (Wagtech)</v>
          </cell>
        </row>
        <row r="341">
          <cell r="B341" t="str">
            <v>Magnesium Reagent</v>
          </cell>
        </row>
        <row r="342">
          <cell r="B342" t="str">
            <v>Manganese Reagent</v>
          </cell>
        </row>
        <row r="343">
          <cell r="B343" t="str">
            <v>MAPINFO PRO Software</v>
          </cell>
        </row>
        <row r="344">
          <cell r="B344" t="str">
            <v>Measuring pots of 250 ml</v>
          </cell>
        </row>
        <row r="345">
          <cell r="B345" t="str">
            <v>Médecine tropicale - Flammarion</v>
          </cell>
        </row>
        <row r="346">
          <cell r="B346" t="str">
            <v>Médicaments essentiels - MSF</v>
          </cell>
        </row>
        <row r="347">
          <cell r="B347" t="str">
            <v>Membrane Filters (S-Pack)</v>
          </cell>
        </row>
        <row r="348">
          <cell r="B348" t="str">
            <v>Membrane Filters for M-FC Nutridisk</v>
          </cell>
        </row>
        <row r="349">
          <cell r="B349" t="str">
            <v>Memento de l'agronome - MAE</v>
          </cell>
        </row>
        <row r="350">
          <cell r="B350" t="str">
            <v>Memory Stick for Digital Camera</v>
          </cell>
        </row>
        <row r="351">
          <cell r="B351" t="str">
            <v>Micro with control keys  CODAN 9780</v>
          </cell>
        </row>
        <row r="352">
          <cell r="B352" t="str">
            <v>Micro without contr keys  CODAN9780</v>
          </cell>
        </row>
        <row r="353">
          <cell r="B353" t="str">
            <v>MICROBIOLOGIE 8 GERMES</v>
          </cell>
        </row>
        <row r="354">
          <cell r="B354" t="str">
            <v>Microphone for codan radio</v>
          </cell>
        </row>
        <row r="355">
          <cell r="B355" t="str">
            <v>Microphone for GM300</v>
          </cell>
        </row>
        <row r="356">
          <cell r="B356" t="str">
            <v>Microphone for GM340</v>
          </cell>
        </row>
        <row r="357">
          <cell r="B357" t="str">
            <v>Microscopic exam</v>
          </cell>
        </row>
        <row r="358">
          <cell r="B358" t="str">
            <v>Mini antenna adaptator HKN9557A</v>
          </cell>
        </row>
        <row r="359">
          <cell r="B359" t="str">
            <v>Mobile Radio Motorola GM340</v>
          </cell>
        </row>
        <row r="360">
          <cell r="B360" t="str">
            <v>Monocytogene lysteria search</v>
          </cell>
        </row>
        <row r="361">
          <cell r="B361" t="str">
            <v>MOTO YAMAHA DT 125</v>
          </cell>
        </row>
        <row r="362">
          <cell r="B362" t="str">
            <v>Motor pump petrol membrane GX120,3"</v>
          </cell>
        </row>
        <row r="363">
          <cell r="B363" t="str">
            <v>Motorola 1h rapid charger for GP300</v>
          </cell>
        </row>
        <row r="364">
          <cell r="B364" t="str">
            <v>Motorola 1h rapid charger for GP340</v>
          </cell>
        </row>
        <row r="365">
          <cell r="B365" t="str">
            <v>Motorola GP340 Battery HNN9008</v>
          </cell>
        </row>
        <row r="366">
          <cell r="B366" t="str">
            <v>Motorola magnetic antenna + cable</v>
          </cell>
        </row>
        <row r="367">
          <cell r="B367" t="str">
            <v>MUAC colour coded</v>
          </cell>
        </row>
        <row r="368">
          <cell r="B368" t="str">
            <v>Nitrates Reagent</v>
          </cell>
        </row>
        <row r="369">
          <cell r="B369" t="str">
            <v>Nitrites Reagent</v>
          </cell>
        </row>
        <row r="370">
          <cell r="B370" t="str">
            <v>Notice Sticker roll ACF</v>
          </cell>
        </row>
        <row r="371">
          <cell r="B371" t="str">
            <v>Nutrit&amp;developing country-OMP/TALC</v>
          </cell>
        </row>
        <row r="372">
          <cell r="B372" t="str">
            <v>Nutrition &amp; diatetics - Livingstone</v>
          </cell>
        </row>
        <row r="373">
          <cell r="B373" t="str">
            <v>Nutritional assessment</v>
          </cell>
        </row>
        <row r="374">
          <cell r="B374" t="str">
            <v>Nvis Antenna Whip Top</v>
          </cell>
        </row>
        <row r="375">
          <cell r="B375" t="str">
            <v>Obstétrique en situat isolement-MSF</v>
          </cell>
        </row>
        <row r="376">
          <cell r="B376" t="str">
            <v>Ochratoxine A</v>
          </cell>
        </row>
        <row r="377">
          <cell r="B377" t="str">
            <v>Onion Bladder 5 000 liters</v>
          </cell>
        </row>
        <row r="378">
          <cell r="B378" t="str">
            <v>Order Form ACF</v>
          </cell>
        </row>
        <row r="379">
          <cell r="B379" t="str">
            <v>PACKING LIST KIT LOG</v>
          </cell>
        </row>
        <row r="380">
          <cell r="B380" t="str">
            <v>Pair of rubber gloves medium</v>
          </cell>
        </row>
        <row r="381">
          <cell r="B381" t="str">
            <v>Parallel cable for printer HP 930</v>
          </cell>
        </row>
        <row r="382">
          <cell r="B382" t="str">
            <v>Parallel cable printer</v>
          </cell>
        </row>
        <row r="383">
          <cell r="B383" t="str">
            <v>Parasitologie &amp; méd tropical-Vigot</v>
          </cell>
        </row>
        <row r="384">
          <cell r="B384" t="str">
            <v>People, food &amp; famine - ITP</v>
          </cell>
        </row>
        <row r="385">
          <cell r="B385" t="str">
            <v>Peroxyde Index</v>
          </cell>
        </row>
        <row r="386">
          <cell r="B386" t="str">
            <v>Petrol Lamps</v>
          </cell>
        </row>
        <row r="387">
          <cell r="B387" t="str">
            <v>PH (Phenol Red) Reagent</v>
          </cell>
        </row>
        <row r="388">
          <cell r="B388" t="str">
            <v>PH Meter</v>
          </cell>
        </row>
        <row r="389">
          <cell r="B389" t="str">
            <v>PH Roll</v>
          </cell>
        </row>
        <row r="390">
          <cell r="B390" t="str">
            <v>Phosphate LR Reagent</v>
          </cell>
        </row>
        <row r="391">
          <cell r="B391" t="str">
            <v>Photometer 7100</v>
          </cell>
        </row>
        <row r="392">
          <cell r="B392" t="str">
            <v>Physical chimical analysis</v>
          </cell>
        </row>
        <row r="393">
          <cell r="B393" t="str">
            <v>Physico chemical compact lab analys</v>
          </cell>
        </row>
        <row r="394">
          <cell r="B394" t="str">
            <v>Pick Up heavy duty suspension</v>
          </cell>
        </row>
        <row r="395">
          <cell r="B395" t="str">
            <v>Plastic Apron</v>
          </cell>
        </row>
        <row r="396">
          <cell r="B396" t="str">
            <v>Plastic jerrycan 5l for dil chlorin</v>
          </cell>
        </row>
        <row r="397">
          <cell r="B397" t="str">
            <v>Plastic sheeting roll</v>
          </cell>
        </row>
        <row r="398">
          <cell r="B398" t="str">
            <v>Plastic Spoon 15gr</v>
          </cell>
        </row>
        <row r="399">
          <cell r="B399" t="str">
            <v>Plastic zips,bag 100 units</v>
          </cell>
        </row>
        <row r="400">
          <cell r="B400" t="str">
            <v>Plomb</v>
          </cell>
        </row>
        <row r="401">
          <cell r="B401" t="str">
            <v>Plumpy Nut</v>
          </cell>
        </row>
        <row r="402">
          <cell r="B402" t="str">
            <v>Point d' Eclair</v>
          </cell>
        </row>
        <row r="403">
          <cell r="B403" t="str">
            <v>Polycol</v>
          </cell>
        </row>
        <row r="404">
          <cell r="B404" t="str">
            <v>Pool Tester PH &amp; Chlorine</v>
          </cell>
        </row>
        <row r="405">
          <cell r="B405" t="str">
            <v>Portable conductimeter 315I</v>
          </cell>
        </row>
        <row r="406">
          <cell r="B406" t="str">
            <v>Portable Diesel generator 5KVA,400V</v>
          </cell>
        </row>
        <row r="407">
          <cell r="B407" t="str">
            <v>Portable Diesel generator 7.5KVA</v>
          </cell>
        </row>
        <row r="408">
          <cell r="B408" t="str">
            <v>Portable Diesel generator10KVA,400V</v>
          </cell>
        </row>
        <row r="409">
          <cell r="B409" t="str">
            <v>Power Adaptor for Laptop</v>
          </cell>
        </row>
        <row r="410">
          <cell r="B410" t="str">
            <v>Power Adaptor for Laptop</v>
          </cell>
        </row>
        <row r="411">
          <cell r="B411" t="str">
            <v>Power cable  adaptator DELL  505</v>
          </cell>
        </row>
        <row r="412">
          <cell r="B412" t="str">
            <v>Power cable ATX for PC</v>
          </cell>
        </row>
        <row r="413">
          <cell r="B413" t="str">
            <v>Power cable for GM300</v>
          </cell>
        </row>
        <row r="414">
          <cell r="B414" t="str">
            <v>Power cable for GM340</v>
          </cell>
        </row>
        <row r="415">
          <cell r="B415" t="str">
            <v>Power Cable for Laptop</v>
          </cell>
        </row>
        <row r="416">
          <cell r="B416" t="str">
            <v>PR3 coated ridge stand 450mm</v>
          </cell>
        </row>
        <row r="417">
          <cell r="B417" t="str">
            <v>Printer</v>
          </cell>
        </row>
        <row r="418">
          <cell r="B418" t="str">
            <v>Printer Canon IP 4200 +4 Catridges</v>
          </cell>
        </row>
        <row r="419">
          <cell r="B419" t="str">
            <v>Procom magnetic antenna with cable</v>
          </cell>
        </row>
        <row r="420">
          <cell r="B420" t="str">
            <v>Programming kit for GM340</v>
          </cell>
        </row>
        <row r="421">
          <cell r="B421" t="str">
            <v>Programming kit for GP300/GM300</v>
          </cell>
        </row>
        <row r="422">
          <cell r="B422" t="str">
            <v>Programming kit for GP340</v>
          </cell>
        </row>
        <row r="423">
          <cell r="B423" t="str">
            <v>Programming kit for GR500</v>
          </cell>
        </row>
        <row r="424">
          <cell r="B424" t="str">
            <v>Programming kit for Yeasu Relay</v>
          </cell>
        </row>
        <row r="425">
          <cell r="B425" t="str">
            <v>Programming Kit GP340/GM340</v>
          </cell>
        </row>
        <row r="426">
          <cell r="B426" t="str">
            <v>Protection &amp; Profession - ICRC</v>
          </cell>
        </row>
        <row r="427">
          <cell r="B427" t="str">
            <v>Protection cover for IC F30LT</v>
          </cell>
        </row>
        <row r="428">
          <cell r="B428" t="str">
            <v>Protection for Human Rights - ICRC</v>
          </cell>
        </row>
        <row r="429">
          <cell r="B429" t="str">
            <v>Radio + Antenna + Battery GP340</v>
          </cell>
        </row>
        <row r="430">
          <cell r="B430" t="str">
            <v>Radio Equipment Repair</v>
          </cell>
        </row>
        <row r="431">
          <cell r="B431" t="str">
            <v>Radio Handset - Motorola GP340</v>
          </cell>
        </row>
        <row r="432">
          <cell r="B432" t="str">
            <v>Radio Handset Motorola GP300</v>
          </cell>
        </row>
        <row r="433">
          <cell r="B433" t="str">
            <v>Radio Icom M700 Pro</v>
          </cell>
        </row>
        <row r="434">
          <cell r="B434" t="str">
            <v>Radio Motorola GM340</v>
          </cell>
        </row>
        <row r="435">
          <cell r="B435" t="str">
            <v>Radioactivity</v>
          </cell>
        </row>
        <row r="436">
          <cell r="B436" t="str">
            <v>Rainwater harvesting - ITP</v>
          </cell>
        </row>
        <row r="437">
          <cell r="B437" t="str">
            <v>Re-lease order</v>
          </cell>
        </row>
        <row r="438">
          <cell r="B438" t="str">
            <v>Recharg E-coli Wat Analysis (300UN)</v>
          </cell>
        </row>
        <row r="439">
          <cell r="B439" t="str">
            <v>Rechargeable battery</v>
          </cell>
        </row>
        <row r="440">
          <cell r="B440" t="str">
            <v>Refugee health - TALC</v>
          </cell>
        </row>
        <row r="441">
          <cell r="B441" t="str">
            <v>Regenerating agriculture-Earthscan</v>
          </cell>
        </row>
        <row r="442">
          <cell r="B442" t="str">
            <v>Registration book - SFC dry</v>
          </cell>
        </row>
        <row r="443">
          <cell r="B443" t="str">
            <v>Registration book TFC</v>
          </cell>
        </row>
        <row r="444">
          <cell r="B444" t="str">
            <v>Repair for Laptop</v>
          </cell>
        </row>
        <row r="445">
          <cell r="B445" t="str">
            <v>Repeater VHF Yeasu</v>
          </cell>
        </row>
        <row r="446">
          <cell r="B446" t="str">
            <v>Resomal 420g</v>
          </cell>
        </row>
        <row r="447">
          <cell r="B447" t="str">
            <v>Resomal 84g</v>
          </cell>
        </row>
        <row r="448">
          <cell r="B448" t="str">
            <v>Road Transport</v>
          </cell>
        </row>
        <row r="449">
          <cell r="B449" t="str">
            <v>Rock drill oil mineral (30KG)</v>
          </cell>
        </row>
        <row r="450">
          <cell r="B450" t="str">
            <v>Roof rack with steps</v>
          </cell>
        </row>
        <row r="451">
          <cell r="B451" t="str">
            <v>Roof rack with steps Toyota</v>
          </cell>
        </row>
        <row r="452">
          <cell r="B452" t="str">
            <v>Rubber hall 24 x10 meter</v>
          </cell>
        </row>
        <row r="453">
          <cell r="B453" t="str">
            <v>Rucksacks</v>
          </cell>
        </row>
        <row r="454">
          <cell r="B454" t="str">
            <v>Salter Scale 100 kg</v>
          </cell>
        </row>
        <row r="455">
          <cell r="B455" t="str">
            <v>Salter Scale 25kg + 4 weighing bags</v>
          </cell>
        </row>
        <row r="456">
          <cell r="B456" t="str">
            <v>Salter Scale 50 kg + 1 weighing bag</v>
          </cell>
        </row>
        <row r="457">
          <cell r="B457" t="str">
            <v>Sat telephone kit MINI M TT 3060A</v>
          </cell>
        </row>
        <row r="458">
          <cell r="B458" t="str">
            <v>Scanner, photocopier,printer</v>
          </cell>
        </row>
        <row r="459">
          <cell r="B459" t="str">
            <v>Scotch rolls ACF (box of 36 rolls)</v>
          </cell>
        </row>
        <row r="460">
          <cell r="B460" t="str">
            <v>Screen &amp; keyboard cleaner</v>
          </cell>
        </row>
        <row r="461">
          <cell r="B461" t="str">
            <v>Sea Transport</v>
          </cell>
        </row>
        <row r="462">
          <cell r="B462" t="str">
            <v>Solar energy lamp</v>
          </cell>
        </row>
        <row r="463">
          <cell r="B463" t="str">
            <v>Spanner 36"</v>
          </cell>
        </row>
        <row r="464">
          <cell r="B464" t="str">
            <v>Spare parts car 2x4</v>
          </cell>
        </row>
        <row r="465">
          <cell r="B465" t="str">
            <v>Spare parts drilling materials</v>
          </cell>
        </row>
        <row r="466">
          <cell r="B466" t="str">
            <v>Spare parts drilling materials</v>
          </cell>
        </row>
        <row r="467">
          <cell r="B467" t="str">
            <v>Spare parts drilling materials</v>
          </cell>
        </row>
        <row r="468">
          <cell r="B468" t="str">
            <v>Spare parts drilling materials</v>
          </cell>
        </row>
        <row r="469">
          <cell r="B469" t="str">
            <v>Spare parts drilling materials</v>
          </cell>
        </row>
        <row r="470">
          <cell r="B470" t="str">
            <v>Spare parts drilling materials</v>
          </cell>
        </row>
        <row r="471">
          <cell r="B471" t="str">
            <v>Spare parts drilling materials</v>
          </cell>
        </row>
        <row r="472">
          <cell r="B472" t="str">
            <v>Spare parts drilling materials</v>
          </cell>
        </row>
        <row r="473">
          <cell r="B473" t="str">
            <v>Spare parts drilling materials</v>
          </cell>
        </row>
        <row r="474">
          <cell r="B474" t="str">
            <v>Spare parts drilling materials</v>
          </cell>
        </row>
        <row r="475">
          <cell r="B475" t="str">
            <v>Spare parts drilling materials</v>
          </cell>
        </row>
        <row r="476">
          <cell r="B476" t="str">
            <v>Spare parts drilling materials</v>
          </cell>
        </row>
        <row r="477">
          <cell r="B477" t="str">
            <v>Spare parts drilling materials</v>
          </cell>
        </row>
        <row r="478">
          <cell r="B478" t="str">
            <v>Spare parts drilling materials</v>
          </cell>
        </row>
        <row r="479">
          <cell r="B479" t="str">
            <v>Spare Parts Ford</v>
          </cell>
        </row>
        <row r="480">
          <cell r="B480" t="str">
            <v>Spare parts generators</v>
          </cell>
        </row>
        <row r="481">
          <cell r="B481" t="str">
            <v>Spare parts motorcycle</v>
          </cell>
        </row>
        <row r="482">
          <cell r="B482" t="str">
            <v>Spare parts motorcycle</v>
          </cell>
        </row>
        <row r="483">
          <cell r="B483" t="str">
            <v>Spare Parts Toyota</v>
          </cell>
        </row>
        <row r="484">
          <cell r="B484" t="str">
            <v>Spare Parts VHF</v>
          </cell>
        </row>
        <row r="485">
          <cell r="B485" t="str">
            <v>Spare parts, Radio HF</v>
          </cell>
        </row>
        <row r="486">
          <cell r="B486" t="str">
            <v>Spiralled hose + set coup. 3" 75 mm</v>
          </cell>
        </row>
        <row r="487">
          <cell r="B487" t="str">
            <v>Spiralled hose+ set coupling 2" SP6</v>
          </cell>
        </row>
        <row r="488">
          <cell r="B488" t="str">
            <v>Step-up battery charging device</v>
          </cell>
        </row>
        <row r="489">
          <cell r="B489" t="str">
            <v>Sticker "No Arm on Board"</v>
          </cell>
        </row>
        <row r="490">
          <cell r="B490" t="str">
            <v>Sticker ACF Big Size 70x35cm</v>
          </cell>
        </row>
        <row r="491">
          <cell r="B491" t="str">
            <v>Sticker ACF Medium Size 19,5x39cm</v>
          </cell>
        </row>
        <row r="492">
          <cell r="B492" t="str">
            <v>Sticker ACF Network Big size</v>
          </cell>
        </row>
        <row r="493">
          <cell r="B493" t="str">
            <v>Sticker ACF Network Medium size</v>
          </cell>
        </row>
        <row r="494">
          <cell r="B494" t="str">
            <v>Sticker ACF Network Small size</v>
          </cell>
        </row>
        <row r="495">
          <cell r="B495" t="str">
            <v>Sticker ACF Small Size 13,5x27cm</v>
          </cell>
        </row>
        <row r="496">
          <cell r="B496" t="str">
            <v>Stock card</v>
          </cell>
        </row>
        <row r="497">
          <cell r="B497" t="str">
            <v>Sulphate Reagent</v>
          </cell>
        </row>
        <row r="498">
          <cell r="B498" t="str">
            <v>Supplementary medicine (médicament)</v>
          </cell>
        </row>
        <row r="499">
          <cell r="B499" t="str">
            <v>Supplementary Plumpy</v>
          </cell>
        </row>
        <row r="500">
          <cell r="B500" t="str">
            <v>Supplementary Porridge 450 (SP 450)</v>
          </cell>
        </row>
        <row r="501">
          <cell r="B501" t="str">
            <v>Sy Half Coup.2"ND50 grooved to 50mm</v>
          </cell>
        </row>
        <row r="502">
          <cell r="B502" t="str">
            <v>Sy. Half Coup.3"ND80 grooved to75mm</v>
          </cell>
        </row>
        <row r="503">
          <cell r="B503" t="str">
            <v>Sym 1/2 coupling reducer coupling</v>
          </cell>
        </row>
        <row r="504">
          <cell r="B504" t="str">
            <v>Sym Half Coup. 3"ND80 without lock</v>
          </cell>
        </row>
        <row r="505">
          <cell r="B505" t="str">
            <v>Sym Half coupl. 2"ND50mm male witho</v>
          </cell>
        </row>
        <row r="506">
          <cell r="B506" t="str">
            <v>Sym half coupling 3"ND80 plug+chain</v>
          </cell>
        </row>
        <row r="507">
          <cell r="B507" t="str">
            <v>Symm half coupling 2" ND50 fem+lock</v>
          </cell>
        </row>
        <row r="508">
          <cell r="B508" t="str">
            <v>Symm half coupling 2"ND50 male+lock</v>
          </cell>
        </row>
        <row r="509">
          <cell r="B509" t="str">
            <v>Symm half coupling 2"ND50 plug with</v>
          </cell>
        </row>
        <row r="510">
          <cell r="B510" t="str">
            <v>Symm Half coupling 3"ND80 male+lock</v>
          </cell>
        </row>
        <row r="511">
          <cell r="B511" t="str">
            <v>Syringe 10 ml</v>
          </cell>
        </row>
        <row r="512">
          <cell r="B512" t="str">
            <v>Syringe 5 ml</v>
          </cell>
        </row>
        <row r="513">
          <cell r="B513" t="str">
            <v>Talbot tap 3/4"  without elbow</v>
          </cell>
        </row>
        <row r="514">
          <cell r="B514" t="str">
            <v>Talbot tap 3/4" ND20  with elbow</v>
          </cell>
        </row>
        <row r="515">
          <cell r="B515" t="str">
            <v>TANK STEELS</v>
          </cell>
        </row>
        <row r="516">
          <cell r="B516" t="str">
            <v>Tank w. 2m3 for tpt flex. 2" hose</v>
          </cell>
        </row>
        <row r="517">
          <cell r="B517" t="str">
            <v>Tank w. 5m3 for transport flex. 2"</v>
          </cell>
        </row>
        <row r="518">
          <cell r="B518" t="str">
            <v>Tank water 10m3 onion shaped flexib</v>
          </cell>
        </row>
        <row r="519">
          <cell r="B519" t="str">
            <v>Tank water 20 m3 flexible</v>
          </cell>
        </row>
        <row r="520">
          <cell r="B520" t="str">
            <v>Tank water 2m3 flexible</v>
          </cell>
        </row>
        <row r="521">
          <cell r="B521" t="str">
            <v>Tank water 5m3 flexible</v>
          </cell>
        </row>
        <row r="522">
          <cell r="B522" t="str">
            <v>Tank, water 10m3 flexible</v>
          </cell>
        </row>
        <row r="523">
          <cell r="B523" t="str">
            <v>Tank,water,30m3,onion shaped</v>
          </cell>
        </row>
        <row r="524">
          <cell r="B524" t="str">
            <v>Tee Shirt ACF</v>
          </cell>
        </row>
        <row r="525">
          <cell r="B525" t="str">
            <v>Teneur En Eau</v>
          </cell>
        </row>
        <row r="526">
          <cell r="B526" t="str">
            <v>teneur en polyméres de triglycéride</v>
          </cell>
        </row>
        <row r="527">
          <cell r="B527" t="str">
            <v>Test Aflatoxine, Aflacard B1R10c20t</v>
          </cell>
        </row>
        <row r="528">
          <cell r="B528" t="str">
            <v>Test Tube Rack</v>
          </cell>
        </row>
        <row r="529">
          <cell r="B529" t="str">
            <v>Therapeutic Milk F-100 Low Osmolari</v>
          </cell>
        </row>
        <row r="530">
          <cell r="B530" t="str">
            <v>Therapeutic Milk F-75</v>
          </cell>
        </row>
        <row r="531">
          <cell r="B531" t="str">
            <v>Thur. H-A 100-200V electric adapter</v>
          </cell>
        </row>
        <row r="532">
          <cell r="B532" t="str">
            <v>Thur. H-A 12V cigar lighter adapter</v>
          </cell>
        </row>
        <row r="533">
          <cell r="B533" t="str">
            <v>Thur. H-A Fixed Docking Unit 2500</v>
          </cell>
        </row>
        <row r="534">
          <cell r="B534" t="str">
            <v>Thur. H-A Sattrans external antenna</v>
          </cell>
        </row>
        <row r="535">
          <cell r="B535" t="str">
            <v>Thur.SO-2510 100-240V elec. adapter</v>
          </cell>
        </row>
        <row r="536">
          <cell r="B536" t="str">
            <v>Thur.SO-2510 12V cigar lighter adap</v>
          </cell>
        </row>
        <row r="537">
          <cell r="B537" t="str">
            <v>Thur.SO-2510 Fixed Dock. Unit 3500</v>
          </cell>
        </row>
        <row r="538">
          <cell r="B538" t="str">
            <v>Thur.SO-2510 Satt. external antenna</v>
          </cell>
        </row>
        <row r="539">
          <cell r="B539" t="str">
            <v>Thuraya Hugues-Ascom battery</v>
          </cell>
        </row>
        <row r="540">
          <cell r="B540" t="str">
            <v>Thuraya SO-2510 battery heavy duty</v>
          </cell>
        </row>
        <row r="541">
          <cell r="B541" t="str">
            <v>Thuraya SO-2510 sat phone kit</v>
          </cell>
        </row>
        <row r="542">
          <cell r="B542" t="str">
            <v>Toasmeter CN 410</v>
          </cell>
        </row>
        <row r="543">
          <cell r="B543" t="str">
            <v>Toner E30 for photocopier</v>
          </cell>
        </row>
        <row r="544">
          <cell r="B544" t="str">
            <v>Toner for photocopier</v>
          </cell>
        </row>
        <row r="545">
          <cell r="B545" t="str">
            <v>Tools kit for Radio HF</v>
          </cell>
        </row>
        <row r="546">
          <cell r="B546" t="str">
            <v>Toyota catalogue and manual</v>
          </cell>
        </row>
        <row r="547">
          <cell r="B547" t="str">
            <v>Toyota Corolla Sedan</v>
          </cell>
        </row>
        <row r="548">
          <cell r="B548" t="str">
            <v>Toyota Hardtop 13 seaters</v>
          </cell>
        </row>
        <row r="549">
          <cell r="B549" t="str">
            <v>Toyota Hardtop 6 seaters</v>
          </cell>
        </row>
        <row r="550">
          <cell r="B550" t="str">
            <v>Toyota HP 5 Doors &amp;10 seaters</v>
          </cell>
        </row>
        <row r="551">
          <cell r="B551" t="str">
            <v>Training for health personnels-MSF</v>
          </cell>
        </row>
        <row r="552">
          <cell r="B552" t="str">
            <v>Transceiver 9780 Front control</v>
          </cell>
        </row>
        <row r="553">
          <cell r="B553" t="str">
            <v>Transportable bladder 1000L</v>
          </cell>
        </row>
        <row r="554">
          <cell r="B554" t="str">
            <v>Transportable bladder 2000L</v>
          </cell>
        </row>
        <row r="555">
          <cell r="B555" t="str">
            <v>Transportable Bladder 5000L</v>
          </cell>
        </row>
        <row r="556">
          <cell r="B556" t="str">
            <v>Treading tool (1/2"-3" male&amp; female</v>
          </cell>
        </row>
        <row r="557">
          <cell r="B557" t="str">
            <v>Treatment kit</v>
          </cell>
        </row>
        <row r="558">
          <cell r="B558" t="str">
            <v>TRUCK</v>
          </cell>
        </row>
        <row r="559">
          <cell r="B559" t="str">
            <v>Truck spare Parts</v>
          </cell>
        </row>
        <row r="560">
          <cell r="B560" t="str">
            <v>Turbidity Tubs</v>
          </cell>
        </row>
        <row r="561">
          <cell r="B561" t="str">
            <v>Two years spare parts A kit Corolla</v>
          </cell>
        </row>
        <row r="562">
          <cell r="B562" t="str">
            <v>Two years spare parts kit 10 seats</v>
          </cell>
        </row>
        <row r="563">
          <cell r="B563" t="str">
            <v>Type 1 microbiologic analysis</v>
          </cell>
        </row>
        <row r="564">
          <cell r="B564" t="str">
            <v>Type 2 microbiologic analysis</v>
          </cell>
        </row>
        <row r="565">
          <cell r="B565" t="str">
            <v>Type 3 microbiologic analysis</v>
          </cell>
        </row>
        <row r="566">
          <cell r="B566" t="str">
            <v>Videoprojector Sony</v>
          </cell>
        </row>
        <row r="567">
          <cell r="B567" t="str">
            <v>Vitamine &amp; Mineral Complex</v>
          </cell>
        </row>
        <row r="568">
          <cell r="B568" t="str">
            <v>W. tank 5m3 tpt catch tightner hook</v>
          </cell>
        </row>
        <row r="569">
          <cell r="B569" t="str">
            <v>w.tank 5m3 tpt catch tightner hook</v>
          </cell>
        </row>
        <row r="570">
          <cell r="B570" t="str">
            <v>Wat. ta. 2m3 tpt catch tightner+hoo</v>
          </cell>
        </row>
        <row r="571">
          <cell r="B571" t="str">
            <v>Water Analysis Kit Del Agua</v>
          </cell>
        </row>
        <row r="572">
          <cell r="B572" t="str">
            <v>Water filtering candle</v>
          </cell>
        </row>
        <row r="573">
          <cell r="B573" t="str">
            <v>Water level electrod &amp; control box</v>
          </cell>
        </row>
        <row r="574">
          <cell r="B574" t="str">
            <v>Water t. 2m3 pronal repair kit</v>
          </cell>
        </row>
        <row r="575">
          <cell r="B575" t="str">
            <v>Water tank 5m3 pronal repair kit</v>
          </cell>
        </row>
        <row r="576">
          <cell r="B576" t="str">
            <v>Water tank flexible repair kit</v>
          </cell>
        </row>
        <row r="577">
          <cell r="B577" t="str">
            <v>Waterman Basic Tool Box</v>
          </cell>
        </row>
        <row r="578">
          <cell r="B578" t="str">
            <v>Waterproof resine connector</v>
          </cell>
        </row>
        <row r="579">
          <cell r="B579" t="str">
            <v>Weighing bag for salter scale</v>
          </cell>
        </row>
        <row r="580">
          <cell r="B580" t="str">
            <v>Weighing Scale</v>
          </cell>
        </row>
        <row r="581">
          <cell r="B581" t="str">
            <v>Wooden measuring board + 2 GIS</v>
          </cell>
        </row>
        <row r="582">
          <cell r="B582" t="str">
            <v>YAMAHA AG 100</v>
          </cell>
        </row>
        <row r="583">
          <cell r="B583" t="str">
            <v>YAMAHA AG200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Parametres"/>
      <sheetName val="Radios &amp; géné achats "/>
      <sheetName val="Radios &amp; géné Running  costs"/>
      <sheetName val="fINANCEMENT RADIOS"/>
      <sheetName val="Feuil5"/>
      <sheetName val="Telephones Achats"/>
      <sheetName val="Téléphones comm &amp; rc"/>
      <sheetName val="Suivi  R costs &amp; frais de comm"/>
      <sheetName val="BK3"/>
      <sheetName val="BK6"/>
      <sheetName val="F1"/>
      <sheetName val="BK4"/>
      <sheetName val="BK5"/>
      <sheetName val="BK2"/>
      <sheetName val="D2"/>
      <sheetName val="Radios_&amp;_géné_achats_"/>
      <sheetName val="Radios_&amp;_géné_Running__costs"/>
      <sheetName val="fINANCEMENT_RADIOS"/>
      <sheetName val="Telephones_Achats"/>
      <sheetName val="Téléphones_comm_&amp;_rc"/>
      <sheetName val="Suivi__R_costs_&amp;_frais_de_comm"/>
      <sheetName val="Data"/>
      <sheetName val="CHIN HR NEW"/>
      <sheetName val="DZ HR"/>
      <sheetName val="Radios_&amp;_géné_achats_2"/>
      <sheetName val="Radios_&amp;_géné_Running__costs2"/>
      <sheetName val="fINANCEMENT_RADIOS2"/>
      <sheetName val="Telephones_Achats2"/>
      <sheetName val="Téléphones_comm_&amp;_rc2"/>
      <sheetName val="Suivi__R_costs_&amp;_frais_de_comm2"/>
      <sheetName val="Radios_&amp;_géné_achats_1"/>
      <sheetName val="Radios_&amp;_géné_Running__costs1"/>
      <sheetName val="fINANCEMENT_RADIOS1"/>
      <sheetName val="Telephones_Achats1"/>
      <sheetName val="Téléphones_comm_&amp;_rc1"/>
      <sheetName val="Suivi__R_costs_&amp;_frais_de_comm1"/>
      <sheetName val="Radios_&amp;_géné_achats_3"/>
      <sheetName val="Radios_&amp;_géné_Running__costs3"/>
      <sheetName val="fINANCEMENT_RADIOS3"/>
      <sheetName val="Telephones_Achats3"/>
      <sheetName val="Téléphones_comm_&amp;_rc3"/>
      <sheetName val="Suivi__R_costs_&amp;_frais_de_comm3"/>
      <sheetName val="Radios_&amp;_géné_achats_4"/>
      <sheetName val="Radios_&amp;_géné_Running__costs4"/>
      <sheetName val="fINANCEMENT_RADIOS4"/>
      <sheetName val="Telephones_Achats4"/>
      <sheetName val="Téléphones_comm_&amp;_rc4"/>
      <sheetName val="Suivi__R_costs_&amp;_frais_de_comm4"/>
      <sheetName val="Radios_&amp;_géné_achats_5"/>
      <sheetName val="Radios_&amp;_géné_Running__costs5"/>
      <sheetName val="fINANCEMENT_RADIOS5"/>
      <sheetName val="Telephones_Achats5"/>
      <sheetName val="Téléphones_comm_&amp;_rc5"/>
      <sheetName val="Suivi__R_costs_&amp;_frais_de_comm5"/>
      <sheetName val="Radios_&amp;_géné_achats_15"/>
      <sheetName val="Radios_&amp;_géné_Running__costs15"/>
      <sheetName val="fINANCEMENT_RADIOS15"/>
      <sheetName val="Telephones_Achats15"/>
      <sheetName val="Téléphones_comm_&amp;_rc15"/>
      <sheetName val="Suivi__R_costs_&amp;_frais_de_com15"/>
      <sheetName val="Radios_&amp;_géné_achats_7"/>
      <sheetName val="Radios_&amp;_géné_Running__costs7"/>
      <sheetName val="fINANCEMENT_RADIOS7"/>
      <sheetName val="Telephones_Achats7"/>
      <sheetName val="Téléphones_comm_&amp;_rc7"/>
      <sheetName val="Suivi__R_costs_&amp;_frais_de_comm7"/>
      <sheetName val="Radios_&amp;_géné_achats_6"/>
      <sheetName val="Radios_&amp;_géné_Running__costs6"/>
      <sheetName val="fINANCEMENT_RADIOS6"/>
      <sheetName val="Telephones_Achats6"/>
      <sheetName val="Téléphones_comm_&amp;_rc6"/>
      <sheetName val="Suivi__R_costs_&amp;_frais_de_comm6"/>
      <sheetName val="Radios_&amp;_géné_achats_8"/>
      <sheetName val="Radios_&amp;_géné_Running__costs8"/>
      <sheetName val="fINANCEMENT_RADIOS8"/>
      <sheetName val="Telephones_Achats8"/>
      <sheetName val="Téléphones_comm_&amp;_rc8"/>
      <sheetName val="Suivi__R_costs_&amp;_frais_de_comm8"/>
      <sheetName val="Radios_&amp;_géné_achats_10"/>
      <sheetName val="Radios_&amp;_géné_Running__costs10"/>
      <sheetName val="fINANCEMENT_RADIOS10"/>
      <sheetName val="Telephones_Achats10"/>
      <sheetName val="Téléphones_comm_&amp;_rc10"/>
      <sheetName val="Suivi__R_costs_&amp;_frais_de_com10"/>
      <sheetName val="Radios_&amp;_géné_achats_9"/>
      <sheetName val="Radios_&amp;_géné_Running__costs9"/>
      <sheetName val="fINANCEMENT_RADIOS9"/>
      <sheetName val="Telephones_Achats9"/>
      <sheetName val="Téléphones_comm_&amp;_rc9"/>
      <sheetName val="Suivi__R_costs_&amp;_frais_de_comm9"/>
      <sheetName val="Radios_&amp;_géné_achats_11"/>
      <sheetName val="Radios_&amp;_géné_Running__costs11"/>
      <sheetName val="fINANCEMENT_RADIOS11"/>
      <sheetName val="Telephones_Achats11"/>
      <sheetName val="Téléphones_comm_&amp;_rc11"/>
      <sheetName val="Suivi__R_costs_&amp;_frais_de_com11"/>
      <sheetName val="Radios_&amp;_géné_achats_12"/>
      <sheetName val="Radios_&amp;_géné_Running__costs12"/>
      <sheetName val="fINANCEMENT_RADIOS12"/>
      <sheetName val="Telephones_Achats12"/>
      <sheetName val="Téléphones_comm_&amp;_rc12"/>
      <sheetName val="Suivi__R_costs_&amp;_frais_de_com12"/>
      <sheetName val="Radios_&amp;_géné_achats_13"/>
      <sheetName val="Radios_&amp;_géné_Running__costs13"/>
      <sheetName val="fINANCEMENT_RADIOS13"/>
      <sheetName val="Telephones_Achats13"/>
      <sheetName val="Téléphones_comm_&amp;_rc13"/>
      <sheetName val="Suivi__R_costs_&amp;_frais_de_com13"/>
      <sheetName val="Radios_&amp;_géné_achats_14"/>
      <sheetName val="Radios_&amp;_géné_Running__costs14"/>
      <sheetName val="fINANCEMENT_RADIOS14"/>
      <sheetName val="Telephones_Achats14"/>
      <sheetName val="Téléphones_comm_&amp;_rc14"/>
      <sheetName val="Suivi__R_costs_&amp;_frais_de_com14"/>
      <sheetName val="Radios_&amp;_géné_achats_16"/>
      <sheetName val="Radios_&amp;_géné_Running__costs16"/>
      <sheetName val="fINANCEMENT_RADIOS16"/>
      <sheetName val="Telephones_Achats16"/>
      <sheetName val="Téléphones_comm_&amp;_rc16"/>
      <sheetName val="Suivi__R_costs_&amp;_frais_de_com16"/>
      <sheetName val="Radios_&amp;_géné_achats_17"/>
      <sheetName val="Radios_&amp;_géné_Running__costs17"/>
      <sheetName val="fINANCEMENT_RADIOS17"/>
      <sheetName val="Telephones_Achats17"/>
      <sheetName val="Téléphones_comm_&amp;_rc17"/>
      <sheetName val="Suivi__R_costs_&amp;_frais_de_com17"/>
      <sheetName val="Calcul Salaires"/>
      <sheetName val="FORECAST KPK - EUR"/>
      <sheetName val="TCD"/>
      <sheetName val="Data sheet"/>
      <sheetName val="MissionList"/>
      <sheetName val="Sheet2"/>
      <sheetName val="List"/>
      <sheetName val="Radios_&amp;_géné_achats_18"/>
      <sheetName val="Radios_&amp;_géné_Running__costs18"/>
      <sheetName val="fINANCEMENT_RADIOS18"/>
      <sheetName val="Telephones_Achats18"/>
      <sheetName val="Téléphones_comm_&amp;_rc18"/>
      <sheetName val="Suivi__R_costs_&amp;_frais_de_com18"/>
      <sheetName val="CHIN_HR_NEW"/>
      <sheetName val="DZ_HR"/>
      <sheetName val="Radios_&amp;_géné_achats_19"/>
      <sheetName val="Radios_&amp;_géné_Running__costs19"/>
      <sheetName val="fINANCEMENT_RADIOS19"/>
      <sheetName val="Telephones_Achats19"/>
      <sheetName val="Téléphones_comm_&amp;_rc19"/>
      <sheetName val="Suivi__R_costs_&amp;_frais_de_com19"/>
      <sheetName val="CHIN_HR_NEW1"/>
      <sheetName val="DZ_HR1"/>
      <sheetName val="detail"/>
      <sheetName val="PARAMETERS"/>
      <sheetName val="P1"/>
      <sheetName val="Radios_&amp;_géné_achats_20"/>
      <sheetName val="Radios_&amp;_géné_Running__costs20"/>
      <sheetName val="fINANCEMENT_RADIOS20"/>
      <sheetName val="Telephones_Achats20"/>
      <sheetName val="Téléphones_comm_&amp;_rc20"/>
      <sheetName val="Suivi__R_costs_&amp;_frais_de_com20"/>
      <sheetName val="CHIN_HR_NEW2"/>
      <sheetName val="DZ_HR2"/>
      <sheetName val="Calcul_Salaires"/>
      <sheetName val="FORECAST_KPK_-_EUR"/>
      <sheetName val="Radios_&amp;_géné_achats_21"/>
      <sheetName val="Radios_&amp;_géné_Running__costs21"/>
      <sheetName val="fINANCEMENT_RADIOS21"/>
      <sheetName val="Telephones_Achats21"/>
      <sheetName val="Téléphones_comm_&amp;_rc21"/>
      <sheetName val="Suivi__R_costs_&amp;_frais_de_com21"/>
      <sheetName val="CHIN_HR_NEW3"/>
      <sheetName val="DZ_HR3"/>
      <sheetName val="Calcul_Salaires1"/>
      <sheetName val="FORECAST_KPK_-_EUR1"/>
      <sheetName val="Radios_&amp;_géné_achats_23"/>
      <sheetName val="Radios_&amp;_géné_Running__costs23"/>
      <sheetName val="fINANCEMENT_RADIOS23"/>
      <sheetName val="Telephones_Achats23"/>
      <sheetName val="Téléphones_comm_&amp;_rc23"/>
      <sheetName val="Suivi__R_costs_&amp;_frais_de_com23"/>
      <sheetName val="CHIN_HR_NEW4"/>
      <sheetName val="DZ_HR4"/>
      <sheetName val="Radios_&amp;_géné_achats_22"/>
      <sheetName val="Radios_&amp;_géné_Running__costs22"/>
      <sheetName val="fINANCEMENT_RADIOS22"/>
      <sheetName val="Telephones_Achats22"/>
      <sheetName val="Téléphones_comm_&amp;_rc22"/>
      <sheetName val="Suivi__R_costs_&amp;_frais_de_com22"/>
      <sheetName val="CHIN_HR_NEW5"/>
      <sheetName val="DZ_HR5"/>
      <sheetName val="Radios_&amp;_géné_achats_24"/>
      <sheetName val="Radios_&amp;_géné_Running__costs24"/>
      <sheetName val="fINANCEMENT_RADIOS24"/>
      <sheetName val="Telephones_Achats24"/>
      <sheetName val="Téléphones_comm_&amp;_rc24"/>
      <sheetName val="Suivi__R_costs_&amp;_frais_de_com24"/>
      <sheetName val="CHIN_HR_NEW6"/>
      <sheetName val="DZ_HR6"/>
    </sheetNames>
    <sheetDataSet>
      <sheetData sheetId="0" refreshError="1"/>
      <sheetData sheetId="1" refreshError="1">
        <row r="4">
          <cell r="V4" t="str">
            <v>ACH</v>
          </cell>
        </row>
        <row r="5">
          <cell r="V5" t="str">
            <v>LOC</v>
          </cell>
        </row>
        <row r="6">
          <cell r="V6" t="str">
            <v>RC</v>
          </cell>
        </row>
        <row r="7">
          <cell r="V7" t="str">
            <v>COMM</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RM GRANT CODING MASTER"/>
      <sheetName val="#REF"/>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Month parameters"/>
      <sheetName val="Ex-employee Register"/>
      <sheetName val="Ex-Contract Data"/>
      <sheetName val="Employee Register"/>
      <sheetName val="Contract Data"/>
      <sheetName val="salary datas"/>
      <sheetName val="variable data"/>
      <sheetName val="O.T FollowUp"/>
      <sheetName val="Salary advance"/>
      <sheetName val="Loan FollowUp"/>
      <sheetName val="Tax accountancy"/>
      <sheetName val="salaries accountancy"/>
      <sheetName val="Career Management"/>
      <sheetName val="Statistics"/>
      <sheetName val="Statistics Global"/>
    </sheetNames>
    <sheetDataSet>
      <sheetData sheetId="0"/>
      <sheetData sheetId="1"/>
      <sheetData sheetId="2"/>
      <sheetData sheetId="3"/>
      <sheetData sheetId="4">
        <row r="7">
          <cell r="A7" t="str">
            <v>BD001</v>
          </cell>
          <cell r="B7" t="str">
            <v>Nikhil</v>
          </cell>
          <cell r="C7" t="str">
            <v>D'COSTA</v>
          </cell>
          <cell r="D7" t="str">
            <v>Liaison Manager</v>
          </cell>
          <cell r="E7" t="str">
            <v>Management</v>
          </cell>
          <cell r="F7" t="str">
            <v>DHAKA</v>
          </cell>
          <cell r="G7">
            <v>39630</v>
          </cell>
          <cell r="H7">
            <v>41274</v>
          </cell>
          <cell r="I7">
            <v>4.3369863013698629</v>
          </cell>
          <cell r="K7" t="str">
            <v>B.A</v>
          </cell>
          <cell r="L7" t="str">
            <v>YES</v>
          </cell>
          <cell r="N7" t="str">
            <v>male</v>
          </cell>
          <cell r="O7" t="str">
            <v>Late Anthony D'COSTA</v>
          </cell>
          <cell r="P7" t="str">
            <v>Maria GOMES</v>
          </cell>
          <cell r="Q7" t="str">
            <v>married</v>
          </cell>
          <cell r="S7">
            <v>2</v>
          </cell>
          <cell r="T7">
            <v>21100</v>
          </cell>
          <cell r="U7" t="str">
            <v>Pabna</v>
          </cell>
          <cell r="V7">
            <v>55.049315068493151</v>
          </cell>
          <cell r="W7" t="str">
            <v>116 Monipuripara (1st Floor ) ,Tejgoan</v>
          </cell>
          <cell r="X7" t="str">
            <v>Farmgate</v>
          </cell>
          <cell r="Y7">
            <v>1015</v>
          </cell>
          <cell r="Z7" t="str">
            <v>TEJGOAN</v>
          </cell>
          <cell r="AA7" t="str">
            <v>DHAKA</v>
          </cell>
          <cell r="AB7" t="str">
            <v xml:space="preserve"> </v>
          </cell>
          <cell r="AC7" t="str">
            <v>01711-139429</v>
          </cell>
          <cell r="AD7" t="str">
            <v>Peter D'COSTAZ</v>
          </cell>
          <cell r="AE7" t="str">
            <v>British council, DHAKA</v>
          </cell>
          <cell r="AF7">
            <v>1714046323</v>
          </cell>
          <cell r="AG7" t="str">
            <v>Sister Renu D'COSTA</v>
          </cell>
          <cell r="AH7" t="str">
            <v>Maria Alox, Abadgate, Dhaka</v>
          </cell>
          <cell r="AI7">
            <v>8115704</v>
          </cell>
          <cell r="AJ7" t="str">
            <v>CHRISTIAN</v>
          </cell>
        </row>
        <row r="8">
          <cell r="A8" t="str">
            <v>BD004</v>
          </cell>
          <cell r="B8" t="str">
            <v>Ibrahim</v>
          </cell>
          <cell r="C8" t="str">
            <v>KHALIL</v>
          </cell>
          <cell r="D8" t="str">
            <v>Cleaner</v>
          </cell>
          <cell r="E8" t="str">
            <v>H.R</v>
          </cell>
          <cell r="F8" t="str">
            <v>DHAKA</v>
          </cell>
          <cell r="G8">
            <v>39630</v>
          </cell>
          <cell r="H8">
            <v>41274</v>
          </cell>
          <cell r="I8">
            <v>4.3369863013698629</v>
          </cell>
          <cell r="K8" t="str">
            <v>CLASS VIII pass</v>
          </cell>
          <cell r="L8" t="str">
            <v>NO</v>
          </cell>
          <cell r="N8" t="str">
            <v>male</v>
          </cell>
          <cell r="O8" t="str">
            <v>Abdul JALIL</v>
          </cell>
          <cell r="P8" t="str">
            <v>Golapi BEGUM</v>
          </cell>
          <cell r="Q8" t="str">
            <v>married</v>
          </cell>
          <cell r="S8">
            <v>3</v>
          </cell>
          <cell r="T8">
            <v>26665</v>
          </cell>
          <cell r="U8" t="str">
            <v>Jamalpure</v>
          </cell>
          <cell r="V8">
            <v>39.802739726027397</v>
          </cell>
          <cell r="W8" t="str">
            <v>House # GP- cha - 46</v>
          </cell>
          <cell r="X8" t="str">
            <v>North Badda</v>
          </cell>
          <cell r="Y8" t="str">
            <v xml:space="preserve"> </v>
          </cell>
          <cell r="Z8" t="str">
            <v>BADDA</v>
          </cell>
          <cell r="AA8" t="str">
            <v>DHAKA</v>
          </cell>
          <cell r="AB8" t="str">
            <v xml:space="preserve"> 01915594332</v>
          </cell>
          <cell r="AC8" t="str">
            <v>0172-9326284</v>
          </cell>
          <cell r="AD8" t="str">
            <v>Mrs. Romana BEGAM</v>
          </cell>
          <cell r="AE8" t="str">
            <v>House # GP- cha - 46, Uttar Badda, Dhaka</v>
          </cell>
          <cell r="AF8" t="str">
            <v xml:space="preserve"> 01915594332</v>
          </cell>
          <cell r="AG8" t="str">
            <v>Rubel</v>
          </cell>
          <cell r="AH8" t="str">
            <v>House # GP- cha - 46, Uttar Badda, Dhaka</v>
          </cell>
          <cell r="AI8" t="str">
            <v>01914357813</v>
          </cell>
          <cell r="AJ8" t="str">
            <v>MUSLIM</v>
          </cell>
        </row>
        <row r="9">
          <cell r="A9" t="str">
            <v>BD006</v>
          </cell>
          <cell r="B9" t="str">
            <v>Edward</v>
          </cell>
          <cell r="C9" t="str">
            <v>HALDER</v>
          </cell>
          <cell r="D9" t="str">
            <v xml:space="preserve">Deputy Country Administrator -Finances  </v>
          </cell>
          <cell r="E9" t="str">
            <v>Administration</v>
          </cell>
          <cell r="F9" t="str">
            <v>DHAKA</v>
          </cell>
          <cell r="G9">
            <v>39630</v>
          </cell>
          <cell r="H9">
            <v>41274</v>
          </cell>
          <cell r="I9">
            <v>4.3369863013698629</v>
          </cell>
          <cell r="K9" t="str">
            <v>MBA in Finance</v>
          </cell>
          <cell r="L9" t="str">
            <v>YES</v>
          </cell>
          <cell r="M9" t="str">
            <v>076-114-6004/Contra-06</v>
          </cell>
          <cell r="N9" t="str">
            <v>male</v>
          </cell>
          <cell r="O9" t="str">
            <v>Amol Ch. HALDER</v>
          </cell>
          <cell r="P9" t="str">
            <v>Reva HALDER</v>
          </cell>
          <cell r="Q9" t="str">
            <v>married</v>
          </cell>
          <cell r="S9">
            <v>2</v>
          </cell>
          <cell r="T9">
            <v>26715</v>
          </cell>
          <cell r="U9" t="str">
            <v>Dhaka</v>
          </cell>
          <cell r="V9">
            <v>39.665753424657531</v>
          </cell>
          <cell r="W9" t="str">
            <v>137/12, B-8 Prinagong Housing</v>
          </cell>
          <cell r="X9" t="str">
            <v>Mirpur-1</v>
          </cell>
          <cell r="Y9">
            <v>1216</v>
          </cell>
          <cell r="Z9" t="str">
            <v>MIRPUR</v>
          </cell>
          <cell r="AA9" t="str">
            <v>DHAKA</v>
          </cell>
          <cell r="AB9" t="str">
            <v>01726427679</v>
          </cell>
          <cell r="AC9" t="str">
            <v xml:space="preserve"> </v>
          </cell>
          <cell r="AD9" t="str">
            <v>Chitra Janet HALDER</v>
          </cell>
          <cell r="AE9" t="str">
            <v>Tdh- Netharland, House#670, Road#32(old) 11(new), Dhanmondi</v>
          </cell>
          <cell r="AF9" t="str">
            <v>8130999</v>
          </cell>
          <cell r="AJ9" t="str">
            <v>CHRISTIAN</v>
          </cell>
        </row>
        <row r="10">
          <cell r="A10" t="str">
            <v>BD009</v>
          </cell>
          <cell r="B10" t="str">
            <v>Abdul Mannan</v>
          </cell>
          <cell r="C10" t="str">
            <v>Sarker</v>
          </cell>
          <cell r="D10" t="str">
            <v>Accountant</v>
          </cell>
          <cell r="E10" t="str">
            <v>Administration</v>
          </cell>
          <cell r="F10" t="str">
            <v>DHAKA</v>
          </cell>
          <cell r="G10">
            <v>39734</v>
          </cell>
          <cell r="H10">
            <v>41274</v>
          </cell>
          <cell r="I10">
            <v>4.0520547945205481</v>
          </cell>
          <cell r="K10" t="str">
            <v>M.Com in Accounting</v>
          </cell>
          <cell r="L10" t="str">
            <v>YES</v>
          </cell>
          <cell r="N10" t="str">
            <v>male</v>
          </cell>
          <cell r="O10" t="str">
            <v>Gosimuddin Munshi</v>
          </cell>
          <cell r="P10" t="str">
            <v>Somiran Nesa</v>
          </cell>
          <cell r="Q10" t="str">
            <v>married</v>
          </cell>
          <cell r="S10">
            <v>3</v>
          </cell>
          <cell r="T10">
            <v>25966</v>
          </cell>
          <cell r="U10" t="str">
            <v>Thahurgoan</v>
          </cell>
          <cell r="V10">
            <v>41.717808219178082</v>
          </cell>
          <cell r="X10" t="str">
            <v>Kumar Pur</v>
          </cell>
          <cell r="Z10" t="str">
            <v>BHULLIBAZAR</v>
          </cell>
          <cell r="AA10" t="str">
            <v>THAKURGAON</v>
          </cell>
          <cell r="AB10" t="str">
            <v>0581-61460</v>
          </cell>
          <cell r="AC10" t="str">
            <v>01915-860498</v>
          </cell>
          <cell r="AD10" t="str">
            <v>Salim Reza</v>
          </cell>
          <cell r="AE10" t="str">
            <v>Middle Badda- Dhaka</v>
          </cell>
          <cell r="AF10" t="str">
            <v>01914127489</v>
          </cell>
          <cell r="AG10" t="str">
            <v>Jesminara</v>
          </cell>
          <cell r="AH10" t="str">
            <v>Thakurgoan</v>
          </cell>
          <cell r="AI10" t="str">
            <v>01919448713</v>
          </cell>
          <cell r="AJ10" t="str">
            <v>MUSLIM</v>
          </cell>
        </row>
        <row r="11">
          <cell r="A11" t="str">
            <v>BD012</v>
          </cell>
          <cell r="B11" t="str">
            <v>Shanta</v>
          </cell>
          <cell r="C11" t="str">
            <v>Beagum</v>
          </cell>
          <cell r="D11" t="str">
            <v>Cleaner</v>
          </cell>
          <cell r="E11" t="str">
            <v>H.R</v>
          </cell>
          <cell r="F11" t="str">
            <v>DHAKA</v>
          </cell>
          <cell r="G11">
            <v>39747</v>
          </cell>
          <cell r="H11">
            <v>41274</v>
          </cell>
          <cell r="I11">
            <v>4.0164383561643833</v>
          </cell>
          <cell r="K11" t="str">
            <v>CLASS VIII pass</v>
          </cell>
          <cell r="L11" t="str">
            <v>NO</v>
          </cell>
          <cell r="N11" t="str">
            <v>female</v>
          </cell>
          <cell r="O11" t="str">
            <v>Late Abdul Mojit Chaudhury</v>
          </cell>
          <cell r="P11" t="str">
            <v>Mrs Nargis Chaudury</v>
          </cell>
          <cell r="Q11" t="str">
            <v>married</v>
          </cell>
          <cell r="S11">
            <v>1</v>
          </cell>
          <cell r="T11">
            <v>28484</v>
          </cell>
          <cell r="U11" t="str">
            <v>Mohakhali</v>
          </cell>
          <cell r="V11">
            <v>34.819178082191783</v>
          </cell>
          <cell r="W11" t="str">
            <v>G.P. Ga-79</v>
          </cell>
          <cell r="X11" t="str">
            <v>Mohakhali Hazaribari</v>
          </cell>
          <cell r="Y11">
            <v>1212</v>
          </cell>
          <cell r="Z11" t="str">
            <v>DHAKA</v>
          </cell>
          <cell r="AA11" t="str">
            <v>DHAKA</v>
          </cell>
          <cell r="AC11" t="str">
            <v>01712910219</v>
          </cell>
          <cell r="AD11" t="str">
            <v>Md. Kayum</v>
          </cell>
          <cell r="AE11" t="str">
            <v>G.P. Ga-77/6 Mohakhali Hapari Bari Gulshan, Dhaka 1212</v>
          </cell>
          <cell r="AF11" t="str">
            <v>01712106973</v>
          </cell>
          <cell r="AG11" t="str">
            <v>Mehdi Hassan MOI</v>
          </cell>
          <cell r="AH11" t="str">
            <v>Mohakhali Wairlais Gate School Road, GP CHA-11, Gulshan, Dhaka</v>
          </cell>
          <cell r="AI11" t="str">
            <v>01715179901</v>
          </cell>
          <cell r="AJ11" t="str">
            <v>MUSLIM</v>
          </cell>
        </row>
        <row r="12">
          <cell r="A12" t="str">
            <v>BD061</v>
          </cell>
          <cell r="B12" t="str">
            <v>Sagar</v>
          </cell>
          <cell r="C12" t="str">
            <v>Datta</v>
          </cell>
          <cell r="D12" t="str">
            <v>HR Manager- Social &amp; Monitoring</v>
          </cell>
          <cell r="E12" t="str">
            <v>H.R</v>
          </cell>
          <cell r="F12" t="str">
            <v>DHAKA</v>
          </cell>
          <cell r="G12">
            <v>39945</v>
          </cell>
          <cell r="H12">
            <v>41274</v>
          </cell>
          <cell r="I12">
            <v>3.473972602739726</v>
          </cell>
          <cell r="K12" t="str">
            <v>MBA in Marketing, HRM</v>
          </cell>
          <cell r="L12" t="str">
            <v>YES</v>
          </cell>
          <cell r="N12" t="str">
            <v>male</v>
          </cell>
          <cell r="O12" t="str">
            <v>Nimai Chad Datta</v>
          </cell>
          <cell r="P12" t="str">
            <v>Joya Datta</v>
          </cell>
          <cell r="Q12" t="str">
            <v>married</v>
          </cell>
          <cell r="S12">
            <v>1</v>
          </cell>
          <cell r="T12">
            <v>28856</v>
          </cell>
          <cell r="U12" t="str">
            <v>Narayangonj</v>
          </cell>
          <cell r="V12">
            <v>33.799999999999997</v>
          </cell>
          <cell r="W12" t="str">
            <v>265/A, B.K. Road, Nitaigonj, Narayangonj</v>
          </cell>
          <cell r="X12" t="str">
            <v>Nitaigonj</v>
          </cell>
          <cell r="Y12">
            <v>1400</v>
          </cell>
          <cell r="Z12" t="str">
            <v>Narayangonj</v>
          </cell>
          <cell r="AA12" t="str">
            <v>Narayangonj</v>
          </cell>
          <cell r="AC12" t="str">
            <v>01716666326</v>
          </cell>
          <cell r="AD12" t="str">
            <v>Nimai Chad Datta</v>
          </cell>
          <cell r="AE12" t="str">
            <v>265/A, B.K. Road, Nitaigonj, Narayangonj</v>
          </cell>
          <cell r="AF12" t="str">
            <v>01727655692</v>
          </cell>
          <cell r="AG12" t="str">
            <v>Adv.Mrinal Kanti Datta</v>
          </cell>
          <cell r="AH12" t="str">
            <v>265/A, B.K. Road, Nitaigonj, Narayangonj</v>
          </cell>
          <cell r="AI12" t="str">
            <v>01715384404</v>
          </cell>
          <cell r="AJ12" t="str">
            <v>HINDU</v>
          </cell>
        </row>
        <row r="13">
          <cell r="A13" t="str">
            <v>BD064</v>
          </cell>
          <cell r="B13" t="str">
            <v>Krishna</v>
          </cell>
          <cell r="C13" t="str">
            <v>Rani  Chakrabarty</v>
          </cell>
          <cell r="D13" t="str">
            <v>HR Officer</v>
          </cell>
          <cell r="E13" t="str">
            <v>H.R</v>
          </cell>
          <cell r="F13" t="str">
            <v>DHAKA</v>
          </cell>
          <cell r="G13">
            <v>40195</v>
          </cell>
          <cell r="H13">
            <v>41274</v>
          </cell>
          <cell r="I13">
            <v>2.7890410958904108</v>
          </cell>
          <cell r="K13" t="str">
            <v>M.A in English Literature</v>
          </cell>
          <cell r="L13" t="str">
            <v>YES</v>
          </cell>
          <cell r="M13" t="str">
            <v>074-116-2963/S-6</v>
          </cell>
          <cell r="N13" t="str">
            <v>female</v>
          </cell>
          <cell r="O13" t="str">
            <v>Bablu Chakrabarty</v>
          </cell>
          <cell r="P13" t="str">
            <v>Mallika Chakrabarty</v>
          </cell>
          <cell r="Q13" t="str">
            <v>married</v>
          </cell>
          <cell r="S13">
            <v>0</v>
          </cell>
          <cell r="T13">
            <v>29832</v>
          </cell>
          <cell r="U13" t="str">
            <v>Faridpur</v>
          </cell>
          <cell r="V13">
            <v>31.126027397260273</v>
          </cell>
          <cell r="W13" t="str">
            <v>Vill-Aruakandi, Post- Jahapur, Thana- Madhukhali, District-Faridpur</v>
          </cell>
          <cell r="X13" t="str">
            <v>Aruakandi</v>
          </cell>
          <cell r="Y13">
            <v>7850</v>
          </cell>
          <cell r="Z13" t="str">
            <v>Madhukhali,</v>
          </cell>
          <cell r="AA13" t="str">
            <v>Faridpur</v>
          </cell>
          <cell r="AC13">
            <v>1670340957</v>
          </cell>
          <cell r="AD13" t="str">
            <v>Bablu Chakrabarty</v>
          </cell>
          <cell r="AE13" t="str">
            <v>Vill-Aruakandi, Post- Jahapur, Thana- Madhukhali, District-Faridpur</v>
          </cell>
          <cell r="AF13" t="str">
            <v>01731136783</v>
          </cell>
          <cell r="AG13" t="str">
            <v>Poritosh Chakrabarty</v>
          </cell>
          <cell r="AH13" t="str">
            <v>Vill-Aruakandi, Post- Jahapur, Thana- Madhukhali, District-Faridpur</v>
          </cell>
          <cell r="AI13" t="str">
            <v>01713548233</v>
          </cell>
          <cell r="AJ13" t="str">
            <v>HINDU</v>
          </cell>
        </row>
        <row r="14">
          <cell r="A14" t="str">
            <v>CO001</v>
          </cell>
          <cell r="B14" t="str">
            <v xml:space="preserve">Golam Mohammed Khairul </v>
          </cell>
          <cell r="C14" t="str">
            <v xml:space="preserve">Anam </v>
          </cell>
          <cell r="D14" t="str">
            <v>Deputy Logistics Coordinator</v>
          </cell>
          <cell r="E14" t="str">
            <v>Logistics</v>
          </cell>
          <cell r="F14" t="str">
            <v>DHAKA</v>
          </cell>
          <cell r="G14">
            <v>39783</v>
          </cell>
          <cell r="H14">
            <v>41274</v>
          </cell>
          <cell r="I14">
            <v>3.9178082191780823</v>
          </cell>
          <cell r="K14" t="str">
            <v>M.Com in Management</v>
          </cell>
          <cell r="L14" t="str">
            <v>YES</v>
          </cell>
          <cell r="M14" t="str">
            <v>076-117-1971</v>
          </cell>
          <cell r="N14" t="str">
            <v>male</v>
          </cell>
          <cell r="O14" t="str">
            <v xml:space="preserve">Md Golam Sarwar </v>
          </cell>
          <cell r="P14" t="str">
            <v xml:space="preserve">Rokeya Begum </v>
          </cell>
          <cell r="Q14" t="str">
            <v xml:space="preserve">married </v>
          </cell>
          <cell r="S14">
            <v>1</v>
          </cell>
          <cell r="T14">
            <v>26748</v>
          </cell>
          <cell r="U14" t="str">
            <v xml:space="preserve">Dhaka </v>
          </cell>
          <cell r="V14">
            <v>39.575342465753423</v>
          </cell>
          <cell r="W14" t="str">
            <v>35/32, D I T Plot ,Gandaria ,Dhaka -1204</v>
          </cell>
          <cell r="X14" t="str">
            <v xml:space="preserve">Gandaria </v>
          </cell>
          <cell r="Y14">
            <v>1204</v>
          </cell>
          <cell r="Z14" t="str">
            <v xml:space="preserve">Shyampur </v>
          </cell>
          <cell r="AA14" t="str">
            <v>Dhaka</v>
          </cell>
          <cell r="AC14" t="str">
            <v>01715954636</v>
          </cell>
          <cell r="AD14" t="str">
            <v xml:space="preserve">Md Khairul Islam Fuad </v>
          </cell>
          <cell r="AE14" t="str">
            <v>35/32, D I T Plot ,Gandaria ,Dhaka -1204</v>
          </cell>
          <cell r="AF14" t="str">
            <v>01815457441</v>
          </cell>
          <cell r="AG14" t="str">
            <v xml:space="preserve">Afroza Ashraf Sany </v>
          </cell>
          <cell r="AH14" t="str">
            <v>35/32, D I T Plot ,Gandaria ,Dhaka -1204</v>
          </cell>
          <cell r="AI14" t="str">
            <v>01915538666</v>
          </cell>
          <cell r="AJ14" t="str">
            <v>MUSLIM</v>
          </cell>
        </row>
        <row r="15">
          <cell r="A15" t="str">
            <v>BD070</v>
          </cell>
          <cell r="B15" t="str">
            <v>Md. Jahangir</v>
          </cell>
          <cell r="C15" t="str">
            <v>Alam</v>
          </cell>
          <cell r="D15" t="str">
            <v>Driver</v>
          </cell>
          <cell r="E15" t="str">
            <v>Logistics</v>
          </cell>
          <cell r="F15" t="str">
            <v>DHAKA</v>
          </cell>
          <cell r="G15">
            <v>40391</v>
          </cell>
          <cell r="H15">
            <v>41274</v>
          </cell>
          <cell r="I15">
            <v>2.2520547945205478</v>
          </cell>
          <cell r="K15" t="str">
            <v>CLASS VIII pass</v>
          </cell>
          <cell r="L15" t="str">
            <v>NO</v>
          </cell>
          <cell r="N15" t="str">
            <v>male</v>
          </cell>
          <cell r="O15" t="str">
            <v>Md. Nurul Islam Howlader</v>
          </cell>
          <cell r="P15" t="str">
            <v>Sokina Khatun</v>
          </cell>
          <cell r="Q15" t="str">
            <v>married</v>
          </cell>
          <cell r="S15">
            <v>2</v>
          </cell>
          <cell r="T15">
            <v>25851</v>
          </cell>
          <cell r="U15" t="str">
            <v>Lakshmipur</v>
          </cell>
          <cell r="V15">
            <v>42.032876712328765</v>
          </cell>
          <cell r="W15" t="str">
            <v xml:space="preserve">G.P. GHA 157, Hazari Bari, Mohakhali, Dhaka </v>
          </cell>
          <cell r="X15" t="str">
            <v xml:space="preserve">Mohakhali </v>
          </cell>
          <cell r="Y15">
            <v>1215</v>
          </cell>
          <cell r="Z15" t="str">
            <v xml:space="preserve">Mohakhali </v>
          </cell>
          <cell r="AA15" t="str">
            <v>Dhaka</v>
          </cell>
          <cell r="AC15" t="str">
            <v>01716481764</v>
          </cell>
          <cell r="AD15" t="str">
            <v>Nur Nahar (Pakhi)</v>
          </cell>
          <cell r="AE15" t="str">
            <v>South Bancha Nagar, Lakshmipur</v>
          </cell>
          <cell r="AF15" t="str">
            <v>01554323101</v>
          </cell>
          <cell r="AJ15" t="str">
            <v>MUSLIM</v>
          </cell>
        </row>
        <row r="16">
          <cell r="A16" t="str">
            <v>BD071</v>
          </cell>
          <cell r="B16" t="str">
            <v xml:space="preserve">Pabon Louis </v>
          </cell>
          <cell r="C16" t="str">
            <v>D'COSTA</v>
          </cell>
          <cell r="D16" t="str">
            <v>Driver</v>
          </cell>
          <cell r="E16" t="str">
            <v>Logistics</v>
          </cell>
          <cell r="F16" t="str">
            <v>DHAKA</v>
          </cell>
          <cell r="G16">
            <v>40391</v>
          </cell>
          <cell r="H16">
            <v>41274</v>
          </cell>
          <cell r="I16">
            <v>2.2520547945205478</v>
          </cell>
          <cell r="K16" t="str">
            <v>CLASS VII pass</v>
          </cell>
          <cell r="L16" t="str">
            <v>NO</v>
          </cell>
          <cell r="N16" t="str">
            <v>male</v>
          </cell>
          <cell r="O16" t="str">
            <v>Late Mr. Joakim D'Costa</v>
          </cell>
          <cell r="P16" t="str">
            <v>Joshna D'Costa</v>
          </cell>
          <cell r="Q16" t="str">
            <v>married</v>
          </cell>
          <cell r="R16" t="str">
            <v>Emily D'Costa</v>
          </cell>
          <cell r="S16">
            <v>3</v>
          </cell>
          <cell r="T16">
            <v>26132</v>
          </cell>
          <cell r="U16" t="str">
            <v>Pabna</v>
          </cell>
          <cell r="V16">
            <v>41.263013698630139</v>
          </cell>
          <cell r="W16" t="str">
            <v xml:space="preserve">G.P.K.A-34, Jagonnathpur, Baridhara, Dhaka, Dhaka </v>
          </cell>
          <cell r="X16" t="str">
            <v>Baridhara</v>
          </cell>
          <cell r="Y16">
            <v>1212</v>
          </cell>
          <cell r="Z16" t="str">
            <v>Baridhara</v>
          </cell>
          <cell r="AA16" t="str">
            <v>Dhaka</v>
          </cell>
          <cell r="AC16">
            <v>1712573138</v>
          </cell>
          <cell r="AD16" t="str">
            <v>Emily D'Costa</v>
          </cell>
          <cell r="AE16" t="str">
            <v>Mathurapur, Pabna</v>
          </cell>
          <cell r="AF16" t="str">
            <v>01721-555277</v>
          </cell>
          <cell r="AJ16" t="str">
            <v>CHRISTIAN</v>
          </cell>
        </row>
        <row r="17">
          <cell r="A17" t="str">
            <v>BD072</v>
          </cell>
          <cell r="B17" t="str">
            <v xml:space="preserve">Sultan </v>
          </cell>
          <cell r="C17" t="str">
            <v>Ahmed</v>
          </cell>
          <cell r="D17" t="str">
            <v>Driver</v>
          </cell>
          <cell r="E17" t="str">
            <v>Logistics</v>
          </cell>
          <cell r="F17" t="str">
            <v>DHAKA</v>
          </cell>
          <cell r="G17">
            <v>40391</v>
          </cell>
          <cell r="H17">
            <v>41274</v>
          </cell>
          <cell r="I17">
            <v>2.2520547945205478</v>
          </cell>
          <cell r="K17" t="str">
            <v>CLASS X pass</v>
          </cell>
          <cell r="L17" t="str">
            <v>NO</v>
          </cell>
          <cell r="N17" t="str">
            <v>male</v>
          </cell>
          <cell r="O17" t="str">
            <v>Late Charag Ali</v>
          </cell>
          <cell r="P17" t="str">
            <v>Late Asia Bibi</v>
          </cell>
          <cell r="Q17" t="str">
            <v>married</v>
          </cell>
          <cell r="S17">
            <v>4</v>
          </cell>
          <cell r="T17">
            <v>19665</v>
          </cell>
          <cell r="U17" t="str">
            <v>Narayangonj</v>
          </cell>
          <cell r="V17">
            <v>58.980821917808221</v>
          </cell>
          <cell r="W17" t="str">
            <v>263/2, Dream House, Bhasantek, Dhaka Cantt. Dhaka</v>
          </cell>
          <cell r="X17" t="str">
            <v>Dhaka Cantt</v>
          </cell>
          <cell r="Y17">
            <v>1206</v>
          </cell>
          <cell r="Z17" t="str">
            <v>Dhaka Cantt</v>
          </cell>
          <cell r="AA17" t="str">
            <v>Dhaka</v>
          </cell>
          <cell r="AC17" t="str">
            <v>01715958946</v>
          </cell>
          <cell r="AD17" t="str">
            <v>Rokeya Begum</v>
          </cell>
          <cell r="AE17" t="str">
            <v>Fatulla, Narayangonj</v>
          </cell>
          <cell r="AF17" t="str">
            <v>01914876520</v>
          </cell>
          <cell r="AJ17" t="str">
            <v>MUSLIM</v>
          </cell>
        </row>
        <row r="18">
          <cell r="A18" t="str">
            <v>BD073</v>
          </cell>
          <cell r="B18" t="str">
            <v>Amor</v>
          </cell>
          <cell r="C18" t="str">
            <v>D'COSTA</v>
          </cell>
          <cell r="D18" t="str">
            <v>Driver</v>
          </cell>
          <cell r="E18" t="str">
            <v>Logistics</v>
          </cell>
          <cell r="F18" t="str">
            <v>DHAKA</v>
          </cell>
          <cell r="G18">
            <v>40398</v>
          </cell>
          <cell r="H18">
            <v>41274</v>
          </cell>
          <cell r="I18">
            <v>2.2328767123287672</v>
          </cell>
          <cell r="K18" t="str">
            <v>CLASS VIII pass</v>
          </cell>
          <cell r="L18" t="str">
            <v>NO</v>
          </cell>
          <cell r="N18" t="str">
            <v>male</v>
          </cell>
          <cell r="O18" t="str">
            <v>Late John D'Costa</v>
          </cell>
          <cell r="P18" t="str">
            <v>Late Snickdha D'Costa</v>
          </cell>
          <cell r="Q18" t="str">
            <v>married</v>
          </cell>
          <cell r="R18" t="str">
            <v>Sheela D'Costa</v>
          </cell>
          <cell r="S18">
            <v>2</v>
          </cell>
          <cell r="T18">
            <v>21357</v>
          </cell>
          <cell r="U18" t="str">
            <v>Pabna</v>
          </cell>
          <cell r="V18">
            <v>54.345205479452055</v>
          </cell>
          <cell r="W18" t="str">
            <v>Lautia, Mothura Pur Bazar, Chatmohur, Pabna.</v>
          </cell>
          <cell r="X18" t="str">
            <v>Chatmohur</v>
          </cell>
          <cell r="Y18">
            <v>6630</v>
          </cell>
          <cell r="Z18" t="str">
            <v>Chatmohur</v>
          </cell>
          <cell r="AA18" t="str">
            <v xml:space="preserve"> Pabna</v>
          </cell>
          <cell r="AC18" t="str">
            <v>01712306034</v>
          </cell>
          <cell r="AD18" t="str">
            <v>Mrs. Sheela D'Costa</v>
          </cell>
          <cell r="AE18" t="str">
            <v>Lautia, Mothura Pur Bazar, Chatmohur, Pabna.</v>
          </cell>
          <cell r="AF18" t="str">
            <v>01916442055</v>
          </cell>
          <cell r="AJ18" t="str">
            <v>CHRISTIAN</v>
          </cell>
        </row>
        <row r="19">
          <cell r="A19" t="str">
            <v>BD074</v>
          </cell>
          <cell r="B19" t="str">
            <v>Tapan</v>
          </cell>
          <cell r="C19" t="str">
            <v>Kumar Chakraborty</v>
          </cell>
          <cell r="D19" t="str">
            <v xml:space="preserve">Deputy Food Security Coordinator </v>
          </cell>
          <cell r="E19" t="str">
            <v>Food Security</v>
          </cell>
          <cell r="F19" t="str">
            <v>DHAKA</v>
          </cell>
          <cell r="G19">
            <v>40422</v>
          </cell>
          <cell r="H19">
            <v>41274</v>
          </cell>
          <cell r="I19">
            <v>2.1671232876712327</v>
          </cell>
          <cell r="K19" t="str">
            <v xml:space="preserve">MBA in Marketing &amp; B.Sc.(Agr.) </v>
          </cell>
          <cell r="L19" t="str">
            <v>YES</v>
          </cell>
          <cell r="M19" t="str">
            <v>395-107-9678</v>
          </cell>
          <cell r="N19" t="str">
            <v>male</v>
          </cell>
          <cell r="O19" t="str">
            <v>Late Bijoy Kumar Chakraborty</v>
          </cell>
          <cell r="P19" t="str">
            <v>Amio Chakraborty</v>
          </cell>
          <cell r="Q19" t="str">
            <v>married</v>
          </cell>
          <cell r="R19" t="str">
            <v>Shukla Chakraborty</v>
          </cell>
          <cell r="S19">
            <v>1</v>
          </cell>
          <cell r="T19">
            <v>24653</v>
          </cell>
          <cell r="U19" t="str">
            <v>Chittagong</v>
          </cell>
          <cell r="V19">
            <v>45.315068493150683</v>
          </cell>
          <cell r="W19" t="str">
            <v>537, Tribini, Moushumi R/A, 30 D.C Road, west Bakolia, Chowakbazar, Chandgao, Chittagong</v>
          </cell>
          <cell r="X19" t="str">
            <v>west Bakolia</v>
          </cell>
          <cell r="Y19">
            <v>4000</v>
          </cell>
          <cell r="Z19" t="str">
            <v>Chandgao</v>
          </cell>
          <cell r="AA19" t="str">
            <v>Chittagong</v>
          </cell>
          <cell r="AC19" t="str">
            <v>01712524924</v>
          </cell>
          <cell r="AD19" t="str">
            <v>Shukla Chakraborty</v>
          </cell>
          <cell r="AE19" t="str">
            <v>537, Tribini, Moushumi R/A, 30 D.C Road, west Bakolia, Chowakbazar, Chandgao, Chittagong</v>
          </cell>
          <cell r="AF19" t="str">
            <v>01717588754</v>
          </cell>
          <cell r="AG19" t="str">
            <v>Anhruth Chakroborty ( Litu)</v>
          </cell>
          <cell r="AH19" t="str">
            <v>537, Tribini, Moushumi R/A, 30 D.C Road, west Bakolia, Chowakbazar, Chandgao, Chittagong</v>
          </cell>
          <cell r="AI19">
            <v>1730052067</v>
          </cell>
          <cell r="AJ19" t="str">
            <v>HINDU</v>
          </cell>
        </row>
        <row r="20">
          <cell r="A20" t="str">
            <v>BD075</v>
          </cell>
          <cell r="B20" t="str">
            <v xml:space="preserve">Ripon </v>
          </cell>
          <cell r="C20" t="str">
            <v>Miah</v>
          </cell>
          <cell r="D20" t="str">
            <v>Watchman</v>
          </cell>
          <cell r="E20" t="str">
            <v>Logistics</v>
          </cell>
          <cell r="F20" t="str">
            <v>DHAKA</v>
          </cell>
          <cell r="G20">
            <v>40454</v>
          </cell>
          <cell r="H20">
            <v>41274</v>
          </cell>
          <cell r="I20">
            <v>2.0794520547945203</v>
          </cell>
          <cell r="K20" t="str">
            <v>H.S.C</v>
          </cell>
          <cell r="L20" t="str">
            <v>NO</v>
          </cell>
          <cell r="N20" t="str">
            <v>male</v>
          </cell>
          <cell r="O20" t="str">
            <v>Balal Hossain</v>
          </cell>
          <cell r="P20" t="str">
            <v>Rani Bagum</v>
          </cell>
          <cell r="Q20" t="str">
            <v>married</v>
          </cell>
          <cell r="T20">
            <v>32509</v>
          </cell>
          <cell r="U20" t="str">
            <v>Birtara</v>
          </cell>
          <cell r="V20">
            <v>23.791780821917808</v>
          </cell>
          <cell r="W20" t="str">
            <v>Vill-Birtara, Thana- Dhan Bari, Dist-Tangail</v>
          </cell>
          <cell r="X20" t="str">
            <v>Tangail</v>
          </cell>
          <cell r="Z20" t="str">
            <v>Tangail</v>
          </cell>
          <cell r="AA20" t="str">
            <v>Tangail</v>
          </cell>
          <cell r="AC20" t="str">
            <v>01914952482</v>
          </cell>
          <cell r="AD20" t="str">
            <v>Md. Anwar Hossain</v>
          </cell>
          <cell r="AE20" t="str">
            <v>German Club, H-24, R-104, Gulshan-2</v>
          </cell>
          <cell r="AF20" t="str">
            <v>01924748033</v>
          </cell>
          <cell r="AJ20" t="str">
            <v>MUSLIM</v>
          </cell>
        </row>
        <row r="21">
          <cell r="A21" t="str">
            <v>BD079</v>
          </cell>
          <cell r="B21" t="str">
            <v>Harun</v>
          </cell>
          <cell r="C21" t="str">
            <v>R. Rashid</v>
          </cell>
          <cell r="D21" t="str">
            <v>Driver</v>
          </cell>
          <cell r="E21" t="str">
            <v>Logistics</v>
          </cell>
          <cell r="F21" t="str">
            <v>DHAKA</v>
          </cell>
          <cell r="G21">
            <v>40531</v>
          </cell>
          <cell r="H21">
            <v>41274</v>
          </cell>
          <cell r="I21">
            <v>1.8684931506849316</v>
          </cell>
          <cell r="K21" t="str">
            <v>CLASS VIII pass</v>
          </cell>
          <cell r="L21" t="str">
            <v>NO</v>
          </cell>
          <cell r="N21" t="str">
            <v>male</v>
          </cell>
          <cell r="O21" t="str">
            <v>MD. Mukhul Khan</v>
          </cell>
          <cell r="P21" t="str">
            <v>Mrs. Razia Bagam</v>
          </cell>
          <cell r="Q21" t="str">
            <v>married</v>
          </cell>
          <cell r="S21">
            <v>2</v>
          </cell>
          <cell r="T21">
            <v>27693</v>
          </cell>
          <cell r="U21" t="str">
            <v>Barishal</v>
          </cell>
          <cell r="V21">
            <v>36.986301369863014</v>
          </cell>
          <cell r="W21" t="str">
            <v>62/1, Rasulbagh, Mohakhali, Dhaka-1212.</v>
          </cell>
          <cell r="X21" t="str">
            <v>Mohakhali</v>
          </cell>
          <cell r="Y21">
            <v>1212</v>
          </cell>
          <cell r="Z21" t="str">
            <v>Mohakhali</v>
          </cell>
          <cell r="AA21" t="str">
            <v>Dhaka</v>
          </cell>
          <cell r="AJ21" t="str">
            <v>MUSLIM</v>
          </cell>
        </row>
        <row r="22">
          <cell r="A22" t="str">
            <v>BD081</v>
          </cell>
          <cell r="B22" t="str">
            <v xml:space="preserve">Hanif </v>
          </cell>
          <cell r="C22" t="str">
            <v>Mahammed</v>
          </cell>
          <cell r="D22" t="str">
            <v xml:space="preserve">Chief Accountant </v>
          </cell>
          <cell r="E22" t="str">
            <v>Administration</v>
          </cell>
          <cell r="F22" t="str">
            <v>DHAKA</v>
          </cell>
          <cell r="G22">
            <v>40734</v>
          </cell>
          <cell r="H22">
            <v>41455</v>
          </cell>
          <cell r="I22">
            <v>1.3123287671232877</v>
          </cell>
          <cell r="K22" t="str">
            <v>Masters in Accounting</v>
          </cell>
          <cell r="L22" t="str">
            <v>YES</v>
          </cell>
          <cell r="N22" t="str">
            <v>male</v>
          </cell>
          <cell r="O22" t="str">
            <v>Late. Md. Jamshed</v>
          </cell>
          <cell r="P22" t="str">
            <v>Hosneara Begum</v>
          </cell>
          <cell r="Q22" t="str">
            <v>married</v>
          </cell>
          <cell r="R22" t="str">
            <v>Rafeza Afrin</v>
          </cell>
          <cell r="S22">
            <v>2</v>
          </cell>
          <cell r="T22">
            <v>24412</v>
          </cell>
          <cell r="U22" t="str">
            <v>Chuadanga</v>
          </cell>
          <cell r="V22">
            <v>45.975342465753428</v>
          </cell>
          <cell r="W22" t="str">
            <v>Flat-502, 73/1, Central Road (4th Floor), Dhanmondi, Dhaka</v>
          </cell>
          <cell r="X22" t="str">
            <v>Dhanmondi</v>
          </cell>
          <cell r="Y22">
            <v>1205</v>
          </cell>
          <cell r="Z22" t="str">
            <v>Dhanmondi</v>
          </cell>
          <cell r="AA22" t="str">
            <v>Dhaka</v>
          </cell>
          <cell r="AB22" t="str">
            <v>02-8621089</v>
          </cell>
          <cell r="AC22" t="str">
            <v>01819258194</v>
          </cell>
          <cell r="AD22" t="str">
            <v>Hosneara Begum</v>
          </cell>
          <cell r="AE22" t="str">
            <v>Court Para, Chuandanga</v>
          </cell>
          <cell r="AF22" t="str">
            <v>01731839593</v>
          </cell>
          <cell r="AJ22" t="str">
            <v>MUSLIM</v>
          </cell>
        </row>
        <row r="23">
          <cell r="A23" t="str">
            <v>BD083</v>
          </cell>
          <cell r="B23" t="str">
            <v>Faheemah</v>
          </cell>
          <cell r="C23" t="str">
            <v>Nazmin</v>
          </cell>
          <cell r="D23" t="str">
            <v xml:space="preserve">Receiptionist/Admin Assist </v>
          </cell>
          <cell r="E23" t="str">
            <v>Administration</v>
          </cell>
          <cell r="F23" t="str">
            <v>DHAKA</v>
          </cell>
          <cell r="G23">
            <v>40836</v>
          </cell>
          <cell r="H23">
            <v>41201</v>
          </cell>
          <cell r="I23">
            <v>1.0328767123287672</v>
          </cell>
          <cell r="K23" t="str">
            <v>B.A</v>
          </cell>
          <cell r="L23" t="str">
            <v>NO</v>
          </cell>
          <cell r="N23" t="str">
            <v>female</v>
          </cell>
          <cell r="O23" t="str">
            <v>Md. Hashmat Ullah</v>
          </cell>
          <cell r="P23" t="str">
            <v>Rabeya Akter</v>
          </cell>
          <cell r="Q23" t="str">
            <v>married</v>
          </cell>
          <cell r="T23">
            <v>28856</v>
          </cell>
          <cell r="U23" t="str">
            <v>Dhaka</v>
          </cell>
          <cell r="V23">
            <v>33.799999999999997</v>
          </cell>
          <cell r="W23" t="str">
            <v>81/B/1, Bibir Bagicha, Gate-1, North Jatrabari, Dhaka-1204.</v>
          </cell>
          <cell r="X23" t="str">
            <v xml:space="preserve"> North Jatrabari</v>
          </cell>
          <cell r="Y23">
            <v>1204</v>
          </cell>
          <cell r="Z23" t="str">
            <v>North Jatrabari</v>
          </cell>
          <cell r="AA23" t="str">
            <v>Dhaka</v>
          </cell>
          <cell r="AJ23" t="str">
            <v>MUSLIM</v>
          </cell>
        </row>
        <row r="24">
          <cell r="A24" t="str">
            <v>BD084</v>
          </cell>
          <cell r="B24" t="str">
            <v>Samuel</v>
          </cell>
          <cell r="C24" t="str">
            <v>Drong</v>
          </cell>
          <cell r="D24" t="str">
            <v>Driver</v>
          </cell>
          <cell r="E24" t="str">
            <v>Logistics</v>
          </cell>
          <cell r="F24" t="str">
            <v>DHAKA</v>
          </cell>
          <cell r="G24">
            <v>40878</v>
          </cell>
          <cell r="H24">
            <v>41243</v>
          </cell>
          <cell r="I24">
            <v>0.9178082191780822</v>
          </cell>
          <cell r="K24" t="str">
            <v>X PASS</v>
          </cell>
          <cell r="L24" t="str">
            <v>NO</v>
          </cell>
          <cell r="N24" t="str">
            <v>male</v>
          </cell>
          <cell r="O24" t="str">
            <v>Rogendro Kama</v>
          </cell>
          <cell r="P24" t="str">
            <v>Puspolota Drong</v>
          </cell>
          <cell r="Q24" t="str">
            <v>married</v>
          </cell>
          <cell r="R24" t="str">
            <v>Helena Hagidok</v>
          </cell>
          <cell r="T24">
            <v>23402</v>
          </cell>
          <cell r="U24" t="str">
            <v>Mymensingh</v>
          </cell>
          <cell r="V24">
            <v>48.742465753424661</v>
          </cell>
          <cell r="W24" t="str">
            <v>Vill: Nagar Sontush, Post: Dhobaura, P.S: Dhobaura, Dist: Mymensingh.</v>
          </cell>
          <cell r="X24" t="str">
            <v>Dhobaura</v>
          </cell>
          <cell r="Z24" t="str">
            <v>Dhobaura</v>
          </cell>
          <cell r="AA24" t="str">
            <v>Mymensingh</v>
          </cell>
          <cell r="AC24" t="str">
            <v>01716231879</v>
          </cell>
          <cell r="AD24" t="str">
            <v>Helena Hagidok</v>
          </cell>
          <cell r="AE24" t="str">
            <v>G.P. Ka-29, South Shahjadpur, Gulshan-2, Dhaka-1212</v>
          </cell>
          <cell r="AF24" t="str">
            <v>01714-534706</v>
          </cell>
          <cell r="AJ24" t="str">
            <v>CHRISTIAN</v>
          </cell>
        </row>
        <row r="25">
          <cell r="A25" t="str">
            <v>BD085</v>
          </cell>
          <cell r="B25" t="str">
            <v>Nusrat</v>
          </cell>
          <cell r="C25" t="str">
            <v>Nigar</v>
          </cell>
          <cell r="D25" t="str">
            <v>H.R Coordinator</v>
          </cell>
          <cell r="E25" t="str">
            <v>H.R</v>
          </cell>
          <cell r="F25" t="str">
            <v>DHAKA</v>
          </cell>
          <cell r="G25">
            <v>40910</v>
          </cell>
          <cell r="H25">
            <v>41274</v>
          </cell>
          <cell r="I25">
            <v>0.83013698630136989</v>
          </cell>
          <cell r="K25" t="str">
            <v>M.B.A</v>
          </cell>
          <cell r="L25" t="str">
            <v>YES</v>
          </cell>
          <cell r="M25" t="str">
            <v>076-113-1701</v>
          </cell>
          <cell r="N25" t="str">
            <v>female</v>
          </cell>
          <cell r="O25" t="str">
            <v>Abu Jafar Muhammad Iqbal</v>
          </cell>
          <cell r="P25" t="str">
            <v>Begum Aftabunnesa</v>
          </cell>
          <cell r="Q25" t="str">
            <v>married</v>
          </cell>
          <cell r="R25" t="str">
            <v>Rumman Ferdous Sarkar</v>
          </cell>
          <cell r="S25">
            <v>1</v>
          </cell>
          <cell r="T25">
            <v>28900</v>
          </cell>
          <cell r="U25" t="str">
            <v>Dhaka</v>
          </cell>
          <cell r="V25">
            <v>33.679452054794524</v>
          </cell>
          <cell r="W25" t="str">
            <v>House-119/1, Road-9, Block-C, Niketon</v>
          </cell>
          <cell r="X25" t="str">
            <v>Gulshan-1</v>
          </cell>
          <cell r="Y25">
            <v>1212</v>
          </cell>
          <cell r="Z25" t="str">
            <v>Gulshan-1</v>
          </cell>
          <cell r="AA25" t="str">
            <v>Dhaka</v>
          </cell>
          <cell r="AB25" t="str">
            <v>00-88-02-8833320</v>
          </cell>
          <cell r="AC25" t="str">
            <v>00-88-01715023027</v>
          </cell>
          <cell r="AD25" t="str">
            <v>Abu Jafar Muhammad Iqbal</v>
          </cell>
          <cell r="AE25" t="str">
            <v>House-119/1, Road-9, Block-C, Niketon, Gulshan-1, Dhaka 1212</v>
          </cell>
          <cell r="AF25" t="str">
            <v>01715959110, 8833320</v>
          </cell>
          <cell r="AG25" t="str">
            <v>Begum Aftabunnesa</v>
          </cell>
          <cell r="AH25" t="str">
            <v>House-119/1, Road-9, Block-C, Niketon, Gulshan-1, Dhaka 1212</v>
          </cell>
          <cell r="AI25" t="str">
            <v>01718343589, 8833320</v>
          </cell>
          <cell r="AJ25" t="str">
            <v>MUSLIM</v>
          </cell>
        </row>
        <row r="26">
          <cell r="A26" t="str">
            <v>CoE010</v>
          </cell>
          <cell r="B26" t="str">
            <v xml:space="preserve">Iqbal </v>
          </cell>
          <cell r="C26" t="str">
            <v>Mahmood</v>
          </cell>
          <cell r="D26" t="str">
            <v>Deputy WASH Coordinator</v>
          </cell>
          <cell r="E26" t="str">
            <v>WASH</v>
          </cell>
          <cell r="F26" t="str">
            <v>DHAKA</v>
          </cell>
          <cell r="G26">
            <v>39979</v>
          </cell>
          <cell r="H26">
            <v>41274</v>
          </cell>
          <cell r="I26">
            <v>3.3808219178082193</v>
          </cell>
          <cell r="K26" t="str">
            <v>M.Sc, MBA</v>
          </cell>
          <cell r="L26" t="str">
            <v>YES</v>
          </cell>
          <cell r="N26" t="str">
            <v>male</v>
          </cell>
          <cell r="O26" t="str">
            <v>Late Abdur Rahim Bhuiyan</v>
          </cell>
          <cell r="P26" t="str">
            <v>Mrs. Monirun Nessa</v>
          </cell>
          <cell r="Q26" t="str">
            <v>married</v>
          </cell>
          <cell r="T26">
            <v>28385</v>
          </cell>
          <cell r="U26" t="str">
            <v>Narayangonj</v>
          </cell>
          <cell r="V26">
            <v>35.090410958904108</v>
          </cell>
          <cell r="W26" t="str">
            <v>House# 212, Road-18, Block-K, South Banasere, Khilgoan, Dhaka-1219</v>
          </cell>
          <cell r="X26" t="str">
            <v>Khilgoan,</v>
          </cell>
          <cell r="Y26">
            <v>1219</v>
          </cell>
          <cell r="Z26" t="str">
            <v>Khilgoan</v>
          </cell>
          <cell r="AA26" t="str">
            <v>Dhaka</v>
          </cell>
          <cell r="AC26" t="str">
            <v>01711320149</v>
          </cell>
          <cell r="AD26" t="str">
            <v>Talat Mahmud</v>
          </cell>
          <cell r="AE26" t="str">
            <v>House# 212, Road-18, Block-K, South Banasere, Khilgoan, Dhaka-1219</v>
          </cell>
          <cell r="AF26" t="str">
            <v>01913056662</v>
          </cell>
          <cell r="AG26" t="str">
            <v>Md. Salauddin</v>
          </cell>
          <cell r="AH26" t="str">
            <v>326, Gulbagh, Malibagh, Dhaka.</v>
          </cell>
          <cell r="AI26" t="str">
            <v>01911309265</v>
          </cell>
          <cell r="AJ26" t="str">
            <v>MUSLIM</v>
          </cell>
        </row>
        <row r="27">
          <cell r="A27" t="str">
            <v>BD087</v>
          </cell>
          <cell r="B27" t="str">
            <v xml:space="preserve">Nasima </v>
          </cell>
          <cell r="C27" t="str">
            <v>Akter</v>
          </cell>
          <cell r="D27" t="str">
            <v>HR Manager (Recruitment, Training &amp; Career)</v>
          </cell>
          <cell r="E27" t="str">
            <v>H.R</v>
          </cell>
          <cell r="F27" t="str">
            <v>DHAKA</v>
          </cell>
          <cell r="G27">
            <v>41001</v>
          </cell>
          <cell r="H27">
            <v>41364</v>
          </cell>
          <cell r="I27">
            <v>0.58082191780821912</v>
          </cell>
          <cell r="K27" t="str">
            <v>MBA in HRM</v>
          </cell>
          <cell r="L27" t="str">
            <v>YES</v>
          </cell>
          <cell r="M27">
            <v>766061270</v>
          </cell>
          <cell r="N27" t="str">
            <v>female</v>
          </cell>
          <cell r="O27" t="str">
            <v>Late. Abdul Aziz Mollah</v>
          </cell>
          <cell r="P27" t="str">
            <v>Jobeda Khatun</v>
          </cell>
          <cell r="Q27" t="str">
            <v>married</v>
          </cell>
          <cell r="R27" t="str">
            <v>Md. Aminul Islam</v>
          </cell>
          <cell r="S27">
            <v>2</v>
          </cell>
          <cell r="T27">
            <v>27240</v>
          </cell>
          <cell r="U27" t="str">
            <v>Patuakhali</v>
          </cell>
          <cell r="V27">
            <v>38.227397260273975</v>
          </cell>
          <cell r="W27" t="str">
            <v>Cha-67, North Badda, Dhaka-1212.</v>
          </cell>
          <cell r="X27" t="str">
            <v>North Badda</v>
          </cell>
          <cell r="Y27">
            <v>1212</v>
          </cell>
          <cell r="Z27" t="str">
            <v>North Badda</v>
          </cell>
          <cell r="AA27" t="str">
            <v>Dhaka</v>
          </cell>
          <cell r="AB27" t="str">
            <v>02-9889555</v>
          </cell>
          <cell r="AC27" t="str">
            <v>01719337799</v>
          </cell>
          <cell r="AD27" t="str">
            <v>Md. Aminul Islam</v>
          </cell>
          <cell r="AE27" t="str">
            <v>Cha-67, Uttar Badda, Dhaka</v>
          </cell>
          <cell r="AF27">
            <v>1552308266</v>
          </cell>
          <cell r="AG27" t="str">
            <v>Salima Begum</v>
          </cell>
          <cell r="AH27" t="str">
            <v>Cha-67, Uttar Badda, Dhaka</v>
          </cell>
          <cell r="AI27">
            <v>1823062013</v>
          </cell>
          <cell r="AJ27" t="str">
            <v>MUSLIM</v>
          </cell>
        </row>
        <row r="28">
          <cell r="A28" t="str">
            <v>BD088</v>
          </cell>
          <cell r="B28" t="str">
            <v xml:space="preserve">Shyamal </v>
          </cell>
          <cell r="C28" t="str">
            <v>D’Cruze</v>
          </cell>
          <cell r="D28" t="str">
            <v>Housekeeper</v>
          </cell>
          <cell r="E28" t="str">
            <v>H.R</v>
          </cell>
          <cell r="F28" t="str">
            <v>DHAKA</v>
          </cell>
          <cell r="G28">
            <v>41000</v>
          </cell>
          <cell r="H28">
            <v>41274</v>
          </cell>
          <cell r="I28">
            <v>0.58356164383561648</v>
          </cell>
          <cell r="L28" t="str">
            <v>NO</v>
          </cell>
          <cell r="N28" t="str">
            <v>male</v>
          </cell>
          <cell r="O28" t="str">
            <v>Late. Nicholas Cruze</v>
          </cell>
          <cell r="P28" t="str">
            <v>Late. Sisilia Rozario</v>
          </cell>
          <cell r="Q28" t="str">
            <v>married</v>
          </cell>
          <cell r="T28">
            <v>22164</v>
          </cell>
          <cell r="U28" t="str">
            <v xml:space="preserve">Dinajpur </v>
          </cell>
          <cell r="V28">
            <v>52.134246575342466</v>
          </cell>
          <cell r="W28" t="str">
            <v>Vill- Uttor Goshaipur, P.O- Rajbati, Kotoali, Dinajpur</v>
          </cell>
          <cell r="X28" t="str">
            <v>Uttor Goshaipur</v>
          </cell>
          <cell r="Z28" t="str">
            <v>Rajbati</v>
          </cell>
          <cell r="AA28" t="str">
            <v>Dinajpur</v>
          </cell>
          <cell r="AJ28" t="str">
            <v>CHRISTIAN</v>
          </cell>
        </row>
        <row r="29">
          <cell r="A29" t="str">
            <v>BD089</v>
          </cell>
          <cell r="B29" t="str">
            <v xml:space="preserve">Pejush Kanti </v>
          </cell>
          <cell r="C29" t="str">
            <v>Datta</v>
          </cell>
          <cell r="D29" t="str">
            <v>Deputy Head of Mission-Government Relations and Partnership.</v>
          </cell>
          <cell r="E29" t="str">
            <v>Management</v>
          </cell>
          <cell r="F29" t="str">
            <v>DHAKA</v>
          </cell>
          <cell r="G29">
            <v>41024</v>
          </cell>
          <cell r="H29">
            <v>41388</v>
          </cell>
          <cell r="I29">
            <v>0.51780821917808217</v>
          </cell>
          <cell r="L29" t="str">
            <v>YES</v>
          </cell>
          <cell r="N29" t="str">
            <v>male</v>
          </cell>
          <cell r="O29" t="str">
            <v>Late. Mohan Lal Datta</v>
          </cell>
          <cell r="P29" t="str">
            <v>Mina Rani Datta</v>
          </cell>
          <cell r="Q29" t="str">
            <v>married</v>
          </cell>
          <cell r="T29">
            <v>24442</v>
          </cell>
          <cell r="U29" t="str">
            <v>Tangail</v>
          </cell>
          <cell r="V29">
            <v>45.893150684931506</v>
          </cell>
          <cell r="W29" t="str">
            <v>House: 249 (5th Floor), Road: 7, Mohammadia Housing Ltd, Mohammadpur, Dhaka-1207.</v>
          </cell>
          <cell r="X29" t="str">
            <v>Mohammadpur</v>
          </cell>
          <cell r="Y29">
            <v>1207</v>
          </cell>
          <cell r="Z29" t="str">
            <v>Mohammadpur</v>
          </cell>
          <cell r="AA29" t="str">
            <v>Dhaka</v>
          </cell>
          <cell r="AJ29" t="str">
            <v>HINDU</v>
          </cell>
        </row>
        <row r="30">
          <cell r="A30" t="str">
            <v>BD090</v>
          </cell>
          <cell r="B30" t="str">
            <v xml:space="preserve">Ruma </v>
          </cell>
          <cell r="C30" t="str">
            <v>Khondaker</v>
          </cell>
          <cell r="D30" t="str">
            <v xml:space="preserve">Deputy CMN MHCP </v>
          </cell>
          <cell r="E30" t="str">
            <v xml:space="preserve">Nutrition </v>
          </cell>
          <cell r="F30" t="str">
            <v>DHAKA</v>
          </cell>
          <cell r="G30">
            <v>41022</v>
          </cell>
          <cell r="H30">
            <v>41385</v>
          </cell>
          <cell r="I30">
            <v>0.52328767123287667</v>
          </cell>
          <cell r="L30" t="str">
            <v>YES</v>
          </cell>
          <cell r="N30" t="str">
            <v>female</v>
          </cell>
          <cell r="O30" t="str">
            <v>Khondaker Munjur Ali</v>
          </cell>
          <cell r="P30" t="str">
            <v>Meria Khondaker</v>
          </cell>
          <cell r="Q30" t="str">
            <v>married</v>
          </cell>
          <cell r="T30">
            <v>28522</v>
          </cell>
          <cell r="U30" t="str">
            <v>Faridpur</v>
          </cell>
          <cell r="V30">
            <v>34.715068493150682</v>
          </cell>
          <cell r="W30" t="str">
            <v>Khoda Box Road, East Goalchamot, P.O.: Sree Angoan, P.S.: Kotowali, Faridpur</v>
          </cell>
          <cell r="X30" t="str">
            <v>Sree Angoan,</v>
          </cell>
          <cell r="Z30" t="str">
            <v>Sree Angoan,</v>
          </cell>
          <cell r="AA30" t="str">
            <v>Faridpur</v>
          </cell>
          <cell r="AJ30" t="str">
            <v>MUSLIM</v>
          </cell>
        </row>
        <row r="31">
          <cell r="A31" t="str">
            <v>BD091</v>
          </cell>
          <cell r="B31" t="str">
            <v xml:space="preserve">Sk. Abid </v>
          </cell>
          <cell r="C31" t="str">
            <v>Hossain</v>
          </cell>
          <cell r="D31" t="str">
            <v xml:space="preserve">Logistics Officer </v>
          </cell>
          <cell r="E31" t="str">
            <v>Logistics</v>
          </cell>
          <cell r="F31" t="str">
            <v>DHAKA</v>
          </cell>
          <cell r="G31">
            <v>41031</v>
          </cell>
          <cell r="H31">
            <v>41394</v>
          </cell>
          <cell r="I31">
            <v>0.49863013698630138</v>
          </cell>
          <cell r="L31" t="str">
            <v>YES</v>
          </cell>
          <cell r="N31" t="str">
            <v>male</v>
          </cell>
          <cell r="O31" t="str">
            <v>Sk. Emdadul Haque</v>
          </cell>
          <cell r="P31" t="str">
            <v>Roushanara Haque</v>
          </cell>
          <cell r="Q31" t="str">
            <v>married</v>
          </cell>
          <cell r="T31">
            <v>26325</v>
          </cell>
          <cell r="U31" t="str">
            <v>Satkhira</v>
          </cell>
          <cell r="V31">
            <v>40.734246575342468</v>
          </cell>
          <cell r="W31" t="str">
            <v xml:space="preserve">Village.: Labsha, Post.: Labsha, Thana.: Sadar, District: Satkhira. </v>
          </cell>
          <cell r="X31" t="str">
            <v>Labsha,</v>
          </cell>
          <cell r="Z31" t="str">
            <v>Satkhira Sadar</v>
          </cell>
          <cell r="AA31" t="str">
            <v xml:space="preserve">Satkhira </v>
          </cell>
          <cell r="AJ31" t="str">
            <v>MUSLIM</v>
          </cell>
        </row>
        <row r="32">
          <cell r="A32" t="str">
            <v>BD092</v>
          </cell>
          <cell r="B32" t="str">
            <v xml:space="preserve">Md. Shafiqul </v>
          </cell>
          <cell r="C32" t="str">
            <v>Islam</v>
          </cell>
          <cell r="D32" t="str">
            <v>Flying Administrator</v>
          </cell>
          <cell r="E32" t="str">
            <v>Administration</v>
          </cell>
          <cell r="F32" t="str">
            <v>DHAKA</v>
          </cell>
          <cell r="G32">
            <v>41042</v>
          </cell>
          <cell r="H32">
            <v>41406</v>
          </cell>
          <cell r="I32">
            <v>0.46849315068493153</v>
          </cell>
          <cell r="K32" t="str">
            <v>MBA in Finance &amp; Banking</v>
          </cell>
          <cell r="L32" t="str">
            <v>YES</v>
          </cell>
          <cell r="M32" t="str">
            <v>076-108-3971/cont-06, Dhaka</v>
          </cell>
          <cell r="N32" t="str">
            <v>male</v>
          </cell>
          <cell r="O32" t="str">
            <v>Late. Abdul Aziz Howlader</v>
          </cell>
          <cell r="P32" t="str">
            <v>Tahmina Begum</v>
          </cell>
          <cell r="Q32" t="str">
            <v>married</v>
          </cell>
          <cell r="R32" t="str">
            <v>Ms. Naila Afrin</v>
          </cell>
          <cell r="S32">
            <v>3</v>
          </cell>
          <cell r="T32">
            <v>25267</v>
          </cell>
          <cell r="U32" t="str">
            <v>Barisal</v>
          </cell>
          <cell r="V32">
            <v>43.632876712328766</v>
          </cell>
          <cell r="W32" t="str">
            <v>Vill &amp; P.O- Jhatibunia, Upazilla- Mirjagonj, Dist- Patuakhali, Bangladesh</v>
          </cell>
          <cell r="X32" t="str">
            <v>Jhatibunia</v>
          </cell>
          <cell r="Z32" t="str">
            <v>Mirjagonj,</v>
          </cell>
          <cell r="AA32" t="str">
            <v>Patuakhali</v>
          </cell>
          <cell r="AC32" t="str">
            <v>01770-182459</v>
          </cell>
          <cell r="AD32" t="str">
            <v>Md. Rafiqul Islam</v>
          </cell>
          <cell r="AE32" t="str">
            <v>House-301 (1st Floor), Road-01, Block-F, Basundhara Residential Area, Dhaka</v>
          </cell>
          <cell r="AF32">
            <v>1711529128</v>
          </cell>
          <cell r="AG32" t="str">
            <v>Md. Musfiqur Rahman</v>
          </cell>
          <cell r="AH32" t="str">
            <v>House- 75 B (2nd Floor), Malibagh Chowdhury Para, Dhaka</v>
          </cell>
          <cell r="AI32">
            <v>1714035351</v>
          </cell>
          <cell r="AJ32" t="str">
            <v>MUSLIM</v>
          </cell>
        </row>
        <row r="33">
          <cell r="A33" t="str">
            <v>BD093</v>
          </cell>
          <cell r="B33" t="str">
            <v>Farha</v>
          </cell>
          <cell r="C33" t="str">
            <v>Khan</v>
          </cell>
          <cell r="D33" t="str">
            <v xml:space="preserve">Reporting and Communication Manager </v>
          </cell>
          <cell r="E33" t="str">
            <v>Management</v>
          </cell>
          <cell r="F33" t="str">
            <v>DHAKA</v>
          </cell>
          <cell r="G33">
            <v>41044</v>
          </cell>
          <cell r="H33">
            <v>41408</v>
          </cell>
          <cell r="I33">
            <v>0.46301369863013697</v>
          </cell>
          <cell r="K33" t="str">
            <v>BBA</v>
          </cell>
          <cell r="L33" t="str">
            <v>YES</v>
          </cell>
          <cell r="N33" t="str">
            <v>female</v>
          </cell>
          <cell r="O33" t="str">
            <v>Taiful Islam Khan</v>
          </cell>
          <cell r="P33" t="str">
            <v>Meher Negar</v>
          </cell>
          <cell r="Q33" t="str">
            <v>single</v>
          </cell>
          <cell r="T33">
            <v>31710</v>
          </cell>
          <cell r="U33" t="str">
            <v>Dhaka</v>
          </cell>
          <cell r="V33">
            <v>25.980821917808218</v>
          </cell>
          <cell r="W33" t="str">
            <v>House-1, Road- 6, Sector- 5, Uttara Model Town, Dhaka-1230</v>
          </cell>
          <cell r="X33" t="str">
            <v>Uttara Model Town</v>
          </cell>
          <cell r="Y33">
            <v>1230</v>
          </cell>
          <cell r="Z33" t="str">
            <v>Uttara Model Town</v>
          </cell>
          <cell r="AA33" t="str">
            <v>Dhaka</v>
          </cell>
          <cell r="AC33">
            <v>1741008897</v>
          </cell>
          <cell r="AD33" t="str">
            <v>Meher Negar</v>
          </cell>
          <cell r="AE33" t="str">
            <v>House-1, Road- 6, Sector- 5, Uttara Model Town, Dhaka-1230</v>
          </cell>
          <cell r="AF33">
            <v>1712560630</v>
          </cell>
          <cell r="AG33" t="str">
            <v>Taiful Islam Khan</v>
          </cell>
          <cell r="AH33" t="str">
            <v>House-1, Road- 6, Sector- 5, Uttara Model Town, Dhaka-1230</v>
          </cell>
          <cell r="AI33">
            <v>1711549525</v>
          </cell>
          <cell r="AJ33" t="str">
            <v>MUSLIM</v>
          </cell>
        </row>
        <row r="34">
          <cell r="A34" t="str">
            <v>BD095</v>
          </cell>
          <cell r="B34" t="str">
            <v>Syed</v>
          </cell>
          <cell r="C34" t="str">
            <v>Nazmul Ahsan</v>
          </cell>
          <cell r="D34" t="str">
            <v>Flying Logistics Manager</v>
          </cell>
          <cell r="E34" t="str">
            <v>Logistics</v>
          </cell>
          <cell r="F34" t="str">
            <v>DHAKA</v>
          </cell>
          <cell r="G34">
            <v>41070</v>
          </cell>
          <cell r="H34">
            <v>41425</v>
          </cell>
          <cell r="I34">
            <v>0.39178082191780822</v>
          </cell>
          <cell r="K34" t="str">
            <v>M.Com in Accounting</v>
          </cell>
          <cell r="L34" t="str">
            <v>YES</v>
          </cell>
          <cell r="M34" t="str">
            <v>076-108-7569</v>
          </cell>
          <cell r="N34" t="str">
            <v>male</v>
          </cell>
          <cell r="O34" t="str">
            <v>Late Syed Mahafuzar Rahman</v>
          </cell>
          <cell r="P34" t="str">
            <v>Late Fazilatun Nessa</v>
          </cell>
          <cell r="Q34" t="str">
            <v>married</v>
          </cell>
          <cell r="R34" t="str">
            <v>Ms. Nigar Sultana</v>
          </cell>
          <cell r="S34">
            <v>2</v>
          </cell>
          <cell r="T34">
            <v>24451</v>
          </cell>
          <cell r="U34" t="str">
            <v>Bogra</v>
          </cell>
          <cell r="V34">
            <v>45.868493150684934</v>
          </cell>
          <cell r="W34" t="str">
            <v>Flat-E1, 5th Floor, House-10, Lane-12, Block-C, Mirpur - 10</v>
          </cell>
          <cell r="X34" t="str">
            <v xml:space="preserve"> Mirpur - 10</v>
          </cell>
          <cell r="Y34">
            <v>1216</v>
          </cell>
          <cell r="Z34" t="str">
            <v xml:space="preserve"> Mirpur </v>
          </cell>
          <cell r="AA34" t="str">
            <v>Dhaka</v>
          </cell>
          <cell r="AC34">
            <v>1711077484</v>
          </cell>
          <cell r="AD34" t="str">
            <v>Ms. Nigar Sultana</v>
          </cell>
          <cell r="AE34" t="str">
            <v>Flat-E1, 5th Floor, House-10, Lane-12, Block-C, Mirpur - 10</v>
          </cell>
          <cell r="AF34">
            <v>1912915186</v>
          </cell>
          <cell r="AG34" t="str">
            <v>Syed Fayzul Ahsan</v>
          </cell>
          <cell r="AH34" t="str">
            <v>West Raza Bazar, Tejgaon, Dhaka-A1215</v>
          </cell>
          <cell r="AI34">
            <v>1711226420</v>
          </cell>
          <cell r="AJ34" t="str">
            <v>MUSLIM</v>
          </cell>
        </row>
        <row r="35">
          <cell r="A35" t="str">
            <v>BD096</v>
          </cell>
          <cell r="B35" t="str">
            <v xml:space="preserve">Dhananjoy </v>
          </cell>
          <cell r="C35" t="str">
            <v>Kumar Roy</v>
          </cell>
          <cell r="D35" t="str">
            <v>Watchman</v>
          </cell>
          <cell r="E35" t="str">
            <v>Logistics</v>
          </cell>
          <cell r="F35" t="str">
            <v>DHAKA</v>
          </cell>
          <cell r="G35">
            <v>41091</v>
          </cell>
          <cell r="H35">
            <v>41274</v>
          </cell>
          <cell r="I35">
            <v>0.33424657534246577</v>
          </cell>
          <cell r="K35" t="str">
            <v>H.S.C</v>
          </cell>
          <cell r="L35" t="str">
            <v>NO</v>
          </cell>
          <cell r="M35" t="str">
            <v>N/A</v>
          </cell>
          <cell r="N35" t="str">
            <v>male</v>
          </cell>
          <cell r="O35" t="str">
            <v>Shashodhor Roy</v>
          </cell>
          <cell r="P35" t="str">
            <v>Bashanti Rani Roy</v>
          </cell>
          <cell r="Q35" t="str">
            <v>single</v>
          </cell>
          <cell r="R35" t="str">
            <v>N/A</v>
          </cell>
          <cell r="S35" t="str">
            <v>N/A</v>
          </cell>
          <cell r="T35">
            <v>31837</v>
          </cell>
          <cell r="U35" t="str">
            <v>Rangpur</v>
          </cell>
          <cell r="V35">
            <v>25.632876712328766</v>
          </cell>
          <cell r="W35" t="str">
            <v>Vill- Fakiran, Post- Haridebpur, Upazila- Rangpur Sadar, District- Rangpur</v>
          </cell>
          <cell r="X35" t="str">
            <v>Haridebpur</v>
          </cell>
          <cell r="Z35" t="str">
            <v>Rangpur Sadar</v>
          </cell>
          <cell r="AA35" t="str">
            <v>Rangpur</v>
          </cell>
          <cell r="AB35" t="str">
            <v>N/A</v>
          </cell>
          <cell r="AC35">
            <v>1720968524</v>
          </cell>
          <cell r="AD35" t="str">
            <v>Shashodhor Roy</v>
          </cell>
          <cell r="AE35" t="str">
            <v>Vill- Fakiran, Post- Haridebpur, Upazila- Rangpur Sadar, District- Rangpur</v>
          </cell>
          <cell r="AF35">
            <v>1738640071</v>
          </cell>
          <cell r="AG35" t="str">
            <v>Bashanti Rani Roy</v>
          </cell>
          <cell r="AH35" t="str">
            <v>Vill- Fakiran, Post- Haridebpur, Upazila- Rangpur Sadar, District- Rangpur</v>
          </cell>
          <cell r="AI35">
            <v>1738640071</v>
          </cell>
          <cell r="AJ35" t="str">
            <v>HINDU</v>
          </cell>
        </row>
        <row r="36">
          <cell r="A36" t="str">
            <v>BD097</v>
          </cell>
          <cell r="B36" t="str">
            <v xml:space="preserve">Musarrat </v>
          </cell>
          <cell r="C36" t="str">
            <v>Homaira</v>
          </cell>
          <cell r="D36" t="str">
            <v>Monitoring, Evaluation, Accountability and Learning Manager</v>
          </cell>
          <cell r="E36" t="str">
            <v>Management</v>
          </cell>
          <cell r="F36" t="str">
            <v>DHAKA</v>
          </cell>
          <cell r="G36">
            <v>41091</v>
          </cell>
          <cell r="H36">
            <v>41455</v>
          </cell>
          <cell r="I36">
            <v>0.33424657534246577</v>
          </cell>
          <cell r="K36" t="str">
            <v>M.Sc in Gender Development, M.S.S</v>
          </cell>
          <cell r="L36" t="str">
            <v>YES</v>
          </cell>
          <cell r="M36" t="str">
            <v>076-108-6048</v>
          </cell>
          <cell r="N36" t="str">
            <v>female</v>
          </cell>
          <cell r="O36" t="str">
            <v>Mahfuzullah</v>
          </cell>
          <cell r="P36" t="str">
            <v>Dinarjadi Begum</v>
          </cell>
          <cell r="Q36" t="str">
            <v>married</v>
          </cell>
          <cell r="R36" t="str">
            <v>Minhajul Haque</v>
          </cell>
          <cell r="S36">
            <v>1</v>
          </cell>
          <cell r="T36">
            <v>27747</v>
          </cell>
          <cell r="U36" t="str">
            <v>Dhaka</v>
          </cell>
          <cell r="V36">
            <v>36.838356164383562</v>
          </cell>
          <cell r="W36" t="str">
            <v>Priyo Prangan, House-113, Plot-5/9, Road-3, Block-F, Banani, Dhaka-1213</v>
          </cell>
          <cell r="X36" t="str">
            <v>Banani</v>
          </cell>
          <cell r="Y36">
            <v>1213</v>
          </cell>
          <cell r="Z36" t="str">
            <v>Banani</v>
          </cell>
          <cell r="AA36" t="str">
            <v>Dhaka</v>
          </cell>
          <cell r="AB36">
            <v>1746622212</v>
          </cell>
          <cell r="AC36">
            <v>1713033590</v>
          </cell>
          <cell r="AD36" t="str">
            <v>Mahfuzullah</v>
          </cell>
          <cell r="AE36" t="str">
            <v>H- 2/204, Charmuille, Apt- 169, Green Road, Dhaka-1205</v>
          </cell>
          <cell r="AF36">
            <v>1713017227</v>
          </cell>
          <cell r="AJ36" t="str">
            <v>MUSLIM</v>
          </cell>
        </row>
        <row r="37">
          <cell r="A37" t="str">
            <v>BD098</v>
          </cell>
          <cell r="B37" t="str">
            <v>Md.</v>
          </cell>
          <cell r="C37" t="str">
            <v>Ikbal Faruk</v>
          </cell>
          <cell r="D37" t="str">
            <v>Field Coordinator</v>
          </cell>
          <cell r="E37" t="str">
            <v>Management</v>
          </cell>
          <cell r="F37" t="str">
            <v>DHAKA</v>
          </cell>
          <cell r="G37">
            <v>41128</v>
          </cell>
          <cell r="H37">
            <v>41486</v>
          </cell>
          <cell r="I37">
            <v>0.23287671232876711</v>
          </cell>
          <cell r="L37" t="str">
            <v>YES</v>
          </cell>
          <cell r="N37" t="str">
            <v>male</v>
          </cell>
          <cell r="O37" t="str">
            <v xml:space="preserve">Late. Md. Bashir Ullah </v>
          </cell>
          <cell r="P37" t="str">
            <v>Late. Mrs. Afia Khatoon</v>
          </cell>
          <cell r="Q37" t="str">
            <v>married</v>
          </cell>
          <cell r="T37">
            <v>26640</v>
          </cell>
          <cell r="U37" t="str">
            <v>Dhaka</v>
          </cell>
          <cell r="V37">
            <v>39.871232876712327</v>
          </cell>
          <cell r="W37" t="str">
            <v>14/11, Moneshwar Road , Zigatola, Dhanmondi, Dhaka-1209.</v>
          </cell>
          <cell r="AJ37" t="str">
            <v>MUSLIM</v>
          </cell>
        </row>
        <row r="38">
          <cell r="A38" t="str">
            <v>BD099</v>
          </cell>
          <cell r="B38" t="str">
            <v>Md. Hannan</v>
          </cell>
          <cell r="C38" t="str">
            <v>Miah</v>
          </cell>
          <cell r="D38" t="str">
            <v>Accountant-Cashier</v>
          </cell>
          <cell r="E38" t="str">
            <v>Administration</v>
          </cell>
          <cell r="F38" t="str">
            <v>DHAKA</v>
          </cell>
          <cell r="G38">
            <v>41157</v>
          </cell>
          <cell r="H38">
            <v>41517</v>
          </cell>
          <cell r="I38">
            <v>0.15342465753424658</v>
          </cell>
          <cell r="K38" t="str">
            <v>M.Com in Accounting</v>
          </cell>
          <cell r="L38" t="str">
            <v>YES</v>
          </cell>
          <cell r="N38" t="str">
            <v>male</v>
          </cell>
          <cell r="O38" t="str">
            <v>Md. Sabjan Ali</v>
          </cell>
          <cell r="P38" t="str">
            <v>Most. Hazera Begum</v>
          </cell>
          <cell r="Q38" t="str">
            <v>married</v>
          </cell>
          <cell r="R38" t="str">
            <v>Most. Sufia Begum</v>
          </cell>
          <cell r="S38">
            <v>1</v>
          </cell>
          <cell r="T38">
            <v>29983</v>
          </cell>
          <cell r="U38" t="str">
            <v>Lalmonirhat</v>
          </cell>
          <cell r="V38">
            <v>30.712328767123289</v>
          </cell>
          <cell r="W38" t="str">
            <v>Village: Dhairkhata, P.O.: Kulaghat, P.S.: Lalmonirhat Sadar, Lalmonirhat</v>
          </cell>
          <cell r="X38" t="str">
            <v>Dhairkhata</v>
          </cell>
          <cell r="Z38" t="str">
            <v>Lalmonirhat Sadar</v>
          </cell>
          <cell r="AA38" t="str">
            <v>Lalmonirhat</v>
          </cell>
          <cell r="AD38" t="str">
            <v>Most. Sufia Begum</v>
          </cell>
          <cell r="AE38" t="str">
            <v>Village: Dhairkhata, P.O.: Kulaghat, P.S.: Lalmonirhat Sadar, Lalmonirhat</v>
          </cell>
          <cell r="AF38" t="str">
            <v>01710143352</v>
          </cell>
          <cell r="AJ38" t="str">
            <v>MUSLIM</v>
          </cell>
        </row>
        <row r="39">
          <cell r="A39" t="str">
            <v>BD100</v>
          </cell>
          <cell r="B39" t="str">
            <v>Dr. Gulshan Ara</v>
          </cell>
          <cell r="C39" t="str">
            <v>Khanom</v>
          </cell>
          <cell r="D39" t="str">
            <v>Deputy Medico-Nutritional Coordinator</v>
          </cell>
          <cell r="E39" t="str">
            <v>Nutrition</v>
          </cell>
          <cell r="F39" t="str">
            <v>DHAKA</v>
          </cell>
          <cell r="G39">
            <v>41161</v>
          </cell>
          <cell r="H39">
            <v>41517</v>
          </cell>
          <cell r="I39">
            <v>0.14246575342465753</v>
          </cell>
          <cell r="K39" t="str">
            <v>MBBS, MPH</v>
          </cell>
          <cell r="L39" t="str">
            <v>YES</v>
          </cell>
          <cell r="N39" t="str">
            <v>female</v>
          </cell>
          <cell r="O39" t="str">
            <v>Haroon Ur Rashid Khan</v>
          </cell>
          <cell r="P39" t="str">
            <v>Jahan Ara Khanom</v>
          </cell>
          <cell r="Q39" t="str">
            <v>Married</v>
          </cell>
          <cell r="R39" t="str">
            <v>Md. Monsurul Hoq</v>
          </cell>
          <cell r="S39" t="str">
            <v>No</v>
          </cell>
          <cell r="T39">
            <v>27602</v>
          </cell>
          <cell r="U39" t="str">
            <v>Dhaka</v>
          </cell>
          <cell r="V39">
            <v>37.235616438356168</v>
          </cell>
          <cell r="W39" t="str">
            <v>15/1, Block-C, Tajmahal Road, Mohammadpur</v>
          </cell>
          <cell r="X39" t="str">
            <v>15/1, Block-C, Tajmahal Road</v>
          </cell>
          <cell r="Z39" t="str">
            <v>Mohammadpur</v>
          </cell>
          <cell r="AA39" t="str">
            <v>Dhaka</v>
          </cell>
          <cell r="AC39" t="str">
            <v>01915790629</v>
          </cell>
          <cell r="AJ39" t="str">
            <v>MUSLIM</v>
          </cell>
        </row>
        <row r="40">
          <cell r="A40" t="str">
            <v>BD101</v>
          </cell>
          <cell r="B40" t="str">
            <v>Alamin</v>
          </cell>
          <cell r="C40" t="str">
            <v>Mahmud</v>
          </cell>
          <cell r="D40" t="str">
            <v>Information Communication Technology Officer</v>
          </cell>
          <cell r="E40" t="str">
            <v>Logistics</v>
          </cell>
          <cell r="F40" t="str">
            <v>DHAKA</v>
          </cell>
          <cell r="G40">
            <v>41168</v>
          </cell>
          <cell r="H40">
            <v>41532</v>
          </cell>
          <cell r="I40">
            <v>0.12328767123287671</v>
          </cell>
          <cell r="K40" t="str">
            <v>B.Sc in CIS</v>
          </cell>
          <cell r="L40" t="str">
            <v>YES</v>
          </cell>
          <cell r="N40" t="str">
            <v>male</v>
          </cell>
          <cell r="O40" t="str">
            <v>Md. Abu Alam Bepari</v>
          </cell>
          <cell r="P40" t="str">
            <v>Mrs. Maksuda Alam</v>
          </cell>
          <cell r="Q40" t="str">
            <v>unmarried</v>
          </cell>
          <cell r="T40">
            <v>31610</v>
          </cell>
          <cell r="U40" t="str">
            <v>Madaripur</v>
          </cell>
          <cell r="V40">
            <v>26.254794520547946</v>
          </cell>
          <cell r="W40" t="str">
            <v>Village: Uttarsaygong, P.O.: Khasherhat</v>
          </cell>
          <cell r="X40" t="str">
            <v>Thana:Kalkini, District:Madaripur</v>
          </cell>
          <cell r="Z40" t="str">
            <v>Mymensingh.</v>
          </cell>
          <cell r="AA40" t="str">
            <v>Mymensingh</v>
          </cell>
          <cell r="AC40" t="str">
            <v>01670024940</v>
          </cell>
          <cell r="AD40" t="str">
            <v>S. M. Ali Alam</v>
          </cell>
          <cell r="AE40" t="str">
            <v>H-1, R-13, Block-C, Sec-12, Mirpur, Dhaka-1216</v>
          </cell>
          <cell r="AF40">
            <v>9006166</v>
          </cell>
          <cell r="AJ40" t="str">
            <v>MUSLIM</v>
          </cell>
        </row>
        <row r="41">
          <cell r="A41" t="str">
            <v>CO209</v>
          </cell>
          <cell r="B41" t="str">
            <v>Ishrat Shammi</v>
          </cell>
          <cell r="C41" t="str">
            <v>Noor</v>
          </cell>
          <cell r="D41" t="str">
            <v>Receptionist</v>
          </cell>
          <cell r="E41" t="str">
            <v>Administration</v>
          </cell>
          <cell r="F41" t="str">
            <v>DHAKA</v>
          </cell>
          <cell r="G41">
            <v>40489</v>
          </cell>
          <cell r="H41">
            <v>41274</v>
          </cell>
          <cell r="I41">
            <v>1.9835616438356165</v>
          </cell>
          <cell r="K41" t="str">
            <v>B.SC in Nutrition</v>
          </cell>
          <cell r="L41" t="str">
            <v>YES</v>
          </cell>
          <cell r="N41" t="str">
            <v>Female</v>
          </cell>
          <cell r="O41" t="str">
            <v>Md. Nurul Huq</v>
          </cell>
          <cell r="P41" t="str">
            <v>Sufia Huq</v>
          </cell>
          <cell r="Q41" t="str">
            <v>Married</v>
          </cell>
          <cell r="S41">
            <v>0</v>
          </cell>
          <cell r="T41">
            <v>31117</v>
          </cell>
          <cell r="U41" t="str">
            <v>Dhaka</v>
          </cell>
          <cell r="V41">
            <v>27.605479452054794</v>
          </cell>
          <cell r="W41" t="str">
            <v>24/A, Eopkhana Road, Dhaka.</v>
          </cell>
          <cell r="AC41">
            <v>1731920652</v>
          </cell>
          <cell r="AJ41" t="str">
            <v>MUSLIM</v>
          </cell>
        </row>
        <row r="42">
          <cell r="A42" t="str">
            <v>BD102</v>
          </cell>
          <cell r="B42" t="str">
            <v>Jubaer</v>
          </cell>
          <cell r="D42" t="str">
            <v>Watchman</v>
          </cell>
          <cell r="E42" t="str">
            <v>Logistics</v>
          </cell>
          <cell r="F42" t="str">
            <v>DHAKA</v>
          </cell>
          <cell r="G42">
            <v>41158</v>
          </cell>
          <cell r="H42">
            <v>41517</v>
          </cell>
          <cell r="I42">
            <v>0.15068493150684931</v>
          </cell>
          <cell r="K42" t="str">
            <v>Class V pass</v>
          </cell>
          <cell r="L42" t="str">
            <v>NO</v>
          </cell>
          <cell r="N42" t="str">
            <v>male</v>
          </cell>
          <cell r="O42" t="str">
            <v>Late. Goffer</v>
          </cell>
          <cell r="P42" t="str">
            <v>Mrs. Sayrunnesa</v>
          </cell>
          <cell r="Q42" t="str">
            <v>Married</v>
          </cell>
          <cell r="R42" t="str">
            <v>Whid Parveen</v>
          </cell>
          <cell r="S42">
            <v>4</v>
          </cell>
          <cell r="T42">
            <v>26429</v>
          </cell>
          <cell r="U42" t="str">
            <v>Mymensingh</v>
          </cell>
          <cell r="V42">
            <v>40.449315068493149</v>
          </cell>
          <cell r="W42" t="str">
            <v>Vill: Char Kali Bari, P.O &amp; P.S: Mymensingh Sadar, Dist: Mymensingh.</v>
          </cell>
          <cell r="X42" t="str">
            <v>Mymensingh</v>
          </cell>
          <cell r="Z42" t="str">
            <v>Mymensingh</v>
          </cell>
          <cell r="AA42" t="str">
            <v>Mymensingh</v>
          </cell>
          <cell r="AC42">
            <v>1751421624</v>
          </cell>
          <cell r="AJ42" t="str">
            <v>MUSLIM</v>
          </cell>
        </row>
        <row r="43">
          <cell r="A43" t="str">
            <v>BD033</v>
          </cell>
          <cell r="B43" t="str">
            <v xml:space="preserve">Md. </v>
          </cell>
          <cell r="C43" t="str">
            <v>Abdul Malek</v>
          </cell>
          <cell r="D43" t="str">
            <v>D.R.R Program Manager</v>
          </cell>
          <cell r="E43" t="str">
            <v>DRR</v>
          </cell>
          <cell r="F43" t="str">
            <v>BARGUNA</v>
          </cell>
          <cell r="G43">
            <v>39847</v>
          </cell>
          <cell r="H43">
            <v>41274</v>
          </cell>
          <cell r="I43">
            <v>3.7424657534246575</v>
          </cell>
          <cell r="K43" t="str">
            <v>M.Sc in Animal Science</v>
          </cell>
          <cell r="L43" t="str">
            <v>YES</v>
          </cell>
          <cell r="M43" t="str">
            <v>190-108-5499(Cotra-67, Circle-6,Dhaka)</v>
          </cell>
          <cell r="N43" t="str">
            <v>male</v>
          </cell>
          <cell r="O43" t="str">
            <v>Late. Soir Udden</v>
          </cell>
          <cell r="P43" t="str">
            <v>Late. Rabejan Begum</v>
          </cell>
          <cell r="Q43" t="str">
            <v>married</v>
          </cell>
          <cell r="R43" t="str">
            <v>Shahida Yesmin</v>
          </cell>
          <cell r="S43">
            <v>2</v>
          </cell>
          <cell r="T43">
            <v>26758</v>
          </cell>
          <cell r="U43" t="str">
            <v>Rajshahi</v>
          </cell>
          <cell r="V43">
            <v>39.547945205479451</v>
          </cell>
          <cell r="W43" t="str">
            <v>Flat-A4, Chandra mollika Building, Rd-1, 20/1, Mohammodi Housing ltd.</v>
          </cell>
          <cell r="X43" t="str">
            <v>Mohammadpur</v>
          </cell>
          <cell r="Y43">
            <v>1207</v>
          </cell>
          <cell r="Z43" t="str">
            <v>Mohammadpur</v>
          </cell>
          <cell r="AA43" t="str">
            <v>Dhaka</v>
          </cell>
          <cell r="AC43" t="str">
            <v>01716040832</v>
          </cell>
          <cell r="AJ43" t="str">
            <v>MUSLIM</v>
          </cell>
        </row>
        <row r="44">
          <cell r="A44" t="str">
            <v>BD036</v>
          </cell>
          <cell r="B44" t="str">
            <v xml:space="preserve">Md. Obaidul </v>
          </cell>
          <cell r="C44" t="str">
            <v>Islam</v>
          </cell>
          <cell r="D44" t="str">
            <v>Deputy Logistician Support Program</v>
          </cell>
          <cell r="E44" t="str">
            <v>Logistics</v>
          </cell>
          <cell r="F44" t="str">
            <v>BARGUNA</v>
          </cell>
          <cell r="G44">
            <v>40269</v>
          </cell>
          <cell r="H44">
            <v>41274</v>
          </cell>
          <cell r="I44">
            <v>2.5863013698630137</v>
          </cell>
          <cell r="K44" t="str">
            <v>M.A in Islamic History</v>
          </cell>
          <cell r="L44" t="str">
            <v>YES</v>
          </cell>
          <cell r="M44" t="str">
            <v>074-116-1629/S-6</v>
          </cell>
          <cell r="N44" t="str">
            <v>male</v>
          </cell>
          <cell r="O44" t="str">
            <v>Md. Abdul Quader Hawlader</v>
          </cell>
          <cell r="P44" t="str">
            <v>Late. Khadiza Begum</v>
          </cell>
          <cell r="Q44" t="str">
            <v>married</v>
          </cell>
          <cell r="S44">
            <v>1</v>
          </cell>
          <cell r="T44">
            <v>26368</v>
          </cell>
          <cell r="U44" t="str">
            <v>Kalapara</v>
          </cell>
          <cell r="V44">
            <v>40.61643835616438</v>
          </cell>
          <cell r="W44" t="str">
            <v>Modho Rahmatpur, Kalapara, Patuakhali.</v>
          </cell>
          <cell r="X44" t="str">
            <v>Kalapara</v>
          </cell>
          <cell r="Y44">
            <v>8650</v>
          </cell>
          <cell r="Z44" t="str">
            <v>Patuakhali.</v>
          </cell>
          <cell r="AA44" t="str">
            <v>Patuakhali.</v>
          </cell>
          <cell r="AC44">
            <v>1725966220</v>
          </cell>
          <cell r="AD44" t="str">
            <v>Md. Nazrul Islam</v>
          </cell>
          <cell r="AE44" t="str">
            <v>Office Mohalla, kalapara, patuakhali</v>
          </cell>
          <cell r="AF44">
            <v>1718974963</v>
          </cell>
          <cell r="AG44" t="str">
            <v>Akhi Begum</v>
          </cell>
          <cell r="AH44" t="str">
            <v>Modho Rahmatpur, Kalapara, Patuakhali.</v>
          </cell>
          <cell r="AI44">
            <v>1734348396</v>
          </cell>
          <cell r="AJ44" t="str">
            <v>MUSLIM</v>
          </cell>
        </row>
        <row r="45">
          <cell r="A45" t="str">
            <v>BR001</v>
          </cell>
          <cell r="B45" t="str">
            <v>Md.</v>
          </cell>
          <cell r="C45" t="str">
            <v>Parvej</v>
          </cell>
          <cell r="D45" t="str">
            <v>Cleaner</v>
          </cell>
          <cell r="E45" t="str">
            <v>Logistics</v>
          </cell>
          <cell r="F45" t="str">
            <v>BARGUNA</v>
          </cell>
          <cell r="G45">
            <v>40940</v>
          </cell>
          <cell r="H45">
            <v>41274</v>
          </cell>
          <cell r="I45">
            <v>0.74794520547945209</v>
          </cell>
          <cell r="K45" t="str">
            <v>CLASS VIII pass</v>
          </cell>
          <cell r="L45" t="str">
            <v>NO</v>
          </cell>
          <cell r="N45" t="str">
            <v>male</v>
          </cell>
          <cell r="O45" t="str">
            <v>Late Md. Mojaffar Hossain</v>
          </cell>
          <cell r="P45" t="str">
            <v>Aklima Brgum</v>
          </cell>
          <cell r="Q45" t="str">
            <v>Married</v>
          </cell>
          <cell r="S45">
            <v>0</v>
          </cell>
          <cell r="T45">
            <v>28534</v>
          </cell>
          <cell r="U45" t="str">
            <v>Barguna</v>
          </cell>
          <cell r="V45">
            <v>34.682191780821917</v>
          </cell>
          <cell r="W45" t="str">
            <v>Vill- Amtoli, Post- Chalitatoli, Barguna</v>
          </cell>
          <cell r="X45" t="str">
            <v>Chalitatoli</v>
          </cell>
          <cell r="Z45" t="str">
            <v>Chalitatoli</v>
          </cell>
          <cell r="AA45" t="str">
            <v>Barguna</v>
          </cell>
          <cell r="AC45" t="str">
            <v>01925464616</v>
          </cell>
          <cell r="AJ45" t="str">
            <v>MUSLIM</v>
          </cell>
        </row>
        <row r="46">
          <cell r="A46" t="str">
            <v>BR006</v>
          </cell>
          <cell r="B46" t="str">
            <v>Md. Nurul</v>
          </cell>
          <cell r="C46" t="str">
            <v>Alam</v>
          </cell>
          <cell r="D46" t="str">
            <v>Administrator on Base</v>
          </cell>
          <cell r="E46" t="str">
            <v>Admin</v>
          </cell>
          <cell r="F46" t="str">
            <v>BARGUNA</v>
          </cell>
          <cell r="G46">
            <v>41000</v>
          </cell>
          <cell r="H46">
            <v>41364</v>
          </cell>
          <cell r="I46">
            <v>0.58356164383561648</v>
          </cell>
          <cell r="K46" t="str">
            <v>MBA</v>
          </cell>
          <cell r="L46" t="str">
            <v>YES</v>
          </cell>
          <cell r="N46" t="str">
            <v>male</v>
          </cell>
          <cell r="O46" t="str">
            <v>Md. Sahidul Alam</v>
          </cell>
          <cell r="P46" t="str">
            <v>Nur-un Nahar</v>
          </cell>
          <cell r="Q46" t="str">
            <v>single</v>
          </cell>
          <cell r="T46">
            <v>29835</v>
          </cell>
          <cell r="U46" t="str">
            <v>Kushtia</v>
          </cell>
          <cell r="V46">
            <v>31.117808219178084</v>
          </cell>
          <cell r="W46" t="str">
            <v xml:space="preserve">35/2, Eidgah Para, Courtpara, Kushtia </v>
          </cell>
          <cell r="X46" t="str">
            <v>Courtpara</v>
          </cell>
          <cell r="Y46">
            <v>7000</v>
          </cell>
          <cell r="Z46" t="str">
            <v>Courtpara</v>
          </cell>
          <cell r="AA46" t="str">
            <v xml:space="preserve">Kushtia </v>
          </cell>
          <cell r="AB46" t="str">
            <v>071-71538</v>
          </cell>
          <cell r="AC46" t="str">
            <v>01717445525</v>
          </cell>
          <cell r="AD46" t="str">
            <v xml:space="preserve"> Shawon Akand</v>
          </cell>
          <cell r="AE46" t="str">
            <v>House # 573, Road # 08, Baitul Aman Housing Society, Adabor, Dhaka.</v>
          </cell>
          <cell r="AF46" t="str">
            <v>01712122415</v>
          </cell>
          <cell r="AG46" t="str">
            <v>Farhad Ahmed</v>
          </cell>
          <cell r="AH46" t="str">
            <v>25/1 East Nayatola, Bara Moghbazar, Dhaka</v>
          </cell>
          <cell r="AI46" t="str">
            <v>8801922756427</v>
          </cell>
          <cell r="AJ46" t="str">
            <v>MUSLIM</v>
          </cell>
        </row>
        <row r="47">
          <cell r="A47" t="str">
            <v>IYCF001</v>
          </cell>
          <cell r="B47" t="str">
            <v xml:space="preserve">Nakul </v>
          </cell>
          <cell r="C47" t="str">
            <v>Kumar Biswas</v>
          </cell>
          <cell r="D47" t="str">
            <v>Nutrition Program Manager (IYCF Program)</v>
          </cell>
          <cell r="E47" t="str">
            <v>Nutrition</v>
          </cell>
          <cell r="F47" t="str">
            <v>NORTH BENGAL (Hatibandha)</v>
          </cell>
          <cell r="G47">
            <v>40611</v>
          </cell>
          <cell r="H47">
            <v>41333</v>
          </cell>
          <cell r="I47">
            <v>1.6493150684931508</v>
          </cell>
          <cell r="K47" t="str">
            <v>M.B.B.S, M.P.H</v>
          </cell>
          <cell r="L47" t="str">
            <v>YES</v>
          </cell>
          <cell r="M47" t="str">
            <v>126-103-5564</v>
          </cell>
          <cell r="N47" t="str">
            <v>male</v>
          </cell>
          <cell r="O47" t="str">
            <v>Atul Kumar Biswas</v>
          </cell>
          <cell r="P47" t="str">
            <v>Alo Rani Biswas</v>
          </cell>
          <cell r="Q47" t="str">
            <v>married</v>
          </cell>
          <cell r="T47">
            <v>26298</v>
          </cell>
          <cell r="U47" t="str">
            <v>Manikganj</v>
          </cell>
          <cell r="V47">
            <v>40.80821917808219</v>
          </cell>
          <cell r="W47" t="str">
            <v>Arichaghat, Shivalaya, Manikganj</v>
          </cell>
          <cell r="AC47" t="str">
            <v>01722627746</v>
          </cell>
          <cell r="AJ47" t="str">
            <v>HINDU</v>
          </cell>
        </row>
        <row r="48">
          <cell r="A48" t="str">
            <v>SVYN008</v>
          </cell>
          <cell r="B48" t="str">
            <v xml:space="preserve">Fouzia </v>
          </cell>
          <cell r="C48" t="str">
            <v>Yesmin</v>
          </cell>
          <cell r="D48" t="str">
            <v xml:space="preserve">Head of IYCF Project </v>
          </cell>
          <cell r="E48" t="str">
            <v>Nutrition</v>
          </cell>
          <cell r="F48" t="str">
            <v>NORTH BENGAL (Hatibandha)</v>
          </cell>
          <cell r="G48">
            <v>40615</v>
          </cell>
          <cell r="H48">
            <v>41333</v>
          </cell>
          <cell r="I48">
            <v>1.6383561643835616</v>
          </cell>
          <cell r="K48" t="str">
            <v>M.S.S in Economics</v>
          </cell>
          <cell r="L48" t="str">
            <v>YES</v>
          </cell>
          <cell r="N48" t="str">
            <v>female</v>
          </cell>
          <cell r="O48" t="str">
            <v>Mizanur Rahman</v>
          </cell>
          <cell r="P48" t="str">
            <v>Sajeda Rahman</v>
          </cell>
          <cell r="Q48" t="str">
            <v>married</v>
          </cell>
          <cell r="T48">
            <v>27142</v>
          </cell>
          <cell r="U48" t="str">
            <v>Dinajpur</v>
          </cell>
          <cell r="V48">
            <v>38.495890410958907</v>
          </cell>
          <cell r="W48" t="str">
            <v>Vill- Mudipara, P.O &amp; Dist- Dinajpur</v>
          </cell>
          <cell r="AC48" t="str">
            <v>01717976130</v>
          </cell>
          <cell r="AJ48" t="str">
            <v>MUSLIM</v>
          </cell>
        </row>
        <row r="49">
          <cell r="A49" t="str">
            <v>IYCF002</v>
          </cell>
          <cell r="B49" t="str">
            <v xml:space="preserve">Javed </v>
          </cell>
          <cell r="C49" t="str">
            <v>Ahmed</v>
          </cell>
          <cell r="D49" t="str">
            <v xml:space="preserve">Head of IYCF Project </v>
          </cell>
          <cell r="E49" t="str">
            <v>Nutrition</v>
          </cell>
          <cell r="F49" t="str">
            <v>NORTH BENGAL (Dimla)</v>
          </cell>
          <cell r="G49">
            <v>40615</v>
          </cell>
          <cell r="H49">
            <v>41333</v>
          </cell>
          <cell r="I49">
            <v>1.6383561643835616</v>
          </cell>
          <cell r="K49" t="str">
            <v>B.A</v>
          </cell>
          <cell r="L49" t="str">
            <v>YES</v>
          </cell>
          <cell r="M49" t="str">
            <v>466-103-3121</v>
          </cell>
          <cell r="N49" t="str">
            <v>male</v>
          </cell>
          <cell r="O49" t="str">
            <v>Ahmed Ali</v>
          </cell>
          <cell r="P49" t="str">
            <v>Late. Zarina Khatun</v>
          </cell>
          <cell r="Q49" t="str">
            <v>married</v>
          </cell>
          <cell r="T49">
            <v>26047</v>
          </cell>
          <cell r="U49" t="str">
            <v>Saidpur</v>
          </cell>
          <cell r="V49">
            <v>41.495890410958907</v>
          </cell>
          <cell r="W49" t="str">
            <v>Shaheed Badiuzzaman Road, New Babu Para, Post: Saidpur-5310, Dist: Nilphamari.</v>
          </cell>
          <cell r="AC49" t="str">
            <v>01714041709</v>
          </cell>
          <cell r="AJ49" t="str">
            <v>MUSLIM</v>
          </cell>
        </row>
        <row r="50">
          <cell r="A50" t="str">
            <v>SVYN001</v>
          </cell>
          <cell r="B50" t="str">
            <v>Nripendro</v>
          </cell>
          <cell r="C50" t="str">
            <v>Nath Chatterjee</v>
          </cell>
          <cell r="D50" t="str">
            <v xml:space="preserve">IYCF Field Trainer </v>
          </cell>
          <cell r="E50" t="str">
            <v>Nutrition</v>
          </cell>
          <cell r="F50" t="str">
            <v>NORTH BENGAL (Hatibandha)</v>
          </cell>
          <cell r="G50">
            <v>40615</v>
          </cell>
          <cell r="H50">
            <v>41333</v>
          </cell>
          <cell r="I50">
            <v>1.6383561643835616</v>
          </cell>
          <cell r="K50" t="str">
            <v>M.S.S</v>
          </cell>
          <cell r="L50" t="str">
            <v>YES</v>
          </cell>
          <cell r="N50" t="str">
            <v>male</v>
          </cell>
          <cell r="O50" t="str">
            <v>Late Indubhusion Chatterjee</v>
          </cell>
          <cell r="P50" t="str">
            <v>Nioti Rani Chatterjee</v>
          </cell>
          <cell r="Q50" t="str">
            <v>married</v>
          </cell>
          <cell r="T50">
            <v>27031</v>
          </cell>
          <cell r="U50" t="str">
            <v>Nilphamari</v>
          </cell>
          <cell r="V50">
            <v>38.799999999999997</v>
          </cell>
          <cell r="W50" t="str">
            <v>C/O- Amles Chandra Gowshami, Kulaghat, Lalmonirhat Sadar, Lalmonirhat.</v>
          </cell>
          <cell r="AC50" t="str">
            <v>01718942756</v>
          </cell>
          <cell r="AJ50" t="str">
            <v>HINDU</v>
          </cell>
        </row>
        <row r="51">
          <cell r="A51" t="str">
            <v>SVYN004</v>
          </cell>
          <cell r="B51" t="str">
            <v xml:space="preserve">Md. </v>
          </cell>
          <cell r="C51" t="str">
            <v>Habibur Rahman</v>
          </cell>
          <cell r="D51" t="str">
            <v xml:space="preserve">IYCF Field Trainer </v>
          </cell>
          <cell r="E51" t="str">
            <v>Nutrition</v>
          </cell>
          <cell r="F51" t="str">
            <v>NORTH BENGAL (Hatibandha)</v>
          </cell>
          <cell r="G51">
            <v>40615</v>
          </cell>
          <cell r="H51">
            <v>41333</v>
          </cell>
          <cell r="I51">
            <v>1.6383561643835616</v>
          </cell>
          <cell r="K51" t="str">
            <v>M.A</v>
          </cell>
          <cell r="L51" t="str">
            <v>YES</v>
          </cell>
          <cell r="N51" t="str">
            <v>male</v>
          </cell>
          <cell r="O51" t="str">
            <v>Late Safor Uddin Ahmed</v>
          </cell>
          <cell r="P51" t="str">
            <v>Most. Dilzan Nesa</v>
          </cell>
          <cell r="Q51" t="str">
            <v>married</v>
          </cell>
          <cell r="T51">
            <v>25324</v>
          </cell>
          <cell r="U51" t="str">
            <v>Kurigram</v>
          </cell>
          <cell r="V51">
            <v>43.476712328767121</v>
          </cell>
          <cell r="W51" t="str">
            <v>Velakopa, Word-6, Kurigram.</v>
          </cell>
          <cell r="AC51" t="str">
            <v>01734381737</v>
          </cell>
          <cell r="AJ51" t="str">
            <v>MUSLIM</v>
          </cell>
        </row>
        <row r="52">
          <cell r="A52" t="str">
            <v>IYCF003</v>
          </cell>
          <cell r="B52" t="str">
            <v>Dipankar</v>
          </cell>
          <cell r="C52" t="str">
            <v>Goswami</v>
          </cell>
          <cell r="D52" t="str">
            <v xml:space="preserve">IYCF Field Trainer </v>
          </cell>
          <cell r="E52" t="str">
            <v>Nutrition</v>
          </cell>
          <cell r="F52" t="str">
            <v>NORTH BENGAL (Dimla)</v>
          </cell>
          <cell r="G52">
            <v>40615</v>
          </cell>
          <cell r="H52">
            <v>41333</v>
          </cell>
          <cell r="I52">
            <v>1.6383561643835616</v>
          </cell>
          <cell r="K52" t="str">
            <v>M.S.S</v>
          </cell>
          <cell r="L52" t="str">
            <v>YES</v>
          </cell>
          <cell r="N52" t="str">
            <v>male</v>
          </cell>
          <cell r="O52" t="str">
            <v>Arun Bikash Goswami</v>
          </cell>
          <cell r="P52" t="str">
            <v>Dipti Goswami</v>
          </cell>
          <cell r="Q52" t="str">
            <v>married</v>
          </cell>
          <cell r="T52">
            <v>29398</v>
          </cell>
          <cell r="U52" t="str">
            <v>Bogra</v>
          </cell>
          <cell r="V52">
            <v>32.315068493150683</v>
          </cell>
          <cell r="W52" t="str">
            <v>Vill- Madhupur, P.O- Shalikha, Upazila- Sonatola, Dist- Bogra.</v>
          </cell>
          <cell r="AC52" t="str">
            <v>01714495063</v>
          </cell>
          <cell r="AJ52" t="str">
            <v>HINDU</v>
          </cell>
        </row>
        <row r="53">
          <cell r="A53" t="str">
            <v>IYCF004</v>
          </cell>
          <cell r="B53" t="str">
            <v xml:space="preserve">Pijush </v>
          </cell>
          <cell r="C53" t="str">
            <v>Kumar Chaki</v>
          </cell>
          <cell r="D53" t="str">
            <v xml:space="preserve">IYCF Field Trainer </v>
          </cell>
          <cell r="E53" t="str">
            <v>Nutrition</v>
          </cell>
          <cell r="F53" t="str">
            <v>NORTH BENGAL (Hatibandha)</v>
          </cell>
          <cell r="G53">
            <v>40615</v>
          </cell>
          <cell r="H53">
            <v>41333</v>
          </cell>
          <cell r="I53">
            <v>1.6383561643835616</v>
          </cell>
          <cell r="K53" t="str">
            <v>M.S.S</v>
          </cell>
          <cell r="L53" t="str">
            <v>YES</v>
          </cell>
          <cell r="N53" t="str">
            <v>male</v>
          </cell>
          <cell r="O53" t="str">
            <v>Sudhir Chandra Chaki</v>
          </cell>
          <cell r="P53" t="str">
            <v>Purnima Rani Chaki</v>
          </cell>
          <cell r="Q53" t="str">
            <v>married</v>
          </cell>
          <cell r="T53">
            <v>28901</v>
          </cell>
          <cell r="U53" t="str">
            <v>Gaibandha</v>
          </cell>
          <cell r="V53">
            <v>33.676712328767124</v>
          </cell>
          <cell r="W53" t="str">
            <v>Vill- Purba Damodorpur, Upazila- Sadullapur, Gaibandha.</v>
          </cell>
          <cell r="AC53" t="str">
            <v>01727543108</v>
          </cell>
          <cell r="AJ53" t="str">
            <v>HINDU</v>
          </cell>
        </row>
        <row r="54">
          <cell r="A54" t="str">
            <v>IYCF006</v>
          </cell>
          <cell r="B54" t="str">
            <v>Md.</v>
          </cell>
          <cell r="C54" t="str">
            <v>Amrul Hossain</v>
          </cell>
          <cell r="D54" t="str">
            <v xml:space="preserve">IYCF Field Trainer </v>
          </cell>
          <cell r="E54" t="str">
            <v>Nutrition</v>
          </cell>
          <cell r="F54" t="str">
            <v>NORTH BENGAL (Hatibandha)</v>
          </cell>
          <cell r="G54">
            <v>40615</v>
          </cell>
          <cell r="H54">
            <v>41333</v>
          </cell>
          <cell r="I54">
            <v>1.6383561643835616</v>
          </cell>
          <cell r="K54" t="str">
            <v>M.A</v>
          </cell>
          <cell r="L54" t="str">
            <v>YES</v>
          </cell>
          <cell r="N54" t="str">
            <v>male</v>
          </cell>
          <cell r="O54" t="str">
            <v>Md. Abul Hossain</v>
          </cell>
          <cell r="P54" t="str">
            <v>Mst. Amena begum</v>
          </cell>
          <cell r="Q54" t="str">
            <v>married</v>
          </cell>
          <cell r="T54">
            <v>29026</v>
          </cell>
          <cell r="U54" t="str">
            <v>Gaibandha</v>
          </cell>
          <cell r="V54">
            <v>33.334246575342469</v>
          </cell>
          <cell r="W54" t="str">
            <v>Vill- Bamonjal, P.O- Sundarganj, Upazila- Sundarganj, Dist- Gaibandha.</v>
          </cell>
          <cell r="AC54" t="str">
            <v>01728325322</v>
          </cell>
          <cell r="AJ54" t="str">
            <v>MUSLIM</v>
          </cell>
        </row>
        <row r="55">
          <cell r="A55" t="str">
            <v>IYCF008</v>
          </cell>
          <cell r="B55" t="str">
            <v xml:space="preserve">Parimal </v>
          </cell>
          <cell r="C55" t="str">
            <v>Chandra Sarkar</v>
          </cell>
          <cell r="D55" t="str">
            <v xml:space="preserve">IYCF Field Trainer </v>
          </cell>
          <cell r="E55" t="str">
            <v>Nutrition</v>
          </cell>
          <cell r="F55" t="str">
            <v>NORTH BENGAL (Dimla)</v>
          </cell>
          <cell r="G55">
            <v>40615</v>
          </cell>
          <cell r="H55">
            <v>41333</v>
          </cell>
          <cell r="I55">
            <v>1.6383561643835616</v>
          </cell>
          <cell r="K55" t="str">
            <v>B.A</v>
          </cell>
          <cell r="L55" t="str">
            <v>YES</v>
          </cell>
          <cell r="N55" t="str">
            <v>male</v>
          </cell>
          <cell r="O55" t="str">
            <v>Phanivuson Sarkar</v>
          </cell>
          <cell r="P55" t="str">
            <v>Bina Rani Sarker</v>
          </cell>
          <cell r="Q55" t="str">
            <v>married</v>
          </cell>
          <cell r="T55">
            <v>27472</v>
          </cell>
          <cell r="U55" t="str">
            <v>Gaibandha</v>
          </cell>
          <cell r="V55">
            <v>37.591780821917808</v>
          </cell>
          <cell r="W55" t="str">
            <v>C/O- Chandi Proshad Saha, Saha Bastraloy, Ulla Bazar, Bharath Khali, Shaghata, Gaibandha.</v>
          </cell>
          <cell r="AC55" t="str">
            <v>01718825425</v>
          </cell>
          <cell r="AJ55" t="str">
            <v>HINDU</v>
          </cell>
        </row>
        <row r="56">
          <cell r="A56" t="str">
            <v>IYCF009</v>
          </cell>
          <cell r="B56" t="str">
            <v>Sabul</v>
          </cell>
          <cell r="C56" t="str">
            <v>Hossain</v>
          </cell>
          <cell r="D56" t="str">
            <v>Watchman</v>
          </cell>
          <cell r="E56" t="str">
            <v>Logistics</v>
          </cell>
          <cell r="F56" t="str">
            <v>NORTH BENGAL (Hatibandha)</v>
          </cell>
          <cell r="G56">
            <v>40756</v>
          </cell>
          <cell r="H56">
            <v>41333</v>
          </cell>
          <cell r="I56">
            <v>1.252054794520548</v>
          </cell>
          <cell r="K56" t="str">
            <v>S.S.C</v>
          </cell>
          <cell r="L56" t="str">
            <v>YES</v>
          </cell>
          <cell r="N56" t="str">
            <v>male</v>
          </cell>
          <cell r="O56" t="str">
            <v>A.Hamid Sarker</v>
          </cell>
          <cell r="P56" t="str">
            <v>Nur Nahar</v>
          </cell>
          <cell r="Q56" t="str">
            <v>married</v>
          </cell>
          <cell r="T56">
            <v>28901</v>
          </cell>
          <cell r="U56" t="str">
            <v>Borokhata</v>
          </cell>
          <cell r="V56">
            <v>33.676712328767124</v>
          </cell>
          <cell r="W56" t="str">
            <v>Dalal Para, Borokhata,Hatibandha, Lalmonirhat</v>
          </cell>
          <cell r="AJ56" t="str">
            <v>MUSLIM</v>
          </cell>
        </row>
        <row r="57">
          <cell r="A57" t="str">
            <v>IYCF010</v>
          </cell>
          <cell r="B57" t="str">
            <v>Md.Hamidul</v>
          </cell>
          <cell r="C57" t="str">
            <v>Islam</v>
          </cell>
          <cell r="D57" t="str">
            <v>Watchman</v>
          </cell>
          <cell r="E57" t="str">
            <v>Logistics</v>
          </cell>
          <cell r="F57" t="str">
            <v>NORTH BENGAL (Hatibandha)</v>
          </cell>
          <cell r="G57">
            <v>40756</v>
          </cell>
          <cell r="H57">
            <v>41333</v>
          </cell>
          <cell r="I57">
            <v>1.252054794520548</v>
          </cell>
          <cell r="K57" t="str">
            <v>Class VIII Pass</v>
          </cell>
          <cell r="L57" t="str">
            <v>YES</v>
          </cell>
          <cell r="N57" t="str">
            <v>male</v>
          </cell>
          <cell r="O57" t="str">
            <v>Md. Golam Mustafa</v>
          </cell>
          <cell r="P57" t="str">
            <v>Hamijon Begum</v>
          </cell>
          <cell r="Q57" t="str">
            <v>married</v>
          </cell>
          <cell r="T57">
            <v>29038</v>
          </cell>
          <cell r="U57" t="str">
            <v>Saidpur</v>
          </cell>
          <cell r="V57">
            <v>33.301369863013697</v>
          </cell>
          <cell r="W57" t="str">
            <v>Vill.-Koyaneaz para, House # 8, Hazrat Khan, Road 3/3 lane, P/O-Saidpur, Nilphamari</v>
          </cell>
          <cell r="AJ57" t="str">
            <v>MUSLIM</v>
          </cell>
        </row>
        <row r="58">
          <cell r="A58" t="str">
            <v>IYCF011</v>
          </cell>
          <cell r="B58" t="str">
            <v>Md.Mahabul</v>
          </cell>
          <cell r="C58" t="str">
            <v>Hossain</v>
          </cell>
          <cell r="D58" t="str">
            <v>Watchman</v>
          </cell>
          <cell r="E58" t="str">
            <v>Logistics</v>
          </cell>
          <cell r="F58" t="str">
            <v>NORTH BENGAL (Hatibandha)</v>
          </cell>
          <cell r="G58">
            <v>40756</v>
          </cell>
          <cell r="H58">
            <v>41333</v>
          </cell>
          <cell r="I58">
            <v>1.252054794520548</v>
          </cell>
          <cell r="K58" t="str">
            <v>Class VIII Pass</v>
          </cell>
          <cell r="L58" t="str">
            <v>YES</v>
          </cell>
          <cell r="N58" t="str">
            <v>male</v>
          </cell>
          <cell r="O58" t="str">
            <v>Md. Gohir Uddin</v>
          </cell>
          <cell r="P58" t="str">
            <v>Most. Mahamuda Begum</v>
          </cell>
          <cell r="Q58" t="str">
            <v>singel</v>
          </cell>
          <cell r="T58">
            <v>32793</v>
          </cell>
          <cell r="U58" t="str">
            <v>Hatibandha</v>
          </cell>
          <cell r="V58">
            <v>23.013698630136986</v>
          </cell>
          <cell r="W58" t="str">
            <v>Vill.-Uttar Sindurna, Post-Sindurna, Upazila- Hatibandha, District-Lalmonirhat</v>
          </cell>
          <cell r="AJ58" t="str">
            <v>MUSLIM</v>
          </cell>
        </row>
        <row r="59">
          <cell r="A59" t="str">
            <v>IYCF014</v>
          </cell>
          <cell r="B59" t="str">
            <v>Md. Golam</v>
          </cell>
          <cell r="C59" t="str">
            <v>Mostafa</v>
          </cell>
          <cell r="D59" t="str">
            <v>Watchman</v>
          </cell>
          <cell r="E59" t="str">
            <v>Logistics</v>
          </cell>
          <cell r="F59" t="str">
            <v>NORTH BENGAL (Dimla)</v>
          </cell>
          <cell r="G59">
            <v>40756</v>
          </cell>
          <cell r="H59">
            <v>41333</v>
          </cell>
          <cell r="I59">
            <v>1.252054794520548</v>
          </cell>
          <cell r="K59" t="str">
            <v>Class VIII Pass</v>
          </cell>
          <cell r="L59" t="str">
            <v>YES</v>
          </cell>
          <cell r="N59" t="str">
            <v>male</v>
          </cell>
          <cell r="O59" t="str">
            <v>Late Amier Ali</v>
          </cell>
          <cell r="P59" t="str">
            <v>Chinifool Begum</v>
          </cell>
          <cell r="T59">
            <v>28890</v>
          </cell>
          <cell r="U59" t="str">
            <v>Dimla</v>
          </cell>
          <cell r="V59">
            <v>33.706849315068496</v>
          </cell>
          <cell r="W59" t="str">
            <v>Vill.-Satnai Balapara, , P.O-Dangarhat P.S-Dimla,  Dist.- Nilphamari</v>
          </cell>
          <cell r="AJ59" t="str">
            <v>MUSLIM</v>
          </cell>
        </row>
        <row r="60">
          <cell r="A60" t="str">
            <v>IYCF015</v>
          </cell>
          <cell r="B60" t="str">
            <v>Md. Maksud</v>
          </cell>
          <cell r="C60" t="str">
            <v>Alam</v>
          </cell>
          <cell r="D60" t="str">
            <v>Watchman</v>
          </cell>
          <cell r="E60" t="str">
            <v>Logistics</v>
          </cell>
          <cell r="F60" t="str">
            <v>NORTH BENGAL (Dimla)</v>
          </cell>
          <cell r="G60">
            <v>40756</v>
          </cell>
          <cell r="H60">
            <v>41333</v>
          </cell>
          <cell r="I60">
            <v>1.252054794520548</v>
          </cell>
          <cell r="K60" t="str">
            <v>Class VIII Pass</v>
          </cell>
          <cell r="L60" t="str">
            <v>YES</v>
          </cell>
          <cell r="N60" t="str">
            <v>male</v>
          </cell>
          <cell r="O60" t="str">
            <v>Late Md. Habib</v>
          </cell>
          <cell r="P60" t="str">
            <v>Late Kamrun Nessa</v>
          </cell>
          <cell r="Q60" t="str">
            <v>married</v>
          </cell>
          <cell r="T60">
            <v>24838</v>
          </cell>
          <cell r="U60" t="str">
            <v>Saidpur</v>
          </cell>
          <cell r="V60">
            <v>44.80821917808219</v>
          </cell>
          <cell r="W60" t="str">
            <v>Vill.-Shahebpara, Beside the Muktijoddha school, Saidpur, Dist.- Nilphamari</v>
          </cell>
          <cell r="AJ60" t="str">
            <v>MUSLIM</v>
          </cell>
        </row>
        <row r="61">
          <cell r="A61" t="str">
            <v>IYCF016</v>
          </cell>
          <cell r="B61" t="str">
            <v xml:space="preserve">Md. </v>
          </cell>
          <cell r="C61" t="str">
            <v>Sultan</v>
          </cell>
          <cell r="D61" t="str">
            <v>Watchman</v>
          </cell>
          <cell r="E61" t="str">
            <v>Logistics</v>
          </cell>
          <cell r="F61" t="str">
            <v>NORTH BENGAL (Dimla)</v>
          </cell>
          <cell r="G61">
            <v>40756</v>
          </cell>
          <cell r="H61">
            <v>41333</v>
          </cell>
          <cell r="I61">
            <v>1.252054794520548</v>
          </cell>
          <cell r="K61" t="str">
            <v>Class VIII Pass</v>
          </cell>
          <cell r="L61" t="str">
            <v>YES</v>
          </cell>
          <cell r="N61" t="str">
            <v>male</v>
          </cell>
          <cell r="O61" t="str">
            <v>Late Md. Habib</v>
          </cell>
          <cell r="P61" t="str">
            <v>Late Shahidan Begum</v>
          </cell>
          <cell r="Q61" t="str">
            <v>married</v>
          </cell>
          <cell r="T61">
            <v>21731</v>
          </cell>
          <cell r="U61" t="str">
            <v>Saidpur</v>
          </cell>
          <cell r="V61">
            <v>53.320547945205476</v>
          </cell>
          <cell r="W61" t="str">
            <v>Vill.-Old babupara, Dhoper matt, Upazila-Saidpur, Dist.- Nilphamari</v>
          </cell>
          <cell r="AJ61" t="str">
            <v>MUSLIM</v>
          </cell>
        </row>
        <row r="62">
          <cell r="A62" t="str">
            <v>IYCF017</v>
          </cell>
          <cell r="B62" t="str">
            <v xml:space="preserve">Shattendra </v>
          </cell>
          <cell r="C62" t="str">
            <v>Nath Roy</v>
          </cell>
          <cell r="D62" t="str">
            <v xml:space="preserve">IYCF Field Trainer </v>
          </cell>
          <cell r="E62" t="str">
            <v>Nutrition</v>
          </cell>
          <cell r="F62" t="str">
            <v>NORTH BENGAL (Dimla)</v>
          </cell>
          <cell r="G62">
            <v>40776</v>
          </cell>
          <cell r="H62">
            <v>41333</v>
          </cell>
          <cell r="I62">
            <v>1.1972602739726028</v>
          </cell>
          <cell r="K62" t="str">
            <v>MSS</v>
          </cell>
          <cell r="L62" t="str">
            <v>YES</v>
          </cell>
          <cell r="N62" t="str">
            <v>male</v>
          </cell>
          <cell r="O62" t="str">
            <v>Late. Romesh Chandra Roy</v>
          </cell>
          <cell r="P62" t="str">
            <v>Mst.Shushila Rani Roy</v>
          </cell>
          <cell r="Q62" t="str">
            <v>married</v>
          </cell>
          <cell r="T62">
            <v>28379</v>
          </cell>
          <cell r="U62" t="str">
            <v>Dinajpur</v>
          </cell>
          <cell r="V62">
            <v>35.106849315068494</v>
          </cell>
          <cell r="W62" t="str">
            <v>South Salonder, Sarder Para, Parbati Pur, Dinajpur-5200</v>
          </cell>
          <cell r="AJ62" t="str">
            <v>HINDU</v>
          </cell>
        </row>
        <row r="63">
          <cell r="A63" t="str">
            <v>NS001</v>
          </cell>
          <cell r="B63" t="str">
            <v>Rowshon Jahan</v>
          </cell>
          <cell r="C63" t="str">
            <v xml:space="preserve"> Nahid</v>
          </cell>
          <cell r="D63" t="str">
            <v xml:space="preserve">IYCF Field Trainer </v>
          </cell>
          <cell r="E63" t="str">
            <v>Nutrition</v>
          </cell>
          <cell r="F63" t="str">
            <v>NORTH BENGAL (Dimla)</v>
          </cell>
          <cell r="G63">
            <v>40840</v>
          </cell>
          <cell r="H63">
            <v>41333</v>
          </cell>
          <cell r="I63">
            <v>1.021917808219178</v>
          </cell>
          <cell r="K63" t="str">
            <v>B.A</v>
          </cell>
          <cell r="L63" t="str">
            <v>YES</v>
          </cell>
          <cell r="N63" t="str">
            <v>female</v>
          </cell>
          <cell r="O63" t="str">
            <v>Abdur Rashid Talukdar</v>
          </cell>
          <cell r="P63" t="str">
            <v>Khaledha Akhter</v>
          </cell>
          <cell r="Q63" t="str">
            <v>married</v>
          </cell>
          <cell r="T63">
            <v>26233</v>
          </cell>
          <cell r="U63" t="str">
            <v>Netrakona</v>
          </cell>
          <cell r="V63">
            <v>40.986301369863014</v>
          </cell>
          <cell r="W63" t="str">
            <v>625/4, (Ground Floor), Kamal Khan Road, Ibrahimpur, Kafrul, Dhaka Cant, Dhaka-1206</v>
          </cell>
          <cell r="AJ63" t="str">
            <v>MUSLIM</v>
          </cell>
        </row>
        <row r="64">
          <cell r="A64" t="str">
            <v>SVYN009</v>
          </cell>
          <cell r="B64" t="str">
            <v xml:space="preserve">Md. Obydul Haque </v>
          </cell>
          <cell r="C64" t="str">
            <v>Talukder</v>
          </cell>
          <cell r="D64" t="str">
            <v xml:space="preserve">IYCF Data Entry </v>
          </cell>
          <cell r="E64" t="str">
            <v>Nutrition</v>
          </cell>
          <cell r="F64" t="str">
            <v>NORTH BENGAL (Hatibandha)</v>
          </cell>
          <cell r="G64">
            <v>40840</v>
          </cell>
          <cell r="H64">
            <v>41333</v>
          </cell>
          <cell r="I64">
            <v>1.021917808219178</v>
          </cell>
          <cell r="K64" t="str">
            <v>B.Sc, MBA</v>
          </cell>
          <cell r="L64" t="str">
            <v>NO</v>
          </cell>
          <cell r="N64" t="str">
            <v>male</v>
          </cell>
          <cell r="O64" t="str">
            <v>Md. Iman Ali Talukder</v>
          </cell>
          <cell r="P64" t="str">
            <v>Mrs. Hosneara Begum</v>
          </cell>
          <cell r="Q64" t="str">
            <v>singel</v>
          </cell>
          <cell r="T64">
            <v>28855</v>
          </cell>
          <cell r="U64" t="str">
            <v>Mymensingh</v>
          </cell>
          <cell r="V64">
            <v>33.802739726027397</v>
          </cell>
          <cell r="W64" t="str">
            <v>Vill &amp; P.O- Menjana, P.S- Valuka, Dist- Mymensingh.</v>
          </cell>
          <cell r="AJ64" t="str">
            <v>MUSLIM</v>
          </cell>
        </row>
        <row r="65">
          <cell r="A65" t="str">
            <v>IYCF019</v>
          </cell>
          <cell r="B65" t="str">
            <v xml:space="preserve">Shamim </v>
          </cell>
          <cell r="C65" t="str">
            <v>Ara Khatum</v>
          </cell>
          <cell r="D65" t="str">
            <v xml:space="preserve">IYCF Field Trainer </v>
          </cell>
          <cell r="E65" t="str">
            <v>Nutrition</v>
          </cell>
          <cell r="F65" t="str">
            <v>NORTH BENGAL (Hatibandha)</v>
          </cell>
          <cell r="G65">
            <v>41024</v>
          </cell>
          <cell r="H65">
            <v>41333</v>
          </cell>
          <cell r="I65">
            <v>0.51780821917808217</v>
          </cell>
          <cell r="L65" t="str">
            <v>YES</v>
          </cell>
          <cell r="N65" t="str">
            <v>female</v>
          </cell>
          <cell r="O65" t="str">
            <v>Late. Abul Hossain</v>
          </cell>
          <cell r="P65" t="str">
            <v>Late. Hosneara Begum</v>
          </cell>
          <cell r="Q65" t="str">
            <v>married</v>
          </cell>
          <cell r="T65">
            <v>28298</v>
          </cell>
          <cell r="U65" t="str">
            <v>Bogra</v>
          </cell>
          <cell r="V65">
            <v>35.328767123287669</v>
          </cell>
          <cell r="AJ65" t="str">
            <v>MUSLIM</v>
          </cell>
        </row>
        <row r="66">
          <cell r="A66" t="str">
            <v>IYCF020</v>
          </cell>
          <cell r="B66" t="str">
            <v xml:space="preserve">Md. </v>
          </cell>
          <cell r="C66" t="str">
            <v>Rezaul Karim</v>
          </cell>
          <cell r="D66" t="str">
            <v>Watchman</v>
          </cell>
          <cell r="E66" t="str">
            <v>Logistics</v>
          </cell>
          <cell r="F66" t="str">
            <v>NORTH BENGAL (Hatibandha)</v>
          </cell>
          <cell r="G66">
            <v>41091</v>
          </cell>
          <cell r="H66">
            <v>41333</v>
          </cell>
          <cell r="I66">
            <v>0.33424657534246577</v>
          </cell>
          <cell r="K66" t="str">
            <v>Class VIII Pass</v>
          </cell>
          <cell r="L66" t="str">
            <v>NO</v>
          </cell>
          <cell r="N66" t="str">
            <v>male</v>
          </cell>
          <cell r="O66" t="str">
            <v>Late Nasir Uddin</v>
          </cell>
          <cell r="P66" t="str">
            <v>Mrs. Fatema Begum</v>
          </cell>
          <cell r="Q66" t="str">
            <v>married</v>
          </cell>
          <cell r="R66" t="str">
            <v>Mst. Momtaz (Rubi)</v>
          </cell>
          <cell r="S66">
            <v>3</v>
          </cell>
          <cell r="T66">
            <v>24842</v>
          </cell>
          <cell r="U66" t="str">
            <v>Nilphamari</v>
          </cell>
          <cell r="V66">
            <v>44.797260273972604</v>
          </cell>
          <cell r="W66" t="str">
            <v>Vill: Kalim Nagor, Noyatola, P.S: Saidpur, P.O: Saidpur, Dist: Nilphamari</v>
          </cell>
          <cell r="X66" t="str">
            <v>Saidpur</v>
          </cell>
          <cell r="Z66" t="str">
            <v>Saidpur</v>
          </cell>
          <cell r="AA66" t="str">
            <v>Nilphamari</v>
          </cell>
          <cell r="AC66">
            <v>1923482991</v>
          </cell>
          <cell r="AD66" t="str">
            <v>Mst. Momtaz (Rubi)</v>
          </cell>
          <cell r="AE66" t="str">
            <v>Vill: Kalim Nagor, Noyatola, P.S: Saidpur, P.O: Saidpur, Dist: Nilphamari</v>
          </cell>
          <cell r="AF66">
            <v>1929576358</v>
          </cell>
          <cell r="AJ66" t="str">
            <v>MUSLIM</v>
          </cell>
        </row>
        <row r="67">
          <cell r="A67" t="str">
            <v>IYCF021</v>
          </cell>
          <cell r="B67" t="str">
            <v>Jahangir</v>
          </cell>
          <cell r="C67" t="str">
            <v>Alom</v>
          </cell>
          <cell r="D67" t="str">
            <v xml:space="preserve">Logistics Officer </v>
          </cell>
          <cell r="E67" t="str">
            <v>Logistics</v>
          </cell>
          <cell r="F67" t="str">
            <v>NORTH BENGAL (Hatibandha)</v>
          </cell>
          <cell r="G67">
            <v>41154</v>
          </cell>
          <cell r="H67">
            <v>41517</v>
          </cell>
          <cell r="I67">
            <v>0.16164383561643836</v>
          </cell>
          <cell r="K67" t="str">
            <v>M.S.S in Political Science</v>
          </cell>
          <cell r="L67" t="str">
            <v>NO</v>
          </cell>
          <cell r="N67" t="str">
            <v>male</v>
          </cell>
          <cell r="O67" t="str">
            <v>Rashidul Islam</v>
          </cell>
          <cell r="P67" t="str">
            <v>Hosneara Begum</v>
          </cell>
          <cell r="Q67" t="str">
            <v>married</v>
          </cell>
          <cell r="R67" t="str">
            <v>Mst. Golapi Banu</v>
          </cell>
          <cell r="S67">
            <v>1</v>
          </cell>
          <cell r="T67">
            <v>30348</v>
          </cell>
          <cell r="U67" t="str">
            <v>Nilphamari</v>
          </cell>
          <cell r="V67">
            <v>29.712328767123289</v>
          </cell>
          <cell r="W67" t="str">
            <v>Village: Paitkapara, Po.: Kherkatihat, Upazila: Jaldhaka, District: Nilphamari</v>
          </cell>
          <cell r="X67" t="str">
            <v>Paitkapara</v>
          </cell>
          <cell r="Z67" t="str">
            <v>Jaldhaka</v>
          </cell>
          <cell r="AA67" t="str">
            <v>Nilphamari</v>
          </cell>
          <cell r="AC67" t="str">
            <v>01717045433</v>
          </cell>
          <cell r="AD67" t="str">
            <v>Asadul Haque</v>
          </cell>
          <cell r="AE67" t="str">
            <v>Village: Paitakapara, P.O.: Kherkati Hat, Upazila: Jaldhaka, District: Nilphamari</v>
          </cell>
          <cell r="AF67" t="str">
            <v>01720843708</v>
          </cell>
          <cell r="AJ67" t="str">
            <v>MUSLIM</v>
          </cell>
        </row>
        <row r="68">
          <cell r="A68" t="str">
            <v>IYCF022</v>
          </cell>
          <cell r="B68" t="str">
            <v xml:space="preserve">A. K. M. </v>
          </cell>
          <cell r="C68" t="str">
            <v>Juwel</v>
          </cell>
          <cell r="D68" t="str">
            <v>Admin Officer</v>
          </cell>
          <cell r="E68" t="str">
            <v>Administration</v>
          </cell>
          <cell r="F68" t="str">
            <v>NORTH BENGAL (Hatibandha)</v>
          </cell>
          <cell r="G68">
            <v>41161</v>
          </cell>
          <cell r="H68">
            <v>41517</v>
          </cell>
          <cell r="I68">
            <v>0.14246575342465753</v>
          </cell>
          <cell r="K68" t="str">
            <v xml:space="preserve">MBA </v>
          </cell>
          <cell r="L68" t="str">
            <v>NO</v>
          </cell>
          <cell r="N68" t="str">
            <v>male</v>
          </cell>
          <cell r="O68" t="str">
            <v>Tomis Uddin</v>
          </cell>
          <cell r="P68" t="str">
            <v>Mrs. Jarina Begum</v>
          </cell>
          <cell r="Q68" t="str">
            <v>married</v>
          </cell>
          <cell r="R68" t="str">
            <v>Mrs. Miftahul Maoa</v>
          </cell>
          <cell r="S68" t="str">
            <v>No</v>
          </cell>
          <cell r="T68">
            <v>29737</v>
          </cell>
          <cell r="U68" t="str">
            <v>Jamalpur</v>
          </cell>
          <cell r="V68">
            <v>31.386301369863013</v>
          </cell>
          <cell r="W68" t="str">
            <v>Village: Charpogaldigah, P.O.: Pogaldogha, P.S.: Sarishabari, District: Jamalpur</v>
          </cell>
          <cell r="X68" t="str">
            <v>Charpogaldigah</v>
          </cell>
          <cell r="Z68" t="str">
            <v>Sarishabari</v>
          </cell>
          <cell r="AA68" t="str">
            <v>Jamalpur</v>
          </cell>
          <cell r="AC68">
            <v>31.38629150390625</v>
          </cell>
          <cell r="AD68" t="str">
            <v>Md. Tomis Uddin</v>
          </cell>
          <cell r="AE68" t="str">
            <v>Village: Charpogaldigah, P.O.: Pogaldogha, P.S.: Sarishabari, District: Jamalpur</v>
          </cell>
          <cell r="AF68" t="str">
            <v>01932808766</v>
          </cell>
          <cell r="AG68" t="str">
            <v>Md. Nurul Islam</v>
          </cell>
          <cell r="AH68" t="str">
            <v>Office Assistant, Actionaid Bangladesh, House # 08, Road # 136, Gulshan-2,  Dhaka-1207</v>
          </cell>
          <cell r="AI68" t="str">
            <v>01925009620</v>
          </cell>
          <cell r="AJ68" t="str">
            <v>MUSLIM</v>
          </cell>
        </row>
        <row r="69">
          <cell r="A69" t="str">
            <v>CO105</v>
          </cell>
          <cell r="B69" t="str">
            <v>Md. Ariful Kabir</v>
          </cell>
          <cell r="C69" t="str">
            <v>Sujan</v>
          </cell>
          <cell r="D69" t="str">
            <v>Nutrition Program Manager</v>
          </cell>
          <cell r="E69" t="str">
            <v>Nutrition</v>
          </cell>
          <cell r="F69" t="str">
            <v>SIRAJGONJ</v>
          </cell>
          <cell r="G69">
            <v>39826</v>
          </cell>
          <cell r="H69">
            <v>41213</v>
          </cell>
          <cell r="I69">
            <v>3.8</v>
          </cell>
          <cell r="K69" t="str">
            <v>Masters in Nutrition and Food Science</v>
          </cell>
          <cell r="L69" t="str">
            <v>YES</v>
          </cell>
          <cell r="N69" t="str">
            <v>male</v>
          </cell>
          <cell r="O69" t="str">
            <v>Md. Harez Ali</v>
          </cell>
          <cell r="P69" t="str">
            <v>Mrs. Hasina Hena</v>
          </cell>
          <cell r="Q69" t="str">
            <v>single</v>
          </cell>
          <cell r="T69">
            <v>30195</v>
          </cell>
          <cell r="U69" t="str">
            <v>Pabna</v>
          </cell>
          <cell r="V69">
            <v>30.13150684931507</v>
          </cell>
          <cell r="W69" t="str">
            <v>2/1 Nurjahan Road, Mohammadpur, Dhaka</v>
          </cell>
          <cell r="X69" t="str">
            <v>Mohammadpur</v>
          </cell>
          <cell r="Y69">
            <v>1207</v>
          </cell>
          <cell r="Z69" t="str">
            <v>Mohammadpur</v>
          </cell>
          <cell r="AA69" t="str">
            <v>Dhaka</v>
          </cell>
          <cell r="AC69" t="str">
            <v>01717657094</v>
          </cell>
          <cell r="AD69" t="str">
            <v>Md. Parvez Kabir</v>
          </cell>
          <cell r="AE69" t="str">
            <v>2/1 Nurjahan Road, Mohammadpur, Dhaka-1207</v>
          </cell>
          <cell r="AF69" t="str">
            <v>01713082579</v>
          </cell>
          <cell r="AG69" t="str">
            <v>Md. Harez Ali</v>
          </cell>
          <cell r="AH69" t="str">
            <v>Vill: Mozidpur, P/O: Tebunia, P/S: Pabna, Pabna</v>
          </cell>
          <cell r="AI69" t="str">
            <v>01718841071</v>
          </cell>
          <cell r="AJ69" t="str">
            <v>MUSLIM</v>
          </cell>
        </row>
        <row r="70">
          <cell r="A70" t="str">
            <v>SR001</v>
          </cell>
          <cell r="B70" t="str">
            <v>Mostafiza</v>
          </cell>
          <cell r="C70" t="str">
            <v>Hossain</v>
          </cell>
          <cell r="D70" t="str">
            <v>Head of Project</v>
          </cell>
          <cell r="E70" t="str">
            <v>Nutrition</v>
          </cell>
          <cell r="F70" t="str">
            <v>SIRAJGONJ</v>
          </cell>
          <cell r="G70">
            <v>40756</v>
          </cell>
          <cell r="H70">
            <v>41213</v>
          </cell>
          <cell r="I70">
            <v>1.252054794520548</v>
          </cell>
          <cell r="K70" t="str">
            <v>Masters in Social Science</v>
          </cell>
          <cell r="L70" t="str">
            <v>YES</v>
          </cell>
          <cell r="N70" t="str">
            <v>female</v>
          </cell>
          <cell r="O70" t="str">
            <v>Md. Afsar Hossain</v>
          </cell>
          <cell r="P70" t="str">
            <v>Rowshaan Ara</v>
          </cell>
          <cell r="Q70" t="str">
            <v>single</v>
          </cell>
          <cell r="T70">
            <v>25204</v>
          </cell>
          <cell r="U70" t="str">
            <v>Saidpur</v>
          </cell>
          <cell r="V70">
            <v>43.805479452054797</v>
          </cell>
          <cell r="W70" t="str">
            <v>New Babupara, Haji Coloni, Saidpur, Nilphamari, Bangladesh.</v>
          </cell>
          <cell r="AJ70" t="str">
            <v>MUSLIM</v>
          </cell>
        </row>
        <row r="71">
          <cell r="A71" t="str">
            <v>SR002</v>
          </cell>
          <cell r="B71" t="str">
            <v>Md. Nazrul</v>
          </cell>
          <cell r="C71" t="str">
            <v>Islam</v>
          </cell>
          <cell r="D71" t="str">
            <v>Cleaner/Cleark</v>
          </cell>
          <cell r="E71" t="str">
            <v>Administration</v>
          </cell>
          <cell r="F71" t="str">
            <v>SIRAJGONJ</v>
          </cell>
          <cell r="G71">
            <v>40756</v>
          </cell>
          <cell r="H71">
            <v>41243</v>
          </cell>
          <cell r="I71">
            <v>1.252054794520548</v>
          </cell>
          <cell r="K71" t="str">
            <v>CLASS VIII pass</v>
          </cell>
          <cell r="L71" t="str">
            <v>NO</v>
          </cell>
          <cell r="N71" t="str">
            <v>male</v>
          </cell>
          <cell r="O71" t="str">
            <v>Late Abdul Azizdul Mozid</v>
          </cell>
          <cell r="P71" t="str">
            <v>Monjera Beowa</v>
          </cell>
          <cell r="Q71" t="str">
            <v>married</v>
          </cell>
          <cell r="R71" t="str">
            <v>Runa Akter</v>
          </cell>
          <cell r="T71">
            <v>31472</v>
          </cell>
          <cell r="U71" t="str">
            <v>Sirajgonj</v>
          </cell>
          <cell r="V71">
            <v>26.632876712328766</v>
          </cell>
          <cell r="W71" t="str">
            <v>Vill: Soyadhangora, PO: Sirajgonj, Sirajgonj Sadar, Sirajgonj</v>
          </cell>
          <cell r="AD71" t="str">
            <v>Shafiquel Islam Tota</v>
          </cell>
          <cell r="AE71" t="str">
            <v>Vill: Soyadhangora, PO: Sirajgonj, Sirajgonj Sadar, Sirajgonj</v>
          </cell>
          <cell r="AF71" t="str">
            <v>01740097208</v>
          </cell>
          <cell r="AG71" t="str">
            <v>Abu Musa Sagar</v>
          </cell>
          <cell r="AH71" t="str">
            <v>Vill: Soyadhangora, PO: Sirajgonj, Sirajgonj Sadar, Sirajgonj</v>
          </cell>
          <cell r="AI71">
            <v>1728782318</v>
          </cell>
          <cell r="AJ71" t="str">
            <v>MUSLIM</v>
          </cell>
        </row>
        <row r="72">
          <cell r="A72" t="str">
            <v>SR003</v>
          </cell>
          <cell r="B72" t="str">
            <v>Zibon</v>
          </cell>
          <cell r="C72" t="str">
            <v>Hossain Talukder</v>
          </cell>
          <cell r="D72" t="str">
            <v>Watchman</v>
          </cell>
          <cell r="E72" t="str">
            <v>Logistics</v>
          </cell>
          <cell r="F72" t="str">
            <v>SIRAJGONJ</v>
          </cell>
          <cell r="G72">
            <v>40756</v>
          </cell>
          <cell r="H72">
            <v>41243</v>
          </cell>
          <cell r="I72">
            <v>1.252054794520548</v>
          </cell>
          <cell r="K72" t="str">
            <v>CLASS VIII pass</v>
          </cell>
          <cell r="L72" t="str">
            <v>NO</v>
          </cell>
          <cell r="N72" t="str">
            <v>male</v>
          </cell>
          <cell r="O72" t="str">
            <v>Late, Shamsul Haque Talukder</v>
          </cell>
          <cell r="P72" t="str">
            <v>Mosammat Aymona Begum</v>
          </cell>
          <cell r="Q72" t="str">
            <v>unmarried</v>
          </cell>
          <cell r="T72">
            <v>31917</v>
          </cell>
          <cell r="U72" t="str">
            <v>Sirajgonj</v>
          </cell>
          <cell r="V72">
            <v>25.413698630136988</v>
          </cell>
          <cell r="W72" t="str">
            <v>Vill: Kandapara Uttar, PO: Kalia Horipur-6700, Sirajgonj Sadar, Sirajgonj</v>
          </cell>
          <cell r="AD72" t="str">
            <v xml:space="preserve">Asraf Bulbul Talukder </v>
          </cell>
          <cell r="AE72" t="str">
            <v>Vill: Kandapara Uttar, P.O: Kalia Horipur- 6700, Sirajgonj Sadar, Sirajgonj.</v>
          </cell>
          <cell r="AF72" t="str">
            <v>01731134974</v>
          </cell>
          <cell r="AG72" t="str">
            <v>Sabuj Talukder</v>
          </cell>
          <cell r="AH72" t="str">
            <v>Vill: Kandapara Uttar, P.O: Kalia Horipur- 6700, Sirajgonj Sadar, Sirajgonj.</v>
          </cell>
          <cell r="AI72">
            <v>1734363127</v>
          </cell>
          <cell r="AJ72" t="str">
            <v>MUSLIM</v>
          </cell>
        </row>
        <row r="73">
          <cell r="A73" t="str">
            <v>SR004</v>
          </cell>
          <cell r="B73" t="str">
            <v>Md. Abdur</v>
          </cell>
          <cell r="C73" t="str">
            <v>Rahim</v>
          </cell>
          <cell r="D73" t="str">
            <v>Watchman</v>
          </cell>
          <cell r="E73" t="str">
            <v>Logistics</v>
          </cell>
          <cell r="F73" t="str">
            <v>SIRAJGONJ</v>
          </cell>
          <cell r="G73">
            <v>40756</v>
          </cell>
          <cell r="H73">
            <v>41243</v>
          </cell>
          <cell r="I73">
            <v>1.252054794520548</v>
          </cell>
          <cell r="K73" t="str">
            <v>CLASS VIII pass</v>
          </cell>
          <cell r="L73" t="str">
            <v>NO</v>
          </cell>
          <cell r="N73" t="str">
            <v>male</v>
          </cell>
          <cell r="O73" t="str">
            <v>Md. Hobibor Rahman</v>
          </cell>
          <cell r="P73" t="str">
            <v>Monowara Begum</v>
          </cell>
          <cell r="Q73" t="str">
            <v>married</v>
          </cell>
          <cell r="R73" t="str">
            <v>Ms. Momota Begum</v>
          </cell>
          <cell r="T73">
            <v>30155</v>
          </cell>
          <cell r="U73" t="str">
            <v>Sirajgonj</v>
          </cell>
          <cell r="V73">
            <v>30.241095890410961</v>
          </cell>
          <cell r="W73" t="str">
            <v>Vill: Jarila Modhopara, Jarila, PO: Porabari-6700, Sirajgonj Sadar, Sirajgonj</v>
          </cell>
          <cell r="AD73" t="str">
            <v>Bina Begum</v>
          </cell>
          <cell r="AE73" t="str">
            <v>Vill: Jarila Modhopara, Jarila , P.O: Porabari-6700, Sirajgonj Sadar, Sirajgonj</v>
          </cell>
          <cell r="AF73" t="str">
            <v>01723210887</v>
          </cell>
          <cell r="AG73" t="str">
            <v>Khairuzzaman</v>
          </cell>
          <cell r="AH73" t="str">
            <v>Vill: Jarila Modhopara, Jarila , P.O: Porabari-6700, Sirajgonj Sadar, Sirajgonj</v>
          </cell>
          <cell r="AJ73" t="str">
            <v>MUSLIM</v>
          </cell>
        </row>
        <row r="74">
          <cell r="A74" t="str">
            <v>SR005</v>
          </cell>
          <cell r="B74" t="str">
            <v>Md. Raju</v>
          </cell>
          <cell r="C74" t="str">
            <v>Ahmed</v>
          </cell>
          <cell r="D74" t="str">
            <v>Watchman</v>
          </cell>
          <cell r="E74" t="str">
            <v>Logistics</v>
          </cell>
          <cell r="F74" t="str">
            <v>SIRAJGONJ</v>
          </cell>
          <cell r="G74">
            <v>40756</v>
          </cell>
          <cell r="H74">
            <v>41243</v>
          </cell>
          <cell r="I74">
            <v>1.252054794520548</v>
          </cell>
          <cell r="K74" t="str">
            <v>CLASS X pass</v>
          </cell>
          <cell r="L74" t="str">
            <v>NO</v>
          </cell>
          <cell r="N74" t="str">
            <v>male</v>
          </cell>
          <cell r="O74" t="str">
            <v>Late Hashmot Ali Shekh</v>
          </cell>
          <cell r="P74" t="str">
            <v>Rabeya Beoya</v>
          </cell>
          <cell r="Q74" t="str">
            <v>married</v>
          </cell>
          <cell r="R74" t="str">
            <v>Israt Jahan</v>
          </cell>
          <cell r="T74">
            <v>31617</v>
          </cell>
          <cell r="U74" t="str">
            <v>Sirajgonj</v>
          </cell>
          <cell r="V74">
            <v>26.235616438356164</v>
          </cell>
          <cell r="W74" t="str">
            <v>Vill: Soyadhangora, PO: Sirajgonj, Sirajgonj Sadar, Sirajgonj</v>
          </cell>
          <cell r="AD74" t="str">
            <v>Md. Aminul Islam Shabuj</v>
          </cell>
          <cell r="AE74" t="str">
            <v>Vill: Soyadhangora, PO: Sirajgonj, Sirajgonj Sadar, Sirajgonj</v>
          </cell>
          <cell r="AF74" t="str">
            <v>01911453726</v>
          </cell>
          <cell r="AJ74" t="str">
            <v>MUSLIM</v>
          </cell>
        </row>
        <row r="75">
          <cell r="A75" t="str">
            <v>SR007</v>
          </cell>
          <cell r="B75" t="str">
            <v>Firojul</v>
          </cell>
          <cell r="C75" t="str">
            <v>Islam</v>
          </cell>
          <cell r="D75" t="str">
            <v>Head of Project</v>
          </cell>
          <cell r="E75" t="str">
            <v>Nutrition</v>
          </cell>
          <cell r="F75" t="str">
            <v>SIRAJGONJ</v>
          </cell>
          <cell r="G75">
            <v>40765</v>
          </cell>
          <cell r="H75">
            <v>41213</v>
          </cell>
          <cell r="I75">
            <v>1.2273972602739727</v>
          </cell>
          <cell r="K75" t="str">
            <v>Masters in Social Science</v>
          </cell>
          <cell r="L75" t="str">
            <v>YES</v>
          </cell>
          <cell r="N75" t="str">
            <v>male</v>
          </cell>
          <cell r="O75" t="str">
            <v>Md. Amirul Islam</v>
          </cell>
          <cell r="P75" t="str">
            <v>Mrs. Tahera Begum</v>
          </cell>
          <cell r="Q75" t="str">
            <v>married</v>
          </cell>
          <cell r="R75" t="str">
            <v>Sharmin Ara</v>
          </cell>
          <cell r="T75">
            <v>28132</v>
          </cell>
          <cell r="U75" t="str">
            <v>Kushtia</v>
          </cell>
          <cell r="V75">
            <v>35.783561643835618</v>
          </cell>
          <cell r="W75" t="str">
            <v>Village- Horekrishnapur, Kushtia Sadar, Kushtia-7000</v>
          </cell>
          <cell r="AJ75" t="str">
            <v>MUSLIM</v>
          </cell>
        </row>
        <row r="76">
          <cell r="A76" t="str">
            <v>SR008</v>
          </cell>
          <cell r="B76" t="str">
            <v xml:space="preserve">Tanvir </v>
          </cell>
          <cell r="C76" t="str">
            <v>Ahmad</v>
          </cell>
          <cell r="D76" t="str">
            <v>Head of Project</v>
          </cell>
          <cell r="E76" t="str">
            <v>Nutrition</v>
          </cell>
          <cell r="F76" t="str">
            <v>SIRAJGONJ</v>
          </cell>
          <cell r="G76">
            <v>40771</v>
          </cell>
          <cell r="H76">
            <v>41213</v>
          </cell>
          <cell r="I76">
            <v>1.210958904109589</v>
          </cell>
          <cell r="K76" t="str">
            <v>M.Sc &amp; B.Sc. (Hons) in Applied Nutrition and Food Technology</v>
          </cell>
          <cell r="L76" t="str">
            <v>YES</v>
          </cell>
          <cell r="N76" t="str">
            <v>male</v>
          </cell>
          <cell r="O76" t="str">
            <v>Md. Karamat Ali</v>
          </cell>
          <cell r="P76" t="str">
            <v>Mrs. Rokeya Ali</v>
          </cell>
          <cell r="Q76" t="str">
            <v>unmarried</v>
          </cell>
          <cell r="T76">
            <v>30273</v>
          </cell>
          <cell r="U76" t="str">
            <v>Kushtia</v>
          </cell>
          <cell r="V76">
            <v>29.917808219178081</v>
          </cell>
          <cell r="AJ76" t="str">
            <v>MUSLIM</v>
          </cell>
        </row>
        <row r="77">
          <cell r="A77" t="str">
            <v>SR009</v>
          </cell>
          <cell r="B77" t="str">
            <v xml:space="preserve">Most.Shahida </v>
          </cell>
          <cell r="C77" t="str">
            <v>Parvin</v>
          </cell>
          <cell r="D77" t="str">
            <v>Head of Homestead Gardening Project</v>
          </cell>
          <cell r="E77" t="str">
            <v>Food Security</v>
          </cell>
          <cell r="F77" t="str">
            <v>SIRAJGONJ</v>
          </cell>
          <cell r="G77">
            <v>40916</v>
          </cell>
          <cell r="H77">
            <v>41274</v>
          </cell>
          <cell r="I77">
            <v>0.81369863013698629</v>
          </cell>
          <cell r="K77" t="str">
            <v xml:space="preserve">M.Sc in Plant pathology </v>
          </cell>
          <cell r="L77" t="str">
            <v>YES</v>
          </cell>
          <cell r="N77" t="str">
            <v>female</v>
          </cell>
          <cell r="O77" t="str">
            <v>Md. Moslam Uddin Shah</v>
          </cell>
          <cell r="P77" t="str">
            <v>Mrs. Rokeya Khatun</v>
          </cell>
          <cell r="Q77" t="str">
            <v>married</v>
          </cell>
          <cell r="R77" t="str">
            <v>Md. Shaheen Hasan</v>
          </cell>
          <cell r="S77">
            <v>1</v>
          </cell>
          <cell r="T77">
            <v>29226</v>
          </cell>
          <cell r="U77" t="str">
            <v>Dinajpur</v>
          </cell>
          <cell r="V77">
            <v>32.786301369863011</v>
          </cell>
          <cell r="W77" t="str">
            <v>Vill- Sujalpur, Thana/Post- Birganj, Dist- Dinajpur</v>
          </cell>
          <cell r="X77" t="str">
            <v>Sujalpur</v>
          </cell>
          <cell r="Y77">
            <v>5200</v>
          </cell>
          <cell r="Z77" t="str">
            <v>Birganj</v>
          </cell>
          <cell r="AA77" t="str">
            <v>Dinajpur</v>
          </cell>
          <cell r="AC77" t="str">
            <v>01719001715</v>
          </cell>
          <cell r="AJ77" t="str">
            <v>MUSLIM</v>
          </cell>
        </row>
        <row r="78">
          <cell r="A78" t="str">
            <v>SR011</v>
          </cell>
          <cell r="B78" t="str">
            <v xml:space="preserve">Joyanta </v>
          </cell>
          <cell r="C78" t="str">
            <v>Roy</v>
          </cell>
          <cell r="D78" t="str">
            <v>Head of Homestead Gardening Project</v>
          </cell>
          <cell r="E78" t="str">
            <v>Food Security</v>
          </cell>
          <cell r="F78" t="str">
            <v>SIRAJGONJ</v>
          </cell>
          <cell r="G78">
            <v>40917</v>
          </cell>
          <cell r="H78">
            <v>41274</v>
          </cell>
          <cell r="I78">
            <v>0.81095890410958904</v>
          </cell>
          <cell r="K78" t="str">
            <v>M.Sc in Horticulture</v>
          </cell>
          <cell r="L78" t="str">
            <v>YES</v>
          </cell>
          <cell r="N78" t="str">
            <v>male</v>
          </cell>
          <cell r="O78" t="str">
            <v>Annada Charan Roy</v>
          </cell>
          <cell r="P78" t="str">
            <v>Laxmi Rani Roy</v>
          </cell>
          <cell r="Q78" t="str">
            <v>married</v>
          </cell>
          <cell r="S78">
            <v>0</v>
          </cell>
          <cell r="T78">
            <v>26299</v>
          </cell>
          <cell r="V78">
            <v>40.805479452054797</v>
          </cell>
          <cell r="W78" t="str">
            <v xml:space="preserve">Vill: Mirzapur, Post: Mithapukur-5460, Upazilla: Mithapukur, Dist: Rangpur. </v>
          </cell>
          <cell r="X78" t="str">
            <v>Mithapukur</v>
          </cell>
          <cell r="Y78" t="str">
            <v>5460,</v>
          </cell>
          <cell r="Z78" t="str">
            <v>Mithapukur</v>
          </cell>
          <cell r="AA78" t="str">
            <v xml:space="preserve">Rangpur. </v>
          </cell>
          <cell r="AC78" t="str">
            <v>01746956566</v>
          </cell>
          <cell r="AJ78" t="str">
            <v>HINDU</v>
          </cell>
        </row>
        <row r="79">
          <cell r="A79" t="str">
            <v>CO002</v>
          </cell>
          <cell r="B79" t="str">
            <v xml:space="preserve">Md Shafiqur Rahman  </v>
          </cell>
          <cell r="C79" t="str">
            <v xml:space="preserve">Khan </v>
          </cell>
          <cell r="D79" t="str">
            <v xml:space="preserve">Deputy Head of Food Security Program </v>
          </cell>
          <cell r="E79" t="str">
            <v>Food Security</v>
          </cell>
          <cell r="F79" t="str">
            <v>SIRAJGONJ</v>
          </cell>
          <cell r="G79">
            <v>39820</v>
          </cell>
          <cell r="H79">
            <v>41274</v>
          </cell>
          <cell r="I79">
            <v>3.8164383561643835</v>
          </cell>
          <cell r="K79" t="str">
            <v>B.Sc in Agriculture</v>
          </cell>
          <cell r="L79" t="str">
            <v>YES</v>
          </cell>
          <cell r="N79" t="str">
            <v>male</v>
          </cell>
          <cell r="O79" t="str">
            <v xml:space="preserve">Late Abdul Hamid Khan </v>
          </cell>
          <cell r="P79" t="str">
            <v xml:space="preserve">Khairun Nesa </v>
          </cell>
          <cell r="Q79" t="str">
            <v>married</v>
          </cell>
          <cell r="S79">
            <v>2</v>
          </cell>
          <cell r="T79">
            <v>24893</v>
          </cell>
          <cell r="U79" t="str">
            <v xml:space="preserve">Shariatpur </v>
          </cell>
          <cell r="V79">
            <v>44.657534246575345</v>
          </cell>
          <cell r="W79" t="str">
            <v>Vill : Shidhalkura Post : Goshairhat ,P.S : ,Damudeya ,Shariaatpur -8050</v>
          </cell>
          <cell r="X79" t="str">
            <v xml:space="preserve">Shhidhalkura </v>
          </cell>
          <cell r="Y79">
            <v>8050</v>
          </cell>
          <cell r="Z79" t="str">
            <v xml:space="preserve">Damudeya </v>
          </cell>
          <cell r="AA79" t="str">
            <v>Shariatpur</v>
          </cell>
          <cell r="AC79" t="str">
            <v>01716153000</v>
          </cell>
          <cell r="AD79" t="str">
            <v xml:space="preserve">Mr. Matiur Rahman Khan </v>
          </cell>
          <cell r="AE79" t="str">
            <v xml:space="preserve">Rayer Bazar ,Dhaka </v>
          </cell>
          <cell r="AF79" t="str">
            <v>01552387405</v>
          </cell>
          <cell r="AG79" t="str">
            <v xml:space="preserve">Sharmin Akter Sheuly </v>
          </cell>
          <cell r="AH79" t="str">
            <v xml:space="preserve">Damudeya ,Shariatpur </v>
          </cell>
          <cell r="AI79" t="str">
            <v>01719272519</v>
          </cell>
          <cell r="AJ79" t="str">
            <v>MUSLIM</v>
          </cell>
        </row>
        <row r="80">
          <cell r="A80" t="str">
            <v>SR012</v>
          </cell>
          <cell r="B80" t="str">
            <v>Jahangir</v>
          </cell>
          <cell r="C80" t="str">
            <v>Alam Razu</v>
          </cell>
          <cell r="D80" t="str">
            <v>Watchman</v>
          </cell>
          <cell r="E80" t="str">
            <v>Logistics</v>
          </cell>
          <cell r="F80" t="str">
            <v>SIRAJGONJ</v>
          </cell>
          <cell r="G80">
            <v>40954</v>
          </cell>
          <cell r="H80">
            <v>41243</v>
          </cell>
          <cell r="I80">
            <v>0.70958904109589038</v>
          </cell>
          <cell r="K80" t="str">
            <v>S.S.C</v>
          </cell>
          <cell r="L80" t="str">
            <v>NO</v>
          </cell>
          <cell r="N80" t="str">
            <v>male</v>
          </cell>
          <cell r="O80" t="str">
            <v xml:space="preserve">Md. Adam Ali </v>
          </cell>
          <cell r="P80" t="str">
            <v>Mosammat Jelaton Nessa</v>
          </cell>
          <cell r="Q80" t="str">
            <v>married</v>
          </cell>
          <cell r="R80" t="str">
            <v>Aklima Begum</v>
          </cell>
          <cell r="S80">
            <v>2</v>
          </cell>
          <cell r="T80">
            <v>29221</v>
          </cell>
          <cell r="U80" t="str">
            <v>Sirajgonj</v>
          </cell>
          <cell r="V80">
            <v>32.799999999999997</v>
          </cell>
          <cell r="W80" t="str">
            <v>Vill: Didpurkanu, Boholi, Sirajgonj Sadar, Sirajgonj-6700</v>
          </cell>
          <cell r="X80" t="str">
            <v>Sirajgonj Sadar</v>
          </cell>
          <cell r="Y80">
            <v>6700</v>
          </cell>
          <cell r="Z80" t="str">
            <v>Sirajgonj Sadar</v>
          </cell>
          <cell r="AA80" t="str">
            <v xml:space="preserve">Sirajgonj </v>
          </cell>
          <cell r="AC80" t="str">
            <v>01725464346</v>
          </cell>
          <cell r="AD80" t="str">
            <v>Aklima Begum</v>
          </cell>
          <cell r="AE80" t="str">
            <v>Vill: Didpurkanu PO: Boholi, Sirajgonj Sadar, Sirajgonj</v>
          </cell>
          <cell r="AF80" t="str">
            <v>01735298452</v>
          </cell>
          <cell r="AG80" t="str">
            <v>Md. Nur Alam</v>
          </cell>
          <cell r="AH80" t="str">
            <v>Vill: Didpurkanu PO: Boholi, Sirajgonj Sadar, Sirajgonj</v>
          </cell>
          <cell r="AI80" t="str">
            <v>01756665581</v>
          </cell>
          <cell r="AJ80" t="str">
            <v>MUSLIM</v>
          </cell>
        </row>
        <row r="81">
          <cell r="A81" t="str">
            <v>SR013</v>
          </cell>
          <cell r="B81" t="str">
            <v xml:space="preserve">Taslima </v>
          </cell>
          <cell r="C81" t="str">
            <v>Arzu</v>
          </cell>
          <cell r="D81" t="str">
            <v>Head of Project</v>
          </cell>
          <cell r="E81" t="str">
            <v>Nutrition</v>
          </cell>
          <cell r="F81" t="str">
            <v>SIRAJGONJ</v>
          </cell>
          <cell r="G81">
            <v>40986</v>
          </cell>
          <cell r="H81">
            <v>41213</v>
          </cell>
          <cell r="I81">
            <v>0.62191780821917808</v>
          </cell>
          <cell r="K81" t="str">
            <v>Masters in Nutrition and Food Science</v>
          </cell>
          <cell r="L81" t="str">
            <v>YES</v>
          </cell>
          <cell r="N81" t="str">
            <v>female</v>
          </cell>
          <cell r="O81" t="str">
            <v>Md. Tafazzal Husen</v>
          </cell>
          <cell r="P81" t="str">
            <v>Shahana Banu</v>
          </cell>
          <cell r="Q81" t="str">
            <v>unmarried</v>
          </cell>
          <cell r="T81">
            <v>31779</v>
          </cell>
          <cell r="U81" t="str">
            <v>Pabna</v>
          </cell>
          <cell r="V81">
            <v>25.791780821917808</v>
          </cell>
          <cell r="W81" t="str">
            <v>C/O: Md. Tafazzal Husen, Poilanpur, Shara Road, Pabna</v>
          </cell>
          <cell r="AJ81" t="str">
            <v>MUSLIM</v>
          </cell>
        </row>
        <row r="82">
          <cell r="A82" t="str">
            <v>SR014</v>
          </cell>
          <cell r="B82" t="str">
            <v>Tahmina</v>
          </cell>
          <cell r="C82" t="str">
            <v>Begum</v>
          </cell>
          <cell r="D82" t="str">
            <v>Head of Project</v>
          </cell>
          <cell r="E82" t="str">
            <v>Nutrition</v>
          </cell>
          <cell r="F82" t="str">
            <v>SIRAJGONJ</v>
          </cell>
          <cell r="G82">
            <v>40986</v>
          </cell>
          <cell r="H82">
            <v>41213</v>
          </cell>
          <cell r="I82">
            <v>0.62191780821917808</v>
          </cell>
          <cell r="K82" t="str">
            <v>Masters in Nutrition and Food Science</v>
          </cell>
          <cell r="L82" t="str">
            <v>YES</v>
          </cell>
          <cell r="N82" t="str">
            <v>female</v>
          </cell>
          <cell r="O82" t="str">
            <v>Md. Younus Ali Biswas</v>
          </cell>
          <cell r="P82" t="str">
            <v>B. Nahar Begum</v>
          </cell>
          <cell r="Q82" t="str">
            <v>unmarried</v>
          </cell>
          <cell r="T82">
            <v>31625</v>
          </cell>
          <cell r="U82" t="str">
            <v>Faridpur</v>
          </cell>
          <cell r="V82">
            <v>26.213698630136985</v>
          </cell>
          <cell r="W82" t="str">
            <v>Vill: West Khabaspur, (Asiruddin Sarak), Post: Faridpur, P/S: Kotoali, Dist: Faridpur</v>
          </cell>
          <cell r="AJ82" t="str">
            <v>MUSLIM</v>
          </cell>
        </row>
        <row r="83">
          <cell r="A83" t="str">
            <v>SR015</v>
          </cell>
          <cell r="B83" t="str">
            <v xml:space="preserve">Md. </v>
          </cell>
          <cell r="C83" t="str">
            <v>Rowshan Kabir</v>
          </cell>
          <cell r="D83" t="str">
            <v xml:space="preserve">Deputy Program Manager-Nutrition </v>
          </cell>
          <cell r="E83" t="str">
            <v>Nutrition</v>
          </cell>
          <cell r="F83" t="str">
            <v>SIRAJGONJ</v>
          </cell>
          <cell r="G83">
            <v>41022</v>
          </cell>
          <cell r="H83">
            <v>41274</v>
          </cell>
          <cell r="I83">
            <v>0.52328767123287667</v>
          </cell>
          <cell r="K83" t="str">
            <v>Masters in Nutrition and Food Science</v>
          </cell>
          <cell r="L83" t="str">
            <v>YES</v>
          </cell>
          <cell r="N83" t="str">
            <v>female</v>
          </cell>
          <cell r="O83" t="str">
            <v>Md. Miar Uddin Sharkar</v>
          </cell>
          <cell r="P83" t="str">
            <v>Mst. Ambia Khatun</v>
          </cell>
          <cell r="Q83" t="str">
            <v>unmarried</v>
          </cell>
          <cell r="T83">
            <v>31413</v>
          </cell>
          <cell r="U83" t="str">
            <v>Jamalpur</v>
          </cell>
          <cell r="V83">
            <v>26.794520547945204</v>
          </cell>
          <cell r="W83" t="str">
            <v>Village: Shamgonj Kalibari, Post: Gunerbari, P.S.: Madargonj, District: Jamalpur</v>
          </cell>
          <cell r="X83" t="str">
            <v>Madargonj</v>
          </cell>
          <cell r="Z83" t="str">
            <v>Madargonj</v>
          </cell>
          <cell r="AJ83" t="str">
            <v>MUSLIM</v>
          </cell>
        </row>
        <row r="84">
          <cell r="A84" t="str">
            <v>SR016</v>
          </cell>
          <cell r="B84" t="str">
            <v>Md.</v>
          </cell>
          <cell r="C84" t="str">
            <v>Abdul Hadi</v>
          </cell>
          <cell r="D84" t="str">
            <v xml:space="preserve">Logistics Officer </v>
          </cell>
          <cell r="E84" t="str">
            <v>Logistics</v>
          </cell>
          <cell r="F84" t="str">
            <v>SIRAJGONJ</v>
          </cell>
          <cell r="G84">
            <v>41148</v>
          </cell>
          <cell r="H84">
            <v>41517</v>
          </cell>
          <cell r="I84">
            <v>0.17808219178082191</v>
          </cell>
          <cell r="K84" t="str">
            <v>B.S.S</v>
          </cell>
          <cell r="L84" t="str">
            <v>NO</v>
          </cell>
          <cell r="N84" t="str">
            <v>male</v>
          </cell>
          <cell r="O84" t="str">
            <v>Alhaj Md. Sair Uddin</v>
          </cell>
          <cell r="P84" t="str">
            <v>Mrs. Aysha Siddika</v>
          </cell>
          <cell r="Q84" t="str">
            <v>married</v>
          </cell>
          <cell r="R84" t="str">
            <v>Mrs. Umme Asia Khatun</v>
          </cell>
          <cell r="S84">
            <v>1</v>
          </cell>
          <cell r="T84">
            <v>40393</v>
          </cell>
          <cell r="U84" t="str">
            <v>Rangpur</v>
          </cell>
          <cell r="V84">
            <v>2.1917808219178081</v>
          </cell>
          <cell r="W84" t="str">
            <v>Village: Byrampur, Upazilla: Badargonj, District: Rangpur</v>
          </cell>
          <cell r="X84" t="str">
            <v>Byrampur</v>
          </cell>
          <cell r="Z84" t="str">
            <v>Badargonj</v>
          </cell>
          <cell r="AA84" t="str">
            <v>Rangpur</v>
          </cell>
          <cell r="AC84" t="str">
            <v>01738429180</v>
          </cell>
          <cell r="AD84" t="str">
            <v>Mrs. Umme Asia Khatun</v>
          </cell>
          <cell r="AJ84" t="str">
            <v>MUSLIM</v>
          </cell>
        </row>
        <row r="85">
          <cell r="A85" t="str">
            <v>SR017</v>
          </cell>
          <cell r="B85" t="str">
            <v>Limon Peter</v>
          </cell>
          <cell r="C85" t="str">
            <v>Das</v>
          </cell>
          <cell r="D85" t="str">
            <v>Admin Officer</v>
          </cell>
          <cell r="E85" t="str">
            <v>Administration</v>
          </cell>
          <cell r="F85" t="str">
            <v>SIRAJGONJ</v>
          </cell>
          <cell r="G85">
            <v>41161</v>
          </cell>
          <cell r="H85">
            <v>41517</v>
          </cell>
          <cell r="I85">
            <v>0.14246575342465753</v>
          </cell>
          <cell r="K85" t="str">
            <v>M. Com in Management</v>
          </cell>
          <cell r="L85" t="str">
            <v>NO</v>
          </cell>
          <cell r="N85" t="str">
            <v>male</v>
          </cell>
          <cell r="O85" t="str">
            <v>P. K. Das</v>
          </cell>
          <cell r="P85" t="str">
            <v>Mrs. Lily Das</v>
          </cell>
          <cell r="Q85" t="str">
            <v>unmarried</v>
          </cell>
          <cell r="T85">
            <v>30316</v>
          </cell>
          <cell r="U85" t="str">
            <v>Saidpur</v>
          </cell>
          <cell r="V85">
            <v>29.8</v>
          </cell>
          <cell r="W85" t="str">
            <v>Christ Church Mission, New Babu Para, P.S.: Sayedpur, District: Nilphamar</v>
          </cell>
          <cell r="X85" t="str">
            <v>Christ Church Mission, New Babu Para</v>
          </cell>
          <cell r="Z85" t="str">
            <v>Sayedpur</v>
          </cell>
          <cell r="AA85" t="str">
            <v>Nilphamar</v>
          </cell>
          <cell r="AD85" t="str">
            <v>Rupaly Rani Das</v>
          </cell>
          <cell r="AF85" t="str">
            <v>01720561380</v>
          </cell>
          <cell r="AJ85" t="str">
            <v>CHRISTIAN</v>
          </cell>
        </row>
        <row r="86">
          <cell r="A86" t="str">
            <v>IYCF018</v>
          </cell>
          <cell r="B86" t="str">
            <v xml:space="preserve">Riyadh </v>
          </cell>
          <cell r="C86" t="str">
            <v>Hasan Khan</v>
          </cell>
          <cell r="D86" t="str">
            <v>Base Log/Admin Manager</v>
          </cell>
          <cell r="E86" t="str">
            <v>Logistics</v>
          </cell>
          <cell r="F86" t="str">
            <v>SIRAJGONJ</v>
          </cell>
          <cell r="G86">
            <v>40912</v>
          </cell>
          <cell r="H86">
            <v>41274</v>
          </cell>
          <cell r="I86">
            <v>0.8246575342465754</v>
          </cell>
          <cell r="K86" t="str">
            <v>L.L.B</v>
          </cell>
          <cell r="L86" t="str">
            <v>YES</v>
          </cell>
          <cell r="N86" t="str">
            <v>male</v>
          </cell>
          <cell r="O86" t="str">
            <v>Sultan Mahmud Khan</v>
          </cell>
          <cell r="P86" t="str">
            <v>Jannatul Nayem</v>
          </cell>
          <cell r="Q86" t="str">
            <v>singel</v>
          </cell>
          <cell r="T86">
            <v>31081</v>
          </cell>
          <cell r="U86" t="str">
            <v>Pirojpur</v>
          </cell>
          <cell r="V86">
            <v>27.704109589041096</v>
          </cell>
          <cell r="W86" t="str">
            <v>Vill+Post+P.S- Nazirpur, Dist - Pirojpur</v>
          </cell>
          <cell r="X86" t="str">
            <v>Nazirpur</v>
          </cell>
          <cell r="Y86">
            <v>8540</v>
          </cell>
          <cell r="Z86" t="str">
            <v>Nazirpur</v>
          </cell>
          <cell r="AA86" t="str">
            <v>Pirojpur</v>
          </cell>
          <cell r="AC86">
            <v>1711356195</v>
          </cell>
          <cell r="AD86" t="str">
            <v>Arafat Khan</v>
          </cell>
          <cell r="AE86" t="str">
            <v>Vill+Post+P.S- Nazirpur, Dist - Pirojpur</v>
          </cell>
          <cell r="AF86">
            <v>1711009322</v>
          </cell>
          <cell r="AJ86" t="str">
            <v>MUSLIM</v>
          </cell>
        </row>
        <row r="87">
          <cell r="A87" t="str">
            <v>SK001</v>
          </cell>
          <cell r="B87" t="str">
            <v xml:space="preserve">A.K.M Rezaul </v>
          </cell>
          <cell r="C87" t="str">
            <v>Haque Khan</v>
          </cell>
          <cell r="D87" t="str">
            <v>Shelter/ Water and Sanitation Superviser</v>
          </cell>
          <cell r="E87" t="str">
            <v>WASH</v>
          </cell>
          <cell r="F87" t="str">
            <v>SATKHIRA</v>
          </cell>
          <cell r="G87">
            <v>40848</v>
          </cell>
          <cell r="H87">
            <v>41333</v>
          </cell>
          <cell r="I87">
            <v>1</v>
          </cell>
          <cell r="K87" t="str">
            <v>Masters in Environmental Sciences</v>
          </cell>
          <cell r="L87" t="str">
            <v>YES</v>
          </cell>
          <cell r="N87" t="str">
            <v>male</v>
          </cell>
          <cell r="O87" t="str">
            <v>A.K.M. Fazlul Haque Khan</v>
          </cell>
          <cell r="P87" t="str">
            <v>Mahmuda Haque Khan</v>
          </cell>
          <cell r="Q87" t="str">
            <v>married</v>
          </cell>
          <cell r="R87" t="str">
            <v>Nasrin Anam</v>
          </cell>
          <cell r="S87">
            <v>0</v>
          </cell>
          <cell r="T87">
            <v>31413</v>
          </cell>
          <cell r="U87" t="str">
            <v>Habigonj</v>
          </cell>
          <cell r="V87">
            <v>26.794520547945204</v>
          </cell>
          <cell r="W87" t="str">
            <v>House-10, Road-20, Rupnaagr Housing Estate, Mirpur-2, Dhaka-1216.</v>
          </cell>
          <cell r="X87" t="str">
            <v>Mirpur-2</v>
          </cell>
          <cell r="Y87">
            <v>1216</v>
          </cell>
          <cell r="Z87" t="str">
            <v>Mirpur-2</v>
          </cell>
          <cell r="AA87" t="str">
            <v>Dhaka.</v>
          </cell>
          <cell r="AC87">
            <v>8801712142502</v>
          </cell>
          <cell r="AD87" t="str">
            <v>Nasrin Anam</v>
          </cell>
          <cell r="AE87" t="str">
            <v>House-10, Road-20, Rupnaagr Housing Estate, Mirpur-2, Dhaka-1216.</v>
          </cell>
          <cell r="AF87">
            <v>8801719287874</v>
          </cell>
          <cell r="AG87" t="str">
            <v>A.K.M. Fazlul Haque Khan</v>
          </cell>
          <cell r="AH87" t="str">
            <v>Vill- Begunai, Post- Madna, Upz- Lakhai, Dist- Habiganj.</v>
          </cell>
          <cell r="AI87" t="str">
            <v>01711013399</v>
          </cell>
          <cell r="AJ87" t="str">
            <v>MUSLIM</v>
          </cell>
        </row>
        <row r="88">
          <cell r="A88" t="str">
            <v>SK002</v>
          </cell>
          <cell r="B88" t="str">
            <v>Md.</v>
          </cell>
          <cell r="C88" t="str">
            <v>Moniruzzaman</v>
          </cell>
          <cell r="D88" t="str">
            <v xml:space="preserve">Hygiene  Promoter Supervisor </v>
          </cell>
          <cell r="E88" t="str">
            <v>WASH</v>
          </cell>
          <cell r="F88" t="str">
            <v>SATKHIRA</v>
          </cell>
          <cell r="G88">
            <v>40848</v>
          </cell>
          <cell r="H88">
            <v>41333</v>
          </cell>
          <cell r="I88">
            <v>1</v>
          </cell>
          <cell r="K88" t="str">
            <v>M.Com</v>
          </cell>
          <cell r="L88" t="str">
            <v>YES</v>
          </cell>
          <cell r="N88" t="str">
            <v>male</v>
          </cell>
          <cell r="O88" t="str">
            <v>Md. Imam Hasan</v>
          </cell>
          <cell r="P88" t="str">
            <v>Mrs.Lily Begum</v>
          </cell>
          <cell r="Q88" t="str">
            <v>married</v>
          </cell>
          <cell r="R88" t="str">
            <v>Nasrin Fatima</v>
          </cell>
          <cell r="S88">
            <v>1</v>
          </cell>
          <cell r="T88">
            <v>30317</v>
          </cell>
          <cell r="U88" t="str">
            <v>Dhaka</v>
          </cell>
          <cell r="V88">
            <v>29.797260273972604</v>
          </cell>
          <cell r="W88" t="str">
            <v>1165, East Shawrapara, Mirpur, Dhaka-1216</v>
          </cell>
          <cell r="X88" t="str">
            <v>East Shawrapara,</v>
          </cell>
          <cell r="Y88">
            <v>1216</v>
          </cell>
          <cell r="Z88" t="str">
            <v>Kafrul</v>
          </cell>
          <cell r="AA88" t="str">
            <v>Dhaka</v>
          </cell>
          <cell r="AC88" t="str">
            <v>01713-964659</v>
          </cell>
          <cell r="AD88" t="str">
            <v>Rahmat Ali</v>
          </cell>
          <cell r="AE88" t="str">
            <v>WSP- World Bank, Dhaka Office, Agargone</v>
          </cell>
          <cell r="AF88" t="str">
            <v>01715-090989</v>
          </cell>
          <cell r="AG88" t="str">
            <v xml:space="preserve">Rashadul Islam </v>
          </cell>
          <cell r="AH88" t="str">
            <v>1165, East Shawrapara, Mirpur, Dhaka-1216</v>
          </cell>
          <cell r="AI88" t="str">
            <v>01911-496634</v>
          </cell>
          <cell r="AJ88" t="str">
            <v>MUSLIM</v>
          </cell>
        </row>
        <row r="89">
          <cell r="A89" t="str">
            <v>SK003</v>
          </cell>
          <cell r="B89" t="str">
            <v xml:space="preserve">Md. Mukbul </v>
          </cell>
          <cell r="C89" t="str">
            <v xml:space="preserve">Hossain </v>
          </cell>
          <cell r="D89" t="str">
            <v xml:space="preserve">Deputy Head of WASH/Shelter Programme </v>
          </cell>
          <cell r="E89" t="str">
            <v>WASH</v>
          </cell>
          <cell r="F89" t="str">
            <v>SATKHIRA</v>
          </cell>
          <cell r="G89">
            <v>40861</v>
          </cell>
          <cell r="H89">
            <v>41333</v>
          </cell>
          <cell r="I89">
            <v>0.96438356164383565</v>
          </cell>
          <cell r="K89" t="str">
            <v>M.S.S</v>
          </cell>
          <cell r="L89" t="str">
            <v>YES</v>
          </cell>
          <cell r="N89" t="str">
            <v>male</v>
          </cell>
          <cell r="O89" t="str">
            <v>Md. Nurul Islam</v>
          </cell>
          <cell r="P89" t="str">
            <v>Khurshida Begum</v>
          </cell>
          <cell r="Q89" t="str">
            <v>married</v>
          </cell>
          <cell r="R89" t="str">
            <v>Farhana Taher</v>
          </cell>
          <cell r="S89">
            <v>0</v>
          </cell>
          <cell r="T89">
            <v>31218</v>
          </cell>
          <cell r="U89" t="str">
            <v>Chandpur</v>
          </cell>
          <cell r="V89">
            <v>27.328767123287673</v>
          </cell>
          <cell r="W89" t="str">
            <v>Village- West Hatila Compani Bari, P.O- Tongirpar, P.S- Hazigonz, Chandpur</v>
          </cell>
          <cell r="X89" t="str">
            <v>West Hatila</v>
          </cell>
          <cell r="Y89">
            <v>3600</v>
          </cell>
          <cell r="Z89" t="str">
            <v xml:space="preserve">Hazigonz, </v>
          </cell>
          <cell r="AA89" t="str">
            <v>Chandpur</v>
          </cell>
          <cell r="AC89" t="str">
            <v>01714 307 588</v>
          </cell>
          <cell r="AD89" t="str">
            <v>Nazrul Islam</v>
          </cell>
          <cell r="AE89" t="str">
            <v>Makimabad, Hazigonj, Chandpur.</v>
          </cell>
          <cell r="AF89" t="str">
            <v>01712 31 61 21, 01811 992 000</v>
          </cell>
          <cell r="AG89" t="str">
            <v>Shamsuddoha Sohel</v>
          </cell>
          <cell r="AH89" t="str">
            <v>Makimabad, Hazigonj, Chandpur.</v>
          </cell>
          <cell r="AI89" t="str">
            <v>01818 366 795</v>
          </cell>
          <cell r="AJ89" t="str">
            <v>MUSLIM</v>
          </cell>
        </row>
        <row r="90">
          <cell r="A90" t="str">
            <v>SK005</v>
          </cell>
          <cell r="B90" t="str">
            <v xml:space="preserve">Md. Juwel </v>
          </cell>
          <cell r="C90" t="str">
            <v>Sikder</v>
          </cell>
          <cell r="D90" t="str">
            <v>Accountant-Cashier</v>
          </cell>
          <cell r="E90" t="str">
            <v>Administration</v>
          </cell>
          <cell r="F90" t="str">
            <v>SATKHIRA</v>
          </cell>
          <cell r="G90">
            <v>40867</v>
          </cell>
          <cell r="H90">
            <v>41305</v>
          </cell>
          <cell r="I90">
            <v>0.94794520547945205</v>
          </cell>
          <cell r="K90" t="str">
            <v>M.B.S</v>
          </cell>
          <cell r="L90" t="str">
            <v>YES</v>
          </cell>
          <cell r="N90" t="str">
            <v>male</v>
          </cell>
          <cell r="O90" t="str">
            <v>S.M. Mintu Mahabbot</v>
          </cell>
          <cell r="P90" t="str">
            <v>Rokya Begum</v>
          </cell>
          <cell r="Q90" t="str">
            <v>unmarried</v>
          </cell>
          <cell r="T90">
            <v>30660</v>
          </cell>
          <cell r="U90" t="str">
            <v>Magura</v>
          </cell>
          <cell r="V90">
            <v>28.857534246575341</v>
          </cell>
          <cell r="W90" t="str">
            <v xml:space="preserve">Stadium Para, P.O: Magura, P.S: Magura, Dist: Magura </v>
          </cell>
          <cell r="X90" t="str">
            <v xml:space="preserve">Magura </v>
          </cell>
          <cell r="Z90" t="str">
            <v xml:space="preserve">Magura </v>
          </cell>
          <cell r="AA90" t="str">
            <v xml:space="preserve">Magura </v>
          </cell>
          <cell r="AJ90" t="str">
            <v>MUSLIM</v>
          </cell>
        </row>
        <row r="91">
          <cell r="A91" t="str">
            <v>CoE066</v>
          </cell>
          <cell r="B91" t="str">
            <v>Mohammad</v>
          </cell>
          <cell r="C91" t="str">
            <v>Alamgir</v>
          </cell>
          <cell r="D91" t="str">
            <v xml:space="preserve">Food Security Supervisor </v>
          </cell>
          <cell r="E91" t="str">
            <v>Food Security</v>
          </cell>
          <cell r="F91" t="str">
            <v>SATKHIRA</v>
          </cell>
          <cell r="G91">
            <v>40874</v>
          </cell>
          <cell r="H91">
            <v>41333</v>
          </cell>
          <cell r="I91">
            <v>0.92876712328767119</v>
          </cell>
          <cell r="K91" t="str">
            <v xml:space="preserve">Diploma in Civil Engineering </v>
          </cell>
          <cell r="L91" t="str">
            <v>YES</v>
          </cell>
          <cell r="N91" t="str">
            <v>male</v>
          </cell>
          <cell r="O91" t="str">
            <v>Mahmudul Hoque Sikder</v>
          </cell>
          <cell r="P91" t="str">
            <v>Mosammath Hasina Khanam</v>
          </cell>
          <cell r="Q91" t="str">
            <v>unmarried</v>
          </cell>
          <cell r="T91">
            <v>30243</v>
          </cell>
          <cell r="U91" t="str">
            <v>Chittagong</v>
          </cell>
          <cell r="V91">
            <v>30</v>
          </cell>
          <cell r="W91" t="str">
            <v>Mohazer Para, CoxsBazar</v>
          </cell>
          <cell r="X91" t="str">
            <v>Mohazer Para</v>
          </cell>
          <cell r="Y91">
            <v>4700</v>
          </cell>
          <cell r="Z91" t="str">
            <v>Cox's Bazar</v>
          </cell>
          <cell r="AA91" t="str">
            <v>Cox's Bazar</v>
          </cell>
          <cell r="AC91" t="str">
            <v>01914373230</v>
          </cell>
          <cell r="AD91" t="str">
            <v>Mrs. Rasheda Khanam</v>
          </cell>
          <cell r="AE91" t="str">
            <v>Mohazer Para, CoxsBazar</v>
          </cell>
          <cell r="AF91" t="str">
            <v>01729719897</v>
          </cell>
          <cell r="AG91" t="str">
            <v>Mizanul Hoque</v>
          </cell>
          <cell r="AH91" t="str">
            <v>Sgahira Polli, Coxs Bazar</v>
          </cell>
          <cell r="AI91" t="str">
            <v>01812609192</v>
          </cell>
          <cell r="AJ91" t="str">
            <v>MUSLIM</v>
          </cell>
        </row>
        <row r="92">
          <cell r="A92" t="str">
            <v>SVYN007</v>
          </cell>
          <cell r="B92" t="str">
            <v xml:space="preserve">Mollah </v>
          </cell>
          <cell r="C92" t="str">
            <v>Saukat Hossain</v>
          </cell>
          <cell r="D92" t="str">
            <v>Nutrition Program Supervisor CMAM</v>
          </cell>
          <cell r="E92" t="str">
            <v>Nutrition</v>
          </cell>
          <cell r="F92" t="str">
            <v>SATKHIRA</v>
          </cell>
          <cell r="G92">
            <v>40608</v>
          </cell>
          <cell r="H92">
            <v>41274</v>
          </cell>
          <cell r="I92">
            <v>1.6575342465753424</v>
          </cell>
          <cell r="K92" t="str">
            <v>M.S.S</v>
          </cell>
          <cell r="L92" t="str">
            <v>YES</v>
          </cell>
          <cell r="M92" t="str">
            <v>466-103-6641</v>
          </cell>
          <cell r="N92" t="str">
            <v>male</v>
          </cell>
          <cell r="O92" t="str">
            <v>Mollah Shohorab Hossain</v>
          </cell>
          <cell r="P92" t="str">
            <v>Mrs. Samsunnahar</v>
          </cell>
          <cell r="Q92" t="str">
            <v>married</v>
          </cell>
          <cell r="T92">
            <v>25903</v>
          </cell>
          <cell r="U92" t="str">
            <v>Khulna</v>
          </cell>
          <cell r="V92">
            <v>41.890410958904113</v>
          </cell>
          <cell r="W92" t="str">
            <v>Pabla (Kobirbottola), Daulatpur, Khulna</v>
          </cell>
          <cell r="AC92" t="str">
            <v>01712123011</v>
          </cell>
          <cell r="AJ92" t="str">
            <v>MUSLIM</v>
          </cell>
        </row>
        <row r="93">
          <cell r="A93" t="str">
            <v>SK004</v>
          </cell>
          <cell r="B93" t="str">
            <v xml:space="preserve">Md. Jasim </v>
          </cell>
          <cell r="C93" t="str">
            <v xml:space="preserve">Uddin </v>
          </cell>
          <cell r="D93" t="str">
            <v xml:space="preserve">Deputy Logistician Support </v>
          </cell>
          <cell r="E93" t="str">
            <v>Logistics</v>
          </cell>
          <cell r="F93" t="str">
            <v>SATKHIRA</v>
          </cell>
          <cell r="G93">
            <v>41021</v>
          </cell>
          <cell r="H93">
            <v>41274</v>
          </cell>
          <cell r="I93">
            <v>0.45753424657534247</v>
          </cell>
          <cell r="K93" t="str">
            <v>M.Com</v>
          </cell>
          <cell r="L93" t="str">
            <v>YES</v>
          </cell>
          <cell r="N93" t="str">
            <v>male</v>
          </cell>
          <cell r="O93" t="str">
            <v xml:space="preserve">Md. Wazed Ali </v>
          </cell>
          <cell r="P93" t="str">
            <v>Dulia Begum</v>
          </cell>
          <cell r="Q93" t="str">
            <v>married</v>
          </cell>
          <cell r="R93" t="str">
            <v>Mst. Marjia Akter</v>
          </cell>
          <cell r="S93">
            <v>2</v>
          </cell>
          <cell r="T93">
            <v>29752</v>
          </cell>
          <cell r="U93" t="str">
            <v>Barguna</v>
          </cell>
          <cell r="V93">
            <v>31.345205479452055</v>
          </cell>
          <cell r="W93" t="str">
            <v xml:space="preserve">Vill: Rayhanpur, P.O: Rayhanpur, P.S: Patharghata, Dist: Barguna </v>
          </cell>
          <cell r="X93" t="str">
            <v>Rayhanpur</v>
          </cell>
          <cell r="Y93">
            <v>8700</v>
          </cell>
          <cell r="Z93" t="str">
            <v>Patharghata</v>
          </cell>
          <cell r="AA93" t="str">
            <v xml:space="preserve">Barguna </v>
          </cell>
          <cell r="AC93" t="str">
            <v>01732-374634</v>
          </cell>
          <cell r="AD93" t="str">
            <v>Mst. Marjia Akter</v>
          </cell>
          <cell r="AE93" t="str">
            <v>PTI Road, Barguna Sadar, Barguna</v>
          </cell>
          <cell r="AF93" t="str">
            <v>01720-510623</v>
          </cell>
          <cell r="AG93" t="str">
            <v>Md. Al Amin</v>
          </cell>
          <cell r="AH93" t="str">
            <v>Amin Monjil, Battala, Barguna Sadar, Barguna</v>
          </cell>
          <cell r="AI93" t="str">
            <v>01716-108282</v>
          </cell>
          <cell r="AJ93" t="str">
            <v>MUSLIM</v>
          </cell>
        </row>
        <row r="94">
          <cell r="A94" t="str">
            <v>SK006</v>
          </cell>
          <cell r="B94" t="str">
            <v xml:space="preserve">Md. Abdur </v>
          </cell>
          <cell r="C94" t="str">
            <v>Razzak</v>
          </cell>
          <cell r="D94" t="str">
            <v>Nutrition Program Supervisor CMAM</v>
          </cell>
          <cell r="E94" t="str">
            <v>Nutrition</v>
          </cell>
          <cell r="F94" t="str">
            <v>SATKHIRA</v>
          </cell>
          <cell r="G94">
            <v>41024</v>
          </cell>
          <cell r="H94">
            <v>41274</v>
          </cell>
          <cell r="I94">
            <v>0.51780821917808217</v>
          </cell>
          <cell r="L94" t="str">
            <v>YES</v>
          </cell>
          <cell r="N94" t="str">
            <v>male</v>
          </cell>
          <cell r="O94" t="str">
            <v>Md. Shamsul Haque</v>
          </cell>
          <cell r="P94" t="str">
            <v>Mst. Numa Haque</v>
          </cell>
          <cell r="T94">
            <v>30014</v>
          </cell>
          <cell r="U94" t="str">
            <v>Thakurgaon</v>
          </cell>
          <cell r="V94">
            <v>30.627397260273973</v>
          </cell>
          <cell r="AJ94" t="str">
            <v>MUSLIM</v>
          </cell>
        </row>
        <row r="95">
          <cell r="A95" t="str">
            <v>SK007</v>
          </cell>
          <cell r="B95" t="str">
            <v xml:space="preserve">Md. Ziaul </v>
          </cell>
          <cell r="C95" t="str">
            <v>Haque</v>
          </cell>
          <cell r="D95" t="str">
            <v>Nutrition Program Supervisor CMAM</v>
          </cell>
          <cell r="E95" t="str">
            <v>Nutrition</v>
          </cell>
          <cell r="F95" t="str">
            <v>SATKHIRA</v>
          </cell>
          <cell r="G95">
            <v>41024</v>
          </cell>
          <cell r="H95">
            <v>41274</v>
          </cell>
          <cell r="I95">
            <v>0.51780821917808217</v>
          </cell>
          <cell r="L95" t="str">
            <v>YES</v>
          </cell>
          <cell r="N95" t="str">
            <v>male</v>
          </cell>
          <cell r="O95" t="str">
            <v>Md. Abul Hassem Howlader</v>
          </cell>
          <cell r="P95" t="str">
            <v>Jahanara Begum</v>
          </cell>
          <cell r="T95">
            <v>25561</v>
          </cell>
          <cell r="U95" t="str">
            <v>Barisal</v>
          </cell>
          <cell r="V95">
            <v>42.827397260273976</v>
          </cell>
          <cell r="AJ95" t="str">
            <v>MUSLIM</v>
          </cell>
        </row>
        <row r="96">
          <cell r="A96" t="str">
            <v>SK008</v>
          </cell>
          <cell r="B96" t="str">
            <v xml:space="preserve">Paritosh </v>
          </cell>
          <cell r="C96" t="str">
            <v>Barua</v>
          </cell>
          <cell r="D96" t="str">
            <v>Nutrition Program Monitor CMAM</v>
          </cell>
          <cell r="E96" t="str">
            <v>Nutrition</v>
          </cell>
          <cell r="F96" t="str">
            <v>SATKHIRA</v>
          </cell>
          <cell r="G96">
            <v>41027</v>
          </cell>
          <cell r="H96">
            <v>41274</v>
          </cell>
          <cell r="I96">
            <v>0.50958904109589043</v>
          </cell>
          <cell r="L96" t="str">
            <v>YES</v>
          </cell>
          <cell r="N96" t="str">
            <v>male</v>
          </cell>
          <cell r="O96" t="str">
            <v>Late. Rajmohan Barua</v>
          </cell>
          <cell r="P96" t="str">
            <v>Baly Barua</v>
          </cell>
          <cell r="T96">
            <v>27055</v>
          </cell>
          <cell r="U96" t="str">
            <v>Cox's Bazar</v>
          </cell>
          <cell r="V96">
            <v>38.734246575342468</v>
          </cell>
          <cell r="AJ96" t="str">
            <v>BUDDHIST</v>
          </cell>
        </row>
        <row r="97">
          <cell r="A97" t="str">
            <v>SK009</v>
          </cell>
          <cell r="B97" t="str">
            <v xml:space="preserve">Md. Iftekharul </v>
          </cell>
          <cell r="C97" t="str">
            <v>Islam</v>
          </cell>
          <cell r="D97" t="str">
            <v>Nutrition Program Monitor CMAM</v>
          </cell>
          <cell r="E97" t="str">
            <v>Nutrition</v>
          </cell>
          <cell r="F97" t="str">
            <v>SATKHIRA</v>
          </cell>
          <cell r="G97">
            <v>41024</v>
          </cell>
          <cell r="H97">
            <v>41274</v>
          </cell>
          <cell r="I97">
            <v>0.51780821917808217</v>
          </cell>
          <cell r="L97" t="str">
            <v>YES</v>
          </cell>
          <cell r="N97" t="str">
            <v>male</v>
          </cell>
          <cell r="O97" t="str">
            <v>Md. Aminul Islam</v>
          </cell>
          <cell r="P97" t="str">
            <v>Sharifa Islam</v>
          </cell>
          <cell r="T97">
            <v>31184</v>
          </cell>
          <cell r="U97" t="str">
            <v>Rajshahi</v>
          </cell>
          <cell r="V97">
            <v>27.421917808219177</v>
          </cell>
          <cell r="AJ97" t="str">
            <v>MUSLIM</v>
          </cell>
        </row>
        <row r="98">
          <cell r="A98" t="str">
            <v>SK010</v>
          </cell>
          <cell r="B98" t="str">
            <v xml:space="preserve">Md. Mainuddin </v>
          </cell>
          <cell r="C98" t="str">
            <v>Bhuiyan</v>
          </cell>
          <cell r="D98" t="str">
            <v>Nutrition Program Monitor CMAM</v>
          </cell>
          <cell r="E98" t="str">
            <v>Nutrition</v>
          </cell>
          <cell r="F98" t="str">
            <v>SATKHIRA</v>
          </cell>
          <cell r="G98">
            <v>41024</v>
          </cell>
          <cell r="H98">
            <v>41274</v>
          </cell>
          <cell r="I98">
            <v>0.51780821917808217</v>
          </cell>
          <cell r="L98" t="str">
            <v>YES</v>
          </cell>
          <cell r="N98" t="str">
            <v>male</v>
          </cell>
          <cell r="O98" t="str">
            <v>Md. Siraj Uddin Bhuiyan</v>
          </cell>
          <cell r="P98" t="str">
            <v>Saheda Begum</v>
          </cell>
          <cell r="T98">
            <v>28126</v>
          </cell>
          <cell r="U98" t="str">
            <v>Habigonj</v>
          </cell>
          <cell r="V98">
            <v>35.799999999999997</v>
          </cell>
          <cell r="AJ98" t="str">
            <v>MUSLIM</v>
          </cell>
        </row>
        <row r="99">
          <cell r="A99" t="str">
            <v>SK011</v>
          </cell>
          <cell r="B99" t="str">
            <v xml:space="preserve">Md. Atikul </v>
          </cell>
          <cell r="C99" t="str">
            <v>Islam</v>
          </cell>
          <cell r="D99" t="str">
            <v>Nutrition Program Monitor CMAM</v>
          </cell>
          <cell r="E99" t="str">
            <v>Nutrition</v>
          </cell>
          <cell r="F99" t="str">
            <v>SATKHIRA</v>
          </cell>
          <cell r="G99">
            <v>41024</v>
          </cell>
          <cell r="H99">
            <v>41274</v>
          </cell>
          <cell r="I99">
            <v>0.51780821917808217</v>
          </cell>
          <cell r="L99" t="str">
            <v>YES</v>
          </cell>
          <cell r="N99" t="str">
            <v>male</v>
          </cell>
          <cell r="O99" t="str">
            <v>Md. Akkas Ali</v>
          </cell>
          <cell r="P99" t="str">
            <v>Jahanara Begum</v>
          </cell>
          <cell r="T99">
            <v>28825</v>
          </cell>
          <cell r="U99" t="str">
            <v>Naogaon</v>
          </cell>
          <cell r="V99">
            <v>33.884931506849313</v>
          </cell>
          <cell r="AJ99" t="str">
            <v>MUSLIM</v>
          </cell>
        </row>
        <row r="100">
          <cell r="A100" t="str">
            <v>SK012</v>
          </cell>
          <cell r="B100" t="str">
            <v xml:space="preserve">Md. Maksedul </v>
          </cell>
          <cell r="C100" t="str">
            <v>Alam</v>
          </cell>
          <cell r="D100" t="str">
            <v>Nutrition Program Monitor CMAM</v>
          </cell>
          <cell r="E100" t="str">
            <v>Nutrition</v>
          </cell>
          <cell r="F100" t="str">
            <v>SATKHIRA</v>
          </cell>
          <cell r="G100">
            <v>41024</v>
          </cell>
          <cell r="H100">
            <v>41274</v>
          </cell>
          <cell r="I100">
            <v>0.51780821917808217</v>
          </cell>
          <cell r="L100" t="str">
            <v>YES</v>
          </cell>
          <cell r="N100" t="str">
            <v>male</v>
          </cell>
          <cell r="O100" t="str">
            <v>Md. Abdul Wadud</v>
          </cell>
          <cell r="P100" t="str">
            <v>Most. China Khatun</v>
          </cell>
          <cell r="T100">
            <v>31580</v>
          </cell>
          <cell r="U100" t="str">
            <v>Kushtia</v>
          </cell>
          <cell r="V100">
            <v>26.336986301369862</v>
          </cell>
          <cell r="AJ100" t="str">
            <v>MUSLIM</v>
          </cell>
        </row>
        <row r="101">
          <cell r="A101" t="str">
            <v>SK013</v>
          </cell>
          <cell r="B101" t="str">
            <v xml:space="preserve">Nimmi </v>
          </cell>
          <cell r="C101" t="str">
            <v>Hossain</v>
          </cell>
          <cell r="D101" t="str">
            <v>Nutrition Program Monitor CMAM</v>
          </cell>
          <cell r="E101" t="str">
            <v>Nutrition</v>
          </cell>
          <cell r="F101" t="str">
            <v>SATKHIRA</v>
          </cell>
          <cell r="G101">
            <v>41024</v>
          </cell>
          <cell r="H101">
            <v>41274</v>
          </cell>
          <cell r="I101">
            <v>0.51780821917808217</v>
          </cell>
          <cell r="L101" t="str">
            <v>YES</v>
          </cell>
          <cell r="N101" t="str">
            <v>female</v>
          </cell>
          <cell r="O101" t="str">
            <v>Md. Mosharraf Hossain</v>
          </cell>
          <cell r="P101" t="str">
            <v>Lily Hossain</v>
          </cell>
          <cell r="T101">
            <v>31850</v>
          </cell>
          <cell r="U101" t="str">
            <v>Comilla</v>
          </cell>
          <cell r="V101">
            <v>25.597260273972601</v>
          </cell>
          <cell r="AJ101" t="str">
            <v>MUSLIM</v>
          </cell>
        </row>
        <row r="102">
          <cell r="A102" t="str">
            <v>SK014</v>
          </cell>
          <cell r="B102" t="str">
            <v xml:space="preserve">Md. Dilsad </v>
          </cell>
          <cell r="C102" t="str">
            <v>Ali</v>
          </cell>
          <cell r="D102" t="str">
            <v>Nutrition Program Monitor CMAM</v>
          </cell>
          <cell r="E102" t="str">
            <v>Nutrition</v>
          </cell>
          <cell r="F102" t="str">
            <v>SATKHIRA</v>
          </cell>
          <cell r="G102">
            <v>41024</v>
          </cell>
          <cell r="H102">
            <v>41274</v>
          </cell>
          <cell r="I102">
            <v>0.51780821917808217</v>
          </cell>
          <cell r="L102" t="str">
            <v>YES</v>
          </cell>
          <cell r="N102" t="str">
            <v>male</v>
          </cell>
          <cell r="O102" t="str">
            <v>Md. Samej Uddin</v>
          </cell>
          <cell r="P102" t="str">
            <v>Most. Sofura Begum</v>
          </cell>
          <cell r="T102">
            <v>29796</v>
          </cell>
          <cell r="U102" t="str">
            <v>Rajshahi</v>
          </cell>
          <cell r="V102">
            <v>31.224657534246575</v>
          </cell>
          <cell r="AJ102" t="str">
            <v>MUSLIM</v>
          </cell>
        </row>
        <row r="103">
          <cell r="A103" t="str">
            <v>SK015</v>
          </cell>
          <cell r="B103" t="str">
            <v xml:space="preserve">Abdullah </v>
          </cell>
          <cell r="C103" t="str">
            <v>Al- Amin</v>
          </cell>
          <cell r="D103" t="str">
            <v>Nutrition Program Monitor CMAM</v>
          </cell>
          <cell r="E103" t="str">
            <v>Nutrition</v>
          </cell>
          <cell r="F103" t="str">
            <v>SATKHIRA</v>
          </cell>
          <cell r="G103">
            <v>41024</v>
          </cell>
          <cell r="H103">
            <v>41274</v>
          </cell>
          <cell r="I103">
            <v>0.51780821917808217</v>
          </cell>
          <cell r="L103" t="str">
            <v>YES</v>
          </cell>
          <cell r="N103" t="str">
            <v>male</v>
          </cell>
          <cell r="O103" t="str">
            <v>Md. Kutub Ali</v>
          </cell>
          <cell r="P103" t="str">
            <v>Anwara Khatun</v>
          </cell>
          <cell r="T103">
            <v>30910</v>
          </cell>
          <cell r="U103" t="str">
            <v>Kishoregonj</v>
          </cell>
          <cell r="V103">
            <v>28.172602739726027</v>
          </cell>
          <cell r="AJ103" t="str">
            <v>MUSLIM</v>
          </cell>
        </row>
        <row r="104">
          <cell r="A104" t="str">
            <v>SK016</v>
          </cell>
          <cell r="B104" t="str">
            <v xml:space="preserve">Salema </v>
          </cell>
          <cell r="C104" t="str">
            <v>Khatun</v>
          </cell>
          <cell r="D104" t="str">
            <v>Nutrition Program Monitor CMAM</v>
          </cell>
          <cell r="E104" t="str">
            <v>Nutrition</v>
          </cell>
          <cell r="F104" t="str">
            <v>SATKHIRA</v>
          </cell>
          <cell r="G104">
            <v>41027</v>
          </cell>
          <cell r="H104">
            <v>41274</v>
          </cell>
          <cell r="I104">
            <v>0.50958904109589043</v>
          </cell>
          <cell r="L104" t="str">
            <v>YES</v>
          </cell>
          <cell r="N104" t="str">
            <v>female</v>
          </cell>
          <cell r="O104" t="str">
            <v>Late. Golam Hossain</v>
          </cell>
          <cell r="P104" t="str">
            <v>Laily Begum</v>
          </cell>
          <cell r="T104">
            <v>26346</v>
          </cell>
          <cell r="U104" t="str">
            <v>Sirajgonj</v>
          </cell>
          <cell r="V104">
            <v>40.676712328767124</v>
          </cell>
          <cell r="AJ104" t="str">
            <v>MUSLIM</v>
          </cell>
        </row>
        <row r="105">
          <cell r="A105" t="str">
            <v>SK017</v>
          </cell>
          <cell r="B105" t="str">
            <v xml:space="preserve">Saleha </v>
          </cell>
          <cell r="C105" t="str">
            <v>Khatun</v>
          </cell>
          <cell r="D105" t="str">
            <v>Nutrition Program Monitor CMAM</v>
          </cell>
          <cell r="E105" t="str">
            <v>Nutrition</v>
          </cell>
          <cell r="F105" t="str">
            <v>SATKHIRA</v>
          </cell>
          <cell r="G105">
            <v>41024</v>
          </cell>
          <cell r="H105">
            <v>41274</v>
          </cell>
          <cell r="I105">
            <v>0.51780821917808217</v>
          </cell>
          <cell r="L105" t="str">
            <v>YES</v>
          </cell>
          <cell r="N105" t="str">
            <v>female</v>
          </cell>
          <cell r="O105" t="str">
            <v>Late. Hafez Md. Waliullah</v>
          </cell>
          <cell r="P105" t="str">
            <v>Anwara Begum</v>
          </cell>
          <cell r="T105">
            <v>29184</v>
          </cell>
          <cell r="U105" t="str">
            <v>Magura</v>
          </cell>
          <cell r="V105">
            <v>32.901369863013699</v>
          </cell>
          <cell r="AJ105" t="str">
            <v>MUSLIM</v>
          </cell>
        </row>
        <row r="106">
          <cell r="A106" t="str">
            <v>SK018</v>
          </cell>
          <cell r="B106" t="str">
            <v xml:space="preserve">Sharmin </v>
          </cell>
          <cell r="C106" t="str">
            <v>Naher</v>
          </cell>
          <cell r="D106" t="str">
            <v>Nutrition Program Monitor CMAM</v>
          </cell>
          <cell r="E106" t="str">
            <v>Nutrition</v>
          </cell>
          <cell r="F106" t="str">
            <v>SATKHIRA</v>
          </cell>
          <cell r="G106">
            <v>41027</v>
          </cell>
          <cell r="H106">
            <v>41274</v>
          </cell>
          <cell r="I106">
            <v>0.50958904109589043</v>
          </cell>
          <cell r="L106" t="str">
            <v>YES</v>
          </cell>
          <cell r="N106" t="str">
            <v>female</v>
          </cell>
          <cell r="O106" t="str">
            <v>Md. Abu Taher</v>
          </cell>
          <cell r="P106" t="str">
            <v>Morgina Begum</v>
          </cell>
          <cell r="T106">
            <v>30543</v>
          </cell>
          <cell r="U106" t="str">
            <v>Kushtia</v>
          </cell>
          <cell r="V106">
            <v>29.17808219178082</v>
          </cell>
          <cell r="AJ106" t="str">
            <v>MUSLIM</v>
          </cell>
        </row>
        <row r="107">
          <cell r="A107" t="str">
            <v>SK019</v>
          </cell>
          <cell r="B107" t="str">
            <v>Md. Alimul</v>
          </cell>
          <cell r="C107" t="str">
            <v xml:space="preserve"> Islam</v>
          </cell>
          <cell r="D107" t="str">
            <v>Nutrition Program Monitor CMAM</v>
          </cell>
          <cell r="E107" t="str">
            <v>Nutrition</v>
          </cell>
          <cell r="F107" t="str">
            <v>SATKHIRA</v>
          </cell>
          <cell r="G107">
            <v>41024</v>
          </cell>
          <cell r="H107">
            <v>41274</v>
          </cell>
          <cell r="I107">
            <v>0.51780821917808217</v>
          </cell>
          <cell r="L107" t="str">
            <v>YES</v>
          </cell>
          <cell r="N107" t="str">
            <v>male</v>
          </cell>
          <cell r="O107" t="str">
            <v>Md. Nazmul Huda</v>
          </cell>
          <cell r="P107" t="str">
            <v>Afruza Begum</v>
          </cell>
          <cell r="T107">
            <v>30950</v>
          </cell>
          <cell r="U107" t="str">
            <v>Nilphamari</v>
          </cell>
          <cell r="V107">
            <v>28.063013698630137</v>
          </cell>
          <cell r="AJ107" t="str">
            <v>MUSLIM</v>
          </cell>
        </row>
        <row r="108">
          <cell r="A108" t="str">
            <v>IYCF005</v>
          </cell>
          <cell r="B108" t="str">
            <v xml:space="preserve">Bidhan </v>
          </cell>
          <cell r="C108" t="str">
            <v>Chandra Mohanta</v>
          </cell>
          <cell r="D108" t="str">
            <v>Nutrition Program Monitor CMAM</v>
          </cell>
          <cell r="E108" t="str">
            <v>Nutrition</v>
          </cell>
          <cell r="F108" t="str">
            <v>SATKHIRA</v>
          </cell>
          <cell r="G108">
            <v>40615</v>
          </cell>
          <cell r="H108">
            <v>41274</v>
          </cell>
          <cell r="I108">
            <v>1.6383561643835616</v>
          </cell>
          <cell r="K108" t="str">
            <v>B.Com</v>
          </cell>
          <cell r="L108" t="str">
            <v>YES</v>
          </cell>
          <cell r="N108" t="str">
            <v>male</v>
          </cell>
          <cell r="O108" t="str">
            <v>Binoy Chandra Mohanta</v>
          </cell>
          <cell r="P108" t="str">
            <v>Bina Rani Mohanta</v>
          </cell>
          <cell r="Q108" t="str">
            <v>married</v>
          </cell>
          <cell r="T108">
            <v>30043</v>
          </cell>
          <cell r="U108" t="str">
            <v>Jaypurhat</v>
          </cell>
          <cell r="V108">
            <v>30.547945205479451</v>
          </cell>
          <cell r="W108" t="str">
            <v>Vill- Harunja, P.O- Kalai, Dist- Joypurhat.</v>
          </cell>
          <cell r="AC108" t="str">
            <v>01725447708</v>
          </cell>
          <cell r="AJ108" t="str">
            <v>HINDU</v>
          </cell>
        </row>
        <row r="109">
          <cell r="A109" t="str">
            <v>SK020</v>
          </cell>
          <cell r="B109" t="str">
            <v xml:space="preserve">Abdullah </v>
          </cell>
          <cell r="C109" t="str">
            <v>Al- Mamun</v>
          </cell>
          <cell r="D109" t="str">
            <v>Program Manager Food Security &amp; Livelihoods</v>
          </cell>
          <cell r="E109" t="str">
            <v>Food Security</v>
          </cell>
          <cell r="F109" t="str">
            <v>SATKHIRA</v>
          </cell>
          <cell r="G109">
            <v>41045</v>
          </cell>
          <cell r="H109">
            <v>41333</v>
          </cell>
          <cell r="I109">
            <v>0.46027397260273972</v>
          </cell>
          <cell r="K109" t="str">
            <v>M.S.S</v>
          </cell>
          <cell r="L109" t="str">
            <v>YES</v>
          </cell>
          <cell r="M109" t="str">
            <v>073-113-5515/S-5 Dhaka</v>
          </cell>
          <cell r="N109" t="str">
            <v>male</v>
          </cell>
          <cell r="O109" t="str">
            <v>Late. Mahbubur Rahman</v>
          </cell>
          <cell r="P109" t="str">
            <v>Late Aysha Akhter</v>
          </cell>
          <cell r="Q109" t="str">
            <v>married</v>
          </cell>
          <cell r="R109" t="str">
            <v>Mahabuba Ferdowshi Nurany</v>
          </cell>
          <cell r="S109">
            <v>1</v>
          </cell>
          <cell r="T109">
            <v>26277</v>
          </cell>
          <cell r="U109" t="str">
            <v>Mymensingh</v>
          </cell>
          <cell r="V109">
            <v>40.865753424657534</v>
          </cell>
          <cell r="W109" t="str">
            <v>73, SA Sarker Road, Senbari, Mymensingh.</v>
          </cell>
          <cell r="X109" t="str">
            <v>Mymensingh.</v>
          </cell>
          <cell r="Z109" t="str">
            <v>Mymensingh.</v>
          </cell>
          <cell r="AA109" t="str">
            <v>Mymensingh.</v>
          </cell>
          <cell r="AC109">
            <v>1819724634</v>
          </cell>
          <cell r="AD109" t="str">
            <v>Shah Abdul Hai</v>
          </cell>
          <cell r="AE109" t="str">
            <v>House- 18 (2nd Floor/3c), Road/Avenue-1, Section-2, Mirpur, Dhaka</v>
          </cell>
          <cell r="AF109">
            <v>1925546496</v>
          </cell>
          <cell r="AG109" t="str">
            <v>Abdullah Al-Masud</v>
          </cell>
          <cell r="AH109" t="str">
            <v>73, SA Sarker Road, Senbari, Mymensingh.</v>
          </cell>
          <cell r="AI109">
            <v>1715400982</v>
          </cell>
          <cell r="AJ109" t="str">
            <v>MUSLIM</v>
          </cell>
        </row>
        <row r="110">
          <cell r="A110" t="str">
            <v>SK021</v>
          </cell>
          <cell r="B110" t="str">
            <v>Sujit</v>
          </cell>
          <cell r="C110" t="str">
            <v>Kumar Mondal</v>
          </cell>
          <cell r="D110" t="str">
            <v>Base Log/Admin Manager</v>
          </cell>
          <cell r="E110" t="str">
            <v>Logistics</v>
          </cell>
          <cell r="F110" t="str">
            <v>SATKHIRA</v>
          </cell>
          <cell r="G110">
            <v>41056</v>
          </cell>
          <cell r="H110">
            <v>41425</v>
          </cell>
          <cell r="I110">
            <v>0.43013698630136987</v>
          </cell>
          <cell r="K110" t="str">
            <v>M.Com</v>
          </cell>
          <cell r="L110" t="str">
            <v>YES</v>
          </cell>
          <cell r="M110" t="str">
            <v>415-110-3822</v>
          </cell>
          <cell r="N110" t="str">
            <v>male</v>
          </cell>
          <cell r="O110" t="str">
            <v>Late. Surendra Nath Mondal</v>
          </cell>
          <cell r="P110" t="str">
            <v>Late. Bithika Rani Mondal</v>
          </cell>
          <cell r="Q110" t="str">
            <v>married</v>
          </cell>
          <cell r="R110" t="str">
            <v>Ashima Rani Das</v>
          </cell>
          <cell r="S110">
            <v>2</v>
          </cell>
          <cell r="T110">
            <v>24534</v>
          </cell>
          <cell r="U110" t="str">
            <v>Mongla</v>
          </cell>
          <cell r="V110">
            <v>45.641095890410959</v>
          </cell>
          <cell r="W110" t="str">
            <v>21, Hazi Mohsin Road (1st Floor), Khulna Sadar, Khulna-9100</v>
          </cell>
          <cell r="X110" t="str">
            <v>Khulna Sadar</v>
          </cell>
          <cell r="Y110">
            <v>9100</v>
          </cell>
          <cell r="Z110" t="str">
            <v>Khulna Sadar</v>
          </cell>
          <cell r="AA110" t="str">
            <v xml:space="preserve">Khulna </v>
          </cell>
          <cell r="AC110">
            <v>1715292887</v>
          </cell>
          <cell r="AD110" t="str">
            <v>Ashima Rani Das</v>
          </cell>
          <cell r="AE110" t="str">
            <v>21, Hazi Mohsin Road (1st Floor), Khulna Sadar, Khulna-9100</v>
          </cell>
          <cell r="AF110">
            <v>1738669883</v>
          </cell>
          <cell r="AG110" t="str">
            <v>Sunil Kumar Mondal</v>
          </cell>
          <cell r="AH110" t="str">
            <v>Vill: Holdi Bunia, P.O- Mongla, Dist: Bagerhat</v>
          </cell>
          <cell r="AI110" t="str">
            <v>01736884543/01925586569</v>
          </cell>
          <cell r="AJ110" t="str">
            <v>HINDU</v>
          </cell>
        </row>
        <row r="111">
          <cell r="A111" t="str">
            <v>CO198</v>
          </cell>
          <cell r="B111" t="str">
            <v>Md.</v>
          </cell>
          <cell r="C111" t="str">
            <v>Helal Uddin</v>
          </cell>
          <cell r="D111" t="str">
            <v>Supervisor-Food Security and Livelihoods</v>
          </cell>
          <cell r="E111" t="str">
            <v>Food Security</v>
          </cell>
          <cell r="F111" t="str">
            <v>SATKHIRA</v>
          </cell>
          <cell r="G111">
            <v>41063</v>
          </cell>
          <cell r="H111">
            <v>41425</v>
          </cell>
          <cell r="I111">
            <v>0.41095890410958902</v>
          </cell>
          <cell r="K111" t="str">
            <v>B.Sc.Ag (Hons)</v>
          </cell>
          <cell r="L111" t="str">
            <v>YES</v>
          </cell>
          <cell r="M111" t="str">
            <v>315-104-1903/circle-3</v>
          </cell>
          <cell r="N111" t="str">
            <v>male</v>
          </cell>
          <cell r="O111" t="str">
            <v>Late Bakter Ali Pramanik</v>
          </cell>
          <cell r="P111" t="str">
            <v>Late Asmani Begum</v>
          </cell>
          <cell r="Q111" t="str">
            <v>married</v>
          </cell>
          <cell r="R111" t="str">
            <v>Mst. Nilufa Yasmin</v>
          </cell>
          <cell r="S111">
            <v>2</v>
          </cell>
          <cell r="T111">
            <v>26238</v>
          </cell>
          <cell r="U111" t="str">
            <v>Pabna</v>
          </cell>
          <cell r="V111">
            <v>40.972602739726028</v>
          </cell>
          <cell r="W111" t="str">
            <v>Vill- Jagonnathpur, Post- Chakchapri, P/S- Bera,Dist- Pabna.</v>
          </cell>
          <cell r="X111" t="str">
            <v>Bera</v>
          </cell>
          <cell r="Y111">
            <v>6681</v>
          </cell>
          <cell r="Z111" t="str">
            <v>Pabna</v>
          </cell>
          <cell r="AA111" t="str">
            <v>Pabna</v>
          </cell>
          <cell r="AC111">
            <v>1819468946</v>
          </cell>
          <cell r="AD111" t="str">
            <v>Md. Abdul Khaleque</v>
          </cell>
          <cell r="AE111" t="str">
            <v>Flat-A1, House- 12, Road- 14/B, Sector-4, Uttara Model Town, Dhaka</v>
          </cell>
          <cell r="AF111" t="str">
            <v>01711986177/02-8956694</v>
          </cell>
          <cell r="AG111" t="str">
            <v>Md. Mohiul Islam (Milton)</v>
          </cell>
          <cell r="AH111" t="str">
            <v>Munshibari, Atua, Library Bazar, Pabna-6600</v>
          </cell>
          <cell r="AI111" t="str">
            <v>01711132614, 073151136</v>
          </cell>
          <cell r="AJ111" t="str">
            <v>MUSLIM</v>
          </cell>
        </row>
        <row r="112">
          <cell r="A112" t="str">
            <v>SK022</v>
          </cell>
          <cell r="B112" t="str">
            <v xml:space="preserve">Komal </v>
          </cell>
          <cell r="C112" t="str">
            <v>Shimul Costa</v>
          </cell>
          <cell r="D112" t="str">
            <v>Housekeeper</v>
          </cell>
          <cell r="E112" t="str">
            <v>Administration</v>
          </cell>
          <cell r="F112" t="str">
            <v>SATKHIRA</v>
          </cell>
          <cell r="G112">
            <v>41072</v>
          </cell>
          <cell r="H112">
            <v>41305</v>
          </cell>
          <cell r="I112">
            <v>0.38630136986301372</v>
          </cell>
          <cell r="K112" t="str">
            <v>S.S.C</v>
          </cell>
          <cell r="L112" t="str">
            <v>NO</v>
          </cell>
          <cell r="M112" t="str">
            <v>N/A</v>
          </cell>
          <cell r="N112" t="str">
            <v>male</v>
          </cell>
          <cell r="O112" t="str">
            <v>Mr. Santo D. Costa</v>
          </cell>
          <cell r="P112" t="str">
            <v>Mrs. Felomina D. Costa</v>
          </cell>
          <cell r="Q112" t="str">
            <v>married</v>
          </cell>
          <cell r="R112" t="str">
            <v>Lota Das</v>
          </cell>
          <cell r="S112">
            <v>0</v>
          </cell>
          <cell r="T112">
            <v>29997</v>
          </cell>
          <cell r="U112" t="str">
            <v>Pabna</v>
          </cell>
          <cell r="V112">
            <v>30.673972602739727</v>
          </cell>
          <cell r="W112" t="str">
            <v>Vill- Rajardear, P.O- Mothurapur, P.S- Chatmahar, Dist: Pabna.</v>
          </cell>
          <cell r="X112" t="str">
            <v>Chatmahar</v>
          </cell>
          <cell r="Y112">
            <v>6681</v>
          </cell>
          <cell r="Z112" t="str">
            <v>Chatmahar</v>
          </cell>
          <cell r="AA112" t="str">
            <v>Pabna</v>
          </cell>
          <cell r="AC112">
            <v>1731545218</v>
          </cell>
          <cell r="AD112" t="str">
            <v>Shyamal Costa</v>
          </cell>
          <cell r="AE112" t="str">
            <v>Vill- Rajardear, P.O- Mothurapur, P.S- Chatmahar, Dist: Pabna.</v>
          </cell>
          <cell r="AF112">
            <v>1749021326</v>
          </cell>
          <cell r="AJ112" t="str">
            <v>CHRISTIAN</v>
          </cell>
        </row>
        <row r="113">
          <cell r="A113" t="str">
            <v>SK023</v>
          </cell>
          <cell r="B113" t="str">
            <v>Mir</v>
          </cell>
          <cell r="C113" t="str">
            <v>Hasan Ali</v>
          </cell>
          <cell r="D113" t="str">
            <v>Watchman</v>
          </cell>
          <cell r="E113" t="str">
            <v>Logistics</v>
          </cell>
          <cell r="F113" t="str">
            <v>SATKHIRA</v>
          </cell>
          <cell r="G113">
            <v>41091</v>
          </cell>
          <cell r="H113">
            <v>41274</v>
          </cell>
          <cell r="I113">
            <v>0.33424657534246577</v>
          </cell>
          <cell r="K113" t="str">
            <v>S.S.C</v>
          </cell>
          <cell r="L113" t="str">
            <v>NO</v>
          </cell>
          <cell r="M113" t="str">
            <v>N/A</v>
          </cell>
          <cell r="N113" t="str">
            <v>male</v>
          </cell>
          <cell r="O113" t="str">
            <v>Late. Mir Hashem Ali</v>
          </cell>
          <cell r="P113" t="str">
            <v>Mst. Shahida Begum</v>
          </cell>
          <cell r="Q113" t="str">
            <v>married</v>
          </cell>
          <cell r="R113" t="str">
            <v>Mst.Bilkis Nahar</v>
          </cell>
          <cell r="S113">
            <v>1</v>
          </cell>
          <cell r="T113">
            <v>28554</v>
          </cell>
          <cell r="U113" t="str">
            <v>Satkhira</v>
          </cell>
          <cell r="V113">
            <v>34.627397260273973</v>
          </cell>
          <cell r="W113" t="str">
            <v>Vill: Neba Khali, P.O: Jagannathpur, Upazila: Satkhira Sadar, Dist: Satkhira</v>
          </cell>
          <cell r="X113" t="str">
            <v>Satkhira Sadar</v>
          </cell>
          <cell r="Z113" t="str">
            <v>Satkhira Sadar</v>
          </cell>
          <cell r="AA113" t="str">
            <v xml:space="preserve">Satkhira </v>
          </cell>
          <cell r="AC113" t="str">
            <v>01763-564204</v>
          </cell>
          <cell r="AD113" t="str">
            <v>Mst.Bilkis Nahar</v>
          </cell>
          <cell r="AE113" t="str">
            <v>Vill: Neba Khali, P.O: Jagannathpur, Upazila: Satkhira Sadar, Dist: Satkhira</v>
          </cell>
          <cell r="AF113">
            <v>1763564204</v>
          </cell>
          <cell r="AJ113" t="str">
            <v>MUSLIM</v>
          </cell>
        </row>
        <row r="114">
          <cell r="A114" t="str">
            <v>SK024</v>
          </cell>
          <cell r="B114" t="str">
            <v xml:space="preserve">Ronojit </v>
          </cell>
          <cell r="C114" t="str">
            <v>Tahsilder</v>
          </cell>
          <cell r="D114" t="str">
            <v>Watchman</v>
          </cell>
          <cell r="E114" t="str">
            <v>Logistics</v>
          </cell>
          <cell r="F114" t="str">
            <v>SATKHIRA</v>
          </cell>
          <cell r="G114">
            <v>41091</v>
          </cell>
          <cell r="H114">
            <v>41274</v>
          </cell>
          <cell r="I114">
            <v>0.33424657534246577</v>
          </cell>
          <cell r="K114" t="str">
            <v>H.S.C</v>
          </cell>
          <cell r="L114" t="str">
            <v>NO</v>
          </cell>
          <cell r="M114" t="str">
            <v>N/A</v>
          </cell>
          <cell r="N114" t="str">
            <v>male</v>
          </cell>
          <cell r="O114" t="str">
            <v xml:space="preserve">Rames Chandro Tahsilder </v>
          </cell>
          <cell r="P114" t="str">
            <v>Sujata Tashilder</v>
          </cell>
          <cell r="Q114" t="str">
            <v>singel</v>
          </cell>
          <cell r="R114" t="str">
            <v>N/A</v>
          </cell>
          <cell r="S114" t="str">
            <v>N/A</v>
          </cell>
          <cell r="T114">
            <v>33247</v>
          </cell>
          <cell r="U114" t="str">
            <v>Barisal</v>
          </cell>
          <cell r="V114">
            <v>21.769863013698629</v>
          </cell>
          <cell r="W114" t="str">
            <v>Vill: Sabujbage, P.O: Satkhira. P.S: Satkhira, Dist: Satkhira</v>
          </cell>
          <cell r="X114" t="str">
            <v>Satkhira</v>
          </cell>
          <cell r="Z114" t="str">
            <v>Satkhira</v>
          </cell>
          <cell r="AA114" t="str">
            <v>Satkhira</v>
          </cell>
          <cell r="AC114">
            <v>1725715199</v>
          </cell>
          <cell r="AD114" t="str">
            <v xml:space="preserve">Romesh Tahsilder </v>
          </cell>
          <cell r="AE114" t="str">
            <v>Vill: Sabujbage, P.O: Satkhira. P.S: Satkhira, Dist: Satkhira</v>
          </cell>
          <cell r="AF114">
            <v>1725715199</v>
          </cell>
          <cell r="AJ114" t="str">
            <v>HINDU</v>
          </cell>
        </row>
        <row r="115">
          <cell r="A115" t="str">
            <v>SK025</v>
          </cell>
          <cell r="B115" t="str">
            <v xml:space="preserve">Md. </v>
          </cell>
          <cell r="C115" t="str">
            <v>Mamunur Rashid</v>
          </cell>
          <cell r="D115" t="str">
            <v>Watchman</v>
          </cell>
          <cell r="E115" t="str">
            <v>Logistics</v>
          </cell>
          <cell r="F115" t="str">
            <v>SATKHIRA</v>
          </cell>
          <cell r="G115">
            <v>41091</v>
          </cell>
          <cell r="H115">
            <v>41274</v>
          </cell>
          <cell r="I115">
            <v>0.33424657534246577</v>
          </cell>
          <cell r="K115" t="str">
            <v>Class VIII pass</v>
          </cell>
          <cell r="L115" t="str">
            <v>NO</v>
          </cell>
          <cell r="M115" t="str">
            <v>N/A</v>
          </cell>
          <cell r="N115" t="str">
            <v>male</v>
          </cell>
          <cell r="O115" t="str">
            <v>Md. Aklas Miah</v>
          </cell>
          <cell r="P115" t="str">
            <v>Most. Alima Khatun</v>
          </cell>
          <cell r="Q115" t="str">
            <v>singel</v>
          </cell>
          <cell r="R115" t="str">
            <v>N/A</v>
          </cell>
          <cell r="S115" t="str">
            <v>N/A</v>
          </cell>
          <cell r="T115">
            <v>31898</v>
          </cell>
          <cell r="U115" t="str">
            <v>Thakurgaon</v>
          </cell>
          <cell r="V115">
            <v>25.465753424657535</v>
          </cell>
          <cell r="W115" t="str">
            <v>Vill- Badh Para, Post: Bhulli Bazar, Upazila: Thakurgaon, Dist: Thakurgaon</v>
          </cell>
          <cell r="X115" t="str">
            <v>Thakurgaon</v>
          </cell>
          <cell r="Z115" t="str">
            <v>Thakurgaon</v>
          </cell>
          <cell r="AA115" t="str">
            <v>Thakurgaon</v>
          </cell>
          <cell r="AC115">
            <v>1936156315</v>
          </cell>
          <cell r="AD115" t="str">
            <v>Md. Ainuddin</v>
          </cell>
          <cell r="AE115" t="str">
            <v>Vill: Kumarpur, Post: Bhulli Bazar, Upazila: Thakurgaon, Dist: Thakurgaon</v>
          </cell>
          <cell r="AF115">
            <v>1829201101</v>
          </cell>
          <cell r="AJ115" t="str">
            <v>MUSLIM</v>
          </cell>
        </row>
        <row r="116">
          <cell r="A116" t="str">
            <v>SK026</v>
          </cell>
          <cell r="B116" t="str">
            <v>Md.</v>
          </cell>
          <cell r="C116" t="str">
            <v>Abdus Salam</v>
          </cell>
          <cell r="D116" t="str">
            <v>Watchman</v>
          </cell>
          <cell r="E116" t="str">
            <v>Logistics</v>
          </cell>
          <cell r="F116" t="str">
            <v>SATKHIRA</v>
          </cell>
          <cell r="G116">
            <v>41098</v>
          </cell>
          <cell r="H116">
            <v>41274</v>
          </cell>
          <cell r="I116">
            <v>0.31506849315068491</v>
          </cell>
          <cell r="K116" t="str">
            <v>Class VIII pass</v>
          </cell>
          <cell r="L116" t="str">
            <v>NO</v>
          </cell>
          <cell r="M116" t="str">
            <v>N/A</v>
          </cell>
          <cell r="N116" t="str">
            <v>male</v>
          </cell>
          <cell r="O116" t="str">
            <v>Md. Bozlur Rahman</v>
          </cell>
          <cell r="P116" t="str">
            <v>Mst. Sufiya Begum</v>
          </cell>
          <cell r="Q116" t="str">
            <v>married</v>
          </cell>
          <cell r="R116" t="str">
            <v>Mst. Marufa Khatun</v>
          </cell>
          <cell r="S116">
            <v>1</v>
          </cell>
          <cell r="T116">
            <v>29292</v>
          </cell>
          <cell r="U116" t="str">
            <v>Satkhira</v>
          </cell>
          <cell r="V116">
            <v>32.605479452054794</v>
          </cell>
          <cell r="W116" t="str">
            <v>Vill: Magura, Post: Binerpota, P.S: Satkhira, Dist: Satkhira</v>
          </cell>
          <cell r="X116" t="str">
            <v>Satkhira</v>
          </cell>
          <cell r="Z116" t="str">
            <v>Satkhira</v>
          </cell>
          <cell r="AA116" t="str">
            <v>Satkhira</v>
          </cell>
          <cell r="AC116">
            <v>1720597307</v>
          </cell>
          <cell r="AD116" t="str">
            <v>Mst. Marufa Khatun</v>
          </cell>
          <cell r="AE116" t="str">
            <v>Vill: Magura, Post: Binerpota, P.S: Satkhira, Dist: Satkhira</v>
          </cell>
          <cell r="AF116">
            <v>1736099699</v>
          </cell>
          <cell r="AJ116" t="str">
            <v>MUSLIM</v>
          </cell>
        </row>
        <row r="117">
          <cell r="A117" t="str">
            <v>BD035</v>
          </cell>
          <cell r="B117" t="str">
            <v>Alan Argho</v>
          </cell>
          <cell r="C117" t="str">
            <v xml:space="preserve"> Malakar</v>
          </cell>
          <cell r="D117" t="str">
            <v>Base Administrator</v>
          </cell>
          <cell r="E117" t="str">
            <v>Administration</v>
          </cell>
          <cell r="F117" t="str">
            <v>Cox's Bazar Office</v>
          </cell>
          <cell r="G117">
            <v>39852</v>
          </cell>
          <cell r="H117">
            <v>41517</v>
          </cell>
          <cell r="I117">
            <v>3.7287671232876711</v>
          </cell>
          <cell r="K117" t="str">
            <v>PGD in Finance Management</v>
          </cell>
          <cell r="L117" t="str">
            <v>YES</v>
          </cell>
          <cell r="N117" t="str">
            <v>male</v>
          </cell>
          <cell r="O117" t="str">
            <v>Theophilas Dizen Malakar</v>
          </cell>
          <cell r="P117" t="str">
            <v>Victoria Shusoma Malakar</v>
          </cell>
          <cell r="Q117" t="str">
            <v>married</v>
          </cell>
          <cell r="R117" t="str">
            <v>Dola Falia</v>
          </cell>
          <cell r="S117">
            <v>1</v>
          </cell>
          <cell r="T117">
            <v>27713</v>
          </cell>
          <cell r="U117" t="str">
            <v>Barisal</v>
          </cell>
          <cell r="V117">
            <v>36.93150684931507</v>
          </cell>
          <cell r="X117" t="str">
            <v>Jobarpar</v>
          </cell>
          <cell r="Z117" t="str">
            <v>Agoiljhara</v>
          </cell>
          <cell r="AA117" t="str">
            <v>Barisal</v>
          </cell>
          <cell r="AC117" t="str">
            <v>01711437891</v>
          </cell>
          <cell r="AD117" t="str">
            <v>Christina Karabi Malakar</v>
          </cell>
          <cell r="AE117" t="str">
            <v>57/7-B, East Rajabazar, Green Road, Dhaka</v>
          </cell>
          <cell r="AF117" t="str">
            <v>9142244</v>
          </cell>
          <cell r="AG117" t="str">
            <v>Dola Falia</v>
          </cell>
          <cell r="AH117" t="str">
            <v>B B Road, Barguna</v>
          </cell>
          <cell r="AI117" t="str">
            <v>01741606688</v>
          </cell>
          <cell r="AJ117" t="str">
            <v>CHRISTIAN</v>
          </cell>
        </row>
        <row r="118">
          <cell r="A118" t="str">
            <v>CoE007</v>
          </cell>
          <cell r="B118" t="str">
            <v>Md. Rafiqul</v>
          </cell>
          <cell r="C118" t="str">
            <v>Hasan</v>
          </cell>
          <cell r="D118" t="str">
            <v>Data Entry Officer</v>
          </cell>
          <cell r="E118" t="str">
            <v>Nutrition</v>
          </cell>
          <cell r="F118" t="str">
            <v>Cox's Bazar Office</v>
          </cell>
          <cell r="G118">
            <v>39957</v>
          </cell>
          <cell r="H118">
            <v>41274</v>
          </cell>
          <cell r="I118">
            <v>3.441095890410959</v>
          </cell>
          <cell r="K118" t="str">
            <v>BSS</v>
          </cell>
          <cell r="L118" t="str">
            <v>NO</v>
          </cell>
          <cell r="N118" t="str">
            <v>male</v>
          </cell>
          <cell r="O118" t="str">
            <v>Delwar Hosen</v>
          </cell>
          <cell r="P118" t="str">
            <v>Shamsun Nahar</v>
          </cell>
          <cell r="Q118" t="str">
            <v>Single</v>
          </cell>
          <cell r="R118" t="str">
            <v>/</v>
          </cell>
          <cell r="S118">
            <v>0</v>
          </cell>
          <cell r="T118">
            <v>31048</v>
          </cell>
          <cell r="U118" t="str">
            <v>Cox's Bazar</v>
          </cell>
          <cell r="V118">
            <v>27.794520547945204</v>
          </cell>
          <cell r="W118" t="str">
            <v>Vill- Hasan Colony, Hospital Road, Cox's Bazar.</v>
          </cell>
          <cell r="X118" t="str">
            <v>Hasan Colony</v>
          </cell>
          <cell r="Y118">
            <v>4700</v>
          </cell>
          <cell r="Z118" t="str">
            <v>Cox's Bazar</v>
          </cell>
          <cell r="AA118" t="str">
            <v>Cox's Bazar</v>
          </cell>
          <cell r="AC118" t="str">
            <v>01815605444</v>
          </cell>
          <cell r="AD118" t="str">
            <v>Hasan Uddin Yousuf</v>
          </cell>
          <cell r="AE118" t="str">
            <v>Hasan Colony, Hospital Road, Cox's Bazar.</v>
          </cell>
          <cell r="AF118" t="str">
            <v>034164348</v>
          </cell>
          <cell r="AG118" t="str">
            <v>Shafiqul  Islam</v>
          </cell>
          <cell r="AH118" t="str">
            <v>Hasan Colony, Hospital Road, Cox's Bazar.</v>
          </cell>
          <cell r="AI118" t="str">
            <v>01812943333</v>
          </cell>
          <cell r="AJ118" t="str">
            <v>MUSLIM</v>
          </cell>
        </row>
        <row r="119">
          <cell r="A119" t="str">
            <v xml:space="preserve"> CoE011</v>
          </cell>
          <cell r="B119" t="str">
            <v xml:space="preserve">Mohammad Belal </v>
          </cell>
          <cell r="C119" t="str">
            <v>Uddin</v>
          </cell>
          <cell r="D119" t="str">
            <v>Team Leader Sanitation</v>
          </cell>
          <cell r="E119" t="str">
            <v>Wash</v>
          </cell>
          <cell r="F119" t="str">
            <v>Ukhiya - EMOP</v>
          </cell>
          <cell r="G119">
            <v>39960</v>
          </cell>
          <cell r="H119">
            <v>41274</v>
          </cell>
          <cell r="I119">
            <v>3.4328767123287673</v>
          </cell>
          <cell r="K119" t="str">
            <v>Post Graduation in arts</v>
          </cell>
          <cell r="L119" t="str">
            <v>YES</v>
          </cell>
          <cell r="N119" t="str">
            <v>male</v>
          </cell>
          <cell r="O119" t="str">
            <v>Late. Shafique Ahmed</v>
          </cell>
          <cell r="P119" t="str">
            <v>Almas Khatun</v>
          </cell>
          <cell r="Q119" t="str">
            <v>Married</v>
          </cell>
          <cell r="S119">
            <v>3</v>
          </cell>
          <cell r="T119">
            <v>25938</v>
          </cell>
          <cell r="U119" t="str">
            <v>Cox's Bazar</v>
          </cell>
          <cell r="V119">
            <v>41.794520547945204</v>
          </cell>
          <cell r="W119" t="str">
            <v>Vill- Roger Ghona, P/O- Nilla, Upazila- Teknaf, Dist- Cox's Bazar</v>
          </cell>
          <cell r="X119" t="str">
            <v xml:space="preserve"> Roger Ghona</v>
          </cell>
          <cell r="Y119">
            <v>4760</v>
          </cell>
          <cell r="Z119" t="str">
            <v>Teknaf</v>
          </cell>
          <cell r="AA119" t="str">
            <v>Cox's Bazar</v>
          </cell>
          <cell r="AC119" t="str">
            <v>01819840758</v>
          </cell>
          <cell r="AD119" t="str">
            <v>Sultan Mahmud Chowdhury</v>
          </cell>
          <cell r="AE119" t="str">
            <v>Coat Bazar, Ukhiya, Cox's Bazar.</v>
          </cell>
          <cell r="AF119" t="str">
            <v>01818055917</v>
          </cell>
          <cell r="AG119" t="str">
            <v>Nazrul Islam</v>
          </cell>
          <cell r="AH119" t="str">
            <v>Project Manager, B.G.S, Rumaliar Chara, Cox's Bazr</v>
          </cell>
          <cell r="AI119" t="str">
            <v>01818006956</v>
          </cell>
          <cell r="AJ119" t="str">
            <v>MUSLIM</v>
          </cell>
        </row>
        <row r="120">
          <cell r="A120" t="str">
            <v xml:space="preserve"> CoE015</v>
          </cell>
          <cell r="B120" t="str">
            <v>Ratna</v>
          </cell>
          <cell r="C120" t="str">
            <v>Das</v>
          </cell>
          <cell r="D120" t="str">
            <v>Cleaner Office</v>
          </cell>
          <cell r="E120" t="str">
            <v>Administration</v>
          </cell>
          <cell r="F120" t="str">
            <v>Ukhiya office</v>
          </cell>
          <cell r="G120">
            <v>39966</v>
          </cell>
          <cell r="H120">
            <v>41274</v>
          </cell>
          <cell r="I120">
            <v>3.4164383561643836</v>
          </cell>
          <cell r="K120" t="str">
            <v>Class 9</v>
          </cell>
          <cell r="L120" t="str">
            <v>NO</v>
          </cell>
          <cell r="N120" t="str">
            <v>female</v>
          </cell>
          <cell r="O120" t="str">
            <v>Sapan Das</v>
          </cell>
          <cell r="P120" t="str">
            <v>Shrelekha Das</v>
          </cell>
          <cell r="Q120" t="str">
            <v>Married</v>
          </cell>
          <cell r="S120">
            <v>2</v>
          </cell>
          <cell r="T120">
            <v>26487</v>
          </cell>
          <cell r="U120" t="str">
            <v>Cox's Bazar</v>
          </cell>
          <cell r="V120">
            <v>40.290410958904111</v>
          </cell>
          <cell r="W120" t="str">
            <v>Vill- Ghonar Para, Cox's Bazar Pourashava, P.S &amp; Dist: Cox's Bazar.</v>
          </cell>
          <cell r="X120" t="str">
            <v>Cox's Bazar Pourashava</v>
          </cell>
          <cell r="Y120">
            <v>4700</v>
          </cell>
          <cell r="Z120" t="str">
            <v>Cox's Bazar</v>
          </cell>
          <cell r="AA120" t="str">
            <v>Cox's Bazar</v>
          </cell>
          <cell r="AC120" t="str">
            <v>01814476295, 01746000000</v>
          </cell>
          <cell r="AD120" t="str">
            <v>Priya Ranjan Das</v>
          </cell>
          <cell r="AE120" t="str">
            <v>Vill- Ghonar Para, Cox's Bazar Pourashava, P.S &amp; Dist: Cox's Bazar.</v>
          </cell>
          <cell r="AF120" t="str">
            <v>01830108124</v>
          </cell>
          <cell r="AG120" t="str">
            <v>Sahadat</v>
          </cell>
          <cell r="AH120" t="str">
            <v>Ghonar Para, Cox's Bazar Pourashava, Cox's Bazar.</v>
          </cell>
          <cell r="AI120" t="str">
            <v>01734086346</v>
          </cell>
          <cell r="AJ120" t="str">
            <v>HINDU</v>
          </cell>
        </row>
        <row r="121">
          <cell r="A121" t="str">
            <v xml:space="preserve"> CoE018</v>
          </cell>
          <cell r="B121" t="str">
            <v xml:space="preserve">Aleya </v>
          </cell>
          <cell r="C121" t="str">
            <v>Begum Shimo</v>
          </cell>
          <cell r="D121" t="str">
            <v>Nurse</v>
          </cell>
          <cell r="E121" t="str">
            <v>Nutrition</v>
          </cell>
          <cell r="F121" t="str">
            <v>Ukhiya - EMOP</v>
          </cell>
          <cell r="G121">
            <v>41120</v>
          </cell>
          <cell r="H121">
            <v>41182</v>
          </cell>
          <cell r="I121">
            <v>0.25479452054794521</v>
          </cell>
          <cell r="K121" t="str">
            <v>SSC</v>
          </cell>
          <cell r="L121" t="str">
            <v>YES</v>
          </cell>
          <cell r="N121" t="str">
            <v>female</v>
          </cell>
          <cell r="O121" t="str">
            <v>Abdul Razzak</v>
          </cell>
          <cell r="P121" t="str">
            <v>Honopa Begum</v>
          </cell>
          <cell r="Q121" t="str">
            <v>Married</v>
          </cell>
          <cell r="S121">
            <v>1</v>
          </cell>
          <cell r="T121">
            <v>32224</v>
          </cell>
          <cell r="U121" t="str">
            <v>Chittagong</v>
          </cell>
          <cell r="V121">
            <v>24.572602739726026</v>
          </cell>
          <cell r="W121" t="str">
            <v>Vill-Sang-50, Batally Road ,Anaet Bazar, P.O: Sadar, P.S: Kotoali, Dist : Chittagong</v>
          </cell>
          <cell r="X121" t="str">
            <v>Kotoali</v>
          </cell>
          <cell r="Y121">
            <v>4217</v>
          </cell>
          <cell r="Z121" t="str">
            <v>Chittagong Sadar</v>
          </cell>
          <cell r="AA121" t="str">
            <v>Chittagong</v>
          </cell>
          <cell r="AC121" t="str">
            <v>01816461910</v>
          </cell>
          <cell r="AJ121" t="str">
            <v>MUSLIM</v>
          </cell>
        </row>
        <row r="122">
          <cell r="A122" t="str">
            <v xml:space="preserve"> COE019</v>
          </cell>
          <cell r="B122" t="str">
            <v>Nasrin</v>
          </cell>
          <cell r="C122" t="str">
            <v>Sultana</v>
          </cell>
          <cell r="D122" t="str">
            <v>Outreach Nutrition Supervisor</v>
          </cell>
          <cell r="E122" t="str">
            <v>Nutrition</v>
          </cell>
          <cell r="F122" t="str">
            <v xml:space="preserve">Ukhiya - Kutupalong </v>
          </cell>
          <cell r="G122">
            <v>40422</v>
          </cell>
          <cell r="H122">
            <v>41274</v>
          </cell>
          <cell r="I122">
            <v>2.1671232876712327</v>
          </cell>
          <cell r="K122" t="str">
            <v>HSC</v>
          </cell>
          <cell r="L122" t="str">
            <v>YES</v>
          </cell>
          <cell r="N122" t="str">
            <v>female</v>
          </cell>
          <cell r="O122" t="str">
            <v>Late Aflatun Sicder</v>
          </cell>
          <cell r="P122" t="str">
            <v>Anwara Begum</v>
          </cell>
          <cell r="Q122" t="str">
            <v>Single</v>
          </cell>
          <cell r="S122">
            <v>0</v>
          </cell>
          <cell r="T122">
            <v>31010</v>
          </cell>
          <cell r="U122" t="str">
            <v>Cox's Bazar</v>
          </cell>
          <cell r="V122">
            <v>27.898630136986302</v>
          </cell>
          <cell r="W122" t="str">
            <v>East Bazar Ghata, Burmese School Road, P.O: Cox's Bazar. Dist: Cox's Bazar</v>
          </cell>
          <cell r="X122" t="str">
            <v>Cox's Bazar</v>
          </cell>
          <cell r="Y122">
            <v>4700</v>
          </cell>
          <cell r="Z122" t="str">
            <v>Cox's Bazar</v>
          </cell>
          <cell r="AA122" t="str">
            <v>Cox's Bazar</v>
          </cell>
          <cell r="AC122" t="str">
            <v>01814504961</v>
          </cell>
          <cell r="AJ122" t="str">
            <v>MUSLIM</v>
          </cell>
        </row>
        <row r="123">
          <cell r="A123" t="str">
            <v xml:space="preserve"> COE020</v>
          </cell>
          <cell r="B123" t="str">
            <v xml:space="preserve">Shakhi </v>
          </cell>
          <cell r="C123" t="str">
            <v xml:space="preserve"> Rani Bosh</v>
          </cell>
          <cell r="D123" t="str">
            <v>Home Visitor</v>
          </cell>
          <cell r="E123" t="str">
            <v>Nutrition</v>
          </cell>
          <cell r="F123" t="str">
            <v xml:space="preserve">Ukhiya - Kutupalong </v>
          </cell>
          <cell r="G123">
            <v>40422</v>
          </cell>
          <cell r="H123">
            <v>41274</v>
          </cell>
          <cell r="I123">
            <v>2.1671232876712327</v>
          </cell>
          <cell r="K123" t="str">
            <v>HSC</v>
          </cell>
          <cell r="L123" t="str">
            <v>NO</v>
          </cell>
          <cell r="N123" t="str">
            <v>female</v>
          </cell>
          <cell r="O123" t="str">
            <v>Nityananda Bose</v>
          </cell>
          <cell r="P123" t="str">
            <v>Late Usha Rani Bose</v>
          </cell>
          <cell r="Q123" t="str">
            <v>Single</v>
          </cell>
          <cell r="S123">
            <v>0</v>
          </cell>
          <cell r="T123">
            <v>31187</v>
          </cell>
          <cell r="U123" t="str">
            <v>Cox's Bazar</v>
          </cell>
          <cell r="V123">
            <v>27.413698630136988</v>
          </cell>
          <cell r="W123" t="str">
            <v>C/O- Nityananda Bose, Cox's Bazar  Main Road, Upsar Pharmacy,, Cox's Bazar</v>
          </cell>
          <cell r="X123" t="str">
            <v>Cox's Bazar</v>
          </cell>
          <cell r="Y123">
            <v>4700</v>
          </cell>
          <cell r="Z123" t="str">
            <v>Cox's Bazar</v>
          </cell>
          <cell r="AA123" t="str">
            <v>Cox's Bazar</v>
          </cell>
          <cell r="AC123" t="str">
            <v>01922193854</v>
          </cell>
          <cell r="AD123" t="str">
            <v>Nil Ratan Bose</v>
          </cell>
          <cell r="AE123" t="str">
            <v>Panama Tellor</v>
          </cell>
          <cell r="AJ123" t="str">
            <v>HINDU</v>
          </cell>
        </row>
        <row r="124">
          <cell r="A124" t="str">
            <v xml:space="preserve"> CoE022</v>
          </cell>
          <cell r="B124" t="str">
            <v>Papy</v>
          </cell>
          <cell r="C124" t="str">
            <v>Barua</v>
          </cell>
          <cell r="D124" t="str">
            <v>Home Visitor</v>
          </cell>
          <cell r="E124" t="str">
            <v>Nutrition</v>
          </cell>
          <cell r="F124" t="str">
            <v>Ukhiya - EMOP</v>
          </cell>
          <cell r="G124">
            <v>40360</v>
          </cell>
          <cell r="H124">
            <v>41274</v>
          </cell>
          <cell r="I124">
            <v>2.3369863013698629</v>
          </cell>
          <cell r="K124" t="str">
            <v xml:space="preserve">HSC </v>
          </cell>
          <cell r="L124" t="str">
            <v>NO</v>
          </cell>
          <cell r="N124" t="str">
            <v>female</v>
          </cell>
          <cell r="O124" t="str">
            <v>Joyshen Barua</v>
          </cell>
          <cell r="P124" t="str">
            <v>Josna Barua</v>
          </cell>
          <cell r="Q124" t="str">
            <v>Single</v>
          </cell>
          <cell r="S124">
            <v>0</v>
          </cell>
          <cell r="T124">
            <v>32434</v>
          </cell>
          <cell r="U124" t="str">
            <v>Cox's Bazar</v>
          </cell>
          <cell r="V124">
            <v>23.997260273972604</v>
          </cell>
          <cell r="W124" t="str">
            <v>Vill- East Rajarkul, P.O: &amp; P.S: Ramu, Dist: Cox's Bazar</v>
          </cell>
          <cell r="X124" t="str">
            <v>Ramu,</v>
          </cell>
          <cell r="Y124">
            <v>4730</v>
          </cell>
          <cell r="Z124" t="str">
            <v>Ramu</v>
          </cell>
          <cell r="AA124" t="str">
            <v>Cox's Bazar</v>
          </cell>
          <cell r="AC124" t="str">
            <v>01820225603</v>
          </cell>
          <cell r="AJ124" t="str">
            <v>BUDDHIST</v>
          </cell>
        </row>
        <row r="125">
          <cell r="A125" t="str">
            <v xml:space="preserve"> CoE025</v>
          </cell>
          <cell r="B125" t="str">
            <v>Ranuara</v>
          </cell>
          <cell r="C125" t="str">
            <v xml:space="preserve">Begum </v>
          </cell>
          <cell r="D125" t="str">
            <v>Psycho Social Worker</v>
          </cell>
          <cell r="E125" t="str">
            <v>Mental Health</v>
          </cell>
          <cell r="F125" t="str">
            <v xml:space="preserve">Ukhiya - Kutupalong </v>
          </cell>
          <cell r="G125">
            <v>39995</v>
          </cell>
          <cell r="H125">
            <v>41274</v>
          </cell>
          <cell r="I125">
            <v>3.3369863013698629</v>
          </cell>
          <cell r="K125" t="str">
            <v>HSC</v>
          </cell>
          <cell r="L125" t="str">
            <v>NO</v>
          </cell>
          <cell r="N125" t="str">
            <v>female</v>
          </cell>
          <cell r="O125" t="str">
            <v>Mohammad Sultan</v>
          </cell>
          <cell r="P125" t="str">
            <v>Rajia Begum</v>
          </cell>
          <cell r="Q125" t="str">
            <v>Single</v>
          </cell>
          <cell r="R125" t="str">
            <v>/</v>
          </cell>
          <cell r="S125">
            <v>0</v>
          </cell>
          <cell r="T125">
            <v>30579</v>
          </cell>
          <cell r="U125" t="str">
            <v>Cox's Bazar</v>
          </cell>
          <cell r="V125">
            <v>29.079452054794519</v>
          </cell>
          <cell r="W125" t="str">
            <v>06 Road, New Baharchara, Cox's Bazar</v>
          </cell>
          <cell r="X125" t="str">
            <v>New Baharchara</v>
          </cell>
          <cell r="Y125">
            <v>4700</v>
          </cell>
          <cell r="Z125" t="str">
            <v>Cox's Bazar</v>
          </cell>
          <cell r="AA125" t="str">
            <v>Cox's Bazar</v>
          </cell>
          <cell r="AC125" t="str">
            <v>01811900932</v>
          </cell>
          <cell r="AJ125" t="str">
            <v>MUSLIM</v>
          </cell>
        </row>
        <row r="126">
          <cell r="A126" t="str">
            <v xml:space="preserve"> CoE026</v>
          </cell>
          <cell r="B126" t="str">
            <v>Farid</v>
          </cell>
          <cell r="C126" t="str">
            <v>Alam</v>
          </cell>
          <cell r="D126" t="str">
            <v>Watchman</v>
          </cell>
          <cell r="E126" t="str">
            <v>Logistics</v>
          </cell>
          <cell r="F126" t="str">
            <v xml:space="preserve">Ukhiya - Kutupalong </v>
          </cell>
          <cell r="G126">
            <v>39995</v>
          </cell>
          <cell r="H126">
            <v>41274</v>
          </cell>
          <cell r="I126">
            <v>3.3369863013698629</v>
          </cell>
          <cell r="K126" t="str">
            <v>Class 9</v>
          </cell>
          <cell r="L126" t="str">
            <v>NO</v>
          </cell>
          <cell r="N126" t="str">
            <v>male</v>
          </cell>
          <cell r="O126" t="str">
            <v>Nurul Amin</v>
          </cell>
          <cell r="P126" t="str">
            <v>Alamas Khatun</v>
          </cell>
          <cell r="Q126" t="str">
            <v>Married</v>
          </cell>
          <cell r="S126">
            <v>2</v>
          </cell>
          <cell r="T126">
            <v>27443</v>
          </cell>
          <cell r="U126" t="str">
            <v>Ukhiya</v>
          </cell>
          <cell r="V126">
            <v>37.671232876712331</v>
          </cell>
          <cell r="W126" t="str">
            <v>Vill- North ghumghum, Kachubania, P.O- Balukhali, Dist-Bandarban</v>
          </cell>
          <cell r="X126" t="str">
            <v>Balukhali,</v>
          </cell>
          <cell r="Y126">
            <v>4660</v>
          </cell>
          <cell r="Z126" t="str">
            <v>Ukhiya</v>
          </cell>
          <cell r="AA126" t="str">
            <v>Bandarban</v>
          </cell>
          <cell r="AC126" t="str">
            <v>01820185487</v>
          </cell>
          <cell r="AJ126" t="str">
            <v>MUSLIM</v>
          </cell>
        </row>
        <row r="127">
          <cell r="A127" t="str">
            <v xml:space="preserve"> CoE028</v>
          </cell>
          <cell r="B127" t="str">
            <v xml:space="preserve">Mohammad Abul </v>
          </cell>
          <cell r="C127" t="str">
            <v>Kasem</v>
          </cell>
          <cell r="D127" t="str">
            <v>Cook</v>
          </cell>
          <cell r="E127" t="str">
            <v>Nutrition</v>
          </cell>
          <cell r="F127" t="str">
            <v xml:space="preserve">Ukhiya - Kutupalong </v>
          </cell>
          <cell r="G127">
            <v>39995</v>
          </cell>
          <cell r="H127">
            <v>41274</v>
          </cell>
          <cell r="I127">
            <v>3.3369863013698629</v>
          </cell>
          <cell r="K127" t="str">
            <v>CLASS 8</v>
          </cell>
          <cell r="L127" t="str">
            <v>NO</v>
          </cell>
          <cell r="N127" t="str">
            <v>male</v>
          </cell>
          <cell r="O127" t="str">
            <v>Ula Miaha Sadagor</v>
          </cell>
          <cell r="P127" t="str">
            <v>Monowara Begum</v>
          </cell>
          <cell r="Q127" t="str">
            <v>Married</v>
          </cell>
          <cell r="S127">
            <v>1</v>
          </cell>
          <cell r="T127">
            <v>28981</v>
          </cell>
          <cell r="U127" t="str">
            <v>Ukhiya</v>
          </cell>
          <cell r="V127">
            <v>33.457534246575342</v>
          </cell>
          <cell r="W127" t="str">
            <v>Vill-Ghilatoli, Para, P.S- Ukhiya, Dist- Cox's Bazar</v>
          </cell>
          <cell r="X127" t="str">
            <v>Ukhiya</v>
          </cell>
          <cell r="Y127">
            <v>4750</v>
          </cell>
          <cell r="Z127" t="str">
            <v>Ukhiya</v>
          </cell>
          <cell r="AA127" t="str">
            <v>Cox's Bazar</v>
          </cell>
          <cell r="AC127" t="str">
            <v>01815810391</v>
          </cell>
          <cell r="AJ127" t="str">
            <v>MUSLIM</v>
          </cell>
        </row>
        <row r="128">
          <cell r="A128" t="str">
            <v xml:space="preserve"> CoE030</v>
          </cell>
          <cell r="B128" t="str">
            <v>Bolo</v>
          </cell>
          <cell r="C128" t="str">
            <v>Meah</v>
          </cell>
          <cell r="D128" t="str">
            <v>Watchman</v>
          </cell>
          <cell r="E128" t="str">
            <v>Logistics</v>
          </cell>
          <cell r="F128" t="str">
            <v>Ukhiya</v>
          </cell>
          <cell r="G128">
            <v>39995</v>
          </cell>
          <cell r="H128">
            <v>41274</v>
          </cell>
          <cell r="I128">
            <v>3.3369863013698629</v>
          </cell>
          <cell r="K128" t="str">
            <v>SSC</v>
          </cell>
          <cell r="L128" t="str">
            <v>NO</v>
          </cell>
          <cell r="N128" t="str">
            <v>male</v>
          </cell>
          <cell r="O128" t="str">
            <v>Bodior Rahman</v>
          </cell>
          <cell r="P128" t="str">
            <v>Hazara Khatun</v>
          </cell>
          <cell r="Q128" t="str">
            <v>Married</v>
          </cell>
          <cell r="S128">
            <v>2</v>
          </cell>
          <cell r="T128">
            <v>22860</v>
          </cell>
          <cell r="U128" t="str">
            <v>Ukhiya</v>
          </cell>
          <cell r="V128">
            <v>50.227397260273975</v>
          </cell>
          <cell r="W128" t="str">
            <v>Vill- Kutupalong, P.O &amp; P.S- Ukhiya, Dist- Coxs Bazar</v>
          </cell>
          <cell r="X128" t="str">
            <v>Ukhiya</v>
          </cell>
          <cell r="Y128">
            <v>4760</v>
          </cell>
          <cell r="Z128" t="str">
            <v>Ukhiya</v>
          </cell>
          <cell r="AA128" t="str">
            <v>Cox's Bazar</v>
          </cell>
          <cell r="AC128" t="str">
            <v>01815047478/01813731613</v>
          </cell>
          <cell r="AJ128" t="str">
            <v>MUSLIM</v>
          </cell>
        </row>
        <row r="129">
          <cell r="A129" t="str">
            <v xml:space="preserve"> CoE031</v>
          </cell>
          <cell r="B129" t="str">
            <v>Azim</v>
          </cell>
          <cell r="C129" t="str">
            <v>Uddin</v>
          </cell>
          <cell r="D129" t="str">
            <v>Watchman</v>
          </cell>
          <cell r="E129" t="str">
            <v>Logistics</v>
          </cell>
          <cell r="F129" t="str">
            <v>Ukhiya</v>
          </cell>
          <cell r="G129">
            <v>39995</v>
          </cell>
          <cell r="H129">
            <v>41274</v>
          </cell>
          <cell r="I129">
            <v>3.3369863013698629</v>
          </cell>
          <cell r="K129" t="str">
            <v>Class 8</v>
          </cell>
          <cell r="L129" t="str">
            <v>NO</v>
          </cell>
          <cell r="N129" t="str">
            <v>male</v>
          </cell>
          <cell r="O129" t="str">
            <v>Sultan Ahmmed</v>
          </cell>
          <cell r="P129" t="str">
            <v>Gol Bahar</v>
          </cell>
          <cell r="Q129" t="str">
            <v>Married</v>
          </cell>
          <cell r="S129">
            <v>1</v>
          </cell>
          <cell r="T129">
            <v>28526</v>
          </cell>
          <cell r="U129" t="str">
            <v>Ukhiya</v>
          </cell>
          <cell r="V129">
            <v>34.704109589041096</v>
          </cell>
          <cell r="W129" t="str">
            <v>Kutupalong Bazar, P.O &amp; P.S- Ukhiya, Dist- Coxs Bazar.</v>
          </cell>
          <cell r="X129" t="str">
            <v>Ukhiya</v>
          </cell>
          <cell r="Y129">
            <v>4760</v>
          </cell>
          <cell r="Z129" t="str">
            <v>Ukhiya</v>
          </cell>
          <cell r="AA129" t="str">
            <v>Cox's Bazar</v>
          </cell>
          <cell r="AC129" t="str">
            <v>01824465577</v>
          </cell>
          <cell r="AJ129" t="str">
            <v>MUSLIM</v>
          </cell>
        </row>
        <row r="130">
          <cell r="A130" t="str">
            <v xml:space="preserve"> CoE032</v>
          </cell>
          <cell r="B130" t="str">
            <v>Arafat</v>
          </cell>
          <cell r="C130" t="str">
            <v xml:space="preserve"> Elaihe</v>
          </cell>
          <cell r="D130" t="str">
            <v>Watchman</v>
          </cell>
          <cell r="E130" t="str">
            <v>Logistics</v>
          </cell>
          <cell r="F130" t="str">
            <v>Ukhiya</v>
          </cell>
          <cell r="G130">
            <v>39995</v>
          </cell>
          <cell r="H130">
            <v>41274</v>
          </cell>
          <cell r="I130">
            <v>3.3369863013698629</v>
          </cell>
          <cell r="K130" t="str">
            <v>Class 8</v>
          </cell>
          <cell r="L130" t="str">
            <v>NO</v>
          </cell>
          <cell r="N130" t="str">
            <v>male</v>
          </cell>
          <cell r="O130" t="str">
            <v>Forid Alam</v>
          </cell>
          <cell r="P130" t="str">
            <v>Nurun Nahar</v>
          </cell>
          <cell r="Q130" t="str">
            <v>Single</v>
          </cell>
          <cell r="R130" t="str">
            <v>/</v>
          </cell>
          <cell r="S130">
            <v>0</v>
          </cell>
          <cell r="T130">
            <v>32367</v>
          </cell>
          <cell r="U130" t="str">
            <v>Ukhiya</v>
          </cell>
          <cell r="V130">
            <v>24.18082191780822</v>
          </cell>
          <cell r="W130" t="str">
            <v>Vill- Kutupalong, P.O &amp; P.S- Ukhiya, Dist- Coxs Bazar</v>
          </cell>
          <cell r="X130" t="str">
            <v>Ukhiya</v>
          </cell>
          <cell r="Y130">
            <v>4760</v>
          </cell>
          <cell r="Z130" t="str">
            <v>Ukhiya</v>
          </cell>
          <cell r="AA130" t="str">
            <v>Cox's Bazar</v>
          </cell>
          <cell r="AC130" t="str">
            <v>01812609287</v>
          </cell>
          <cell r="AJ130" t="str">
            <v>MUSLIM</v>
          </cell>
        </row>
        <row r="131">
          <cell r="A131" t="str">
            <v xml:space="preserve"> CoE033</v>
          </cell>
          <cell r="B131" t="str">
            <v>Helal</v>
          </cell>
          <cell r="C131" t="str">
            <v>Uddin</v>
          </cell>
          <cell r="D131" t="str">
            <v>Watchman</v>
          </cell>
          <cell r="E131" t="str">
            <v>Logistics</v>
          </cell>
          <cell r="F131" t="str">
            <v>Ukhiya</v>
          </cell>
          <cell r="G131">
            <v>39995</v>
          </cell>
          <cell r="H131">
            <v>41274</v>
          </cell>
          <cell r="I131">
            <v>3.3369863013698629</v>
          </cell>
          <cell r="K131" t="str">
            <v>Class 8</v>
          </cell>
          <cell r="L131" t="str">
            <v>NO</v>
          </cell>
          <cell r="N131" t="str">
            <v>male</v>
          </cell>
          <cell r="O131" t="str">
            <v>Dar bes Ali</v>
          </cell>
          <cell r="P131" t="str">
            <v>Late Salma Khatun</v>
          </cell>
          <cell r="Q131" t="str">
            <v>Married</v>
          </cell>
          <cell r="R131" t="str">
            <v>/</v>
          </cell>
          <cell r="S131">
            <v>0</v>
          </cell>
          <cell r="T131">
            <v>31735</v>
          </cell>
          <cell r="U131" t="str">
            <v>Teknaf</v>
          </cell>
          <cell r="V131">
            <v>25.912328767123288</v>
          </cell>
          <cell r="W131" t="str">
            <v>Vill-Nihlla, Nath Mura Para, Post-Nihlla Bazar, P.S- Teknaf, Dist: Coxs Bazar</v>
          </cell>
          <cell r="X131" t="str">
            <v>Nihlla</v>
          </cell>
          <cell r="Y131">
            <v>4700</v>
          </cell>
          <cell r="Z131" t="str">
            <v>Teknaf</v>
          </cell>
          <cell r="AA131" t="str">
            <v>Cox's Bazar</v>
          </cell>
          <cell r="AC131" t="str">
            <v>01816805027 / 01829692698</v>
          </cell>
          <cell r="AJ131" t="str">
            <v>MUSLIM</v>
          </cell>
        </row>
        <row r="132">
          <cell r="A132" t="str">
            <v xml:space="preserve"> CoE035</v>
          </cell>
          <cell r="B132" t="str">
            <v>Mohammad</v>
          </cell>
          <cell r="C132" t="str">
            <v>Rashed</v>
          </cell>
          <cell r="D132" t="str">
            <v>Watchman</v>
          </cell>
          <cell r="E132" t="str">
            <v>Logistics</v>
          </cell>
          <cell r="F132" t="str">
            <v>Ukhiya</v>
          </cell>
          <cell r="G132">
            <v>39995</v>
          </cell>
          <cell r="H132">
            <v>41274</v>
          </cell>
          <cell r="I132">
            <v>3.3369863013698629</v>
          </cell>
          <cell r="K132" t="str">
            <v>no</v>
          </cell>
          <cell r="L132" t="str">
            <v>NO</v>
          </cell>
          <cell r="N132" t="str">
            <v>male</v>
          </cell>
          <cell r="O132" t="str">
            <v>Badsha Mia</v>
          </cell>
          <cell r="P132" t="str">
            <v>Late Jahanara Begum</v>
          </cell>
          <cell r="Q132" t="str">
            <v>Single</v>
          </cell>
          <cell r="R132" t="str">
            <v>/</v>
          </cell>
          <cell r="S132">
            <v>0</v>
          </cell>
          <cell r="T132">
            <v>32638</v>
          </cell>
          <cell r="U132" t="str">
            <v>Ukhiya</v>
          </cell>
          <cell r="V132">
            <v>23.438356164383563</v>
          </cell>
          <cell r="W132" t="str">
            <v>Vill- Kutupalong, P.O &amp; P.S- Ukhiya, Dist- Coxs Bazar</v>
          </cell>
          <cell r="X132" t="str">
            <v>Ukhiya</v>
          </cell>
          <cell r="Y132">
            <v>4760</v>
          </cell>
          <cell r="Z132" t="str">
            <v>Ukhiya</v>
          </cell>
          <cell r="AA132" t="str">
            <v>Cox's Bazar</v>
          </cell>
          <cell r="AC132" t="str">
            <v>01818335567</v>
          </cell>
          <cell r="AJ132" t="str">
            <v>MUSLIM</v>
          </cell>
        </row>
        <row r="133">
          <cell r="A133" t="str">
            <v xml:space="preserve"> CoE038</v>
          </cell>
          <cell r="B133" t="str">
            <v>Abdul.</v>
          </cell>
          <cell r="C133" t="str">
            <v>Mabud</v>
          </cell>
          <cell r="D133" t="str">
            <v>Food Distributor</v>
          </cell>
          <cell r="E133" t="str">
            <v>Nutrition</v>
          </cell>
          <cell r="F133" t="str">
            <v xml:space="preserve">Ukhiya - Kutupalong </v>
          </cell>
          <cell r="G133">
            <v>40360</v>
          </cell>
          <cell r="H133">
            <v>41274</v>
          </cell>
          <cell r="I133">
            <v>2.3369863013698629</v>
          </cell>
          <cell r="K133" t="str">
            <v>HSC</v>
          </cell>
          <cell r="L133" t="str">
            <v>NO</v>
          </cell>
          <cell r="N133" t="str">
            <v>male</v>
          </cell>
          <cell r="O133" t="str">
            <v>Abdur Rahim</v>
          </cell>
          <cell r="P133" t="str">
            <v>Kulsuma Khatun</v>
          </cell>
          <cell r="Q133" t="str">
            <v>Married</v>
          </cell>
          <cell r="S133">
            <v>0</v>
          </cell>
          <cell r="T133">
            <v>28523</v>
          </cell>
          <cell r="U133" t="str">
            <v>Cox's Bazar</v>
          </cell>
          <cell r="V133">
            <v>34.712328767123289</v>
          </cell>
          <cell r="W133" t="str">
            <v>Vill- Palong Khali, P/O- Baul Khali, P.S- Upazila, Cox's Bazar</v>
          </cell>
          <cell r="X133" t="str">
            <v>Ukhiya</v>
          </cell>
          <cell r="Y133">
            <v>4760</v>
          </cell>
          <cell r="Z133" t="str">
            <v>Ukhiya</v>
          </cell>
          <cell r="AA133" t="str">
            <v>Cox's Bazar</v>
          </cell>
          <cell r="AC133" t="str">
            <v>01817248101</v>
          </cell>
          <cell r="AD133" t="str">
            <v>Sayedul Basar</v>
          </cell>
          <cell r="AE133" t="str">
            <v>Vill- Palong Khali, P/O- Baul Khali, P.S- Upazila, Cox's Bazar</v>
          </cell>
          <cell r="AF133" t="str">
            <v>01818750020</v>
          </cell>
          <cell r="AJ133" t="str">
            <v>MUSLIM</v>
          </cell>
        </row>
        <row r="134">
          <cell r="A134" t="str">
            <v xml:space="preserve"> CoE039</v>
          </cell>
          <cell r="B134" t="str">
            <v xml:space="preserve">Chandan </v>
          </cell>
          <cell r="C134" t="str">
            <v>Karmaker</v>
          </cell>
          <cell r="D134" t="str">
            <v>Measurer</v>
          </cell>
          <cell r="E134" t="str">
            <v>Nutrition</v>
          </cell>
          <cell r="F134" t="str">
            <v>Ukhiya - EMOP</v>
          </cell>
          <cell r="G134">
            <v>40492</v>
          </cell>
          <cell r="H134">
            <v>41274</v>
          </cell>
          <cell r="I134">
            <v>1.9753424657534246</v>
          </cell>
          <cell r="K134" t="str">
            <v>SSC</v>
          </cell>
          <cell r="L134" t="str">
            <v>NO</v>
          </cell>
          <cell r="N134" t="str">
            <v>male</v>
          </cell>
          <cell r="O134" t="str">
            <v>Bipen Karmaker</v>
          </cell>
          <cell r="P134" t="str">
            <v>Shisu Karmaker</v>
          </cell>
          <cell r="Q134" t="str">
            <v>Single</v>
          </cell>
          <cell r="S134">
            <v>0</v>
          </cell>
          <cell r="T134">
            <v>32792</v>
          </cell>
          <cell r="U134" t="str">
            <v>Balukhali</v>
          </cell>
          <cell r="V134">
            <v>23.016438356164382</v>
          </cell>
          <cell r="W134" t="str">
            <v>Vill- Balukhali, P/O- Baul Khali, P.S- Upazila, Cox's Bazar</v>
          </cell>
          <cell r="X134" t="str">
            <v>Ukhiya</v>
          </cell>
          <cell r="Y134">
            <v>4760</v>
          </cell>
          <cell r="Z134" t="str">
            <v>Ukhiya</v>
          </cell>
          <cell r="AA134" t="str">
            <v>Cox's Bazar</v>
          </cell>
          <cell r="AC134" t="str">
            <v>01198096493</v>
          </cell>
          <cell r="AD134" t="str">
            <v>Bipen Karmaker</v>
          </cell>
          <cell r="AE134" t="str">
            <v>Vill- Balukhali, P/O- Baul Khali, P.S- Upazila, Cox's Bazar</v>
          </cell>
          <cell r="AF134" t="str">
            <v>01823929558</v>
          </cell>
          <cell r="AJ134" t="str">
            <v>HINDU</v>
          </cell>
        </row>
        <row r="135">
          <cell r="A135" t="str">
            <v xml:space="preserve"> CoE040</v>
          </cell>
          <cell r="B135" t="str">
            <v xml:space="preserve">Nasrin </v>
          </cell>
          <cell r="C135" t="str">
            <v>Akter</v>
          </cell>
          <cell r="D135" t="str">
            <v>Measurer</v>
          </cell>
          <cell r="E135" t="str">
            <v>Nutrition</v>
          </cell>
          <cell r="F135" t="str">
            <v xml:space="preserve">Ukhiya - EMOP </v>
          </cell>
          <cell r="G135">
            <v>40993</v>
          </cell>
          <cell r="H135">
            <v>41274</v>
          </cell>
          <cell r="I135">
            <v>0.60273972602739723</v>
          </cell>
          <cell r="K135" t="str">
            <v>SSC</v>
          </cell>
          <cell r="L135" t="str">
            <v>NO</v>
          </cell>
          <cell r="N135" t="str">
            <v>female</v>
          </cell>
          <cell r="O135" t="str">
            <v>Mohammad Yeahia</v>
          </cell>
          <cell r="P135" t="str">
            <v>Halima Begum</v>
          </cell>
          <cell r="Q135" t="str">
            <v>Married</v>
          </cell>
          <cell r="S135">
            <v>1</v>
          </cell>
          <cell r="T135">
            <v>32471</v>
          </cell>
          <cell r="U135" t="str">
            <v>Chittaginj</v>
          </cell>
          <cell r="V135">
            <v>23.895890410958906</v>
          </cell>
          <cell r="W135" t="str">
            <v>Vill-Gunagari, P.O- Gunagari, P.S- Banaskhali, Dist- Chittagong</v>
          </cell>
          <cell r="X135" t="str">
            <v>Gunagari</v>
          </cell>
          <cell r="Y135">
            <v>4217</v>
          </cell>
          <cell r="Z135" t="str">
            <v>Banaskhali</v>
          </cell>
          <cell r="AA135" t="str">
            <v>Chittagong</v>
          </cell>
          <cell r="AC135" t="str">
            <v>01815371965/01820131622</v>
          </cell>
          <cell r="AD135" t="str">
            <v>Jahirul Islam</v>
          </cell>
          <cell r="AE135" t="str">
            <v>Sadanpur,BansKhali, Chittagong</v>
          </cell>
          <cell r="AF135" t="str">
            <v>01815371965</v>
          </cell>
          <cell r="AJ135" t="str">
            <v>MUSLIM</v>
          </cell>
        </row>
        <row r="136">
          <cell r="A136" t="str">
            <v xml:space="preserve"> COE042</v>
          </cell>
          <cell r="B136" t="str">
            <v xml:space="preserve">Riton </v>
          </cell>
          <cell r="C136" t="str">
            <v>Barua</v>
          </cell>
          <cell r="D136" t="str">
            <v>Assistant WASH Team Leader</v>
          </cell>
          <cell r="E136" t="str">
            <v>WaSH</v>
          </cell>
          <cell r="F136" t="str">
            <v>Ukhiya - EMOP</v>
          </cell>
          <cell r="G136">
            <v>40749</v>
          </cell>
          <cell r="H136">
            <v>41274</v>
          </cell>
          <cell r="I136">
            <v>1.2712328767123289</v>
          </cell>
          <cell r="K136" t="str">
            <v>HSC</v>
          </cell>
          <cell r="L136" t="str">
            <v>NO</v>
          </cell>
          <cell r="N136" t="str">
            <v>male</v>
          </cell>
          <cell r="O136" t="str">
            <v>BhuBan Barua</v>
          </cell>
          <cell r="P136" t="str">
            <v>Mallika Rani Barua</v>
          </cell>
          <cell r="Q136" t="str">
            <v>Single</v>
          </cell>
          <cell r="S136">
            <v>0</v>
          </cell>
          <cell r="T136">
            <v>29787</v>
          </cell>
          <cell r="U136" t="str">
            <v>Ukhiya</v>
          </cell>
          <cell r="V136">
            <v>31.24931506849315</v>
          </cell>
          <cell r="W136" t="str">
            <v>Vill-Shailerdheva,P.O-Ukhiya, Dist-Cox;s Bazar</v>
          </cell>
          <cell r="X136" t="str">
            <v>Ukhiya</v>
          </cell>
          <cell r="Y136">
            <v>4760</v>
          </cell>
          <cell r="Z136" t="str">
            <v>Ukhiya</v>
          </cell>
          <cell r="AA136" t="str">
            <v>Cox's Bazar</v>
          </cell>
          <cell r="AC136" t="str">
            <v>018130191301/017179724684</v>
          </cell>
          <cell r="AD136" t="str">
            <v>Madhu Kumar barua</v>
          </cell>
          <cell r="AE136" t="str">
            <v>Vill-Shailerdheva,P.O-Ukhiya, Dist-Cox;s Bazar</v>
          </cell>
          <cell r="AF136" t="str">
            <v>01818909017</v>
          </cell>
          <cell r="AJ136" t="str">
            <v>BUDDHIST</v>
          </cell>
        </row>
        <row r="137">
          <cell r="A137" t="str">
            <v xml:space="preserve"> CoE043</v>
          </cell>
          <cell r="B137" t="str">
            <v xml:space="preserve">Said </v>
          </cell>
          <cell r="C137" t="str">
            <v>Karim</v>
          </cell>
          <cell r="D137" t="str">
            <v>Registrar</v>
          </cell>
          <cell r="E137" t="str">
            <v>Nutrition</v>
          </cell>
          <cell r="F137" t="str">
            <v>Ukhiya - EMOP</v>
          </cell>
          <cell r="G137">
            <v>39995</v>
          </cell>
          <cell r="H137">
            <v>41274</v>
          </cell>
          <cell r="I137">
            <v>3.3369863013698629</v>
          </cell>
          <cell r="K137" t="str">
            <v>HSC</v>
          </cell>
          <cell r="L137" t="str">
            <v>NO</v>
          </cell>
          <cell r="N137" t="str">
            <v>male</v>
          </cell>
          <cell r="O137" t="str">
            <v>Late Hazee Abdul Majid</v>
          </cell>
          <cell r="P137" t="str">
            <v>Gul Banu</v>
          </cell>
          <cell r="Q137" t="str">
            <v>Single</v>
          </cell>
          <cell r="R137" t="str">
            <v>/</v>
          </cell>
          <cell r="S137">
            <v>0</v>
          </cell>
          <cell r="T137">
            <v>30604</v>
          </cell>
          <cell r="U137" t="str">
            <v>Cox's Bazar</v>
          </cell>
          <cell r="V137">
            <v>29.010958904109589</v>
          </cell>
          <cell r="W137" t="str">
            <v>Vill- Kerun Thali, P.O- Whykheong, P.S- Teknaf, Dist-Cox's Bazar</v>
          </cell>
          <cell r="X137" t="str">
            <v>Whykheong</v>
          </cell>
          <cell r="Y137">
            <v>4760</v>
          </cell>
          <cell r="Z137" t="str">
            <v>Teknaf</v>
          </cell>
          <cell r="AA137" t="str">
            <v>Cox's Bazar</v>
          </cell>
          <cell r="AC137" t="str">
            <v>01811280788</v>
          </cell>
          <cell r="AD137" t="str">
            <v>Sirajul kader</v>
          </cell>
          <cell r="AE137" t="str">
            <v>Vill- Kerun Thali, P.O- Whykheong, P.S- Teknaf, Dist-Cox's Bazar</v>
          </cell>
          <cell r="AF137" t="str">
            <v>01721275653</v>
          </cell>
          <cell r="AJ137" t="str">
            <v>MUSLIM</v>
          </cell>
        </row>
        <row r="138">
          <cell r="A138" t="str">
            <v xml:space="preserve"> COE044</v>
          </cell>
          <cell r="B138" t="str">
            <v xml:space="preserve">Jutika </v>
          </cell>
          <cell r="C138" t="str">
            <v>Prova Barua</v>
          </cell>
          <cell r="D138" t="str">
            <v>Home Visitor</v>
          </cell>
          <cell r="E138" t="str">
            <v>Nutrition</v>
          </cell>
          <cell r="F138" t="str">
            <v>Teknaf - Nayapara</v>
          </cell>
          <cell r="G138">
            <v>40422</v>
          </cell>
          <cell r="H138">
            <v>41274</v>
          </cell>
          <cell r="I138">
            <v>2.1671232876712327</v>
          </cell>
          <cell r="K138" t="str">
            <v>HSC</v>
          </cell>
          <cell r="L138" t="str">
            <v>NO</v>
          </cell>
          <cell r="N138" t="str">
            <v>female</v>
          </cell>
          <cell r="O138" t="str">
            <v>Mr.Girendra Barua</v>
          </cell>
          <cell r="P138" t="str">
            <v>Tatu Barua</v>
          </cell>
          <cell r="Q138" t="str">
            <v>Single</v>
          </cell>
          <cell r="S138">
            <v>0</v>
          </cell>
          <cell r="T138">
            <v>29287</v>
          </cell>
          <cell r="U138" t="str">
            <v>Ukhiya</v>
          </cell>
          <cell r="V138">
            <v>32.61917808219178</v>
          </cell>
          <cell r="W138" t="str">
            <v>Vill-Shoilor Deba, P.O-Ukhiya,Dist-Cox'S Bazar</v>
          </cell>
          <cell r="X138" t="str">
            <v>Ukhiya</v>
          </cell>
          <cell r="Y138">
            <v>4760</v>
          </cell>
          <cell r="Z138" t="str">
            <v>Ukhiya</v>
          </cell>
          <cell r="AA138" t="str">
            <v>Cox's Bazar</v>
          </cell>
          <cell r="AC138" t="str">
            <v>01811622156</v>
          </cell>
          <cell r="AD138" t="str">
            <v>Lal Moni barua</v>
          </cell>
          <cell r="AE138" t="str">
            <v>Vill-Shoilor Deba, P.O-Ukhiya,Dist-Cox'S Bazar</v>
          </cell>
          <cell r="AF138" t="str">
            <v>0188956526</v>
          </cell>
          <cell r="AJ138" t="str">
            <v>BUDDHIST</v>
          </cell>
        </row>
        <row r="139">
          <cell r="A139" t="str">
            <v xml:space="preserve"> CoE046</v>
          </cell>
          <cell r="B139" t="str">
            <v>Tahura</v>
          </cell>
          <cell r="C139" t="str">
            <v>Yeasmin</v>
          </cell>
          <cell r="D139" t="str">
            <v>Psycho Social Worker</v>
          </cell>
          <cell r="E139" t="str">
            <v>Mental Health</v>
          </cell>
          <cell r="F139" t="str">
            <v>Ukhiya - EMOP</v>
          </cell>
          <cell r="G139">
            <v>40028</v>
          </cell>
          <cell r="H139">
            <v>41274</v>
          </cell>
          <cell r="I139">
            <v>3.2465753424657535</v>
          </cell>
          <cell r="K139" t="str">
            <v>BBS</v>
          </cell>
          <cell r="L139" t="str">
            <v>NO</v>
          </cell>
          <cell r="N139" t="str">
            <v>female</v>
          </cell>
          <cell r="O139" t="str">
            <v>Abul Hashem</v>
          </cell>
          <cell r="P139" t="str">
            <v>Noor Ayesha Begum</v>
          </cell>
          <cell r="Q139" t="str">
            <v>Single</v>
          </cell>
          <cell r="R139" t="str">
            <v>/</v>
          </cell>
          <cell r="S139">
            <v>0</v>
          </cell>
          <cell r="T139">
            <v>30987</v>
          </cell>
          <cell r="U139" t="str">
            <v>Cox's Bazar</v>
          </cell>
          <cell r="V139">
            <v>27.961643835616439</v>
          </cell>
          <cell r="W139" t="str">
            <v>South Tekpara, Cox's Bazar</v>
          </cell>
          <cell r="X139" t="str">
            <v>Tekapara</v>
          </cell>
          <cell r="Y139">
            <v>4700</v>
          </cell>
          <cell r="Z139" t="str">
            <v>Cox's Bazar</v>
          </cell>
          <cell r="AA139" t="str">
            <v>Cox's Bazar</v>
          </cell>
          <cell r="AC139" t="str">
            <v>01725762272</v>
          </cell>
          <cell r="AD139" t="str">
            <v>Noor Ayesha Begum</v>
          </cell>
          <cell r="AE139" t="str">
            <v>South Tekpara, Cox's Bazar</v>
          </cell>
          <cell r="AF139" t="str">
            <v>01811975021</v>
          </cell>
          <cell r="AG139" t="str">
            <v>Taslima</v>
          </cell>
          <cell r="AH139" t="str">
            <v>South Tekpara, Cox's Bazar</v>
          </cell>
          <cell r="AI139" t="str">
            <v>01814378432</v>
          </cell>
          <cell r="AJ139" t="str">
            <v>MUSLIM</v>
          </cell>
        </row>
        <row r="140">
          <cell r="A140" t="str">
            <v xml:space="preserve"> CoE047</v>
          </cell>
          <cell r="B140" t="str">
            <v>Farjana</v>
          </cell>
          <cell r="C140" t="str">
            <v>Yeasmin</v>
          </cell>
          <cell r="D140" t="str">
            <v>Psycho Social Worker</v>
          </cell>
          <cell r="E140" t="str">
            <v>Mental Health</v>
          </cell>
          <cell r="F140" t="str">
            <v>Ukhiya - EMOP</v>
          </cell>
          <cell r="G140">
            <v>40469</v>
          </cell>
          <cell r="H140">
            <v>41274</v>
          </cell>
          <cell r="I140">
            <v>2.0383561643835617</v>
          </cell>
          <cell r="K140" t="str">
            <v>BA ARTS</v>
          </cell>
          <cell r="L140" t="str">
            <v>NO</v>
          </cell>
          <cell r="N140" t="str">
            <v>female</v>
          </cell>
          <cell r="O140" t="str">
            <v>Late Abu Taleb Kutubi</v>
          </cell>
          <cell r="P140" t="str">
            <v>Rumitunnesa</v>
          </cell>
          <cell r="Q140" t="str">
            <v>Single</v>
          </cell>
          <cell r="S140">
            <v>0</v>
          </cell>
          <cell r="T140">
            <v>31208</v>
          </cell>
          <cell r="U140" t="str">
            <v>Cox's Bazar</v>
          </cell>
          <cell r="V140">
            <v>27.356164383561644</v>
          </cell>
          <cell r="W140" t="str">
            <v>Janargona, College Gate, Link Road, Cox's Bazar</v>
          </cell>
          <cell r="X140" t="str">
            <v>Link Rpad</v>
          </cell>
          <cell r="Y140">
            <v>4700</v>
          </cell>
          <cell r="Z140" t="str">
            <v>Cox's Bazar</v>
          </cell>
          <cell r="AA140" t="str">
            <v>Cox's Bazar</v>
          </cell>
          <cell r="AC140" t="str">
            <v>01815674206</v>
          </cell>
          <cell r="AD140" t="str">
            <v>Salma Yeasmin Lovely</v>
          </cell>
          <cell r="AE140" t="str">
            <v>Janargona, College Gate, Link Road, Cox's Bazar</v>
          </cell>
          <cell r="AF140" t="str">
            <v>01818868781</v>
          </cell>
          <cell r="AJ140" t="str">
            <v>MUSLIM</v>
          </cell>
        </row>
        <row r="141">
          <cell r="A141" t="str">
            <v xml:space="preserve"> CoE049</v>
          </cell>
          <cell r="B141" t="str">
            <v>Hosna</v>
          </cell>
          <cell r="C141" t="str">
            <v>Ara Begum</v>
          </cell>
          <cell r="D141" t="str">
            <v>Mental Health Team Leader</v>
          </cell>
          <cell r="E141" t="str">
            <v>Mental Health</v>
          </cell>
          <cell r="F141" t="str">
            <v xml:space="preserve">Ukhiya - Kutupalong </v>
          </cell>
          <cell r="G141">
            <v>40028</v>
          </cell>
          <cell r="H141">
            <v>41274</v>
          </cell>
          <cell r="I141">
            <v>3.2465753424657535</v>
          </cell>
          <cell r="K141" t="str">
            <v>HSC</v>
          </cell>
          <cell r="L141" t="str">
            <v>NO</v>
          </cell>
          <cell r="N141" t="str">
            <v>female</v>
          </cell>
          <cell r="O141" t="str">
            <v>Alhaj Noor Hossain</v>
          </cell>
          <cell r="P141" t="str">
            <v>Noor Nahar</v>
          </cell>
          <cell r="Q141" t="str">
            <v>Single</v>
          </cell>
          <cell r="R141" t="str">
            <v>/</v>
          </cell>
          <cell r="S141">
            <v>0</v>
          </cell>
          <cell r="T141">
            <v>31714</v>
          </cell>
          <cell r="U141" t="str">
            <v>Cox's Bazar</v>
          </cell>
          <cell r="V141">
            <v>25.969863013698632</v>
          </cell>
          <cell r="W141" t="str">
            <v>Boilla Para, Cox's Bazar</v>
          </cell>
          <cell r="X141" t="str">
            <v>Boilla Para</v>
          </cell>
          <cell r="Y141">
            <v>4700</v>
          </cell>
          <cell r="Z141" t="str">
            <v>Cox's Bazar</v>
          </cell>
          <cell r="AA141" t="str">
            <v>Cox's Bazar</v>
          </cell>
          <cell r="AC141" t="str">
            <v>01917145059</v>
          </cell>
          <cell r="AD141" t="str">
            <v>Md.Nurul Alam</v>
          </cell>
          <cell r="AE141" t="str">
            <v>North Rumaliachara, Cox's Bazar</v>
          </cell>
          <cell r="AF141" t="str">
            <v>01819178064</v>
          </cell>
          <cell r="AG141" t="str">
            <v>Julekha Khanam</v>
          </cell>
          <cell r="AH141" t="str">
            <v>Baiddar Ghuma, Cox's Bazar</v>
          </cell>
          <cell r="AI141" t="str">
            <v>01818562365</v>
          </cell>
          <cell r="AJ141" t="str">
            <v>MUSLIM</v>
          </cell>
        </row>
        <row r="142">
          <cell r="A142" t="str">
            <v xml:space="preserve"> CoE052</v>
          </cell>
          <cell r="B142" t="str">
            <v>Salek</v>
          </cell>
          <cell r="C142" t="str">
            <v>Ahmed</v>
          </cell>
          <cell r="D142" t="str">
            <v>Head of Project</v>
          </cell>
          <cell r="E142" t="str">
            <v>Mental Health</v>
          </cell>
          <cell r="F142" t="str">
            <v>Teknaf - Nayapara</v>
          </cell>
          <cell r="G142">
            <v>40028</v>
          </cell>
          <cell r="H142">
            <v>41274</v>
          </cell>
          <cell r="I142">
            <v>3.2465753424657535</v>
          </cell>
          <cell r="K142" t="str">
            <v>MSC</v>
          </cell>
          <cell r="L142" t="str">
            <v>YES</v>
          </cell>
          <cell r="N142" t="str">
            <v>male</v>
          </cell>
          <cell r="O142" t="str">
            <v>Md. Abdul Wadud</v>
          </cell>
          <cell r="P142" t="str">
            <v>Late Saleha Begum</v>
          </cell>
          <cell r="Q142" t="str">
            <v>Single</v>
          </cell>
          <cell r="R142" t="str">
            <v>/</v>
          </cell>
          <cell r="S142">
            <v>0</v>
          </cell>
          <cell r="T142">
            <v>30695</v>
          </cell>
          <cell r="U142" t="str">
            <v>Dhaka</v>
          </cell>
          <cell r="V142">
            <v>28.761643835616439</v>
          </cell>
          <cell r="W142" t="str">
            <v>40/B/2 Mohammadpur Road, Hazaribagh</v>
          </cell>
          <cell r="X142" t="str">
            <v>Hazaribagh</v>
          </cell>
          <cell r="Y142">
            <v>1209</v>
          </cell>
          <cell r="Z142" t="str">
            <v>Hazaribagh</v>
          </cell>
          <cell r="AA142" t="str">
            <v>Dhaka</v>
          </cell>
          <cell r="AC142" t="str">
            <v>01913710031</v>
          </cell>
          <cell r="AD142" t="str">
            <v>Tajuddin</v>
          </cell>
          <cell r="AJ142" t="str">
            <v>MUSLIM</v>
          </cell>
        </row>
        <row r="143">
          <cell r="A143" t="str">
            <v xml:space="preserve"> CoE055</v>
          </cell>
          <cell r="B143" t="str">
            <v>Masuma</v>
          </cell>
          <cell r="C143" t="str">
            <v>Akter</v>
          </cell>
          <cell r="D143" t="str">
            <v>Health Educator</v>
          </cell>
          <cell r="E143" t="str">
            <v>Nutrition</v>
          </cell>
          <cell r="F143" t="str">
            <v>Ukhiya - EMOP</v>
          </cell>
          <cell r="G143">
            <v>40360</v>
          </cell>
          <cell r="H143">
            <v>41274</v>
          </cell>
          <cell r="I143">
            <v>2.3369863013698629</v>
          </cell>
          <cell r="K143" t="str">
            <v>HSC</v>
          </cell>
          <cell r="L143" t="str">
            <v>NO</v>
          </cell>
          <cell r="N143" t="str">
            <v>female</v>
          </cell>
          <cell r="O143" t="str">
            <v>Fazlul Karim</v>
          </cell>
          <cell r="P143" t="str">
            <v>Siraj Khatun</v>
          </cell>
          <cell r="Q143" t="str">
            <v>Married</v>
          </cell>
          <cell r="S143">
            <v>1</v>
          </cell>
          <cell r="T143">
            <v>30990</v>
          </cell>
          <cell r="U143" t="str">
            <v>Ukhiya</v>
          </cell>
          <cell r="V143">
            <v>27.953424657534246</v>
          </cell>
          <cell r="W143" t="str">
            <v>Malvita para, Ukhiya, Coxs Bazar</v>
          </cell>
          <cell r="X143" t="str">
            <v>Ukhiya</v>
          </cell>
          <cell r="Y143">
            <v>4750</v>
          </cell>
          <cell r="Z143" t="str">
            <v>Ukhiya</v>
          </cell>
          <cell r="AA143" t="str">
            <v>Cox's Bazar</v>
          </cell>
          <cell r="AC143" t="str">
            <v>01813167196</v>
          </cell>
          <cell r="AD143" t="str">
            <v>Md.Eliyesh</v>
          </cell>
          <cell r="AE143" t="str">
            <v>Malvita para, Ukhiya, Coxs Bazar</v>
          </cell>
          <cell r="AF143" t="str">
            <v>01819949761</v>
          </cell>
          <cell r="AG143" t="str">
            <v>Shieda Akter</v>
          </cell>
          <cell r="AH143" t="str">
            <v>Malvita para, Ukhiya, Coxs Bazar</v>
          </cell>
          <cell r="AI143" t="str">
            <v>01812369579</v>
          </cell>
          <cell r="AJ143" t="str">
            <v>MUSLIM</v>
          </cell>
        </row>
        <row r="144">
          <cell r="A144" t="str">
            <v xml:space="preserve"> CoE058</v>
          </cell>
          <cell r="B144" t="str">
            <v>Badiur</v>
          </cell>
          <cell r="C144" t="str">
            <v>Rahman</v>
          </cell>
          <cell r="D144" t="str">
            <v>Watchman</v>
          </cell>
          <cell r="E144" t="str">
            <v>Logistics</v>
          </cell>
          <cell r="F144" t="str">
            <v>Ukhiya</v>
          </cell>
          <cell r="G144">
            <v>40057</v>
          </cell>
          <cell r="H144">
            <v>41274</v>
          </cell>
          <cell r="I144">
            <v>3.1671232876712327</v>
          </cell>
          <cell r="K144" t="str">
            <v>Class 8</v>
          </cell>
          <cell r="L144" t="str">
            <v>NO</v>
          </cell>
          <cell r="N144" t="str">
            <v>male</v>
          </cell>
          <cell r="O144" t="str">
            <v>Md.Ali</v>
          </cell>
          <cell r="P144" t="str">
            <v>Jobeda Begum</v>
          </cell>
          <cell r="Q144" t="str">
            <v>Married</v>
          </cell>
          <cell r="S144">
            <v>0</v>
          </cell>
          <cell r="T144">
            <v>28620</v>
          </cell>
          <cell r="U144" t="str">
            <v>Ukhiya</v>
          </cell>
          <cell r="V144">
            <v>34.446575342465756</v>
          </cell>
          <cell r="W144" t="str">
            <v>Kutupalong, Ukhiya, Cox's Bazar</v>
          </cell>
          <cell r="X144" t="str">
            <v>Ukhiya</v>
          </cell>
          <cell r="Y144">
            <v>4750</v>
          </cell>
          <cell r="Z144" t="str">
            <v>Ukhiya</v>
          </cell>
          <cell r="AA144" t="str">
            <v>Cox's Bazar</v>
          </cell>
          <cell r="AC144" t="str">
            <v>01815047478</v>
          </cell>
          <cell r="AD144" t="str">
            <v>Rashed Ahamaed</v>
          </cell>
          <cell r="AE144" t="str">
            <v>Kutupalong, Ukhiya, Cox's Bazar</v>
          </cell>
          <cell r="AF144" t="str">
            <v>45868972</v>
          </cell>
          <cell r="AG144" t="str">
            <v>Razu</v>
          </cell>
          <cell r="AH144" t="str">
            <v>Kutupalong, Ukhiya, Cox's Bazar</v>
          </cell>
          <cell r="AI144" t="str">
            <v>014711652333</v>
          </cell>
          <cell r="AJ144" t="str">
            <v>MUSLIM</v>
          </cell>
        </row>
        <row r="145">
          <cell r="A145" t="str">
            <v xml:space="preserve"> CoE062</v>
          </cell>
          <cell r="B145" t="str">
            <v>Md. Habibur</v>
          </cell>
          <cell r="C145" t="str">
            <v>Rahaman</v>
          </cell>
          <cell r="D145" t="str">
            <v>Deputy Head of Program</v>
          </cell>
          <cell r="E145" t="str">
            <v>Nutrition</v>
          </cell>
          <cell r="F145" t="str">
            <v>Flying - Ukhiya, Cox</v>
          </cell>
          <cell r="G145">
            <v>40092</v>
          </cell>
          <cell r="H145">
            <v>41274</v>
          </cell>
          <cell r="I145">
            <v>3.0712328767123287</v>
          </cell>
          <cell r="K145" t="str">
            <v>Bsc</v>
          </cell>
          <cell r="L145" t="str">
            <v>YES</v>
          </cell>
          <cell r="N145" t="str">
            <v>male</v>
          </cell>
          <cell r="O145" t="str">
            <v>Md. Ashabur Rahaman</v>
          </cell>
          <cell r="P145" t="str">
            <v>Ayesha Akter</v>
          </cell>
          <cell r="Q145" t="str">
            <v>Single</v>
          </cell>
          <cell r="R145" t="str">
            <v>/</v>
          </cell>
          <cell r="S145">
            <v>0</v>
          </cell>
          <cell r="T145">
            <v>30935</v>
          </cell>
          <cell r="U145" t="str">
            <v>Gazipur</v>
          </cell>
          <cell r="V145">
            <v>28.104109589041094</v>
          </cell>
          <cell r="W145" t="str">
            <v>Vill- Dhirasram, P.O- Dhirasram, P.S- Gazipur Sadar, Dist- Gazipur</v>
          </cell>
          <cell r="X145" t="str">
            <v>Dhirasram</v>
          </cell>
          <cell r="Y145">
            <v>1700</v>
          </cell>
          <cell r="Z145" t="str">
            <v>Gazipur Sadar</v>
          </cell>
          <cell r="AA145" t="str">
            <v>Gazipur</v>
          </cell>
          <cell r="AC145" t="str">
            <v>01923694972</v>
          </cell>
          <cell r="AJ145" t="str">
            <v>MUSLIM</v>
          </cell>
        </row>
        <row r="146">
          <cell r="A146" t="str">
            <v xml:space="preserve"> COE065</v>
          </cell>
          <cell r="B146" t="str">
            <v>Rezaul</v>
          </cell>
          <cell r="C146" t="str">
            <v>Hoque</v>
          </cell>
          <cell r="D146" t="str">
            <v xml:space="preserve">WASH Building Team Leader </v>
          </cell>
          <cell r="E146" t="str">
            <v>WaSH</v>
          </cell>
          <cell r="F146" t="str">
            <v>Ukhiya - Kutupalong</v>
          </cell>
          <cell r="G146">
            <v>40422</v>
          </cell>
          <cell r="H146">
            <v>41274</v>
          </cell>
          <cell r="I146">
            <v>2.1671232876712327</v>
          </cell>
          <cell r="K146" t="str">
            <v>DIP. CIVIL ENGINEERING</v>
          </cell>
          <cell r="L146" t="str">
            <v>YES</v>
          </cell>
          <cell r="N146" t="str">
            <v>male</v>
          </cell>
          <cell r="O146" t="str">
            <v>Azizul Hoque</v>
          </cell>
          <cell r="P146" t="str">
            <v>Razia Hoque</v>
          </cell>
          <cell r="Q146" t="str">
            <v>Married</v>
          </cell>
          <cell r="S146">
            <v>0</v>
          </cell>
          <cell r="T146">
            <v>26644</v>
          </cell>
          <cell r="U146" t="str">
            <v>Dhaka</v>
          </cell>
          <cell r="V146">
            <v>39.860273972602741</v>
          </cell>
          <cell r="W146" t="str">
            <v>166/191, East Mothertak, Bashaboo,Dhaka</v>
          </cell>
          <cell r="X146" t="str">
            <v>Bashaboo</v>
          </cell>
          <cell r="Y146">
            <v>1214</v>
          </cell>
          <cell r="Z146" t="str">
            <v>Bashaboo</v>
          </cell>
          <cell r="AA146" t="str">
            <v>Dhaka</v>
          </cell>
          <cell r="AC146" t="str">
            <v>01556748555</v>
          </cell>
          <cell r="AD146" t="str">
            <v>Azizul Hoque</v>
          </cell>
          <cell r="AE146" t="str">
            <v>166/191, East Mothertak, Bashaboo,Dhaka</v>
          </cell>
          <cell r="AF146" t="str">
            <v>01720970390</v>
          </cell>
          <cell r="AG146" t="str">
            <v>Aminul Hoque</v>
          </cell>
          <cell r="AH146" t="str">
            <v>166/191, East Mothertak, Bashaboo,Dhaka</v>
          </cell>
          <cell r="AI146" t="str">
            <v>01731162990</v>
          </cell>
          <cell r="AJ146" t="str">
            <v>MUSLIM</v>
          </cell>
        </row>
        <row r="147">
          <cell r="A147" t="str">
            <v xml:space="preserve"> CoE069</v>
          </cell>
          <cell r="B147" t="str">
            <v>Abser</v>
          </cell>
          <cell r="C147" t="str">
            <v>Uddin</v>
          </cell>
          <cell r="D147" t="str">
            <v>Measurer</v>
          </cell>
          <cell r="E147" t="str">
            <v>Nutrition</v>
          </cell>
          <cell r="F147" t="str">
            <v>Teknaf - Nayapara</v>
          </cell>
          <cell r="G147">
            <v>40120</v>
          </cell>
          <cell r="H147">
            <v>41274</v>
          </cell>
          <cell r="I147">
            <v>2.9945205479452053</v>
          </cell>
          <cell r="K147" t="str">
            <v>HSC</v>
          </cell>
          <cell r="L147" t="str">
            <v>NO</v>
          </cell>
          <cell r="N147" t="str">
            <v>male</v>
          </cell>
          <cell r="O147" t="str">
            <v>Mozammel Hoque</v>
          </cell>
          <cell r="P147" t="str">
            <v>Maimona Begum</v>
          </cell>
          <cell r="Q147" t="str">
            <v>Single</v>
          </cell>
          <cell r="R147" t="str">
            <v>/</v>
          </cell>
          <cell r="T147">
            <v>30682</v>
          </cell>
          <cell r="U147" t="str">
            <v>Teknaf</v>
          </cell>
          <cell r="V147">
            <v>28.797260273972604</v>
          </cell>
          <cell r="W147" t="str">
            <v>Rojar Gona,  Nihlla, Teknaf, Cox's Bazar.</v>
          </cell>
          <cell r="X147" t="str">
            <v>Nihlla</v>
          </cell>
          <cell r="Y147">
            <v>4761</v>
          </cell>
          <cell r="Z147" t="str">
            <v>Teknaf</v>
          </cell>
          <cell r="AA147" t="str">
            <v>Cox's bazar</v>
          </cell>
          <cell r="AC147" t="str">
            <v>01815-145002</v>
          </cell>
          <cell r="AJ147" t="str">
            <v>MUSLIM</v>
          </cell>
        </row>
        <row r="148">
          <cell r="A148" t="str">
            <v xml:space="preserve"> CoE070</v>
          </cell>
          <cell r="B148" t="str">
            <v>Nurul</v>
          </cell>
          <cell r="C148" t="str">
            <v>Hasan</v>
          </cell>
          <cell r="D148" t="str">
            <v>Registrar</v>
          </cell>
          <cell r="E148" t="str">
            <v>Nutrition</v>
          </cell>
          <cell r="F148" t="str">
            <v>Teknaf - Nayapara</v>
          </cell>
          <cell r="G148">
            <v>40110</v>
          </cell>
          <cell r="H148">
            <v>41274</v>
          </cell>
          <cell r="I148">
            <v>3.021917808219178</v>
          </cell>
          <cell r="K148" t="str">
            <v>BA ARTS</v>
          </cell>
          <cell r="L148" t="str">
            <v>NO</v>
          </cell>
          <cell r="N148" t="str">
            <v>male</v>
          </cell>
          <cell r="O148" t="str">
            <v>Late- Nurul Bashar</v>
          </cell>
          <cell r="P148" t="str">
            <v>Morsida Begum</v>
          </cell>
          <cell r="Q148" t="str">
            <v>Married</v>
          </cell>
          <cell r="S148">
            <v>1</v>
          </cell>
          <cell r="T148">
            <v>28887</v>
          </cell>
          <cell r="U148" t="str">
            <v>Teknaf</v>
          </cell>
          <cell r="V148">
            <v>33.715068493150682</v>
          </cell>
          <cell r="W148" t="str">
            <v>Nihlla Bazar Para, Nihlla, Teknaf, cox's Bazar</v>
          </cell>
          <cell r="X148" t="str">
            <v>Nihlla</v>
          </cell>
          <cell r="Y148">
            <v>4761</v>
          </cell>
          <cell r="Z148" t="str">
            <v>Teknaf</v>
          </cell>
          <cell r="AA148" t="str">
            <v>Cox's bazar</v>
          </cell>
          <cell r="AC148" t="str">
            <v>01720-658222</v>
          </cell>
          <cell r="AJ148" t="str">
            <v>MUSLIM</v>
          </cell>
        </row>
        <row r="149">
          <cell r="A149" t="str">
            <v xml:space="preserve"> CoE072</v>
          </cell>
          <cell r="B149" t="str">
            <v xml:space="preserve">Sayedul </v>
          </cell>
          <cell r="C149" t="str">
            <v>Islam</v>
          </cell>
          <cell r="D149" t="str">
            <v>Food Distributor</v>
          </cell>
          <cell r="E149" t="str">
            <v>Nutrition</v>
          </cell>
          <cell r="F149" t="str">
            <v>Teknaf - Nayapara</v>
          </cell>
          <cell r="G149">
            <v>40110</v>
          </cell>
          <cell r="H149">
            <v>41274</v>
          </cell>
          <cell r="I149">
            <v>3.021917808219178</v>
          </cell>
          <cell r="K149" t="str">
            <v>BA Arts</v>
          </cell>
          <cell r="L149" t="str">
            <v>NO</v>
          </cell>
          <cell r="N149" t="str">
            <v>male</v>
          </cell>
          <cell r="O149" t="str">
            <v>Yusuf jalal</v>
          </cell>
          <cell r="P149" t="str">
            <v>Guljahar Begum</v>
          </cell>
          <cell r="Q149" t="str">
            <v>Single</v>
          </cell>
          <cell r="T149">
            <v>30547</v>
          </cell>
          <cell r="U149" t="str">
            <v>Teknaf</v>
          </cell>
          <cell r="V149">
            <v>29.167123287671235</v>
          </cell>
          <cell r="W149" t="str">
            <v>Sikder Para, Subrang, Teknaf, Cox's Bazar</v>
          </cell>
          <cell r="X149" t="str">
            <v>Subrang</v>
          </cell>
          <cell r="Y149">
            <v>4760</v>
          </cell>
          <cell r="Z149" t="str">
            <v>Teknaf</v>
          </cell>
          <cell r="AA149" t="str">
            <v>Cox's bazar</v>
          </cell>
          <cell r="AC149" t="str">
            <v>01816-305731</v>
          </cell>
          <cell r="AJ149" t="str">
            <v>MUSLIM</v>
          </cell>
        </row>
        <row r="150">
          <cell r="A150" t="str">
            <v xml:space="preserve"> CoE075</v>
          </cell>
          <cell r="B150" t="str">
            <v xml:space="preserve">Mariam </v>
          </cell>
          <cell r="C150" t="str">
            <v>Begum</v>
          </cell>
          <cell r="D150" t="str">
            <v>Registrar</v>
          </cell>
          <cell r="E150" t="str">
            <v>Nutrition</v>
          </cell>
          <cell r="F150" t="str">
            <v>Teknaf - Nayapara</v>
          </cell>
          <cell r="G150">
            <v>40120</v>
          </cell>
          <cell r="H150">
            <v>41274</v>
          </cell>
          <cell r="I150">
            <v>2.9945205479452053</v>
          </cell>
          <cell r="K150" t="str">
            <v>HSC</v>
          </cell>
          <cell r="L150" t="str">
            <v>NO</v>
          </cell>
          <cell r="N150" t="str">
            <v>female</v>
          </cell>
          <cell r="O150" t="str">
            <v>Md. Abdul Jalal</v>
          </cell>
          <cell r="P150" t="str">
            <v>Nur Jahan Begum</v>
          </cell>
          <cell r="Q150" t="str">
            <v>Married</v>
          </cell>
          <cell r="S150">
            <v>2</v>
          </cell>
          <cell r="T150">
            <v>29646</v>
          </cell>
          <cell r="U150" t="str">
            <v>Teknaf</v>
          </cell>
          <cell r="V150">
            <v>31.635616438356163</v>
          </cell>
          <cell r="W150" t="str">
            <v>Jalia para, Teknaf, Cox's Bazar.</v>
          </cell>
          <cell r="X150" t="str">
            <v>Teknaf</v>
          </cell>
          <cell r="Y150">
            <v>4760</v>
          </cell>
          <cell r="Z150" t="str">
            <v>Teknaf</v>
          </cell>
          <cell r="AA150" t="str">
            <v>Cox's bazar</v>
          </cell>
          <cell r="AC150" t="str">
            <v>01819-065304</v>
          </cell>
          <cell r="AJ150" t="str">
            <v>MUSLIM</v>
          </cell>
        </row>
        <row r="151">
          <cell r="A151" t="str">
            <v xml:space="preserve"> CoE079</v>
          </cell>
          <cell r="B151" t="str">
            <v>Md. Mahmudul</v>
          </cell>
          <cell r="C151" t="str">
            <v>Karim</v>
          </cell>
          <cell r="D151" t="str">
            <v>Measurer</v>
          </cell>
          <cell r="E151" t="str">
            <v>Nutrition</v>
          </cell>
          <cell r="F151" t="str">
            <v xml:space="preserve">Ukhiya - Kutupalong </v>
          </cell>
          <cell r="G151">
            <v>40122</v>
          </cell>
          <cell r="H151">
            <v>41274</v>
          </cell>
          <cell r="I151">
            <v>2.989041095890411</v>
          </cell>
          <cell r="K151" t="str">
            <v>BSS (Hons) ECONOMICS</v>
          </cell>
          <cell r="L151" t="str">
            <v>NO</v>
          </cell>
          <cell r="N151" t="str">
            <v>male</v>
          </cell>
          <cell r="O151" t="str">
            <v>Late- Abdul Mabut</v>
          </cell>
          <cell r="P151" t="str">
            <v>Golbahar Begum</v>
          </cell>
          <cell r="Q151" t="str">
            <v>Single</v>
          </cell>
          <cell r="R151" t="str">
            <v>/</v>
          </cell>
          <cell r="T151">
            <v>31810</v>
          </cell>
          <cell r="U151" t="str">
            <v>Ukhiya</v>
          </cell>
          <cell r="V151">
            <v>25.706849315068492</v>
          </cell>
          <cell r="W151" t="str">
            <v>Vill: Rohmoter Bill, Balukhali, Ukhiya, Cox's Bazar.</v>
          </cell>
          <cell r="X151" t="str">
            <v>Ukhiya</v>
          </cell>
          <cell r="Y151">
            <v>4750</v>
          </cell>
          <cell r="Z151" t="str">
            <v>Ukhiya</v>
          </cell>
          <cell r="AA151" t="str">
            <v>Cox's bazar</v>
          </cell>
          <cell r="AC151" t="str">
            <v>01811-231014</v>
          </cell>
          <cell r="AJ151" t="str">
            <v>MUSLIM</v>
          </cell>
        </row>
        <row r="152">
          <cell r="A152" t="str">
            <v xml:space="preserve"> CoE081</v>
          </cell>
          <cell r="B152" t="str">
            <v>Rahela</v>
          </cell>
          <cell r="C152" t="str">
            <v>Akter</v>
          </cell>
          <cell r="D152" t="str">
            <v>Measurer</v>
          </cell>
          <cell r="E152" t="str">
            <v>Nutrition</v>
          </cell>
          <cell r="F152" t="str">
            <v xml:space="preserve">Ukhiya - Kutupalong </v>
          </cell>
          <cell r="G152">
            <v>40122</v>
          </cell>
          <cell r="H152">
            <v>41274</v>
          </cell>
          <cell r="I152">
            <v>2.989041095890411</v>
          </cell>
          <cell r="K152" t="str">
            <v>HSC</v>
          </cell>
          <cell r="L152" t="str">
            <v>NO</v>
          </cell>
          <cell r="N152" t="str">
            <v>female</v>
          </cell>
          <cell r="O152" t="str">
            <v>Late- Gura Meha</v>
          </cell>
          <cell r="P152" t="str">
            <v>Nur Jahan Begum</v>
          </cell>
          <cell r="Q152" t="str">
            <v>Single</v>
          </cell>
          <cell r="R152" t="str">
            <v>/</v>
          </cell>
          <cell r="T152">
            <v>32569</v>
          </cell>
          <cell r="U152" t="str">
            <v>Ukhiya</v>
          </cell>
          <cell r="V152">
            <v>23.627397260273973</v>
          </cell>
          <cell r="W152" t="str">
            <v>Vill: Oala Palong, Ukhiya, Cox's Bazar.</v>
          </cell>
          <cell r="X152" t="str">
            <v>Ukhiya</v>
          </cell>
          <cell r="Y152">
            <v>4750</v>
          </cell>
          <cell r="Z152" t="str">
            <v>Ukhiya</v>
          </cell>
          <cell r="AA152" t="str">
            <v>Cox's bazar</v>
          </cell>
          <cell r="AC152" t="str">
            <v>01819-522467</v>
          </cell>
          <cell r="AD152" t="str">
            <v>Mr. Joshan</v>
          </cell>
          <cell r="AE152" t="str">
            <v>Ukhiya, Cox's Bazar.</v>
          </cell>
          <cell r="AF152" t="str">
            <v>01819-516020</v>
          </cell>
          <cell r="AG152" t="str">
            <v>Rabiul Hasan</v>
          </cell>
          <cell r="AH152" t="str">
            <v>Cox's Bazar.</v>
          </cell>
          <cell r="AI152" t="str">
            <v>01816-117901</v>
          </cell>
          <cell r="AJ152" t="str">
            <v>MUSLIM</v>
          </cell>
        </row>
        <row r="153">
          <cell r="A153" t="str">
            <v xml:space="preserve"> CoE083</v>
          </cell>
          <cell r="B153" t="str">
            <v xml:space="preserve">Rushni </v>
          </cell>
          <cell r="C153" t="str">
            <v>Akter</v>
          </cell>
          <cell r="D153" t="str">
            <v>Psycho Social Worker</v>
          </cell>
          <cell r="E153" t="str">
            <v>Mental Health</v>
          </cell>
          <cell r="F153" t="str">
            <v xml:space="preserve">Ukhiya - Kutupalong </v>
          </cell>
          <cell r="G153">
            <v>40118</v>
          </cell>
          <cell r="H153">
            <v>41274</v>
          </cell>
          <cell r="I153">
            <v>3</v>
          </cell>
          <cell r="K153" t="str">
            <v>MA COMMERCE</v>
          </cell>
          <cell r="L153" t="str">
            <v>NO</v>
          </cell>
          <cell r="N153" t="str">
            <v>female</v>
          </cell>
          <cell r="O153" t="str">
            <v>Md. Shah Alam Chowdhyry</v>
          </cell>
          <cell r="P153" t="str">
            <v>Noor Jahan Begum</v>
          </cell>
          <cell r="Q153" t="str">
            <v>Married</v>
          </cell>
          <cell r="T153">
            <v>30660</v>
          </cell>
          <cell r="U153" t="str">
            <v>Chittagong</v>
          </cell>
          <cell r="V153">
            <v>28.857534246575341</v>
          </cell>
          <cell r="W153" t="str">
            <v>sharif Manson, South Rumaliar Chara, Cox's Bazar.</v>
          </cell>
          <cell r="X153" t="str">
            <v>Cox's Bazar</v>
          </cell>
          <cell r="Y153">
            <v>4700</v>
          </cell>
          <cell r="Z153" t="str">
            <v>Cox's Bazar</v>
          </cell>
          <cell r="AA153" t="str">
            <v>Cox's bazar</v>
          </cell>
          <cell r="AC153" t="str">
            <v>01717-250868</v>
          </cell>
          <cell r="AJ153" t="str">
            <v>MUSLIM</v>
          </cell>
        </row>
        <row r="154">
          <cell r="A154" t="str">
            <v xml:space="preserve"> CoE084</v>
          </cell>
          <cell r="B154" t="str">
            <v>Anita Prova</v>
          </cell>
          <cell r="C154" t="str">
            <v>Rudra</v>
          </cell>
          <cell r="D154" t="str">
            <v>Psycho Social Worker</v>
          </cell>
          <cell r="E154" t="str">
            <v>Mental Health</v>
          </cell>
          <cell r="F154" t="str">
            <v xml:space="preserve">Ukhiya - Kutupalong </v>
          </cell>
          <cell r="G154">
            <v>40118</v>
          </cell>
          <cell r="H154">
            <v>41274</v>
          </cell>
          <cell r="I154">
            <v>3</v>
          </cell>
          <cell r="K154" t="str">
            <v>BA ARTS</v>
          </cell>
          <cell r="L154" t="str">
            <v>NO</v>
          </cell>
          <cell r="N154" t="str">
            <v>female</v>
          </cell>
          <cell r="O154" t="str">
            <v>Purnendu Bikash rudra</v>
          </cell>
          <cell r="P154" t="str">
            <v>Shelaly Prova Rurda</v>
          </cell>
          <cell r="Q154" t="str">
            <v>Married</v>
          </cell>
          <cell r="S154">
            <v>2</v>
          </cell>
          <cell r="T154">
            <v>27941</v>
          </cell>
          <cell r="U154" t="str">
            <v>Ramu</v>
          </cell>
          <cell r="V154">
            <v>36.30684931506849</v>
          </cell>
          <cell r="W154" t="str">
            <v>Vill; Uttar Mitachry, Hospital gate, Joyaria Nala, ramu, cox's Bazar.</v>
          </cell>
          <cell r="X154" t="str">
            <v>Ramu</v>
          </cell>
          <cell r="Y154">
            <v>4700</v>
          </cell>
          <cell r="Z154" t="str">
            <v>Ramu</v>
          </cell>
          <cell r="AA154" t="str">
            <v>Cox's Bazar</v>
          </cell>
          <cell r="AC154" t="str">
            <v>01812-341161</v>
          </cell>
          <cell r="AJ154" t="str">
            <v>HINDU</v>
          </cell>
        </row>
        <row r="155">
          <cell r="A155" t="str">
            <v xml:space="preserve"> CoE085</v>
          </cell>
          <cell r="B155" t="str">
            <v xml:space="preserve">Hasna </v>
          </cell>
          <cell r="C155" t="str">
            <v>Hena</v>
          </cell>
          <cell r="D155" t="str">
            <v>Psycho Social Worker</v>
          </cell>
          <cell r="E155" t="str">
            <v>Mental Health</v>
          </cell>
          <cell r="F155" t="str">
            <v>Teknaf - Nayapara</v>
          </cell>
          <cell r="G155">
            <v>40118</v>
          </cell>
          <cell r="H155">
            <v>41274</v>
          </cell>
          <cell r="I155">
            <v>3</v>
          </cell>
          <cell r="K155" t="str">
            <v>HSC</v>
          </cell>
          <cell r="L155" t="str">
            <v>NO</v>
          </cell>
          <cell r="N155" t="str">
            <v>female</v>
          </cell>
          <cell r="O155" t="str">
            <v>Late- Abu jafor Siddque</v>
          </cell>
          <cell r="P155" t="str">
            <v>Nuraisa Begum</v>
          </cell>
          <cell r="Q155" t="str">
            <v>Married</v>
          </cell>
          <cell r="S155">
            <v>2</v>
          </cell>
          <cell r="T155">
            <v>29232</v>
          </cell>
          <cell r="U155" t="str">
            <v>Chakaria</v>
          </cell>
          <cell r="V155">
            <v>32.769863013698632</v>
          </cell>
          <cell r="W155" t="str">
            <v>Ghandi Para, Demosia, Varamuhury, Chakaria, Cox's Bazar.</v>
          </cell>
          <cell r="X155" t="str">
            <v>Chokoria</v>
          </cell>
          <cell r="Z155" t="str">
            <v>Chokoria</v>
          </cell>
          <cell r="AA155" t="str">
            <v>Cox's bazar</v>
          </cell>
          <cell r="AC155" t="str">
            <v>01816-234319</v>
          </cell>
          <cell r="AJ155" t="str">
            <v>MUSLIM</v>
          </cell>
        </row>
        <row r="156">
          <cell r="A156" t="str">
            <v xml:space="preserve"> CoE088</v>
          </cell>
          <cell r="B156" t="str">
            <v>Shumi</v>
          </cell>
          <cell r="C156" t="str">
            <v>Goesh</v>
          </cell>
          <cell r="D156" t="str">
            <v>Nurse</v>
          </cell>
          <cell r="E156" t="str">
            <v>Nutrition</v>
          </cell>
          <cell r="F156" t="str">
            <v xml:space="preserve">Ukhiya - Kutupalong </v>
          </cell>
          <cell r="G156">
            <v>40127</v>
          </cell>
          <cell r="H156">
            <v>41274</v>
          </cell>
          <cell r="I156">
            <v>2.9753424657534246</v>
          </cell>
          <cell r="K156" t="str">
            <v>DIP. NURSING</v>
          </cell>
          <cell r="L156" t="str">
            <v>YES</v>
          </cell>
          <cell r="N156" t="str">
            <v>female</v>
          </cell>
          <cell r="O156" t="str">
            <v>Dhananjoy Goesh</v>
          </cell>
          <cell r="P156" t="str">
            <v>Mukul Goesh</v>
          </cell>
          <cell r="Q156" t="str">
            <v>Single</v>
          </cell>
          <cell r="R156" t="str">
            <v>/</v>
          </cell>
          <cell r="T156">
            <v>32444</v>
          </cell>
          <cell r="U156" t="str">
            <v>Chakaria</v>
          </cell>
          <cell r="V156">
            <v>23.969863013698632</v>
          </cell>
          <cell r="W156" t="str">
            <v>Vill: Cha-Bagan, Christan Para, Chakoria, Cox'sBazar.</v>
          </cell>
          <cell r="X156" t="str">
            <v>Chokoria</v>
          </cell>
          <cell r="Y156">
            <v>4743</v>
          </cell>
          <cell r="Z156" t="str">
            <v>Chokoria</v>
          </cell>
          <cell r="AA156" t="str">
            <v>Cox's Bazar</v>
          </cell>
          <cell r="AC156" t="str">
            <v>01815-356203</v>
          </cell>
          <cell r="AJ156" t="str">
            <v>CHRISTIAN</v>
          </cell>
        </row>
        <row r="157">
          <cell r="A157" t="str">
            <v xml:space="preserve"> CoE090</v>
          </cell>
          <cell r="B157" t="str">
            <v>Sirajul</v>
          </cell>
          <cell r="C157" t="str">
            <v>Hoque</v>
          </cell>
          <cell r="D157" t="str">
            <v>Watchman</v>
          </cell>
          <cell r="E157" t="str">
            <v>Logistics</v>
          </cell>
          <cell r="F157" t="str">
            <v>Teknaf office</v>
          </cell>
          <cell r="G157">
            <v>40104</v>
          </cell>
          <cell r="H157">
            <v>41274</v>
          </cell>
          <cell r="I157">
            <v>3.0383561643835617</v>
          </cell>
          <cell r="K157" t="str">
            <v>Class 8</v>
          </cell>
          <cell r="L157" t="str">
            <v>NO</v>
          </cell>
          <cell r="N157" t="str">
            <v>male</v>
          </cell>
          <cell r="O157" t="str">
            <v>Late- Sikandar Ali</v>
          </cell>
          <cell r="P157" t="str">
            <v>Sabura Khatun</v>
          </cell>
          <cell r="Q157" t="str">
            <v>Married</v>
          </cell>
          <cell r="T157">
            <v>23435</v>
          </cell>
          <cell r="U157" t="str">
            <v>Teknaf</v>
          </cell>
          <cell r="V157">
            <v>48.652054794520545</v>
          </cell>
          <cell r="W157" t="str">
            <v>Vill: Leda Bazar, Rangikhali, Teknaf, Cox's Bazar.</v>
          </cell>
          <cell r="X157" t="str">
            <v>Rangikhali</v>
          </cell>
          <cell r="Y157">
            <v>4760</v>
          </cell>
          <cell r="Z157" t="str">
            <v>Teknaf</v>
          </cell>
          <cell r="AA157" t="str">
            <v>Cox's bazar</v>
          </cell>
          <cell r="AC157" t="str">
            <v>01818-289014</v>
          </cell>
          <cell r="AJ157" t="str">
            <v>MUSLIM</v>
          </cell>
        </row>
        <row r="158">
          <cell r="A158" t="str">
            <v xml:space="preserve"> CoE091</v>
          </cell>
          <cell r="B158" t="str">
            <v>Mohammed</v>
          </cell>
          <cell r="C158" t="str">
            <v>Shah Alam</v>
          </cell>
          <cell r="D158" t="str">
            <v>Watchman</v>
          </cell>
          <cell r="E158" t="str">
            <v>Logistics</v>
          </cell>
          <cell r="F158" t="str">
            <v>Teknaf office</v>
          </cell>
          <cell r="G158">
            <v>40104</v>
          </cell>
          <cell r="H158">
            <v>41274</v>
          </cell>
          <cell r="I158">
            <v>3.0383561643835617</v>
          </cell>
          <cell r="K158" t="str">
            <v>SSC</v>
          </cell>
          <cell r="L158" t="str">
            <v>NO</v>
          </cell>
          <cell r="N158" t="str">
            <v>male</v>
          </cell>
          <cell r="O158" t="str">
            <v>Abdul Latif</v>
          </cell>
          <cell r="P158" t="str">
            <v>Gora Banu</v>
          </cell>
          <cell r="Q158" t="str">
            <v>Married</v>
          </cell>
          <cell r="T158">
            <v>27440</v>
          </cell>
          <cell r="U158" t="str">
            <v>Teknaf</v>
          </cell>
          <cell r="V158">
            <v>37.679452054794524</v>
          </cell>
          <cell r="W158" t="str">
            <v>Vill: Kulal Para, Teknaf, Cox's Bazar.</v>
          </cell>
          <cell r="X158" t="str">
            <v>Teknaf</v>
          </cell>
          <cell r="Y158">
            <v>4760</v>
          </cell>
          <cell r="Z158" t="str">
            <v>Teknaf</v>
          </cell>
          <cell r="AA158" t="str">
            <v>Cox's bazar</v>
          </cell>
          <cell r="AC158" t="str">
            <v>01814-272472</v>
          </cell>
          <cell r="AJ158" t="str">
            <v>MUSLIM</v>
          </cell>
        </row>
        <row r="159">
          <cell r="A159" t="str">
            <v xml:space="preserve"> CoE104</v>
          </cell>
          <cell r="B159" t="str">
            <v>Afiya</v>
          </cell>
          <cell r="C159" t="str">
            <v>Mirzan</v>
          </cell>
          <cell r="D159" t="str">
            <v>Assistant WASH Team Leader</v>
          </cell>
          <cell r="E159" t="str">
            <v>WaSH</v>
          </cell>
          <cell r="F159" t="str">
            <v xml:space="preserve">Ukhiya - EMOP </v>
          </cell>
          <cell r="G159">
            <v>40962</v>
          </cell>
          <cell r="H159">
            <v>41274</v>
          </cell>
          <cell r="I159">
            <v>0.68767123287671228</v>
          </cell>
          <cell r="K159" t="str">
            <v>BA arts</v>
          </cell>
          <cell r="L159" t="str">
            <v>NO</v>
          </cell>
          <cell r="N159" t="str">
            <v>female</v>
          </cell>
          <cell r="O159" t="str">
            <v>Mahabub Alam</v>
          </cell>
          <cell r="P159" t="str">
            <v>Sabakun Nahar</v>
          </cell>
          <cell r="Q159" t="str">
            <v>Single</v>
          </cell>
          <cell r="T159">
            <v>30931</v>
          </cell>
          <cell r="U159" t="str">
            <v>Ukhiya</v>
          </cell>
          <cell r="V159">
            <v>28.115068493150684</v>
          </cell>
          <cell r="W159" t="str">
            <v>Gelatoli para, Walapalong, Ukhiya, Cox's Bazar.</v>
          </cell>
          <cell r="X159" t="str">
            <v>Walapalong</v>
          </cell>
          <cell r="Y159">
            <v>4750</v>
          </cell>
          <cell r="Z159" t="str">
            <v>Ukhiya</v>
          </cell>
          <cell r="AA159" t="str">
            <v>Cox's Bazar</v>
          </cell>
          <cell r="AC159" t="str">
            <v>01815-099625</v>
          </cell>
          <cell r="AJ159" t="str">
            <v>MUSLIM</v>
          </cell>
        </row>
        <row r="160">
          <cell r="A160" t="str">
            <v xml:space="preserve"> COE106</v>
          </cell>
          <cell r="B160" t="str">
            <v>Saheda</v>
          </cell>
          <cell r="C160" t="str">
            <v>Akter</v>
          </cell>
          <cell r="D160" t="str">
            <v>Home Visitor</v>
          </cell>
          <cell r="E160" t="str">
            <v>Nutrition</v>
          </cell>
          <cell r="F160" t="str">
            <v>Teknaf - Nayapara</v>
          </cell>
          <cell r="G160">
            <v>40440</v>
          </cell>
          <cell r="H160">
            <v>41274</v>
          </cell>
          <cell r="I160">
            <v>2.117808219178082</v>
          </cell>
          <cell r="K160" t="str">
            <v>HSC</v>
          </cell>
          <cell r="L160" t="str">
            <v>NO</v>
          </cell>
          <cell r="N160" t="str">
            <v>female</v>
          </cell>
          <cell r="O160" t="str">
            <v>Fazul karim</v>
          </cell>
          <cell r="P160" t="str">
            <v>Shiraj khatun</v>
          </cell>
          <cell r="Q160" t="str">
            <v>Single</v>
          </cell>
          <cell r="T160">
            <v>32176</v>
          </cell>
          <cell r="U160" t="str">
            <v>Ukhiya</v>
          </cell>
          <cell r="V160">
            <v>24.704109589041096</v>
          </cell>
          <cell r="W160" t="str">
            <v>Malvita para, Rajapalong, Ukhiya, Coxs Bazar</v>
          </cell>
          <cell r="X160" t="str">
            <v>Rajapalong</v>
          </cell>
          <cell r="Y160">
            <v>4750</v>
          </cell>
          <cell r="Z160" t="str">
            <v>Ukhiya</v>
          </cell>
          <cell r="AA160" t="str">
            <v>Cox's Bazar</v>
          </cell>
          <cell r="AC160" t="str">
            <v>01812-369579</v>
          </cell>
          <cell r="AJ160" t="str">
            <v>MUSLIM</v>
          </cell>
        </row>
        <row r="161">
          <cell r="A161" t="str">
            <v xml:space="preserve"> CoE115</v>
          </cell>
          <cell r="B161" t="str">
            <v>Mahfuzur</v>
          </cell>
          <cell r="C161" t="str">
            <v>Rahman</v>
          </cell>
          <cell r="D161" t="str">
            <v>Food Distributor</v>
          </cell>
          <cell r="E161" t="str">
            <v>Nutrition</v>
          </cell>
          <cell r="F161" t="str">
            <v>Teknaf - Nayapara</v>
          </cell>
          <cell r="G161">
            <v>40360</v>
          </cell>
          <cell r="H161">
            <v>41274</v>
          </cell>
          <cell r="I161">
            <v>2.3369863013698629</v>
          </cell>
          <cell r="K161" t="str">
            <v>BA ARTS</v>
          </cell>
          <cell r="L161" t="str">
            <v>NO</v>
          </cell>
          <cell r="N161" t="str">
            <v>male</v>
          </cell>
          <cell r="O161" t="str">
            <v>Late- Ahmed Hossain Azad</v>
          </cell>
          <cell r="P161" t="str">
            <v>Begum Bahar</v>
          </cell>
          <cell r="Q161" t="str">
            <v>Married</v>
          </cell>
          <cell r="S161">
            <v>1</v>
          </cell>
          <cell r="T161">
            <v>26016</v>
          </cell>
          <cell r="U161" t="str">
            <v>Nilla</v>
          </cell>
          <cell r="V161">
            <v>41.580821917808223</v>
          </cell>
          <cell r="W161" t="str">
            <v>Naikong Khali, Moulavi Bazar, Teknaf, Cox's Bazar</v>
          </cell>
          <cell r="X161" t="str">
            <v>Teknaf</v>
          </cell>
          <cell r="Y161">
            <v>4760</v>
          </cell>
          <cell r="Z161" t="str">
            <v>Teknaf</v>
          </cell>
          <cell r="AA161" t="str">
            <v>Cox's Bazar</v>
          </cell>
          <cell r="AC161" t="str">
            <v>01556-460178</v>
          </cell>
          <cell r="AJ161" t="str">
            <v>MUSLIM</v>
          </cell>
        </row>
        <row r="162">
          <cell r="A162" t="str">
            <v xml:space="preserve"> CoE120</v>
          </cell>
          <cell r="B162" t="str">
            <v xml:space="preserve">Nebadita </v>
          </cell>
          <cell r="C162" t="str">
            <v>Das</v>
          </cell>
          <cell r="D162" t="str">
            <v>Psycho Social Worker</v>
          </cell>
          <cell r="E162" t="str">
            <v>Mental Health</v>
          </cell>
          <cell r="F162" t="str">
            <v>Teknaf - Nayapara</v>
          </cell>
          <cell r="G162">
            <v>40840</v>
          </cell>
          <cell r="H162">
            <v>41274</v>
          </cell>
          <cell r="I162">
            <v>1.021917808219178</v>
          </cell>
          <cell r="K162" t="str">
            <v>BA Arts</v>
          </cell>
          <cell r="L162" t="str">
            <v>NO</v>
          </cell>
          <cell r="N162" t="str">
            <v>female</v>
          </cell>
          <cell r="O162" t="str">
            <v>Late Fani Vushon Das</v>
          </cell>
          <cell r="P162" t="str">
            <v>Late Chinu Rani das</v>
          </cell>
          <cell r="Q162" t="str">
            <v>Married</v>
          </cell>
          <cell r="S162">
            <v>2</v>
          </cell>
          <cell r="T162">
            <v>26252</v>
          </cell>
          <cell r="U162" t="str">
            <v>Banskhali</v>
          </cell>
          <cell r="V162">
            <v>40.934246575342463</v>
          </cell>
          <cell r="W162" t="str">
            <v>Vill-North Brammon Danga, Satkania, Chittagong</v>
          </cell>
          <cell r="X162" t="str">
            <v>Banskhali</v>
          </cell>
          <cell r="Y162">
            <v>0</v>
          </cell>
          <cell r="Z162" t="str">
            <v>Banaskhali</v>
          </cell>
          <cell r="AA162" t="str">
            <v>Chittagong</v>
          </cell>
          <cell r="AC162">
            <v>1821400625</v>
          </cell>
          <cell r="AD162" t="str">
            <v>Pronoy Das</v>
          </cell>
          <cell r="AE162" t="str">
            <v>Chakoria Cox'sbazar</v>
          </cell>
          <cell r="AF162">
            <v>1825378619</v>
          </cell>
          <cell r="AG162">
            <v>0</v>
          </cell>
          <cell r="AH162">
            <v>0</v>
          </cell>
          <cell r="AI162">
            <v>0</v>
          </cell>
          <cell r="AJ162" t="str">
            <v>HINDU</v>
          </cell>
        </row>
        <row r="163">
          <cell r="A163" t="str">
            <v xml:space="preserve"> COE123</v>
          </cell>
          <cell r="B163" t="str">
            <v>Giash Uddin</v>
          </cell>
          <cell r="C163" t="str">
            <v>Chowdhury</v>
          </cell>
          <cell r="D163" t="str">
            <v>Assistant WASH Team Leader</v>
          </cell>
          <cell r="E163" t="str">
            <v>WASH</v>
          </cell>
          <cell r="F163" t="str">
            <v xml:space="preserve">Ukhiya - Kutupalong </v>
          </cell>
          <cell r="G163">
            <v>40756</v>
          </cell>
          <cell r="H163">
            <v>41274</v>
          </cell>
          <cell r="I163">
            <v>1.252054794520548</v>
          </cell>
          <cell r="K163" t="str">
            <v>BA ARTS</v>
          </cell>
          <cell r="L163" t="str">
            <v>NO</v>
          </cell>
          <cell r="N163" t="str">
            <v>male</v>
          </cell>
          <cell r="O163" t="str">
            <v>Hajee Siddque Ahmed</v>
          </cell>
          <cell r="P163" t="str">
            <v>Late- Dill Zahan</v>
          </cell>
          <cell r="Q163" t="str">
            <v>Married</v>
          </cell>
          <cell r="S163">
            <v>3</v>
          </cell>
          <cell r="T163">
            <v>23304</v>
          </cell>
          <cell r="U163" t="str">
            <v>Ramu</v>
          </cell>
          <cell r="V163">
            <v>49.010958904109586</v>
          </cell>
          <cell r="W163" t="str">
            <v>Vill: Dechua Palong, P/o: Rabita, Union: Khunia Palong, Ramu, cox's Bazar.</v>
          </cell>
          <cell r="X163" t="str">
            <v>Khunia Palong</v>
          </cell>
          <cell r="Y163">
            <v>4700</v>
          </cell>
          <cell r="Z163" t="str">
            <v>Ramu</v>
          </cell>
          <cell r="AA163" t="str">
            <v>Cox's Bazar</v>
          </cell>
          <cell r="AC163" t="str">
            <v>01818-957360</v>
          </cell>
          <cell r="AD163" t="str">
            <v>Homaira Khanam(Wife)</v>
          </cell>
          <cell r="AE163" t="str">
            <v>Vill: Dechua Palong, P/o: Rabita, Union: Khunia Palong, Ramu, cox's Bazar.</v>
          </cell>
          <cell r="AF163" t="str">
            <v>01812560310</v>
          </cell>
          <cell r="AG163" t="str">
            <v>Shwrin ZahanChowdhury(Daughter)</v>
          </cell>
          <cell r="AH163" t="str">
            <v>Bahar Chara, Cox's Bazar.</v>
          </cell>
          <cell r="AI163">
            <v>1815148540</v>
          </cell>
          <cell r="AJ163" t="str">
            <v>MUSLIM</v>
          </cell>
        </row>
        <row r="164">
          <cell r="A164" t="str">
            <v xml:space="preserve"> CoE129</v>
          </cell>
          <cell r="B164" t="str">
            <v>Mohammad Zahidul</v>
          </cell>
          <cell r="C164" t="str">
            <v>Manir</v>
          </cell>
          <cell r="D164" t="str">
            <v>Program Manager Nutrition</v>
          </cell>
          <cell r="E164" t="str">
            <v>Nutrition</v>
          </cell>
          <cell r="F164" t="str">
            <v>Cox's Bazar</v>
          </cell>
          <cell r="G164">
            <v>39826</v>
          </cell>
          <cell r="H164">
            <v>41274</v>
          </cell>
          <cell r="I164">
            <v>3.8</v>
          </cell>
          <cell r="K164" t="str">
            <v>MA NUTRITION</v>
          </cell>
          <cell r="L164" t="str">
            <v>YES</v>
          </cell>
          <cell r="N164" t="str">
            <v>male</v>
          </cell>
          <cell r="O164" t="str">
            <v>Md. Abdus Shaqur</v>
          </cell>
          <cell r="P164" t="str">
            <v>Nazma Begum</v>
          </cell>
          <cell r="Q164" t="str">
            <v>Single</v>
          </cell>
          <cell r="R164" t="str">
            <v>/</v>
          </cell>
          <cell r="T164">
            <v>30598</v>
          </cell>
          <cell r="U164" t="str">
            <v xml:space="preserve">Dhaka </v>
          </cell>
          <cell r="V164">
            <v>29.027397260273972</v>
          </cell>
          <cell r="W164" t="str">
            <v>House # o, Fazlul Haque Muslim Hall, University of Dhaka</v>
          </cell>
          <cell r="X164" t="str">
            <v>Shahabug</v>
          </cell>
          <cell r="Y164">
            <v>1000</v>
          </cell>
          <cell r="Z164" t="str">
            <v>Shahabug</v>
          </cell>
          <cell r="AA164" t="str">
            <v>Dhaka</v>
          </cell>
          <cell r="AC164" t="str">
            <v>01911-282294</v>
          </cell>
          <cell r="AD164" t="str">
            <v>Md. Moksed Ali</v>
          </cell>
          <cell r="AE164" t="str">
            <v>Magistrate, Duputy Commissioner, Pabna</v>
          </cell>
          <cell r="AF164" t="str">
            <v>01726509418</v>
          </cell>
          <cell r="AG164" t="str">
            <v>Md. Abus Shaqur</v>
          </cell>
          <cell r="AH164" t="str">
            <v>House # o, Fazlul Haque Muslim Hall, University of Dhaka</v>
          </cell>
          <cell r="AI164" t="str">
            <v>02-7160773</v>
          </cell>
          <cell r="AJ164" t="str">
            <v>MUSLIM</v>
          </cell>
        </row>
        <row r="165">
          <cell r="A165" t="str">
            <v>CO004</v>
          </cell>
          <cell r="B165" t="str">
            <v>Tahidul Islam</v>
          </cell>
          <cell r="C165" t="str">
            <v>Polash</v>
          </cell>
          <cell r="D165" t="str">
            <v>Deputy Financial Administrator</v>
          </cell>
          <cell r="E165" t="str">
            <v>Administration</v>
          </cell>
          <cell r="F165" t="str">
            <v>Cox's Bazar Office</v>
          </cell>
          <cell r="G165">
            <v>39828</v>
          </cell>
          <cell r="H165">
            <v>41274</v>
          </cell>
          <cell r="I165">
            <v>3.7945205479452055</v>
          </cell>
          <cell r="K165" t="str">
            <v>BA COMMERCE</v>
          </cell>
          <cell r="L165" t="str">
            <v>YES</v>
          </cell>
          <cell r="N165" t="str">
            <v>male</v>
          </cell>
          <cell r="O165" t="str">
            <v>Abul Kashem</v>
          </cell>
          <cell r="P165" t="str">
            <v xml:space="preserve">Najmun Nahar </v>
          </cell>
          <cell r="Q165" t="str">
            <v>Married</v>
          </cell>
          <cell r="S165">
            <v>2</v>
          </cell>
          <cell r="T165">
            <v>26648</v>
          </cell>
          <cell r="U165" t="str">
            <v xml:space="preserve">Chittagong </v>
          </cell>
          <cell r="V165">
            <v>39.849315068493148</v>
          </cell>
          <cell r="W165" t="str">
            <v>Somobay Aungon, Zawtala Road</v>
          </cell>
          <cell r="X165" t="str">
            <v>Baharchara</v>
          </cell>
          <cell r="Y165">
            <v>4700</v>
          </cell>
          <cell r="Z165" t="str">
            <v xml:space="preserve">Cox's Bazar </v>
          </cell>
          <cell r="AA165" t="str">
            <v xml:space="preserve">Cox's Bazar </v>
          </cell>
          <cell r="AC165" t="str">
            <v>01814137548</v>
          </cell>
          <cell r="AD165" t="str">
            <v>Abul Kashem</v>
          </cell>
          <cell r="AE165" t="str">
            <v>Zawtala Road, Coxbazar</v>
          </cell>
          <cell r="AF165" t="str">
            <v>01711444030</v>
          </cell>
          <cell r="AG165" t="str">
            <v>Dr. Nazmul Haque</v>
          </cell>
          <cell r="AH165" t="str">
            <v>Rumaliar Chara, Cox's Bazar.</v>
          </cell>
          <cell r="AI165" t="str">
            <v>01816612176</v>
          </cell>
          <cell r="AJ165" t="str">
            <v>MUSLIM</v>
          </cell>
        </row>
        <row r="166">
          <cell r="A166" t="str">
            <v>CO005</v>
          </cell>
          <cell r="B166" t="str">
            <v>Shahjahan</v>
          </cell>
          <cell r="C166" t="str">
            <v>Shahjahan</v>
          </cell>
          <cell r="D166" t="str">
            <v>Field Logistics Officer</v>
          </cell>
          <cell r="E166" t="str">
            <v>Logistics</v>
          </cell>
          <cell r="F166" t="str">
            <v>Cox's Bazar Office</v>
          </cell>
          <cell r="G166">
            <v>39841</v>
          </cell>
          <cell r="H166">
            <v>41274</v>
          </cell>
          <cell r="I166">
            <v>3.7589041095890412</v>
          </cell>
          <cell r="K166" t="str">
            <v>Master of Social science</v>
          </cell>
          <cell r="L166" t="str">
            <v>YES</v>
          </cell>
          <cell r="N166" t="str">
            <v>male</v>
          </cell>
          <cell r="O166" t="str">
            <v xml:space="preserve">Mr. Mir Ahammed </v>
          </cell>
          <cell r="P166" t="str">
            <v xml:space="preserve">Late Gulzar Begum </v>
          </cell>
          <cell r="Q166" t="str">
            <v>Married</v>
          </cell>
          <cell r="S166">
            <v>2</v>
          </cell>
          <cell r="T166">
            <v>25759</v>
          </cell>
          <cell r="U166" t="str">
            <v xml:space="preserve">Ukhia </v>
          </cell>
          <cell r="V166">
            <v>42.284931506849318</v>
          </cell>
          <cell r="W166" t="str">
            <v>Badar Mukam,Thana : Cox's Bazar ,Dist : Cox's Bazar- 4700</v>
          </cell>
          <cell r="X166" t="str">
            <v xml:space="preserve">Badar Mukam,Thana Road </v>
          </cell>
          <cell r="Y166">
            <v>4700</v>
          </cell>
          <cell r="Z166" t="str">
            <v xml:space="preserve">Cox's Bazar </v>
          </cell>
          <cell r="AA166" t="str">
            <v xml:space="preserve">Cox's Bazar </v>
          </cell>
          <cell r="AC166" t="str">
            <v>01715676273</v>
          </cell>
          <cell r="AD166" t="str">
            <v>Dilruba Shammi</v>
          </cell>
          <cell r="AE166" t="str">
            <v xml:space="preserve">Badar Mukam Thana Road Cox's Bazar </v>
          </cell>
          <cell r="AF166" t="str">
            <v>01720520022</v>
          </cell>
          <cell r="AG166" t="str">
            <v>Kazi Fakar Uddin</v>
          </cell>
          <cell r="AH166" t="str">
            <v>Thana Road, Ukhiya, cox's Bazar</v>
          </cell>
          <cell r="AI166" t="str">
            <v>01716734602</v>
          </cell>
          <cell r="AJ166" t="str">
            <v>MUSLIM</v>
          </cell>
        </row>
        <row r="167">
          <cell r="A167" t="str">
            <v>CO006</v>
          </cell>
          <cell r="B167" t="str">
            <v xml:space="preserve">Nazrul </v>
          </cell>
          <cell r="C167" t="str">
            <v xml:space="preserve">Islam </v>
          </cell>
          <cell r="D167" t="str">
            <v>Watchman</v>
          </cell>
          <cell r="E167" t="str">
            <v>Logistics</v>
          </cell>
          <cell r="F167" t="str">
            <v>Cox Warehouse</v>
          </cell>
          <cell r="G167">
            <v>39831</v>
          </cell>
          <cell r="H167">
            <v>41274</v>
          </cell>
          <cell r="I167">
            <v>3.7863013698630139</v>
          </cell>
          <cell r="K167" t="str">
            <v>Class 5</v>
          </cell>
          <cell r="L167" t="str">
            <v>NO</v>
          </cell>
          <cell r="N167" t="str">
            <v>male</v>
          </cell>
          <cell r="O167" t="str">
            <v xml:space="preserve">Late Kamal Uddin </v>
          </cell>
          <cell r="P167" t="str">
            <v xml:space="preserve">Sara Khotun </v>
          </cell>
          <cell r="Q167" t="str">
            <v>Married</v>
          </cell>
          <cell r="S167">
            <v>5</v>
          </cell>
          <cell r="T167">
            <v>25576</v>
          </cell>
          <cell r="U167" t="str">
            <v xml:space="preserve">Cox's Bazar </v>
          </cell>
          <cell r="V167">
            <v>42.786301369863011</v>
          </cell>
          <cell r="W167" t="str">
            <v>Dakkin Romaliar Chara ,Cox's Bazar -4700</v>
          </cell>
          <cell r="X167" t="str">
            <v xml:space="preserve">Dakkin Romaliar Chara </v>
          </cell>
          <cell r="Y167">
            <v>4700</v>
          </cell>
          <cell r="Z167" t="str">
            <v xml:space="preserve">Cox's Bazar </v>
          </cell>
          <cell r="AA167" t="str">
            <v xml:space="preserve">Cox's Bazar </v>
          </cell>
          <cell r="AC167" t="str">
            <v>01812610880</v>
          </cell>
          <cell r="AD167" t="str">
            <v xml:space="preserve">Abul Kalam </v>
          </cell>
          <cell r="AE167" t="str">
            <v xml:space="preserve">Dakkin Romaliar Chara ,Cox's Bazar </v>
          </cell>
          <cell r="AF167" t="str">
            <v>01815173813</v>
          </cell>
          <cell r="AG167" t="str">
            <v xml:space="preserve">Mohammed Ismil </v>
          </cell>
          <cell r="AH167" t="str">
            <v xml:space="preserve">Dakkin Romaliar Chara ,Cox's Bazar </v>
          </cell>
          <cell r="AI167" t="str">
            <v>01816105907</v>
          </cell>
          <cell r="AJ167" t="str">
            <v>MUSLIM</v>
          </cell>
        </row>
        <row r="168">
          <cell r="A168" t="str">
            <v>CO007</v>
          </cell>
          <cell r="B168" t="str">
            <v xml:space="preserve">Sahadev </v>
          </cell>
          <cell r="C168" t="str">
            <v>Dey</v>
          </cell>
          <cell r="D168" t="str">
            <v>Watchman</v>
          </cell>
          <cell r="E168" t="str">
            <v>Logistics</v>
          </cell>
          <cell r="F168" t="str">
            <v>Cox Warehouse</v>
          </cell>
          <cell r="G168">
            <v>39831</v>
          </cell>
          <cell r="H168">
            <v>41274</v>
          </cell>
          <cell r="I168">
            <v>3.7863013698630139</v>
          </cell>
          <cell r="K168" t="str">
            <v>Class 8</v>
          </cell>
          <cell r="L168" t="str">
            <v>NO</v>
          </cell>
          <cell r="N168" t="str">
            <v>male</v>
          </cell>
          <cell r="O168" t="str">
            <v>Late Surja Dey</v>
          </cell>
          <cell r="P168" t="str">
            <v>Late Pramo Bala Dey</v>
          </cell>
          <cell r="Q168" t="str">
            <v>Married</v>
          </cell>
          <cell r="S168">
            <v>4</v>
          </cell>
          <cell r="T168">
            <v>23081</v>
          </cell>
          <cell r="U168" t="str">
            <v xml:space="preserve">Cox's Bazar </v>
          </cell>
          <cell r="V168">
            <v>49.62191780821918</v>
          </cell>
          <cell r="W168" t="str">
            <v>Ghonarpara , Shankar Moth ,Cox's Bazar -4700</v>
          </cell>
          <cell r="X168" t="str">
            <v xml:space="preserve">Ghonarpara , Shankar Moth </v>
          </cell>
          <cell r="Y168">
            <v>4700</v>
          </cell>
          <cell r="Z168" t="str">
            <v xml:space="preserve">Cox's Bazar </v>
          </cell>
          <cell r="AA168" t="str">
            <v xml:space="preserve">Cox's Bazar </v>
          </cell>
          <cell r="AC168" t="str">
            <v>01734086346</v>
          </cell>
          <cell r="AD168" t="str">
            <v xml:space="preserve">Shoshanta Nath </v>
          </cell>
          <cell r="AE168" t="str">
            <v xml:space="preserve">Goldiriapar ,Cox's Bazar </v>
          </cell>
          <cell r="AF168" t="str">
            <v>01712900023</v>
          </cell>
          <cell r="AG168" t="str">
            <v xml:space="preserve">Shoranjit Dey </v>
          </cell>
          <cell r="AH168" t="str">
            <v>Ghonarpara , Shankar Moth ,Cox's Bazar -4700</v>
          </cell>
          <cell r="AI168" t="str">
            <v>01195057184</v>
          </cell>
          <cell r="AJ168" t="str">
            <v>HINDU</v>
          </cell>
        </row>
        <row r="169">
          <cell r="A169" t="str">
            <v>CO011</v>
          </cell>
          <cell r="B169" t="str">
            <v xml:space="preserve">Monjura  </v>
          </cell>
          <cell r="C169" t="str">
            <v xml:space="preserve">Begum </v>
          </cell>
          <cell r="D169" t="str">
            <v>Cleaner</v>
          </cell>
          <cell r="E169" t="str">
            <v>Administration</v>
          </cell>
          <cell r="F169" t="str">
            <v>Cox's Bazar Office</v>
          </cell>
          <cell r="G169">
            <v>39755</v>
          </cell>
          <cell r="H169">
            <v>41274</v>
          </cell>
          <cell r="I169">
            <v>3.9945205479452053</v>
          </cell>
          <cell r="K169" t="str">
            <v>No</v>
          </cell>
          <cell r="L169" t="str">
            <v>NO</v>
          </cell>
          <cell r="N169" t="str">
            <v>female</v>
          </cell>
          <cell r="O169" t="str">
            <v xml:space="preserve">Late Surjo </v>
          </cell>
          <cell r="P169" t="str">
            <v>Late Rani  Bala</v>
          </cell>
          <cell r="Q169" t="str">
            <v>Married</v>
          </cell>
          <cell r="S169">
            <v>4</v>
          </cell>
          <cell r="T169">
            <v>23172</v>
          </cell>
          <cell r="U169" t="str">
            <v xml:space="preserve">Cox's Bazar </v>
          </cell>
          <cell r="V169">
            <v>49.372602739726027</v>
          </cell>
          <cell r="W169" t="str">
            <v>West Baharchara ,Cox's Bazar -4700</v>
          </cell>
          <cell r="X169" t="str">
            <v xml:space="preserve">West Baharchara </v>
          </cell>
          <cell r="Y169">
            <v>4700</v>
          </cell>
          <cell r="Z169" t="str">
            <v xml:space="preserve">Cox's Bazar </v>
          </cell>
          <cell r="AA169" t="str">
            <v xml:space="preserve">Cox's Bazar </v>
          </cell>
          <cell r="AC169" t="str">
            <v>01830108124</v>
          </cell>
          <cell r="AD169" t="str">
            <v xml:space="preserve">Alamgir Hossain Babu </v>
          </cell>
          <cell r="AE169" t="str">
            <v xml:space="preserve">West Baharchara ,Cox's Bazar </v>
          </cell>
          <cell r="AF169" t="str">
            <v>01915724628</v>
          </cell>
          <cell r="AG169" t="str">
            <v xml:space="preserve">Jahangir Alam </v>
          </cell>
          <cell r="AH169" t="str">
            <v xml:space="preserve">West Baharchara ,Cox's Bazar </v>
          </cell>
          <cell r="AI169" t="str">
            <v>01816805657</v>
          </cell>
          <cell r="AJ169" t="str">
            <v>MUSLIM</v>
          </cell>
        </row>
        <row r="170">
          <cell r="A170" t="str">
            <v>CO012</v>
          </cell>
          <cell r="B170" t="str">
            <v xml:space="preserve">Abul </v>
          </cell>
          <cell r="C170" t="str">
            <v xml:space="preserve">Hasan </v>
          </cell>
          <cell r="D170" t="str">
            <v>Watchman</v>
          </cell>
          <cell r="E170" t="str">
            <v>Logistics</v>
          </cell>
          <cell r="F170" t="str">
            <v>Cox Warehouse</v>
          </cell>
          <cell r="G170">
            <v>39851</v>
          </cell>
          <cell r="H170">
            <v>41274</v>
          </cell>
          <cell r="I170">
            <v>3.7315068493150685</v>
          </cell>
          <cell r="K170" t="str">
            <v>Class 8</v>
          </cell>
          <cell r="L170" t="str">
            <v>NO</v>
          </cell>
          <cell r="N170" t="str">
            <v>male</v>
          </cell>
          <cell r="O170" t="str">
            <v xml:space="preserve">Momtaz Ahammad </v>
          </cell>
          <cell r="P170" t="str">
            <v xml:space="preserve">Fatema Begum </v>
          </cell>
          <cell r="Q170" t="str">
            <v>Married</v>
          </cell>
          <cell r="S170">
            <v>1</v>
          </cell>
          <cell r="T170">
            <v>28479</v>
          </cell>
          <cell r="U170" t="str">
            <v xml:space="preserve">Cox's Bazar </v>
          </cell>
          <cell r="V170">
            <v>34.832876712328769</v>
          </cell>
          <cell r="W170" t="str">
            <v>West Baharchara ,Cox's Bazar -4700</v>
          </cell>
          <cell r="X170" t="str">
            <v xml:space="preserve">West Baharchara </v>
          </cell>
          <cell r="Y170">
            <v>4700</v>
          </cell>
          <cell r="Z170" t="str">
            <v xml:space="preserve">Cox's Bazar </v>
          </cell>
          <cell r="AA170" t="str">
            <v xml:space="preserve">Cox's Bazar </v>
          </cell>
          <cell r="AC170" t="str">
            <v>01717325540</v>
          </cell>
          <cell r="AD170" t="str">
            <v>Noor Ayesha Begum</v>
          </cell>
          <cell r="AE170" t="str">
            <v>Parsim Baharchara, Cox's Bazar</v>
          </cell>
          <cell r="AF170" t="str">
            <v>01717325540</v>
          </cell>
          <cell r="AG170" t="str">
            <v>Gulzer Begum</v>
          </cell>
          <cell r="AH170" t="str">
            <v>Parsim Baharchara, Cox's Bazar</v>
          </cell>
          <cell r="AI170" t="str">
            <v>01814770555</v>
          </cell>
          <cell r="AJ170" t="str">
            <v>MUSLIM</v>
          </cell>
        </row>
        <row r="171">
          <cell r="A171" t="str">
            <v>CO013</v>
          </cell>
          <cell r="B171" t="str">
            <v xml:space="preserve">Razu </v>
          </cell>
          <cell r="C171" t="str">
            <v xml:space="preserve">Barua </v>
          </cell>
          <cell r="D171" t="str">
            <v>Cook</v>
          </cell>
          <cell r="E171" t="str">
            <v>Administration</v>
          </cell>
          <cell r="F171" t="str">
            <v>Cox's Bazar Office</v>
          </cell>
          <cell r="G171">
            <v>39782</v>
          </cell>
          <cell r="H171">
            <v>41274</v>
          </cell>
          <cell r="I171">
            <v>3.9205479452054797</v>
          </cell>
          <cell r="K171" t="str">
            <v>Class 9</v>
          </cell>
          <cell r="L171" t="str">
            <v>NO</v>
          </cell>
          <cell r="N171" t="str">
            <v>male</v>
          </cell>
          <cell r="O171" t="str">
            <v xml:space="preserve">Soshan Barua </v>
          </cell>
          <cell r="P171" t="str">
            <v xml:space="preserve">Shafili Barua </v>
          </cell>
          <cell r="Q171" t="str">
            <v>Married</v>
          </cell>
          <cell r="S171">
            <v>4</v>
          </cell>
          <cell r="T171">
            <v>23606</v>
          </cell>
          <cell r="U171" t="str">
            <v xml:space="preserve">Cox's Bazar </v>
          </cell>
          <cell r="V171">
            <v>48.183561643835617</v>
          </cell>
          <cell r="W171" t="str">
            <v>Dhokhin Kutubdia para ,Biman Bondor ,Cox's Bazar -4700</v>
          </cell>
          <cell r="X171" t="str">
            <v xml:space="preserve">Dhokhin Kutubdia Para </v>
          </cell>
          <cell r="Y171">
            <v>4700</v>
          </cell>
          <cell r="Z171" t="str">
            <v xml:space="preserve">Cox's Bazar </v>
          </cell>
          <cell r="AA171" t="str">
            <v xml:space="preserve">Cox's Bazar </v>
          </cell>
          <cell r="AC171" t="str">
            <v>01714620937</v>
          </cell>
          <cell r="AD171" t="str">
            <v xml:space="preserve">Mamun </v>
          </cell>
          <cell r="AE171" t="str">
            <v>Niribili Hassari ,Cox's Bazar ,4700</v>
          </cell>
          <cell r="AF171" t="str">
            <v>01734269704</v>
          </cell>
          <cell r="AG171" t="str">
            <v xml:space="preserve">Kazol Barua </v>
          </cell>
          <cell r="AH171" t="str">
            <v xml:space="preserve">Bottoli Rustom Hat ,Anowara , Chittagong </v>
          </cell>
          <cell r="AI171" t="str">
            <v>01721181579</v>
          </cell>
          <cell r="AJ171" t="str">
            <v>BUDDHIST</v>
          </cell>
        </row>
        <row r="172">
          <cell r="A172" t="str">
            <v>CO014</v>
          </cell>
          <cell r="B172" t="str">
            <v xml:space="preserve">Mohammad </v>
          </cell>
          <cell r="C172" t="str">
            <v xml:space="preserve">Elias </v>
          </cell>
          <cell r="D172" t="str">
            <v>Watchman</v>
          </cell>
          <cell r="E172" t="str">
            <v>Logistics</v>
          </cell>
          <cell r="F172" t="str">
            <v>Cox Warehouse</v>
          </cell>
          <cell r="G172">
            <v>39854</v>
          </cell>
          <cell r="H172">
            <v>41274</v>
          </cell>
          <cell r="I172">
            <v>3.7232876712328768</v>
          </cell>
          <cell r="K172" t="str">
            <v>HSC</v>
          </cell>
          <cell r="L172" t="str">
            <v>NO</v>
          </cell>
          <cell r="N172" t="str">
            <v>male</v>
          </cell>
          <cell r="O172" t="str">
            <v xml:space="preserve">Mohammad Ali </v>
          </cell>
          <cell r="P172" t="str">
            <v>Joynob Begum</v>
          </cell>
          <cell r="Q172" t="str">
            <v>Single</v>
          </cell>
          <cell r="R172" t="str">
            <v>/</v>
          </cell>
          <cell r="S172">
            <v>0</v>
          </cell>
          <cell r="T172">
            <v>30780</v>
          </cell>
          <cell r="U172" t="str">
            <v xml:space="preserve">Chittagong </v>
          </cell>
          <cell r="V172">
            <v>28.528767123287672</v>
          </cell>
          <cell r="W172" t="str">
            <v>Help New Circuit House Road ,Baharchara ,Cox's Bazar -4700</v>
          </cell>
          <cell r="X172" t="str">
            <v xml:space="preserve">Help New Circuit House Road </v>
          </cell>
          <cell r="Y172">
            <v>4700</v>
          </cell>
          <cell r="Z172" t="str">
            <v xml:space="preserve">Cox's Bazar </v>
          </cell>
          <cell r="AA172" t="str">
            <v xml:space="preserve">Cox's Bazar </v>
          </cell>
          <cell r="AC172" t="str">
            <v>01813283925</v>
          </cell>
          <cell r="AD172" t="str">
            <v>Md. Kari omar Ali</v>
          </cell>
          <cell r="AE172" t="str">
            <v>Teacher, Chagar Char Senior Madrasha, Dohazari, Chittagong</v>
          </cell>
          <cell r="AF172" t="str">
            <v>01819335365</v>
          </cell>
          <cell r="AG172" t="str">
            <v>Md. Shirazul Islam</v>
          </cell>
          <cell r="AH172" t="str">
            <v>Union Porishad Mamber, Dohazari, Chittagong</v>
          </cell>
          <cell r="AI172" t="str">
            <v>01718179851</v>
          </cell>
          <cell r="AJ172" t="str">
            <v>MUSLIM</v>
          </cell>
        </row>
        <row r="173">
          <cell r="A173" t="str">
            <v>CO015</v>
          </cell>
          <cell r="B173" t="str">
            <v xml:space="preserve">U Hla </v>
          </cell>
          <cell r="C173" t="str">
            <v>Khin</v>
          </cell>
          <cell r="D173" t="str">
            <v>Psycho Social Worker</v>
          </cell>
          <cell r="E173" t="str">
            <v>Mental Health</v>
          </cell>
          <cell r="F173" t="str">
            <v>Teknaf - Nayapara</v>
          </cell>
          <cell r="G173">
            <v>40587</v>
          </cell>
          <cell r="H173">
            <v>41274</v>
          </cell>
          <cell r="I173">
            <v>1.715068493150685</v>
          </cell>
          <cell r="K173" t="str">
            <v>Bachelor of Arts(BA)</v>
          </cell>
          <cell r="L173" t="str">
            <v>NO</v>
          </cell>
          <cell r="N173" t="str">
            <v>female</v>
          </cell>
          <cell r="O173" t="str">
            <v xml:space="preserve">Maung Tun Sein </v>
          </cell>
          <cell r="P173" t="str">
            <v xml:space="preserve">Ma Thein Hie </v>
          </cell>
          <cell r="Q173" t="str">
            <v>Married</v>
          </cell>
          <cell r="S173">
            <v>0</v>
          </cell>
          <cell r="T173">
            <v>24320</v>
          </cell>
          <cell r="U173" t="str">
            <v xml:space="preserve">Cox's Bazar </v>
          </cell>
          <cell r="V173">
            <v>46.227397260273975</v>
          </cell>
          <cell r="W173" t="str">
            <v>Sein Brother's Store ,Rice Market Road ,Cox's Bazar -4700</v>
          </cell>
          <cell r="X173" t="str">
            <v xml:space="preserve">Rice Market Road </v>
          </cell>
          <cell r="Y173">
            <v>4700</v>
          </cell>
          <cell r="Z173" t="str">
            <v xml:space="preserve">Cox's Bazar </v>
          </cell>
          <cell r="AA173" t="str">
            <v xml:space="preserve">Cox's Bazar </v>
          </cell>
          <cell r="AC173" t="str">
            <v>01720563923</v>
          </cell>
          <cell r="AD173" t="str">
            <v xml:space="preserve">Wan May </v>
          </cell>
          <cell r="AE173" t="str">
            <v>Sein Brother's Store ,Rice Market Road ,Cox's Bazar -4700</v>
          </cell>
          <cell r="AF173" t="str">
            <v>01732026210</v>
          </cell>
          <cell r="AG173" t="str">
            <v xml:space="preserve">Ah Nu </v>
          </cell>
          <cell r="AH173" t="str">
            <v>Sein Brother's Store ,Rice Market Road ,Cox's Bazar -4700</v>
          </cell>
          <cell r="AI173" t="str">
            <v>01732026210</v>
          </cell>
          <cell r="AJ173" t="str">
            <v>BUDDHIST</v>
          </cell>
        </row>
        <row r="174">
          <cell r="A174" t="str">
            <v>CO017</v>
          </cell>
          <cell r="B174" t="str">
            <v>Mohammad</v>
          </cell>
          <cell r="C174" t="str">
            <v xml:space="preserve">Hasan </v>
          </cell>
          <cell r="D174" t="str">
            <v>CMAM Team Leader (Monitor)</v>
          </cell>
          <cell r="E174" t="str">
            <v>Nutrition</v>
          </cell>
          <cell r="F174" t="str">
            <v>Teknaf</v>
          </cell>
          <cell r="G174">
            <v>40860</v>
          </cell>
          <cell r="H174">
            <v>41274</v>
          </cell>
          <cell r="I174">
            <v>0.9671232876712329</v>
          </cell>
          <cell r="K174" t="str">
            <v>Diploma in Agriculture</v>
          </cell>
          <cell r="L174" t="str">
            <v>YES</v>
          </cell>
          <cell r="N174" t="str">
            <v>male</v>
          </cell>
          <cell r="O174" t="str">
            <v xml:space="preserve">Lal Miah </v>
          </cell>
          <cell r="P174" t="str">
            <v>Amina Khatun</v>
          </cell>
          <cell r="Q174" t="str">
            <v>Single</v>
          </cell>
          <cell r="R174" t="str">
            <v>/</v>
          </cell>
          <cell r="S174">
            <v>0</v>
          </cell>
          <cell r="T174">
            <v>30376</v>
          </cell>
          <cell r="U174" t="str">
            <v xml:space="preserve">Mukterkol </v>
          </cell>
          <cell r="V174">
            <v>29.635616438356163</v>
          </cell>
          <cell r="W174" t="str">
            <v>Vill: Nayapara ,P.O: Rangikhali, P.S : Teknaf -4761</v>
          </cell>
          <cell r="X174" t="str">
            <v>Nayapara</v>
          </cell>
          <cell r="Y174">
            <v>4761</v>
          </cell>
          <cell r="Z174" t="str">
            <v xml:space="preserve">Cox's Bazar </v>
          </cell>
          <cell r="AA174" t="str">
            <v xml:space="preserve">Cox's Bazar </v>
          </cell>
          <cell r="AC174" t="str">
            <v>01814442605</v>
          </cell>
          <cell r="AD174" t="str">
            <v xml:space="preserve">Zafor Alom </v>
          </cell>
          <cell r="AE174" t="str">
            <v xml:space="preserve">Vill : Nayapara ,P.O : Rangikhali ,P.S : Teknaf ,Cox's Bazar </v>
          </cell>
          <cell r="AF174" t="str">
            <v>01824897760</v>
          </cell>
          <cell r="AG174" t="str">
            <v xml:space="preserve">Sarwar Kamal Romon </v>
          </cell>
          <cell r="AH174" t="str">
            <v xml:space="preserve">IIUC ,Department of English </v>
          </cell>
          <cell r="AI174" t="str">
            <v>01818911671</v>
          </cell>
          <cell r="AJ174" t="str">
            <v>MUSLIM</v>
          </cell>
        </row>
        <row r="175">
          <cell r="A175" t="str">
            <v>CO021</v>
          </cell>
          <cell r="B175" t="str">
            <v>Md. Moshiur</v>
          </cell>
          <cell r="C175" t="str">
            <v>Rahman</v>
          </cell>
          <cell r="D175" t="str">
            <v>Outreach Nutrition Supervisor</v>
          </cell>
          <cell r="E175" t="str">
            <v>Nutrition</v>
          </cell>
          <cell r="F175" t="str">
            <v>Teknaf - Nayapara</v>
          </cell>
          <cell r="G175">
            <v>39814</v>
          </cell>
          <cell r="H175">
            <v>41274</v>
          </cell>
          <cell r="I175">
            <v>3.8328767123287673</v>
          </cell>
          <cell r="K175" t="str">
            <v>HSC</v>
          </cell>
          <cell r="L175" t="str">
            <v>NO</v>
          </cell>
          <cell r="N175" t="str">
            <v>male</v>
          </cell>
          <cell r="O175" t="str">
            <v>Abdur Rahman</v>
          </cell>
          <cell r="P175" t="str">
            <v>Morjina Begum</v>
          </cell>
          <cell r="Q175" t="str">
            <v>Single</v>
          </cell>
          <cell r="R175" t="str">
            <v>/</v>
          </cell>
          <cell r="S175">
            <v>0</v>
          </cell>
          <cell r="T175">
            <v>30682</v>
          </cell>
          <cell r="U175" t="str">
            <v>Dinajpur</v>
          </cell>
          <cell r="V175">
            <v>28.797260273972604</v>
          </cell>
          <cell r="W175" t="str">
            <v>Vill: Tangua Pukur Para, Khanshama, Dinajpur, Rajshahi</v>
          </cell>
          <cell r="X175" t="str">
            <v>Dinajpur</v>
          </cell>
          <cell r="Y175">
            <v>5230</v>
          </cell>
          <cell r="Z175" t="str">
            <v>Khanshama</v>
          </cell>
          <cell r="AA175" t="str">
            <v>Dinajpur</v>
          </cell>
          <cell r="AC175" t="str">
            <v>01719140736</v>
          </cell>
          <cell r="AD175" t="str">
            <v>Abdul Mazid</v>
          </cell>
          <cell r="AE175" t="str">
            <v>Repartrition Asst. Nayapara Refugee Camp, Teknaf</v>
          </cell>
          <cell r="AF175" t="str">
            <v>01720551449</v>
          </cell>
          <cell r="AG175" t="str">
            <v>Md. Altaf Hossain</v>
          </cell>
          <cell r="AH175" t="str">
            <v xml:space="preserve">Vill: Tangua Pukur Para, Khanshama, Dinajpur, </v>
          </cell>
          <cell r="AI175" t="str">
            <v>01719260967</v>
          </cell>
          <cell r="AJ175" t="str">
            <v>MUSLIM</v>
          </cell>
        </row>
        <row r="176">
          <cell r="A176" t="str">
            <v>CO022</v>
          </cell>
          <cell r="B176" t="str">
            <v>Mallika</v>
          </cell>
          <cell r="C176" t="str">
            <v xml:space="preserve">Paul </v>
          </cell>
          <cell r="D176" t="str">
            <v>Health Educator</v>
          </cell>
          <cell r="E176" t="str">
            <v>Nutrition</v>
          </cell>
          <cell r="F176" t="str">
            <v>Teknaf - Nayapara</v>
          </cell>
          <cell r="G176">
            <v>39814</v>
          </cell>
          <cell r="H176">
            <v>41274</v>
          </cell>
          <cell r="I176">
            <v>3.8328767123287673</v>
          </cell>
          <cell r="K176" t="str">
            <v>MA ARTS</v>
          </cell>
          <cell r="L176" t="str">
            <v>NO</v>
          </cell>
          <cell r="N176" t="str">
            <v>female</v>
          </cell>
          <cell r="O176" t="str">
            <v>Harey Krishina Paul</v>
          </cell>
          <cell r="P176" t="str">
            <v>Mandira Paul</v>
          </cell>
          <cell r="Q176" t="str">
            <v>Married</v>
          </cell>
          <cell r="S176">
            <v>1</v>
          </cell>
          <cell r="T176">
            <v>27810</v>
          </cell>
          <cell r="U176" t="str">
            <v>Kushtia</v>
          </cell>
          <cell r="V176">
            <v>36.665753424657531</v>
          </cell>
          <cell r="W176" t="str">
            <v>27/2 Jhenaidah Road, Chorehash, Kushtia</v>
          </cell>
          <cell r="X176" t="str">
            <v>Kushtia</v>
          </cell>
          <cell r="Y176">
            <v>7002</v>
          </cell>
          <cell r="Z176" t="str">
            <v>Kustia</v>
          </cell>
          <cell r="AA176" t="str">
            <v>kustia</v>
          </cell>
          <cell r="AC176" t="str">
            <v>01711976814</v>
          </cell>
          <cell r="AD176" t="str">
            <v>Harey Krishina Paul</v>
          </cell>
          <cell r="AE176" t="str">
            <v>Hazi T. Islam Monjil, Asharm More, Jossore</v>
          </cell>
          <cell r="AF176" t="str">
            <v>01726150959</v>
          </cell>
          <cell r="AG176" t="str">
            <v>Arobindu Paul</v>
          </cell>
          <cell r="AH176" t="str">
            <v>27/2 Jhenaidah Road, Chorehash, Kushtia</v>
          </cell>
          <cell r="AI176" t="str">
            <v>01711473477</v>
          </cell>
          <cell r="AJ176" t="str">
            <v>HINDU</v>
          </cell>
        </row>
        <row r="177">
          <cell r="A177" t="str">
            <v>CO026</v>
          </cell>
          <cell r="B177" t="str">
            <v>Rasal</v>
          </cell>
          <cell r="C177" t="str">
            <v>Talukder</v>
          </cell>
          <cell r="D177" t="str">
            <v>Registrar</v>
          </cell>
          <cell r="E177" t="str">
            <v>Nutrition</v>
          </cell>
          <cell r="F177" t="str">
            <v>Teknaf - Nayapara</v>
          </cell>
          <cell r="G177">
            <v>39814</v>
          </cell>
          <cell r="H177">
            <v>41274</v>
          </cell>
          <cell r="I177">
            <v>3.8328767123287673</v>
          </cell>
          <cell r="K177" t="str">
            <v>SSC</v>
          </cell>
          <cell r="L177" t="str">
            <v>NO</v>
          </cell>
          <cell r="N177" t="str">
            <v>male</v>
          </cell>
          <cell r="O177" t="str">
            <v>Delowar Hossain Talukder</v>
          </cell>
          <cell r="P177" t="str">
            <v>Asiya Begum</v>
          </cell>
          <cell r="Q177" t="str">
            <v>Single</v>
          </cell>
          <cell r="R177" t="str">
            <v>/</v>
          </cell>
          <cell r="S177">
            <v>0</v>
          </cell>
          <cell r="T177">
            <v>31107</v>
          </cell>
          <cell r="U177" t="str">
            <v>Deldur</v>
          </cell>
          <cell r="V177">
            <v>27.632876712328766</v>
          </cell>
          <cell r="W177" t="str">
            <v>Vill: Deldur, P/O: Deldur, Dist.: Tangail</v>
          </cell>
          <cell r="X177" t="str">
            <v>Deldur</v>
          </cell>
          <cell r="Y177">
            <v>1910</v>
          </cell>
          <cell r="Z177" t="str">
            <v>Deldur</v>
          </cell>
          <cell r="AA177" t="str">
            <v>Tangail</v>
          </cell>
          <cell r="AC177" t="str">
            <v>01728140047</v>
          </cell>
          <cell r="AD177" t="str">
            <v>Raman Talukder</v>
          </cell>
          <cell r="AE177" t="str">
            <v>Deldur, Tangail</v>
          </cell>
          <cell r="AF177" t="str">
            <v>01920389818</v>
          </cell>
          <cell r="AG177" t="str">
            <v>Azim talukder</v>
          </cell>
          <cell r="AH177" t="str">
            <v>Deldur, Tangail</v>
          </cell>
          <cell r="AI177" t="str">
            <v>01923562393</v>
          </cell>
          <cell r="AJ177" t="str">
            <v>MUSLIM</v>
          </cell>
        </row>
        <row r="178">
          <cell r="A178" t="str">
            <v>CO027</v>
          </cell>
          <cell r="B178" t="str">
            <v>Md,</v>
          </cell>
          <cell r="C178" t="str">
            <v xml:space="preserve">Ismail </v>
          </cell>
          <cell r="D178" t="str">
            <v>Registrar</v>
          </cell>
          <cell r="E178" t="str">
            <v>Nutrition</v>
          </cell>
          <cell r="F178" t="str">
            <v>Teknaf - Nayapara</v>
          </cell>
          <cell r="G178">
            <v>39814</v>
          </cell>
          <cell r="H178">
            <v>41274</v>
          </cell>
          <cell r="I178">
            <v>3.8328767123287673</v>
          </cell>
          <cell r="K178" t="str">
            <v>HSC</v>
          </cell>
          <cell r="L178" t="str">
            <v>NO</v>
          </cell>
          <cell r="N178" t="str">
            <v>male</v>
          </cell>
          <cell r="O178" t="str">
            <v>Shamsul Alam</v>
          </cell>
          <cell r="P178" t="str">
            <v>Dilbahar Khatun</v>
          </cell>
          <cell r="Q178" t="str">
            <v>Single</v>
          </cell>
          <cell r="R178" t="str">
            <v>/</v>
          </cell>
          <cell r="S178">
            <v>0</v>
          </cell>
          <cell r="T178">
            <v>30317</v>
          </cell>
          <cell r="U178" t="str">
            <v>Teknaf</v>
          </cell>
          <cell r="V178">
            <v>29.797260273972604</v>
          </cell>
          <cell r="W178" t="str">
            <v xml:space="preserve">Vill: Nayapara ,P.O: Rangikhali, Nilla, P.S : Teknaf </v>
          </cell>
          <cell r="X178" t="str">
            <v>Nilla</v>
          </cell>
          <cell r="Y178">
            <v>4761</v>
          </cell>
          <cell r="Z178" t="str">
            <v>Teknaf</v>
          </cell>
          <cell r="AA178" t="str">
            <v xml:space="preserve">Cox's Bazar </v>
          </cell>
          <cell r="AC178" t="str">
            <v>01715703740</v>
          </cell>
          <cell r="AD178" t="str">
            <v>Rashida Begum</v>
          </cell>
          <cell r="AE178" t="str">
            <v xml:space="preserve">Vill: Nayapara ,P.O: Rangikhali, Nilla, P.S : Teknaf </v>
          </cell>
          <cell r="AF178" t="str">
            <v>01811204193</v>
          </cell>
          <cell r="AG178" t="str">
            <v>Bodiour rahaman</v>
          </cell>
          <cell r="AH178" t="str">
            <v xml:space="preserve">Vill: Mosani Para ,P.O: Rangikhali, Nilla, P.S : Teknaf </v>
          </cell>
          <cell r="AI178" t="str">
            <v>01715703706</v>
          </cell>
          <cell r="AJ178" t="str">
            <v>MUSLIM</v>
          </cell>
        </row>
        <row r="179">
          <cell r="A179" t="str">
            <v>CO028</v>
          </cell>
          <cell r="B179" t="str">
            <v>Md. Salim</v>
          </cell>
          <cell r="C179" t="str">
            <v xml:space="preserve">Ullah </v>
          </cell>
          <cell r="D179" t="str">
            <v>Measurer</v>
          </cell>
          <cell r="E179" t="str">
            <v>Nutrition</v>
          </cell>
          <cell r="F179" t="str">
            <v>Teknaf - Nayapara</v>
          </cell>
          <cell r="G179">
            <v>39814</v>
          </cell>
          <cell r="H179">
            <v>41274</v>
          </cell>
          <cell r="I179">
            <v>3.8328767123287673</v>
          </cell>
          <cell r="K179" t="str">
            <v>SSC</v>
          </cell>
          <cell r="L179" t="str">
            <v>NO</v>
          </cell>
          <cell r="N179" t="str">
            <v>male</v>
          </cell>
          <cell r="O179" t="str">
            <v>Mohammad Islam</v>
          </cell>
          <cell r="P179" t="str">
            <v>Farida Begum</v>
          </cell>
          <cell r="Q179" t="str">
            <v>Single</v>
          </cell>
          <cell r="R179" t="str">
            <v>/</v>
          </cell>
          <cell r="S179">
            <v>0</v>
          </cell>
          <cell r="T179">
            <v>29266</v>
          </cell>
          <cell r="U179" t="str">
            <v xml:space="preserve">Cox's Bazar </v>
          </cell>
          <cell r="V179">
            <v>32.676712328767124</v>
          </cell>
          <cell r="W179" t="str">
            <v>Vill: Jolekhar Para, Ramu, Cox'sBazar.</v>
          </cell>
          <cell r="X179" t="str">
            <v>Ramu</v>
          </cell>
          <cell r="Y179">
            <v>4730</v>
          </cell>
          <cell r="Z179" t="str">
            <v>Ramu</v>
          </cell>
          <cell r="AA179" t="str">
            <v xml:space="preserve">Cox's Bazar </v>
          </cell>
          <cell r="AC179" t="str">
            <v>01714921472</v>
          </cell>
          <cell r="AD179" t="str">
            <v>Mohammad Salamot Ullah</v>
          </cell>
          <cell r="AE179" t="str">
            <v>Vill: Jolekhar Para, Ramu, Cox'sBazar.</v>
          </cell>
          <cell r="AF179" t="str">
            <v>01813310828</v>
          </cell>
          <cell r="AG179" t="str">
            <v>Mohammad Islam</v>
          </cell>
          <cell r="AH179" t="str">
            <v>Vill: Jolekhar Para, Ramu, Cox'sBazar.</v>
          </cell>
          <cell r="AI179" t="str">
            <v>01818856569</v>
          </cell>
          <cell r="AJ179" t="str">
            <v>MUSLIM</v>
          </cell>
        </row>
        <row r="180">
          <cell r="A180" t="str">
            <v>CO030</v>
          </cell>
          <cell r="B180" t="str">
            <v>Retu</v>
          </cell>
          <cell r="C180" t="str">
            <v xml:space="preserve">Barua </v>
          </cell>
          <cell r="D180" t="str">
            <v>Registrar</v>
          </cell>
          <cell r="E180" t="str">
            <v>Nutrition</v>
          </cell>
          <cell r="F180" t="str">
            <v>Teknaf - Nayapara</v>
          </cell>
          <cell r="G180">
            <v>39814</v>
          </cell>
          <cell r="H180">
            <v>41274</v>
          </cell>
          <cell r="I180">
            <v>3.8328767123287673</v>
          </cell>
          <cell r="K180" t="str">
            <v>BA ARTS</v>
          </cell>
          <cell r="L180" t="str">
            <v>NO</v>
          </cell>
          <cell r="N180" t="str">
            <v>male</v>
          </cell>
          <cell r="O180" t="str">
            <v>Late- Khoka Barua</v>
          </cell>
          <cell r="P180" t="str">
            <v>Shudha Barua</v>
          </cell>
          <cell r="Q180" t="str">
            <v>Single</v>
          </cell>
          <cell r="R180" t="str">
            <v>/</v>
          </cell>
          <cell r="S180">
            <v>0</v>
          </cell>
          <cell r="T180">
            <v>26932</v>
          </cell>
          <cell r="U180" t="str">
            <v xml:space="preserve">Cox's Bazar </v>
          </cell>
          <cell r="V180">
            <v>39.07123287671233</v>
          </cell>
          <cell r="W180" t="str">
            <v>Merongloa Sridhan Para, Ramu, Cox'sBazar.</v>
          </cell>
          <cell r="X180" t="str">
            <v>Ramu</v>
          </cell>
          <cell r="Y180">
            <v>4730</v>
          </cell>
          <cell r="Z180" t="str">
            <v>Ramu</v>
          </cell>
          <cell r="AA180" t="str">
            <v xml:space="preserve">Cox's Bazar </v>
          </cell>
          <cell r="AC180" t="str">
            <v>01819547764</v>
          </cell>
          <cell r="AD180" t="str">
            <v>Nilu Kumar Barua</v>
          </cell>
          <cell r="AE180" t="str">
            <v>RRRC Office, Cox'sBazar</v>
          </cell>
          <cell r="AF180" t="str">
            <v>01819082652</v>
          </cell>
          <cell r="AG180" t="str">
            <v>Chanchal Barua</v>
          </cell>
          <cell r="AH180" t="str">
            <v>Merongloa Sridhan Para, Ramu, Cox'sBazar.</v>
          </cell>
          <cell r="AI180" t="str">
            <v>01816246672</v>
          </cell>
          <cell r="AJ180" t="str">
            <v>BUDDHIST</v>
          </cell>
        </row>
        <row r="181">
          <cell r="A181" t="str">
            <v>CO032</v>
          </cell>
          <cell r="B181" t="str">
            <v>Suporna</v>
          </cell>
          <cell r="C181" t="str">
            <v>Chowdhury</v>
          </cell>
          <cell r="D181" t="str">
            <v>Cook</v>
          </cell>
          <cell r="E181" t="str">
            <v>Nutrition</v>
          </cell>
          <cell r="F181" t="str">
            <v>Teknaf - Nayapara</v>
          </cell>
          <cell r="G181">
            <v>39814</v>
          </cell>
          <cell r="H181">
            <v>41274</v>
          </cell>
          <cell r="I181">
            <v>3.8328767123287673</v>
          </cell>
          <cell r="K181" t="str">
            <v>SSC</v>
          </cell>
          <cell r="L181" t="str">
            <v>NO</v>
          </cell>
          <cell r="N181" t="str">
            <v>female</v>
          </cell>
          <cell r="O181" t="str">
            <v>Milon Chowdhury</v>
          </cell>
          <cell r="P181" t="str">
            <v>Sumita Barua</v>
          </cell>
          <cell r="Q181" t="str">
            <v>Married</v>
          </cell>
          <cell r="S181">
            <v>0</v>
          </cell>
          <cell r="T181">
            <v>28150</v>
          </cell>
          <cell r="U181" t="str">
            <v xml:space="preserve">Chittagong </v>
          </cell>
          <cell r="V181">
            <v>35.734246575342468</v>
          </cell>
          <cell r="W181" t="str">
            <v>Vill: Sailer Dava, Ukhiya, cox'sBazar</v>
          </cell>
          <cell r="X181" t="str">
            <v>Ukhiya</v>
          </cell>
          <cell r="Y181">
            <v>4750</v>
          </cell>
          <cell r="Z181" t="str">
            <v>Ukhiya</v>
          </cell>
          <cell r="AA181" t="str">
            <v xml:space="preserve">Cox's Bazar </v>
          </cell>
          <cell r="AC181" t="str">
            <v>01820152498</v>
          </cell>
          <cell r="AD181" t="str">
            <v>Sudatta Barua</v>
          </cell>
          <cell r="AE181" t="str">
            <v>Vill: Sailer Dava, Ukhiya, cox'sBazar</v>
          </cell>
          <cell r="AF181" t="str">
            <v>01811975689</v>
          </cell>
          <cell r="AG181" t="str">
            <v>Milon Chowdhury</v>
          </cell>
          <cell r="AH181" t="str">
            <v>Vill: Sailer Dava, Ukhiya, cox'sBazar</v>
          </cell>
          <cell r="AI181" t="str">
            <v>01737011100</v>
          </cell>
          <cell r="AJ181" t="str">
            <v>MUSLIM</v>
          </cell>
        </row>
        <row r="182">
          <cell r="A182" t="str">
            <v>CO033</v>
          </cell>
          <cell r="B182" t="str">
            <v>Abdul</v>
          </cell>
          <cell r="C182" t="str">
            <v>Gofur</v>
          </cell>
          <cell r="D182" t="str">
            <v>Watchman</v>
          </cell>
          <cell r="E182" t="str">
            <v>Logistics</v>
          </cell>
          <cell r="F182" t="str">
            <v>Teknaf - Nayapara</v>
          </cell>
          <cell r="G182">
            <v>39845</v>
          </cell>
          <cell r="H182">
            <v>41274</v>
          </cell>
          <cell r="I182">
            <v>3.7479452054794522</v>
          </cell>
          <cell r="K182" t="str">
            <v>no</v>
          </cell>
          <cell r="L182" t="str">
            <v>NO</v>
          </cell>
          <cell r="N182" t="str">
            <v>male</v>
          </cell>
          <cell r="O182" t="str">
            <v>Azizur Rahman</v>
          </cell>
          <cell r="P182" t="str">
            <v>Halima Khatun</v>
          </cell>
          <cell r="Q182" t="str">
            <v>Married</v>
          </cell>
          <cell r="S182">
            <v>3</v>
          </cell>
          <cell r="T182">
            <v>27591</v>
          </cell>
          <cell r="U182" t="str">
            <v>Teknaf</v>
          </cell>
          <cell r="V182">
            <v>37.265753424657532</v>
          </cell>
          <cell r="W182" t="str">
            <v>Jahila para, Teknaf, cox'sBazar</v>
          </cell>
          <cell r="X182" t="str">
            <v>Teknaf</v>
          </cell>
          <cell r="Y182">
            <v>4760</v>
          </cell>
          <cell r="Z182" t="str">
            <v>Teknaf</v>
          </cell>
          <cell r="AA182" t="str">
            <v xml:space="preserve">Cox's Bazar </v>
          </cell>
          <cell r="AC182" t="str">
            <v>01820191593</v>
          </cell>
          <cell r="AD182" t="str">
            <v>Samiya Cloth Store</v>
          </cell>
          <cell r="AE182" t="str">
            <v>Teknaf Bazar, Teknaf, Cox's Bazar</v>
          </cell>
          <cell r="AF182" t="str">
            <v>0188999809</v>
          </cell>
          <cell r="AG182" t="str">
            <v>Gura Miya</v>
          </cell>
          <cell r="AH182" t="str">
            <v>Teknaf Bazar, Teknaf, Cox's Bazar</v>
          </cell>
          <cell r="AI182" t="str">
            <v>01818999792</v>
          </cell>
          <cell r="AJ182" t="str">
            <v>MUSLIM</v>
          </cell>
        </row>
        <row r="183">
          <cell r="A183" t="str">
            <v>CO034</v>
          </cell>
          <cell r="B183" t="str">
            <v>Emam</v>
          </cell>
          <cell r="C183" t="str">
            <v>Hossain (1)</v>
          </cell>
          <cell r="D183" t="str">
            <v>Watchman</v>
          </cell>
          <cell r="E183" t="str">
            <v>Logistics</v>
          </cell>
          <cell r="F183" t="str">
            <v>Teknaf - Nayapara</v>
          </cell>
          <cell r="G183">
            <v>39845</v>
          </cell>
          <cell r="H183">
            <v>41274</v>
          </cell>
          <cell r="I183">
            <v>3.7479452054794522</v>
          </cell>
          <cell r="K183" t="str">
            <v>no</v>
          </cell>
          <cell r="L183" t="str">
            <v>NO</v>
          </cell>
          <cell r="N183" t="str">
            <v>male</v>
          </cell>
          <cell r="O183" t="str">
            <v>Sultan Ahmed</v>
          </cell>
          <cell r="P183" t="str">
            <v>Somuda Khatun</v>
          </cell>
          <cell r="Q183" t="str">
            <v>Single</v>
          </cell>
          <cell r="R183" t="str">
            <v>/</v>
          </cell>
          <cell r="S183">
            <v>0</v>
          </cell>
          <cell r="T183">
            <v>29910</v>
          </cell>
          <cell r="U183" t="str">
            <v>Teknaf</v>
          </cell>
          <cell r="V183">
            <v>30.912328767123288</v>
          </cell>
          <cell r="W183" t="str">
            <v>Dhakhin Leda, Teknaf, Cox'sBazar</v>
          </cell>
          <cell r="X183" t="str">
            <v>Teknaf</v>
          </cell>
          <cell r="Y183">
            <v>4761</v>
          </cell>
          <cell r="Z183" t="str">
            <v>Teknaf</v>
          </cell>
          <cell r="AA183" t="str">
            <v xml:space="preserve">Cox's Bazar </v>
          </cell>
          <cell r="AC183" t="str">
            <v>01715729860</v>
          </cell>
          <cell r="AD183" t="str">
            <v>Noor Hossain</v>
          </cell>
          <cell r="AE183" t="str">
            <v>Dhakhin Leda, Rangikhali, Teknaf, Cox'sBazar</v>
          </cell>
          <cell r="AF183" t="str">
            <v>01715907591</v>
          </cell>
          <cell r="AG183" t="str">
            <v>Sultan Ahmed</v>
          </cell>
          <cell r="AH183" t="str">
            <v>Dhakhin Leda, Rangikhali, Teknaf, Cox'sBazar</v>
          </cell>
          <cell r="AI183" t="str">
            <v>01811269943</v>
          </cell>
          <cell r="AJ183" t="str">
            <v>MUSLIM</v>
          </cell>
        </row>
        <row r="184">
          <cell r="A184" t="str">
            <v>CO035</v>
          </cell>
          <cell r="B184" t="str">
            <v>Emam</v>
          </cell>
          <cell r="C184" t="str">
            <v>Hossain (2)</v>
          </cell>
          <cell r="D184" t="str">
            <v>Watchman</v>
          </cell>
          <cell r="E184" t="str">
            <v>Logistics</v>
          </cell>
          <cell r="F184" t="str">
            <v>Teknaf - Nayapara</v>
          </cell>
          <cell r="G184">
            <v>39845</v>
          </cell>
          <cell r="H184">
            <v>41274</v>
          </cell>
          <cell r="I184">
            <v>3.7479452054794522</v>
          </cell>
          <cell r="K184" t="str">
            <v>no</v>
          </cell>
          <cell r="L184" t="str">
            <v>NO</v>
          </cell>
          <cell r="N184" t="str">
            <v>male</v>
          </cell>
          <cell r="O184" t="str">
            <v>Mozaffor Ahmmed</v>
          </cell>
          <cell r="P184" t="str">
            <v>Salma Khatun</v>
          </cell>
          <cell r="Q184" t="str">
            <v>Married</v>
          </cell>
          <cell r="S184">
            <v>4</v>
          </cell>
          <cell r="T184">
            <v>29167</v>
          </cell>
          <cell r="U184" t="str">
            <v>Teknaf</v>
          </cell>
          <cell r="V184">
            <v>32.947945205479449</v>
          </cell>
          <cell r="W184" t="str">
            <v>Dhakhin Leda, Teknaf, Cox'sBazar</v>
          </cell>
          <cell r="X184" t="str">
            <v>Teknaf</v>
          </cell>
          <cell r="Y184">
            <v>4761</v>
          </cell>
          <cell r="Z184" t="str">
            <v>Teknaf</v>
          </cell>
          <cell r="AA184" t="str">
            <v xml:space="preserve">Cox's Bazar </v>
          </cell>
          <cell r="AC184" t="str">
            <v>01820205092</v>
          </cell>
          <cell r="AD184" t="str">
            <v>Abu Taher</v>
          </cell>
          <cell r="AE184" t="str">
            <v>Dhakhin Leda, Rangikhali, Teknaf, Cox'sBazar</v>
          </cell>
          <cell r="AF184" t="str">
            <v>017128140357</v>
          </cell>
          <cell r="AG184" t="str">
            <v>Anowar Hossain</v>
          </cell>
          <cell r="AH184" t="str">
            <v>Dhakhin Leda, Rangikhali, Teknaf, Cox'sBazar</v>
          </cell>
          <cell r="AI184" t="str">
            <v>01811592488</v>
          </cell>
          <cell r="AJ184" t="str">
            <v>MUSLIM</v>
          </cell>
        </row>
        <row r="185">
          <cell r="A185" t="str">
            <v>CO036</v>
          </cell>
          <cell r="B185" t="str">
            <v>Zakir</v>
          </cell>
          <cell r="C185" t="str">
            <v>Hossain</v>
          </cell>
          <cell r="D185" t="str">
            <v>Watchman</v>
          </cell>
          <cell r="E185" t="str">
            <v>Logistics</v>
          </cell>
          <cell r="F185" t="str">
            <v>Teknaf - Nayapara</v>
          </cell>
          <cell r="G185">
            <v>39845</v>
          </cell>
          <cell r="H185">
            <v>41274</v>
          </cell>
          <cell r="I185">
            <v>3.7479452054794522</v>
          </cell>
          <cell r="K185" t="str">
            <v>no</v>
          </cell>
          <cell r="L185" t="str">
            <v>NO</v>
          </cell>
          <cell r="N185" t="str">
            <v>male</v>
          </cell>
          <cell r="O185" t="str">
            <v>Mozaffor Ahmmed</v>
          </cell>
          <cell r="P185" t="str">
            <v>Salma Khatun</v>
          </cell>
          <cell r="Q185" t="str">
            <v>Married</v>
          </cell>
          <cell r="S185">
            <v>5</v>
          </cell>
          <cell r="T185">
            <v>27395</v>
          </cell>
          <cell r="U185" t="str">
            <v>Teknaf</v>
          </cell>
          <cell r="V185">
            <v>37.802739726027397</v>
          </cell>
          <cell r="W185" t="str">
            <v>Dhakhin Leda, Teknaf, Cox'sBazar</v>
          </cell>
          <cell r="X185" t="str">
            <v>Teknaf</v>
          </cell>
          <cell r="Y185">
            <v>4761</v>
          </cell>
          <cell r="Z185" t="str">
            <v>Teknaf</v>
          </cell>
          <cell r="AA185" t="str">
            <v xml:space="preserve">Cox's Bazar </v>
          </cell>
          <cell r="AC185" t="str">
            <v>01820205092</v>
          </cell>
          <cell r="AD185" t="str">
            <v>Abu Taher</v>
          </cell>
          <cell r="AE185" t="str">
            <v>Dhakhin Leda, Rangikhali, Teknaf, Cox'sBazar</v>
          </cell>
          <cell r="AF185" t="str">
            <v>017128140357</v>
          </cell>
          <cell r="AG185" t="str">
            <v>Anowar Hossain</v>
          </cell>
          <cell r="AH185" t="str">
            <v>Dhakhin Leda, Rangikhali, Teknaf, Cox'sBazar</v>
          </cell>
          <cell r="AI185" t="str">
            <v>01811592488</v>
          </cell>
          <cell r="AJ185" t="str">
            <v>MUSLIM</v>
          </cell>
        </row>
        <row r="186">
          <cell r="A186" t="str">
            <v>CO045</v>
          </cell>
          <cell r="B186" t="str">
            <v>Miss. Fatema</v>
          </cell>
          <cell r="C186" t="str">
            <v>Begum</v>
          </cell>
          <cell r="D186" t="str">
            <v>Home Visitor</v>
          </cell>
          <cell r="E186" t="str">
            <v>Nutrition</v>
          </cell>
          <cell r="F186" t="str">
            <v xml:space="preserve">Ukhiya - Kutupalong </v>
          </cell>
          <cell r="G186">
            <v>39814</v>
          </cell>
          <cell r="H186">
            <v>41274</v>
          </cell>
          <cell r="I186">
            <v>3.8328767123287673</v>
          </cell>
          <cell r="K186" t="str">
            <v>SSC</v>
          </cell>
          <cell r="L186" t="str">
            <v>NO</v>
          </cell>
          <cell r="N186" t="str">
            <v>female</v>
          </cell>
          <cell r="O186" t="str">
            <v>Late- Sona Ali</v>
          </cell>
          <cell r="P186" t="str">
            <v>Sakina Khatun</v>
          </cell>
          <cell r="Q186" t="str">
            <v>Single</v>
          </cell>
          <cell r="R186" t="str">
            <v>/</v>
          </cell>
          <cell r="S186">
            <v>0</v>
          </cell>
          <cell r="T186">
            <v>31448</v>
          </cell>
          <cell r="U186" t="str">
            <v xml:space="preserve">Ukhia </v>
          </cell>
          <cell r="V186">
            <v>26.698630136986303</v>
          </cell>
          <cell r="W186" t="str">
            <v>Shailar Dava TNT, Ukhiya, Cox'sBazar</v>
          </cell>
          <cell r="X186" t="str">
            <v>Ukhiya</v>
          </cell>
          <cell r="Y186">
            <v>4750</v>
          </cell>
          <cell r="Z186" t="str">
            <v>Ukhiya</v>
          </cell>
          <cell r="AA186" t="str">
            <v xml:space="preserve">Cox's Bazar </v>
          </cell>
          <cell r="AC186" t="str">
            <v>01815145685</v>
          </cell>
          <cell r="AG186" t="str">
            <v>Nurul Amin</v>
          </cell>
          <cell r="AI186" t="str">
            <v>01811821526</v>
          </cell>
          <cell r="AJ186" t="str">
            <v>MUSLIM</v>
          </cell>
        </row>
        <row r="187">
          <cell r="A187" t="str">
            <v>CO047</v>
          </cell>
          <cell r="B187" t="str">
            <v>S.M. Rezaul</v>
          </cell>
          <cell r="C187" t="str">
            <v>Karim</v>
          </cell>
          <cell r="D187" t="str">
            <v>Registrar</v>
          </cell>
          <cell r="E187" t="str">
            <v>Nutrition</v>
          </cell>
          <cell r="F187" t="str">
            <v xml:space="preserve">Ukhiya - Kutupalong </v>
          </cell>
          <cell r="G187">
            <v>39814</v>
          </cell>
          <cell r="H187">
            <v>41274</v>
          </cell>
          <cell r="I187">
            <v>3.8328767123287673</v>
          </cell>
          <cell r="K187" t="str">
            <v>SSC</v>
          </cell>
          <cell r="L187" t="str">
            <v>NO</v>
          </cell>
          <cell r="N187" t="str">
            <v>male</v>
          </cell>
          <cell r="O187" t="str">
            <v>Shakh Abdul Bashar</v>
          </cell>
          <cell r="P187" t="str">
            <v>Begum Rokeya</v>
          </cell>
          <cell r="Q187" t="str">
            <v>Married</v>
          </cell>
          <cell r="S187">
            <v>3</v>
          </cell>
          <cell r="T187">
            <v>24230</v>
          </cell>
          <cell r="U187" t="str">
            <v>kutupalong</v>
          </cell>
          <cell r="V187">
            <v>46.473972602739728</v>
          </cell>
          <cell r="W187" t="str">
            <v>Kutupalong, Ukhiya, Cox'sBazar</v>
          </cell>
          <cell r="X187" t="str">
            <v>Kutupalong</v>
          </cell>
          <cell r="Y187">
            <v>4750</v>
          </cell>
          <cell r="Z187" t="str">
            <v>Ukhiya</v>
          </cell>
          <cell r="AA187" t="str">
            <v xml:space="preserve">Cox's Bazar </v>
          </cell>
          <cell r="AC187" t="str">
            <v>01824402589</v>
          </cell>
          <cell r="AD187" t="str">
            <v>Abu Taher</v>
          </cell>
          <cell r="AE187" t="str">
            <v>Choto Boyra, Maszid Bari Road, Khulna</v>
          </cell>
          <cell r="AF187" t="str">
            <v>01718246443</v>
          </cell>
          <cell r="AG187" t="str">
            <v>Abdul maleque Manik</v>
          </cell>
          <cell r="AH187" t="str">
            <v>Gilatali Para, Ukhiya, Cox's Bazar</v>
          </cell>
          <cell r="AI187" t="str">
            <v>01819706892</v>
          </cell>
          <cell r="AJ187" t="str">
            <v>MUSLIM</v>
          </cell>
        </row>
        <row r="188">
          <cell r="A188" t="str">
            <v>CO048</v>
          </cell>
          <cell r="B188" t="str">
            <v>Md.</v>
          </cell>
          <cell r="C188" t="str">
            <v xml:space="preserve">Rafique </v>
          </cell>
          <cell r="D188" t="str">
            <v>Cook</v>
          </cell>
          <cell r="E188" t="str">
            <v>Nutrition</v>
          </cell>
          <cell r="F188" t="str">
            <v xml:space="preserve">Ukhiya - Kutupalong </v>
          </cell>
          <cell r="G188">
            <v>39814</v>
          </cell>
          <cell r="H188">
            <v>41274</v>
          </cell>
          <cell r="I188">
            <v>3.8328767123287673</v>
          </cell>
          <cell r="K188" t="str">
            <v>CLASS 8</v>
          </cell>
          <cell r="L188" t="str">
            <v>NO</v>
          </cell>
          <cell r="N188" t="str">
            <v>male</v>
          </cell>
          <cell r="O188" t="str">
            <v>Sultan Ahmmed</v>
          </cell>
          <cell r="P188" t="str">
            <v>Kulsuma Khatun</v>
          </cell>
          <cell r="Q188" t="str">
            <v>Married</v>
          </cell>
          <cell r="S188">
            <v>3</v>
          </cell>
          <cell r="T188">
            <v>30743</v>
          </cell>
          <cell r="U188" t="str">
            <v xml:space="preserve">Ukhia </v>
          </cell>
          <cell r="V188">
            <v>28.63013698630137</v>
          </cell>
          <cell r="W188" t="str">
            <v>Kutupalong, Ukhiya, Cox'sBazar</v>
          </cell>
          <cell r="X188" t="str">
            <v>Kutupalong</v>
          </cell>
          <cell r="Y188">
            <v>4750</v>
          </cell>
          <cell r="Z188" t="str">
            <v>Ukhiya</v>
          </cell>
          <cell r="AA188" t="str">
            <v xml:space="preserve">Cox's Bazar </v>
          </cell>
          <cell r="AC188" t="str">
            <v>01815490514</v>
          </cell>
          <cell r="AD188" t="str">
            <v>Forid Ahammed</v>
          </cell>
          <cell r="AE188" t="str">
            <v>kutupalong Bazar, Ukhiya</v>
          </cell>
          <cell r="AF188" t="str">
            <v>01814922804</v>
          </cell>
          <cell r="AG188" t="str">
            <v>Noor Ahmed</v>
          </cell>
          <cell r="AH188" t="str">
            <v>kutupalong Bazar, Ukhiya</v>
          </cell>
          <cell r="AI188" t="str">
            <v>01811912800</v>
          </cell>
          <cell r="AJ188" t="str">
            <v>MUSLIM</v>
          </cell>
        </row>
        <row r="189">
          <cell r="A189" t="str">
            <v>CO049</v>
          </cell>
          <cell r="B189" t="str">
            <v>Rubel</v>
          </cell>
          <cell r="C189" t="str">
            <v>Paul</v>
          </cell>
          <cell r="D189" t="str">
            <v>Watchman</v>
          </cell>
          <cell r="E189" t="str">
            <v>Logistics</v>
          </cell>
          <cell r="F189" t="str">
            <v xml:space="preserve">Ukhiya - Kutupalong </v>
          </cell>
          <cell r="G189">
            <v>39846</v>
          </cell>
          <cell r="H189">
            <v>41274</v>
          </cell>
          <cell r="I189">
            <v>3.7452054794520548</v>
          </cell>
          <cell r="K189" t="str">
            <v>no</v>
          </cell>
          <cell r="L189" t="str">
            <v>NO</v>
          </cell>
          <cell r="N189" t="str">
            <v>male</v>
          </cell>
          <cell r="O189" t="str">
            <v>Mridul Paul</v>
          </cell>
          <cell r="P189" t="str">
            <v>Shipra Paul</v>
          </cell>
          <cell r="Q189" t="str">
            <v>Single</v>
          </cell>
          <cell r="R189" t="str">
            <v>/</v>
          </cell>
          <cell r="S189">
            <v>0</v>
          </cell>
          <cell r="T189">
            <v>31117</v>
          </cell>
          <cell r="U189" t="str">
            <v xml:space="preserve">Cox's Bazar </v>
          </cell>
          <cell r="V189">
            <v>27.605479452054794</v>
          </cell>
          <cell r="W189" t="str">
            <v>Hospital Road, Cox's Bazar</v>
          </cell>
          <cell r="X189" t="str">
            <v>Hospital Road</v>
          </cell>
          <cell r="Y189">
            <v>4700</v>
          </cell>
          <cell r="Z189" t="str">
            <v xml:space="preserve">Cox's Bazar </v>
          </cell>
          <cell r="AA189" t="str">
            <v xml:space="preserve">Cox's Bazar </v>
          </cell>
          <cell r="AC189" t="str">
            <v>01813167250</v>
          </cell>
          <cell r="AD189" t="str">
            <v>Pizush Das</v>
          </cell>
          <cell r="AE189" t="str">
            <v>Teknaf hospital, Teknaf, Cox's Bazar</v>
          </cell>
          <cell r="AF189" t="str">
            <v>01714166040</v>
          </cell>
          <cell r="AG189" t="str">
            <v>Beauty Paul</v>
          </cell>
          <cell r="AH189" t="str">
            <v>Pallan Para, teknaf, Cox's bazar</v>
          </cell>
          <cell r="AI189" t="str">
            <v>01737375296</v>
          </cell>
          <cell r="AJ189" t="str">
            <v>HINDU</v>
          </cell>
        </row>
        <row r="190">
          <cell r="A190" t="str">
            <v>CO051</v>
          </cell>
          <cell r="B190" t="str">
            <v xml:space="preserve">Md. Ali </v>
          </cell>
          <cell r="C190" t="str">
            <v>Akber</v>
          </cell>
          <cell r="D190" t="str">
            <v>CMAM Team Leader (Monitor)</v>
          </cell>
          <cell r="E190" t="str">
            <v>Nutrition</v>
          </cell>
          <cell r="F190" t="str">
            <v>Teknaf - Nayapara</v>
          </cell>
          <cell r="G190">
            <v>39845</v>
          </cell>
          <cell r="H190">
            <v>41274</v>
          </cell>
          <cell r="I190">
            <v>3.7479452054794522</v>
          </cell>
          <cell r="K190" t="str">
            <v>BA SOCIAL SCIENCE</v>
          </cell>
          <cell r="L190" t="str">
            <v>NO</v>
          </cell>
          <cell r="N190" t="str">
            <v>male</v>
          </cell>
          <cell r="O190" t="str">
            <v>Md. Abdus Satter</v>
          </cell>
          <cell r="P190" t="str">
            <v>Mrs. Hasna Hena Begum</v>
          </cell>
          <cell r="Q190" t="str">
            <v>Married</v>
          </cell>
          <cell r="S190">
            <v>1</v>
          </cell>
          <cell r="T190">
            <v>27790</v>
          </cell>
          <cell r="U190" t="str">
            <v>Sirajgonj</v>
          </cell>
          <cell r="V190">
            <v>36.720547945205482</v>
          </cell>
          <cell r="W190" t="str">
            <v>Vill: Dattabari, P/O: Bagbati, Sirajgonj, Rajshahi</v>
          </cell>
          <cell r="X190" t="str">
            <v>Sirajgonj</v>
          </cell>
          <cell r="Z190" t="str">
            <v>Sirajgonj</v>
          </cell>
          <cell r="AA190" t="str">
            <v>Sirajgonj</v>
          </cell>
          <cell r="AC190" t="str">
            <v>01731243910</v>
          </cell>
          <cell r="AD190" t="str">
            <v>Md. Shafique Ahmed</v>
          </cell>
          <cell r="AE190" t="str">
            <v>Vill: Sikderpara, P/O: Nilla, Teknaf, Cox's Bazar</v>
          </cell>
          <cell r="AG190" t="str">
            <v>Md. Omar Hassan Kabir</v>
          </cell>
          <cell r="AH190" t="str">
            <v>Vill: Masumpur, P/O:  Sirajgonj, Sirajgonj</v>
          </cell>
          <cell r="AI190" t="str">
            <v>0172662372</v>
          </cell>
          <cell r="AJ190" t="str">
            <v>MUSLIM</v>
          </cell>
        </row>
        <row r="191">
          <cell r="A191" t="str">
            <v>CO052</v>
          </cell>
          <cell r="B191" t="str">
            <v>Mohammed</v>
          </cell>
          <cell r="C191" t="str">
            <v>Selim Russel</v>
          </cell>
          <cell r="D191" t="str">
            <v>Measurer</v>
          </cell>
          <cell r="E191" t="str">
            <v>Nutrition</v>
          </cell>
          <cell r="F191" t="str">
            <v xml:space="preserve">Ukhiya - Kutupalong </v>
          </cell>
          <cell r="G191">
            <v>39854</v>
          </cell>
          <cell r="H191">
            <v>41274</v>
          </cell>
          <cell r="I191">
            <v>3.7232876712328768</v>
          </cell>
          <cell r="K191" t="str">
            <v>BA COMMERCE</v>
          </cell>
          <cell r="L191" t="str">
            <v>NO</v>
          </cell>
          <cell r="N191" t="str">
            <v>male</v>
          </cell>
          <cell r="O191" t="str">
            <v>Ahmed Sharif Chowdury</v>
          </cell>
          <cell r="P191" t="str">
            <v>Shafura Khanom</v>
          </cell>
          <cell r="Q191" t="str">
            <v>Married</v>
          </cell>
          <cell r="S191">
            <v>0</v>
          </cell>
          <cell r="T191">
            <v>27801</v>
          </cell>
          <cell r="U191" t="str">
            <v xml:space="preserve">Cox's Bazar </v>
          </cell>
          <cell r="V191">
            <v>36.69041095890411</v>
          </cell>
          <cell r="W191" t="str">
            <v xml:space="preserve">C/o: Ahmed Sharif Chowdury, Naser Complex (2nd floor), Tarabunior Chara, </v>
          </cell>
          <cell r="X191" t="str">
            <v>Tarabunior Chara</v>
          </cell>
          <cell r="Y191">
            <v>4700</v>
          </cell>
          <cell r="Z191" t="str">
            <v xml:space="preserve">Cox's Bazar </v>
          </cell>
          <cell r="AA191" t="str">
            <v xml:space="preserve">Cox's Bazar </v>
          </cell>
          <cell r="AC191" t="str">
            <v>01812737046</v>
          </cell>
          <cell r="AD191" t="str">
            <v>Ahmed Sharif Chowdury</v>
          </cell>
          <cell r="AE191" t="str">
            <v>C/o: Ahmed Sharif Chowdury, Naser Complex (2nd floor), Tarabunior Chara, Cox's Bazar</v>
          </cell>
          <cell r="AF191" t="str">
            <v>01714921491</v>
          </cell>
          <cell r="AG191" t="str">
            <v>Selim</v>
          </cell>
          <cell r="AH191" t="str">
            <v xml:space="preserve">Noor Mansion, Anderson Road, Cox's Bazar </v>
          </cell>
          <cell r="AI191" t="str">
            <v>01818911524</v>
          </cell>
          <cell r="AJ191" t="str">
            <v>MUSLIM</v>
          </cell>
        </row>
        <row r="192">
          <cell r="A192" t="str">
            <v>CO055</v>
          </cell>
          <cell r="B192" t="str">
            <v>Romana Akter</v>
          </cell>
          <cell r="C192" t="str">
            <v>Seauly</v>
          </cell>
          <cell r="D192" t="str">
            <v>Nurse</v>
          </cell>
          <cell r="E192" t="str">
            <v>Nutrition</v>
          </cell>
          <cell r="F192" t="str">
            <v xml:space="preserve">Ukhiya - Kutupalong </v>
          </cell>
          <cell r="G192">
            <v>39904</v>
          </cell>
          <cell r="H192">
            <v>41274</v>
          </cell>
          <cell r="I192">
            <v>3.5863013698630137</v>
          </cell>
          <cell r="K192" t="str">
            <v>DIP. NURSING</v>
          </cell>
          <cell r="L192" t="str">
            <v>NO</v>
          </cell>
          <cell r="N192" t="str">
            <v>female</v>
          </cell>
          <cell r="O192" t="str">
            <v>Abdul Latif</v>
          </cell>
          <cell r="P192" t="str">
            <v>Hamida Akter</v>
          </cell>
          <cell r="Q192" t="str">
            <v>Married</v>
          </cell>
          <cell r="S192">
            <v>0</v>
          </cell>
          <cell r="T192">
            <v>31059</v>
          </cell>
          <cell r="U192" t="str">
            <v>Ramu</v>
          </cell>
          <cell r="V192">
            <v>27.764383561643836</v>
          </cell>
          <cell r="W192" t="str">
            <v>Tuter Bill, P/O: Eidgor Bazar, Up-Zilla: Ramu, Cox's Bazar- 4700</v>
          </cell>
          <cell r="X192" t="str">
            <v>Ramu</v>
          </cell>
          <cell r="Y192">
            <v>4730</v>
          </cell>
          <cell r="Z192" t="str">
            <v>Ramu</v>
          </cell>
          <cell r="AA192" t="str">
            <v xml:space="preserve">Cox's Bazar </v>
          </cell>
          <cell r="AC192" t="str">
            <v>01817352315</v>
          </cell>
          <cell r="AD192" t="str">
            <v>Abdul latif</v>
          </cell>
          <cell r="AE192" t="str">
            <v>Tuter Bill, P/O: Eidgor Bazar, Up-Zilla: Ramu, Cox's Bazar- 4700</v>
          </cell>
          <cell r="AF192" t="str">
            <v>01713637040</v>
          </cell>
          <cell r="AG192" t="str">
            <v>Joynal Abedin</v>
          </cell>
          <cell r="AH192" t="str">
            <v>Eidgor Bazar, Up-Zilla: Ramu, Cox's Bazar- 4700</v>
          </cell>
          <cell r="AI192" t="str">
            <v>01817352315</v>
          </cell>
          <cell r="AJ192" t="str">
            <v>MUSLIM</v>
          </cell>
        </row>
        <row r="193">
          <cell r="A193" t="str">
            <v>CO059</v>
          </cell>
          <cell r="B193" t="str">
            <v xml:space="preserve">Sharmin Akter </v>
          </cell>
          <cell r="C193" t="str">
            <v>Rumi</v>
          </cell>
          <cell r="D193" t="str">
            <v>Psycho Social Worker</v>
          </cell>
          <cell r="E193" t="str">
            <v>Mental Health</v>
          </cell>
          <cell r="F193" t="str">
            <v xml:space="preserve">Ukhiya - Kutupalong </v>
          </cell>
          <cell r="G193">
            <v>39934</v>
          </cell>
          <cell r="H193">
            <v>41274</v>
          </cell>
          <cell r="I193">
            <v>3.504109589041096</v>
          </cell>
          <cell r="K193" t="str">
            <v>SSC</v>
          </cell>
          <cell r="L193" t="str">
            <v>NO</v>
          </cell>
          <cell r="N193" t="str">
            <v>female</v>
          </cell>
          <cell r="O193" t="str">
            <v>Late- Md. Lal Mia</v>
          </cell>
          <cell r="P193" t="str">
            <v>Shakina Begum</v>
          </cell>
          <cell r="Q193" t="str">
            <v>Single</v>
          </cell>
          <cell r="R193" t="str">
            <v>/</v>
          </cell>
          <cell r="S193">
            <v>0</v>
          </cell>
          <cell r="T193">
            <v>32174</v>
          </cell>
          <cell r="U193" t="str">
            <v xml:space="preserve">Cox's Bazar </v>
          </cell>
          <cell r="V193">
            <v>24.709589041095889</v>
          </cell>
          <cell r="W193" t="str">
            <v>Shattika Polly, Ali Jahan road, Cox'sBazar - 4700.</v>
          </cell>
          <cell r="X193" t="str">
            <v>Ali Jahan</v>
          </cell>
          <cell r="Y193">
            <v>4700</v>
          </cell>
          <cell r="Z193" t="str">
            <v xml:space="preserve">Cox's Bazar </v>
          </cell>
          <cell r="AA193" t="str">
            <v xml:space="preserve">Cox's Bazar </v>
          </cell>
          <cell r="AC193" t="str">
            <v>01811186183</v>
          </cell>
          <cell r="AD193" t="str">
            <v>Rafiq</v>
          </cell>
          <cell r="AE193" t="str">
            <v>Kalatali road, Cox's Bazar.</v>
          </cell>
          <cell r="AF193" t="str">
            <v>01816244385</v>
          </cell>
          <cell r="AG193" t="str">
            <v>Babu</v>
          </cell>
          <cell r="AH193" t="str">
            <v>Shattika Polly, Cox's Bazar</v>
          </cell>
          <cell r="AI193" t="str">
            <v>01816805234</v>
          </cell>
          <cell r="AJ193" t="str">
            <v>MUSLIM</v>
          </cell>
        </row>
        <row r="194">
          <cell r="A194" t="str">
            <v>CO060</v>
          </cell>
          <cell r="B194" t="str">
            <v>Begum Sultana</v>
          </cell>
          <cell r="C194" t="str">
            <v>Siddiqua Lata</v>
          </cell>
          <cell r="D194" t="str">
            <v>Psycho Social Worker</v>
          </cell>
          <cell r="E194" t="str">
            <v>Mental Health</v>
          </cell>
          <cell r="F194" t="str">
            <v xml:space="preserve">Ukhiya - Kutupalong </v>
          </cell>
          <cell r="G194">
            <v>39934</v>
          </cell>
          <cell r="H194">
            <v>41274</v>
          </cell>
          <cell r="I194">
            <v>3.504109589041096</v>
          </cell>
          <cell r="K194" t="str">
            <v>HONORS / BA</v>
          </cell>
          <cell r="L194" t="str">
            <v>NO</v>
          </cell>
          <cell r="N194" t="str">
            <v>female</v>
          </cell>
          <cell r="O194" t="str">
            <v>Md. Zakaria</v>
          </cell>
          <cell r="P194" t="str">
            <v>Begum Shamsun Nahar</v>
          </cell>
          <cell r="Q194" t="str">
            <v>Single</v>
          </cell>
          <cell r="R194" t="str">
            <v>/</v>
          </cell>
          <cell r="S194">
            <v>0</v>
          </cell>
          <cell r="T194">
            <v>31352</v>
          </cell>
          <cell r="U194" t="str">
            <v>Kutubdia</v>
          </cell>
          <cell r="V194">
            <v>26.961643835616439</v>
          </cell>
          <cell r="W194" t="str">
            <v>C/o: Md. Zakaria, City College Road, Taraboniarchora, Cox's Bazar - 4700</v>
          </cell>
          <cell r="X194" t="str">
            <v>Cox's Bazar</v>
          </cell>
          <cell r="Y194">
            <v>4700</v>
          </cell>
          <cell r="Z194" t="str">
            <v xml:space="preserve">Cox's Bazar </v>
          </cell>
          <cell r="AA194" t="str">
            <v xml:space="preserve">Cox's Bazar </v>
          </cell>
          <cell r="AC194" t="str">
            <v>01816803187</v>
          </cell>
          <cell r="AD194" t="str">
            <v>Md. Zakaria</v>
          </cell>
          <cell r="AE194" t="str">
            <v>Taraboniar Chara, Cox's Bazar</v>
          </cell>
          <cell r="AF194" t="str">
            <v>01921368480</v>
          </cell>
          <cell r="AG194" t="str">
            <v>Munna</v>
          </cell>
          <cell r="AH194" t="str">
            <v>Ramu, Cox's Bazar</v>
          </cell>
          <cell r="AI194" t="str">
            <v>01816803187</v>
          </cell>
          <cell r="AJ194" t="str">
            <v>MUSLIM</v>
          </cell>
        </row>
        <row r="195">
          <cell r="A195" t="str">
            <v>CO061</v>
          </cell>
          <cell r="B195" t="str">
            <v>Romena Ferdous</v>
          </cell>
          <cell r="C195" t="str">
            <v>Jahan Rome</v>
          </cell>
          <cell r="D195" t="str">
            <v>Psycho Social Worker</v>
          </cell>
          <cell r="E195" t="str">
            <v>Mental Health</v>
          </cell>
          <cell r="F195" t="str">
            <v xml:space="preserve">Ukhiya - Kutupalong </v>
          </cell>
          <cell r="G195">
            <v>39934</v>
          </cell>
          <cell r="H195">
            <v>41274</v>
          </cell>
          <cell r="I195">
            <v>3.504109589041096</v>
          </cell>
          <cell r="K195" t="str">
            <v>BA ARTS</v>
          </cell>
          <cell r="L195" t="str">
            <v>NO</v>
          </cell>
          <cell r="N195" t="str">
            <v>female</v>
          </cell>
          <cell r="O195" t="str">
            <v>Late- Amir Hossain</v>
          </cell>
          <cell r="P195" t="str">
            <v>Kadija Begum</v>
          </cell>
          <cell r="Q195" t="str">
            <v>Married</v>
          </cell>
          <cell r="S195">
            <v>1</v>
          </cell>
          <cell r="T195">
            <v>29768</v>
          </cell>
          <cell r="U195" t="str">
            <v xml:space="preserve">Cox's Bazar </v>
          </cell>
          <cell r="V195">
            <v>31.301369863013697</v>
          </cell>
          <cell r="W195" t="str">
            <v>South Rumaliar Chara, Cox'sBazar - 4700</v>
          </cell>
          <cell r="X195" t="str">
            <v>Rumaliarchara</v>
          </cell>
          <cell r="Y195">
            <v>4700</v>
          </cell>
          <cell r="Z195" t="str">
            <v xml:space="preserve">Cox's Bazar </v>
          </cell>
          <cell r="AA195" t="str">
            <v xml:space="preserve">Cox's Bazar </v>
          </cell>
          <cell r="AC195" t="str">
            <v>01556610373</v>
          </cell>
          <cell r="AD195" t="str">
            <v>Nurul Alam</v>
          </cell>
          <cell r="AE195" t="str">
            <v>South Rumaliar Chara, Cox'sBazar - 4700</v>
          </cell>
          <cell r="AF195" t="str">
            <v>01811822780</v>
          </cell>
          <cell r="AG195" t="str">
            <v>Kurshed Alam</v>
          </cell>
          <cell r="AH195" t="str">
            <v>South Rumaliar Chara, Cox'sBazar - 4700</v>
          </cell>
          <cell r="AI195" t="str">
            <v>01823692340</v>
          </cell>
          <cell r="AJ195" t="str">
            <v>MUSLIM</v>
          </cell>
        </row>
        <row r="196">
          <cell r="A196" t="str">
            <v>CO065</v>
          </cell>
          <cell r="B196" t="str">
            <v>Yasmin</v>
          </cell>
          <cell r="C196" t="str">
            <v>Yasmin</v>
          </cell>
          <cell r="D196" t="str">
            <v>Cleaner</v>
          </cell>
          <cell r="E196" t="str">
            <v>Administration</v>
          </cell>
          <cell r="F196" t="str">
            <v>Cox's Bazar Office</v>
          </cell>
          <cell r="G196">
            <v>39937</v>
          </cell>
          <cell r="H196">
            <v>41274</v>
          </cell>
          <cell r="I196">
            <v>3.495890410958904</v>
          </cell>
          <cell r="K196" t="str">
            <v>NO</v>
          </cell>
          <cell r="L196" t="str">
            <v>NO</v>
          </cell>
          <cell r="N196" t="str">
            <v>female</v>
          </cell>
          <cell r="O196" t="str">
            <v>Late- Surjo</v>
          </cell>
          <cell r="P196" t="str">
            <v>Late- Rani Bala</v>
          </cell>
          <cell r="Q196" t="str">
            <v>Married</v>
          </cell>
          <cell r="S196">
            <v>2</v>
          </cell>
          <cell r="T196">
            <v>28625</v>
          </cell>
          <cell r="U196" t="str">
            <v xml:space="preserve">Cox's Bazar </v>
          </cell>
          <cell r="V196">
            <v>34.43287671232877</v>
          </cell>
          <cell r="W196" t="str">
            <v>C/O: Kadir Hossain, South Baharchara, Cox's Bazar</v>
          </cell>
          <cell r="X196" t="str">
            <v>Baharchara</v>
          </cell>
          <cell r="Y196">
            <v>4700</v>
          </cell>
          <cell r="Z196" t="str">
            <v xml:space="preserve">Cox's Bazar </v>
          </cell>
          <cell r="AA196" t="str">
            <v xml:space="preserve">Cox's Bazar </v>
          </cell>
          <cell r="AC196" t="str">
            <v>01830108124</v>
          </cell>
          <cell r="AD196" t="str">
            <v xml:space="preserve">Abul Kalam </v>
          </cell>
          <cell r="AE196" t="str">
            <v>Baharchara, Cox's Bazar</v>
          </cell>
          <cell r="AF196" t="str">
            <v>01819605437</v>
          </cell>
          <cell r="AG196" t="str">
            <v xml:space="preserve">Jahangir Alam </v>
          </cell>
          <cell r="AH196" t="str">
            <v>South Baharchara, Cox's Bazar</v>
          </cell>
          <cell r="AI196" t="str">
            <v>01714137343</v>
          </cell>
          <cell r="AJ196" t="str">
            <v>MUSLIM</v>
          </cell>
        </row>
        <row r="197">
          <cell r="A197" t="str">
            <v>CO067</v>
          </cell>
          <cell r="B197" t="str">
            <v>Mohammad</v>
          </cell>
          <cell r="C197" t="str">
            <v>Shabbir</v>
          </cell>
          <cell r="D197" t="str">
            <v>Watchman</v>
          </cell>
          <cell r="E197" t="str">
            <v>Logistics</v>
          </cell>
          <cell r="F197" t="str">
            <v xml:space="preserve">Ukhiya - Kutupalong </v>
          </cell>
          <cell r="G197">
            <v>39945</v>
          </cell>
          <cell r="H197">
            <v>41274</v>
          </cell>
          <cell r="I197">
            <v>3.473972602739726</v>
          </cell>
          <cell r="K197" t="str">
            <v>BA COMMERCE</v>
          </cell>
          <cell r="L197" t="str">
            <v>NO</v>
          </cell>
          <cell r="N197" t="str">
            <v>male</v>
          </cell>
          <cell r="O197" t="str">
            <v>Late- Md. Hossain</v>
          </cell>
          <cell r="P197" t="str">
            <v>Sona Maher</v>
          </cell>
          <cell r="Q197" t="str">
            <v>Married</v>
          </cell>
          <cell r="S197">
            <v>1</v>
          </cell>
          <cell r="T197">
            <v>26331</v>
          </cell>
          <cell r="U197" t="str">
            <v>Nilla</v>
          </cell>
          <cell r="V197">
            <v>40.717808219178082</v>
          </cell>
          <cell r="W197" t="str">
            <v>Tali Para, Nilla - 4761, Teknaf, Cox's Bazar</v>
          </cell>
          <cell r="X197" t="str">
            <v>Nilla</v>
          </cell>
          <cell r="Y197">
            <v>4761</v>
          </cell>
          <cell r="Z197" t="str">
            <v>Teknaf</v>
          </cell>
          <cell r="AA197" t="str">
            <v xml:space="preserve">Cox's Bazar </v>
          </cell>
          <cell r="AC197" t="str">
            <v>01715965097</v>
          </cell>
          <cell r="AD197" t="str">
            <v>Rafique</v>
          </cell>
          <cell r="AE197" t="str">
            <v>Nilla, Teknaf, Cox's Bazar.</v>
          </cell>
          <cell r="AF197" t="str">
            <v>01714371478</v>
          </cell>
          <cell r="AG197" t="str">
            <v>Manoshi Rani Chy.</v>
          </cell>
          <cell r="AH197" t="str">
            <v>K.K. Para, Teknaf</v>
          </cell>
          <cell r="AI197" t="str">
            <v>01818850680</v>
          </cell>
          <cell r="AJ197" t="str">
            <v>MUSLIM</v>
          </cell>
        </row>
        <row r="198">
          <cell r="A198" t="str">
            <v>CO069</v>
          </cell>
          <cell r="B198" t="str">
            <v>Selina</v>
          </cell>
          <cell r="C198" t="str">
            <v>Akter</v>
          </cell>
          <cell r="D198" t="str">
            <v>Measurer</v>
          </cell>
          <cell r="E198" t="str">
            <v>Nutrition</v>
          </cell>
          <cell r="F198" t="str">
            <v>Teknaf - Nayapara</v>
          </cell>
          <cell r="G198">
            <v>39977</v>
          </cell>
          <cell r="H198">
            <v>41274</v>
          </cell>
          <cell r="I198">
            <v>3.3863013698630136</v>
          </cell>
          <cell r="K198" t="str">
            <v>N/A</v>
          </cell>
          <cell r="L198" t="str">
            <v>NO</v>
          </cell>
          <cell r="N198" t="str">
            <v>female</v>
          </cell>
          <cell r="O198" t="str">
            <v>Hafez Ahmad</v>
          </cell>
          <cell r="P198" t="str">
            <v>Rehana Akter</v>
          </cell>
          <cell r="Q198" t="str">
            <v>Single</v>
          </cell>
          <cell r="R198" t="str">
            <v>/</v>
          </cell>
          <cell r="S198">
            <v>0</v>
          </cell>
          <cell r="T198">
            <v>32995</v>
          </cell>
          <cell r="U198" t="str">
            <v>Teknaf</v>
          </cell>
          <cell r="V198">
            <v>22.460273972602739</v>
          </cell>
          <cell r="W198" t="str">
            <v>K.K. Para, Teknaf Powroshava, Teknaf - 4760, Cox's Bazar.</v>
          </cell>
          <cell r="X198" t="str">
            <v>Teknaf</v>
          </cell>
          <cell r="Y198">
            <v>4760</v>
          </cell>
          <cell r="Z198" t="str">
            <v>Teknaf</v>
          </cell>
          <cell r="AA198" t="str">
            <v xml:space="preserve">Cox's Bazar </v>
          </cell>
          <cell r="AC198" t="str">
            <v>01739922493</v>
          </cell>
          <cell r="AG198" t="str">
            <v>Rehana Akter</v>
          </cell>
          <cell r="AH198" t="str">
            <v>K.K. Para, Teknaf</v>
          </cell>
          <cell r="AI198">
            <v>0</v>
          </cell>
          <cell r="AJ198" t="str">
            <v>MUSLIM</v>
          </cell>
        </row>
        <row r="199">
          <cell r="A199" t="str">
            <v>CO070</v>
          </cell>
          <cell r="B199" t="str">
            <v>Suparna</v>
          </cell>
          <cell r="C199" t="str">
            <v>Dey</v>
          </cell>
          <cell r="D199" t="str">
            <v>Cook</v>
          </cell>
          <cell r="E199" t="str">
            <v>Administration</v>
          </cell>
          <cell r="F199" t="str">
            <v>Teknaf office</v>
          </cell>
          <cell r="G199">
            <v>39986</v>
          </cell>
          <cell r="H199">
            <v>41274</v>
          </cell>
          <cell r="I199">
            <v>3.3616438356164382</v>
          </cell>
          <cell r="K199" t="str">
            <v>no</v>
          </cell>
          <cell r="L199" t="str">
            <v>NO</v>
          </cell>
          <cell r="N199" t="str">
            <v>female</v>
          </cell>
          <cell r="O199" t="str">
            <v>Subash Mollick</v>
          </cell>
          <cell r="P199" t="str">
            <v>Shopna Mollick</v>
          </cell>
          <cell r="Q199" t="str">
            <v>Married</v>
          </cell>
          <cell r="S199">
            <v>1</v>
          </cell>
          <cell r="T199">
            <v>30349</v>
          </cell>
          <cell r="U199" t="str">
            <v xml:space="preserve">Chittagong </v>
          </cell>
          <cell r="V199">
            <v>29.709589041095889</v>
          </cell>
          <cell r="W199" t="str">
            <v>House - 11, Nazir Hazi Colloni, Pan Bazar Road, Teknaf - 4760</v>
          </cell>
          <cell r="X199" t="str">
            <v>Teknaf</v>
          </cell>
          <cell r="Y199">
            <v>4760</v>
          </cell>
          <cell r="Z199" t="str">
            <v>Teknaf</v>
          </cell>
          <cell r="AA199" t="str">
            <v xml:space="preserve">Cox's Bazar </v>
          </cell>
          <cell r="AC199" t="str">
            <v>01811610128/01811736511</v>
          </cell>
          <cell r="AD199" t="str">
            <v>Rajoni Dey</v>
          </cell>
          <cell r="AE199" t="str">
            <v>Leda Refugee Camp, Teknaf, Cox's Bazar</v>
          </cell>
          <cell r="AF199" t="str">
            <v>01818967092</v>
          </cell>
          <cell r="AG199" t="str">
            <v>Sheuly Mollick</v>
          </cell>
          <cell r="AH199" t="str">
            <v>House - 11, Nazir Hazi Colloni, Pan Bazar Road, Teknaf - 4760</v>
          </cell>
          <cell r="AI199" t="str">
            <v>01813171497</v>
          </cell>
          <cell r="AJ199" t="str">
            <v>HINDU</v>
          </cell>
        </row>
        <row r="200">
          <cell r="A200" t="str">
            <v>CO072</v>
          </cell>
          <cell r="B200" t="str">
            <v>Amena</v>
          </cell>
          <cell r="C200" t="str">
            <v>Begum</v>
          </cell>
          <cell r="D200" t="str">
            <v>Psycho Social Worker</v>
          </cell>
          <cell r="E200" t="str">
            <v>Mental Health</v>
          </cell>
          <cell r="F200" t="str">
            <v>Teknaf - Nayapara</v>
          </cell>
          <cell r="G200">
            <v>39986</v>
          </cell>
          <cell r="H200">
            <v>41274</v>
          </cell>
          <cell r="I200">
            <v>3.3616438356164382</v>
          </cell>
          <cell r="K200" t="str">
            <v>BSS (Hons) POLITICAL SCIENCE</v>
          </cell>
          <cell r="L200" t="str">
            <v>NO</v>
          </cell>
          <cell r="N200" t="str">
            <v>female</v>
          </cell>
          <cell r="O200" t="str">
            <v>Hazi Anwarrul Islam</v>
          </cell>
          <cell r="P200" t="str">
            <v>Rezia Begum</v>
          </cell>
          <cell r="Q200" t="str">
            <v>Single</v>
          </cell>
          <cell r="R200" t="str">
            <v>/</v>
          </cell>
          <cell r="S200">
            <v>0</v>
          </cell>
          <cell r="T200">
            <v>31472</v>
          </cell>
          <cell r="U200" t="str">
            <v xml:space="preserve">Cox's Bazar </v>
          </cell>
          <cell r="V200">
            <v>26.632876712328766</v>
          </cell>
          <cell r="W200" t="str">
            <v>C/O: Hazi Anwarrul Islam, North Rumaliar Chara, Brick Field Road, Cox's Bazar - 4700.</v>
          </cell>
          <cell r="X200" t="str">
            <v>Rumaliarchara</v>
          </cell>
          <cell r="Y200">
            <v>4700</v>
          </cell>
          <cell r="Z200" t="str">
            <v xml:space="preserve">Cox's Bazar </v>
          </cell>
          <cell r="AA200" t="str">
            <v xml:space="preserve">Cox's Bazar </v>
          </cell>
          <cell r="AC200" t="str">
            <v>01674731619</v>
          </cell>
          <cell r="AD200" t="str">
            <v>Rashida Akter</v>
          </cell>
          <cell r="AE200" t="str">
            <v>Taraboniar Chara, Cox's Bazar</v>
          </cell>
          <cell r="AF200" t="str">
            <v>01718373345</v>
          </cell>
          <cell r="AG200" t="str">
            <v>Ayesha Siddikha</v>
          </cell>
          <cell r="AH200" t="str">
            <v>North Rumaliar Chara, Cox's Bazar.</v>
          </cell>
          <cell r="AI200" t="str">
            <v>01715639056</v>
          </cell>
          <cell r="AJ200" t="str">
            <v>MUSLIM</v>
          </cell>
        </row>
        <row r="201">
          <cell r="A201" t="str">
            <v>CO073</v>
          </cell>
          <cell r="B201" t="str">
            <v>Anita Das</v>
          </cell>
          <cell r="C201" t="str">
            <v>Gupta</v>
          </cell>
          <cell r="D201" t="str">
            <v>Psycho Social Worker</v>
          </cell>
          <cell r="E201" t="str">
            <v>Mental Health</v>
          </cell>
          <cell r="F201" t="str">
            <v>Teknaf - Nayapara</v>
          </cell>
          <cell r="G201">
            <v>39986</v>
          </cell>
          <cell r="H201">
            <v>41274</v>
          </cell>
          <cell r="I201">
            <v>3.3616438356164382</v>
          </cell>
          <cell r="K201" t="str">
            <v>BA DEGREE</v>
          </cell>
          <cell r="L201" t="str">
            <v>NO</v>
          </cell>
          <cell r="N201" t="str">
            <v>female</v>
          </cell>
          <cell r="O201" t="str">
            <v>Amrit Datta</v>
          </cell>
          <cell r="P201" t="str">
            <v>Jousna Das Gupta</v>
          </cell>
          <cell r="Q201" t="str">
            <v>Married</v>
          </cell>
          <cell r="S201">
            <v>1</v>
          </cell>
          <cell r="T201">
            <v>25506</v>
          </cell>
          <cell r="U201" t="str">
            <v>Patia</v>
          </cell>
          <cell r="V201">
            <v>42.978082191780821</v>
          </cell>
          <cell r="W201" t="str">
            <v>C/o: Amrit Datta, Ghoner Para, Sonkar Math, Cox's Bazar - 4700.</v>
          </cell>
          <cell r="X201" t="str">
            <v>Ghoner Para</v>
          </cell>
          <cell r="Y201">
            <v>4700</v>
          </cell>
          <cell r="Z201" t="str">
            <v xml:space="preserve">Cox's Bazar </v>
          </cell>
          <cell r="AA201" t="str">
            <v xml:space="preserve">Cox's Bazar </v>
          </cell>
          <cell r="AC201" t="str">
            <v>01558636559</v>
          </cell>
          <cell r="AD201" t="str">
            <v>Amrit Datta</v>
          </cell>
          <cell r="AE201" t="str">
            <v>Ghoner Para, Cox's Bazar</v>
          </cell>
          <cell r="AF201" t="str">
            <v>01553244872</v>
          </cell>
          <cell r="AG201" t="str">
            <v>Suman Ray</v>
          </cell>
          <cell r="AH201" t="str">
            <v>Baida Ghona, Cox's Bazar</v>
          </cell>
          <cell r="AI201" t="str">
            <v>01814887528</v>
          </cell>
          <cell r="AJ201" t="str">
            <v>HINDU</v>
          </cell>
        </row>
        <row r="202">
          <cell r="A202" t="str">
            <v>CO074</v>
          </cell>
          <cell r="B202" t="str">
            <v>Motahera Khanam</v>
          </cell>
          <cell r="C202" t="str">
            <v>Happy</v>
          </cell>
          <cell r="D202" t="str">
            <v>Psycho Social Worker</v>
          </cell>
          <cell r="E202" t="str">
            <v>Mental Health</v>
          </cell>
          <cell r="F202" t="str">
            <v>Teknaf - Nayapara</v>
          </cell>
          <cell r="G202">
            <v>40476</v>
          </cell>
          <cell r="H202">
            <v>41274</v>
          </cell>
          <cell r="I202">
            <v>2.0191780821917806</v>
          </cell>
          <cell r="K202" t="str">
            <v>SSC</v>
          </cell>
          <cell r="L202" t="str">
            <v>NO</v>
          </cell>
          <cell r="N202" t="str">
            <v>female</v>
          </cell>
          <cell r="O202" t="str">
            <v>Mozammel Hoque</v>
          </cell>
          <cell r="P202" t="str">
            <v>Dil Masuka</v>
          </cell>
          <cell r="Q202" t="str">
            <v xml:space="preserve">single </v>
          </cell>
          <cell r="S202">
            <v>0</v>
          </cell>
          <cell r="T202">
            <v>31444</v>
          </cell>
          <cell r="U202" t="str">
            <v xml:space="preserve">Cox's Bazar </v>
          </cell>
          <cell r="V202">
            <v>26.709589041095889</v>
          </cell>
          <cell r="W202" t="str">
            <v>C/o: Mozammel Haque, Shahetika Polly, Cox's Bazar - 4700.</v>
          </cell>
          <cell r="X202" t="str">
            <v>Shahetika Polly</v>
          </cell>
          <cell r="Y202">
            <v>4700</v>
          </cell>
          <cell r="Z202" t="str">
            <v xml:space="preserve">Cox's Bazar </v>
          </cell>
          <cell r="AA202" t="str">
            <v xml:space="preserve">Cox's Bazar </v>
          </cell>
          <cell r="AC202" t="str">
            <v>01815152497</v>
          </cell>
          <cell r="AD202" t="str">
            <v>Babul</v>
          </cell>
          <cell r="AE202" t="str">
            <v>Alir Zahan, cox's Bazar</v>
          </cell>
          <cell r="AF202" t="str">
            <v>01816805234</v>
          </cell>
          <cell r="AG202" t="str">
            <v>Rome</v>
          </cell>
          <cell r="AH202" t="str">
            <v>Alir Zahan, cox's Bazar</v>
          </cell>
          <cell r="AI202" t="str">
            <v>01811186183</v>
          </cell>
          <cell r="AJ202" t="str">
            <v>MUSLIM</v>
          </cell>
        </row>
        <row r="203">
          <cell r="A203" t="str">
            <v>CO075</v>
          </cell>
          <cell r="B203" t="str">
            <v>Soma</v>
          </cell>
          <cell r="C203" t="str">
            <v xml:space="preserve">Barua </v>
          </cell>
          <cell r="D203" t="str">
            <v>Psycho Social Worker</v>
          </cell>
          <cell r="E203" t="str">
            <v>Mental Health</v>
          </cell>
          <cell r="F203" t="str">
            <v>Teknaf - Nayapara</v>
          </cell>
          <cell r="G203">
            <v>40476</v>
          </cell>
          <cell r="H203">
            <v>41274</v>
          </cell>
          <cell r="I203">
            <v>2.0191780821917806</v>
          </cell>
          <cell r="K203" t="str">
            <v>HSC</v>
          </cell>
          <cell r="L203" t="str">
            <v>NO</v>
          </cell>
          <cell r="N203" t="str">
            <v>female</v>
          </cell>
          <cell r="O203" t="str">
            <v>Sourindra Mohon Barua</v>
          </cell>
          <cell r="P203" t="str">
            <v>Shamale Barua</v>
          </cell>
          <cell r="Q203" t="str">
            <v xml:space="preserve">single </v>
          </cell>
          <cell r="S203">
            <v>0</v>
          </cell>
          <cell r="T203">
            <v>30846</v>
          </cell>
          <cell r="U203" t="str">
            <v>Ramu</v>
          </cell>
          <cell r="V203">
            <v>28.347945205479451</v>
          </cell>
          <cell r="W203" t="str">
            <v>Shreekul, Ramu - 4730, Cox's Bazar.</v>
          </cell>
          <cell r="X203" t="str">
            <v>Ramu</v>
          </cell>
          <cell r="Y203">
            <v>4730</v>
          </cell>
          <cell r="Z203" t="str">
            <v>Ramu</v>
          </cell>
          <cell r="AA203" t="str">
            <v xml:space="preserve">Cox's Bazar </v>
          </cell>
          <cell r="AC203" t="str">
            <v>01812340134</v>
          </cell>
          <cell r="AD203" t="str">
            <v>Mondira Barua</v>
          </cell>
          <cell r="AE203" t="str">
            <v>Shreekul, Ramu, Cox's Bazar.</v>
          </cell>
          <cell r="AF203" t="str">
            <v>01812340134</v>
          </cell>
          <cell r="AG203" t="str">
            <v>Puluck Barua</v>
          </cell>
          <cell r="AH203" t="str">
            <v>Shreekul, Ramu, Cox's Bazar.</v>
          </cell>
          <cell r="AJ203" t="str">
            <v>BUDDHIST</v>
          </cell>
        </row>
        <row r="204">
          <cell r="A204" t="str">
            <v>CO083</v>
          </cell>
          <cell r="B204" t="str">
            <v>Soba Rani</v>
          </cell>
          <cell r="C204" t="str">
            <v>Dey</v>
          </cell>
          <cell r="D204" t="str">
            <v>Psycho Social Worker</v>
          </cell>
          <cell r="E204" t="str">
            <v>Mental Health</v>
          </cell>
          <cell r="F204" t="str">
            <v xml:space="preserve">Ukhiya - Kutupalong </v>
          </cell>
          <cell r="G204">
            <v>40840</v>
          </cell>
          <cell r="H204">
            <v>41274</v>
          </cell>
          <cell r="I204">
            <v>1.021917808219178</v>
          </cell>
          <cell r="K204" t="str">
            <v>BA ARTS</v>
          </cell>
          <cell r="L204" t="str">
            <v>NO</v>
          </cell>
          <cell r="N204" t="str">
            <v>female</v>
          </cell>
          <cell r="O204" t="str">
            <v>Tezandro Lal Dey</v>
          </cell>
          <cell r="P204" t="str">
            <v>Ano Roma Dey</v>
          </cell>
          <cell r="Q204" t="str">
            <v xml:space="preserve">married </v>
          </cell>
          <cell r="S204">
            <v>0</v>
          </cell>
          <cell r="T204">
            <v>28474</v>
          </cell>
          <cell r="U204" t="str">
            <v>Moheshkhali</v>
          </cell>
          <cell r="V204">
            <v>34.846575342465755</v>
          </cell>
          <cell r="W204" t="str">
            <v>KarunToli, Hoanak, Moheshkhali, Cox's Bazar.</v>
          </cell>
          <cell r="X204" t="str">
            <v>Karuntali</v>
          </cell>
          <cell r="Y204">
            <v>4710</v>
          </cell>
          <cell r="Z204" t="str">
            <v>Moheshkhali</v>
          </cell>
          <cell r="AA204" t="str">
            <v xml:space="preserve">Cox's Bazar </v>
          </cell>
          <cell r="AC204" t="str">
            <v>01713196845</v>
          </cell>
          <cell r="AD204" t="str">
            <v>Bikash Kanti Dey</v>
          </cell>
          <cell r="AE204" t="str">
            <v>Goner Para, Cox's Bazar.</v>
          </cell>
          <cell r="AF204" t="str">
            <v>01811364835</v>
          </cell>
          <cell r="AG204" t="str">
            <v>Boso Dey</v>
          </cell>
          <cell r="AH204" t="str">
            <v>Bohadder Hat, Chittagong</v>
          </cell>
          <cell r="AI204" t="str">
            <v>01717122622</v>
          </cell>
          <cell r="AJ204" t="str">
            <v>HINDU</v>
          </cell>
        </row>
        <row r="205">
          <cell r="A205" t="str">
            <v>CO090</v>
          </cell>
          <cell r="B205" t="str">
            <v>Mohammad</v>
          </cell>
          <cell r="C205" t="str">
            <v>Ferdows</v>
          </cell>
          <cell r="D205" t="str">
            <v>Cook</v>
          </cell>
          <cell r="E205" t="str">
            <v>Nutrition</v>
          </cell>
          <cell r="F205" t="str">
            <v>Teknaf - Nayapara</v>
          </cell>
          <cell r="G205">
            <v>40057</v>
          </cell>
          <cell r="H205">
            <v>41274</v>
          </cell>
          <cell r="I205">
            <v>3.1671232876712327</v>
          </cell>
          <cell r="K205" t="str">
            <v>CLASS 8</v>
          </cell>
          <cell r="L205" t="str">
            <v>NO</v>
          </cell>
          <cell r="N205" t="str">
            <v>male</v>
          </cell>
          <cell r="O205" t="str">
            <v>Late Md.Ali</v>
          </cell>
          <cell r="P205" t="str">
            <v>Nasima Khatun</v>
          </cell>
          <cell r="Q205" t="str">
            <v>Married</v>
          </cell>
          <cell r="S205">
            <v>2</v>
          </cell>
          <cell r="T205">
            <v>29952</v>
          </cell>
          <cell r="U205" t="str">
            <v>Nihla</v>
          </cell>
          <cell r="V205">
            <v>30.797260273972604</v>
          </cell>
          <cell r="W205" t="str">
            <v>Vill: Sikdar Para, P.O: Nhila, P.S:Teknaf, Dist:Cox's Bazar</v>
          </cell>
          <cell r="X205" t="str">
            <v>Sikdar Para,</v>
          </cell>
          <cell r="Y205">
            <v>4761</v>
          </cell>
          <cell r="Z205" t="str">
            <v>Teknaf</v>
          </cell>
          <cell r="AA205" t="str">
            <v xml:space="preserve">Cox's Bazar </v>
          </cell>
          <cell r="AC205" t="str">
            <v>01818421557</v>
          </cell>
          <cell r="AD205" t="str">
            <v>Md.Eliyas</v>
          </cell>
          <cell r="AE205" t="str">
            <v>Vill: Sikdar Para, P.O: Nhila, P.S:Teknaf, Dist:Cox's Bazar</v>
          </cell>
          <cell r="AF205" t="str">
            <v>01726043743</v>
          </cell>
          <cell r="AG205" t="str">
            <v>Md. Noor</v>
          </cell>
          <cell r="AH205" t="str">
            <v>Vill: Sikdar Para, P.O: Nhila, P.S:Teknaf, Dist:Cox's Bazar</v>
          </cell>
          <cell r="AI205" t="str">
            <v>01724458563</v>
          </cell>
          <cell r="AJ205" t="str">
            <v>MUSLIM</v>
          </cell>
        </row>
        <row r="206">
          <cell r="A206" t="str">
            <v>CO102</v>
          </cell>
          <cell r="B206" t="str">
            <v>Mofazzal Hossain</v>
          </cell>
          <cell r="C206" t="str">
            <v>Basunia</v>
          </cell>
          <cell r="D206" t="str">
            <v>Logistics Supply Officer</v>
          </cell>
          <cell r="E206" t="str">
            <v>Logistics</v>
          </cell>
          <cell r="F206" t="str">
            <v>Cox's Bazar Office</v>
          </cell>
          <cell r="G206">
            <v>40188</v>
          </cell>
          <cell r="H206">
            <v>41274</v>
          </cell>
          <cell r="I206">
            <v>2.8082191780821919</v>
          </cell>
          <cell r="K206" t="str">
            <v>MA Arts</v>
          </cell>
          <cell r="L206" t="str">
            <v>YES</v>
          </cell>
          <cell r="N206" t="str">
            <v>male</v>
          </cell>
          <cell r="O206" t="str">
            <v>Md. Shafiar Rahman Basunia</v>
          </cell>
          <cell r="P206" t="str">
            <v>Late- Muslima Khatun</v>
          </cell>
          <cell r="Q206" t="str">
            <v>Married</v>
          </cell>
          <cell r="S206">
            <v>0</v>
          </cell>
          <cell r="T206">
            <v>27912</v>
          </cell>
          <cell r="U206" t="str">
            <v>Nilphamari</v>
          </cell>
          <cell r="V206">
            <v>36.386301369863013</v>
          </cell>
          <cell r="W206" t="str">
            <v>Vill: Nagurdarwani, P/O: Darwani Textail Mills, Nilphamari -5310.</v>
          </cell>
          <cell r="X206" t="str">
            <v>Nilphamari</v>
          </cell>
          <cell r="Y206">
            <v>5310</v>
          </cell>
          <cell r="Z206" t="str">
            <v>Nilphamari</v>
          </cell>
          <cell r="AA206" t="str">
            <v>Nilphamari</v>
          </cell>
          <cell r="AC206" t="str">
            <v>01712210089</v>
          </cell>
          <cell r="AD206" t="str">
            <v>Md. Masum Reza Basunia</v>
          </cell>
          <cell r="AE206" t="str">
            <v>Vill: Nagurdarwani, P/O: Darwani Textail Mills, Nilphamari -5310.</v>
          </cell>
          <cell r="AF206" t="str">
            <v>01724052842</v>
          </cell>
          <cell r="AG206">
            <v>0</v>
          </cell>
          <cell r="AH206">
            <v>0</v>
          </cell>
          <cell r="AI206">
            <v>0</v>
          </cell>
          <cell r="AJ206" t="str">
            <v>MUSLIM</v>
          </cell>
        </row>
        <row r="207">
          <cell r="A207" t="str">
            <v>CO103</v>
          </cell>
          <cell r="B207" t="str">
            <v xml:space="preserve">Mohammed </v>
          </cell>
          <cell r="C207" t="str">
            <v>Zahir Uddin</v>
          </cell>
          <cell r="D207" t="str">
            <v>Wash Team Leader</v>
          </cell>
          <cell r="E207" t="str">
            <v>WaSH</v>
          </cell>
          <cell r="F207" t="str">
            <v>Ukhiya - EMOP</v>
          </cell>
          <cell r="G207">
            <v>40440</v>
          </cell>
          <cell r="H207">
            <v>41274</v>
          </cell>
          <cell r="I207">
            <v>2.117808219178082</v>
          </cell>
          <cell r="K207" t="str">
            <v>MSS</v>
          </cell>
          <cell r="L207" t="str">
            <v>NO</v>
          </cell>
          <cell r="N207" t="str">
            <v>male</v>
          </cell>
          <cell r="O207" t="str">
            <v xml:space="preserve">Mohsen Ali </v>
          </cell>
          <cell r="P207" t="str">
            <v>Rokeya Begum</v>
          </cell>
          <cell r="Q207" t="str">
            <v>Married</v>
          </cell>
          <cell r="S207">
            <v>1</v>
          </cell>
          <cell r="T207">
            <v>28533</v>
          </cell>
          <cell r="U207" t="str">
            <v>Moheshkhali</v>
          </cell>
          <cell r="V207">
            <v>34.684931506849317</v>
          </cell>
          <cell r="W207" t="str">
            <v xml:space="preserve">Vill &amp; P.O : Boro Moheshkhali, Moheshkhali, Cox's Bazar - 4710. </v>
          </cell>
          <cell r="X207" t="str">
            <v>Moheshkhali</v>
          </cell>
          <cell r="Y207">
            <v>4710</v>
          </cell>
          <cell r="Z207" t="str">
            <v>Moheshkhali</v>
          </cell>
          <cell r="AA207" t="str">
            <v xml:space="preserve">Cox's Bazar </v>
          </cell>
          <cell r="AC207" t="str">
            <v>01819640407</v>
          </cell>
          <cell r="AD207" t="str">
            <v>Md. Tahidul Islam</v>
          </cell>
          <cell r="AE207" t="str">
            <v>ACF Office, Teknaf, Cox'sbazar</v>
          </cell>
          <cell r="AF207" t="str">
            <v>01920558205</v>
          </cell>
          <cell r="AG207">
            <v>0</v>
          </cell>
          <cell r="AH207">
            <v>0</v>
          </cell>
          <cell r="AI207">
            <v>0</v>
          </cell>
          <cell r="AJ207" t="str">
            <v>MUSLIM</v>
          </cell>
        </row>
        <row r="208">
          <cell r="A208" t="str">
            <v>CO106</v>
          </cell>
          <cell r="B208" t="str">
            <v>Bimal Kanti</v>
          </cell>
          <cell r="C208" t="str">
            <v>Dey</v>
          </cell>
          <cell r="D208" t="str">
            <v>Team Leader Sanitation</v>
          </cell>
          <cell r="E208" t="str">
            <v>WaSH</v>
          </cell>
          <cell r="F208" t="str">
            <v xml:space="preserve">Ukhiya - Kutupalong </v>
          </cell>
          <cell r="G208">
            <v>40179</v>
          </cell>
          <cell r="H208">
            <v>41274</v>
          </cell>
          <cell r="I208">
            <v>2.8328767123287673</v>
          </cell>
          <cell r="K208" t="str">
            <v>MA ARTS</v>
          </cell>
          <cell r="L208" t="str">
            <v>YES</v>
          </cell>
          <cell r="N208" t="str">
            <v>male</v>
          </cell>
          <cell r="O208" t="str">
            <v>Late Harish Chandra Dey</v>
          </cell>
          <cell r="P208" t="str">
            <v>Late Purnima Rani Dey</v>
          </cell>
          <cell r="Q208" t="str">
            <v>Married</v>
          </cell>
          <cell r="S208">
            <v>0</v>
          </cell>
          <cell r="T208">
            <v>26299</v>
          </cell>
          <cell r="U208" t="str">
            <v>Cox'sbazar</v>
          </cell>
          <cell r="V208">
            <v>40.805479452054797</v>
          </cell>
          <cell r="W208" t="str">
            <v>Somati Pharmacy, Hospital Road, Cox'xbazar</v>
          </cell>
          <cell r="X208" t="str">
            <v>Cox'sbazar</v>
          </cell>
          <cell r="Y208">
            <v>4700</v>
          </cell>
          <cell r="Z208" t="str">
            <v xml:space="preserve">Cox's Bazar </v>
          </cell>
          <cell r="AA208" t="str">
            <v xml:space="preserve">Cox's Bazar </v>
          </cell>
          <cell r="AC208" t="str">
            <v>01813278947</v>
          </cell>
          <cell r="AG208">
            <v>0</v>
          </cell>
          <cell r="AH208">
            <v>0</v>
          </cell>
          <cell r="AI208">
            <v>0</v>
          </cell>
          <cell r="AJ208" t="str">
            <v>HINDU</v>
          </cell>
        </row>
        <row r="209">
          <cell r="A209" t="str">
            <v>CO107</v>
          </cell>
          <cell r="B209" t="str">
            <v>Hossain Rahman</v>
          </cell>
          <cell r="C209" t="str">
            <v>Raiyan</v>
          </cell>
          <cell r="D209" t="str">
            <v>CMAM Team Leader (Monitor)</v>
          </cell>
          <cell r="E209" t="str">
            <v>Nutrition</v>
          </cell>
          <cell r="F209" t="str">
            <v>Ukhiya</v>
          </cell>
          <cell r="G209">
            <v>40930</v>
          </cell>
          <cell r="H209">
            <v>41274</v>
          </cell>
          <cell r="I209">
            <v>0.77534246575342469</v>
          </cell>
          <cell r="K209" t="str">
            <v>HSC</v>
          </cell>
          <cell r="L209" t="str">
            <v>YES</v>
          </cell>
          <cell r="N209" t="str">
            <v>male</v>
          </cell>
          <cell r="O209" t="str">
            <v>Mobarek Hossain</v>
          </cell>
          <cell r="P209" t="str">
            <v>Ayesha Hossain</v>
          </cell>
          <cell r="Q209" t="str">
            <v>Single</v>
          </cell>
          <cell r="R209" t="str">
            <v>/</v>
          </cell>
          <cell r="S209">
            <v>0</v>
          </cell>
          <cell r="T209">
            <v>31674</v>
          </cell>
          <cell r="U209" t="str">
            <v>Cox's Bazar</v>
          </cell>
          <cell r="V209">
            <v>26.079452054794519</v>
          </cell>
          <cell r="W209" t="str">
            <v>North terabaniar chara, 3rd route, P.O: Cox's Bazar, P.S &amp; Dist: Cox's Bazar.</v>
          </cell>
          <cell r="X209" t="str">
            <v>North terabaniar chara</v>
          </cell>
          <cell r="Y209">
            <v>4700</v>
          </cell>
          <cell r="Z209" t="str">
            <v>Cox's Bazar</v>
          </cell>
          <cell r="AA209" t="str">
            <v>Cox's Bazar</v>
          </cell>
          <cell r="AC209" t="str">
            <v>01722473465</v>
          </cell>
          <cell r="AD209" t="str">
            <v>Md. Omar Faruk</v>
          </cell>
          <cell r="AE209" t="str">
            <v xml:space="preserve">C/O- Md. Amin, Boidder Ghona, Cox's Bazar  </v>
          </cell>
          <cell r="AF209" t="str">
            <v>01818837009</v>
          </cell>
          <cell r="AG209" t="str">
            <v>Sharmin Shawkat Chowdhory</v>
          </cell>
          <cell r="AH209" t="str">
            <v>C/O- Delwar Alam, Bodor Mokam, Cox's Bazar</v>
          </cell>
          <cell r="AI209" t="str">
            <v>01717370406</v>
          </cell>
          <cell r="AJ209" t="str">
            <v>MUSLIM</v>
          </cell>
        </row>
        <row r="210">
          <cell r="A210" t="str">
            <v>CO108</v>
          </cell>
          <cell r="B210" t="str">
            <v>Jannatul</v>
          </cell>
          <cell r="C210" t="str">
            <v>Ferdous</v>
          </cell>
          <cell r="D210" t="str">
            <v>Nurse</v>
          </cell>
          <cell r="E210" t="str">
            <v>Nutrition</v>
          </cell>
          <cell r="F210" t="str">
            <v>Teknaf - Nayapara</v>
          </cell>
          <cell r="G210">
            <v>40210</v>
          </cell>
          <cell r="H210">
            <v>41274</v>
          </cell>
          <cell r="I210">
            <v>2.7479452054794522</v>
          </cell>
          <cell r="K210" t="str">
            <v>DIP. NURSING</v>
          </cell>
          <cell r="L210" t="str">
            <v>YES</v>
          </cell>
          <cell r="N210" t="str">
            <v>female</v>
          </cell>
          <cell r="O210" t="str">
            <v>Md. Abdul Karim</v>
          </cell>
          <cell r="P210" t="str">
            <v>Mrs. Salaha Begum</v>
          </cell>
          <cell r="Q210" t="str">
            <v>Single</v>
          </cell>
          <cell r="R210" t="str">
            <v>/</v>
          </cell>
          <cell r="S210">
            <v>0</v>
          </cell>
          <cell r="T210">
            <v>32314</v>
          </cell>
          <cell r="U210" t="str">
            <v>Lama Mukh</v>
          </cell>
          <cell r="V210">
            <v>24.326027397260273</v>
          </cell>
          <cell r="W210" t="str">
            <v>Vill-Lama Mukh, PO-Lama, Bandarban</v>
          </cell>
          <cell r="X210" t="str">
            <v>Lama Mukh</v>
          </cell>
          <cell r="Y210">
            <v>4640</v>
          </cell>
          <cell r="Z210" t="str">
            <v>Bandarban</v>
          </cell>
          <cell r="AA210" t="str">
            <v>Bandarban</v>
          </cell>
          <cell r="AC210" t="str">
            <v>01812585259</v>
          </cell>
          <cell r="AD210" t="str">
            <v>Md. Idris Ali</v>
          </cell>
          <cell r="AE210" t="str">
            <v>Vill-Lama Mukh, PO-Lama, Bandarban</v>
          </cell>
          <cell r="AF210" t="str">
            <v>01553644370</v>
          </cell>
          <cell r="AG210">
            <v>0</v>
          </cell>
          <cell r="AH210">
            <v>0</v>
          </cell>
          <cell r="AI210">
            <v>0</v>
          </cell>
          <cell r="AJ210" t="str">
            <v>MUSLIM</v>
          </cell>
        </row>
        <row r="211">
          <cell r="A211" t="str">
            <v>CO109</v>
          </cell>
          <cell r="B211" t="str">
            <v>Kusum</v>
          </cell>
          <cell r="C211" t="str">
            <v>Akter</v>
          </cell>
          <cell r="D211" t="str">
            <v>Nurse</v>
          </cell>
          <cell r="E211" t="str">
            <v>Nutrition</v>
          </cell>
          <cell r="F211" t="str">
            <v xml:space="preserve">Ukhiya - Kutupalong </v>
          </cell>
          <cell r="G211">
            <v>40210</v>
          </cell>
          <cell r="H211">
            <v>41274</v>
          </cell>
          <cell r="I211">
            <v>2.7479452054794522</v>
          </cell>
          <cell r="K211" t="str">
            <v>DIP. NURSING</v>
          </cell>
          <cell r="L211" t="str">
            <v>YES</v>
          </cell>
          <cell r="N211" t="str">
            <v>female</v>
          </cell>
          <cell r="O211" t="str">
            <v>Asraf Ali Talukder</v>
          </cell>
          <cell r="P211" t="str">
            <v>Monwara Begum</v>
          </cell>
          <cell r="Q211" t="str">
            <v>Married</v>
          </cell>
          <cell r="S211">
            <v>0</v>
          </cell>
          <cell r="T211">
            <v>32576</v>
          </cell>
          <cell r="U211" t="str">
            <v>Chittagong</v>
          </cell>
          <cell r="V211">
            <v>23.608219178082191</v>
          </cell>
          <cell r="W211" t="str">
            <v>Vill-High Topi, PO-Ramu, PS-Ramu, Dist: Cox's Bazar</v>
          </cell>
          <cell r="X211" t="str">
            <v>Cox's Bazar</v>
          </cell>
          <cell r="Y211">
            <v>4730</v>
          </cell>
          <cell r="Z211" t="str">
            <v>Cox's Bazar</v>
          </cell>
          <cell r="AA211" t="str">
            <v>Cox's Bazar</v>
          </cell>
          <cell r="AC211" t="str">
            <v>01190551656</v>
          </cell>
          <cell r="AD211" t="str">
            <v>Nurul Amin Nannu</v>
          </cell>
          <cell r="AE211" t="str">
            <v>Vill-High Topi, PO-Ramu, PS-Ramu, Dist: Cox's Bazar</v>
          </cell>
          <cell r="AF211" t="str">
            <v>01814730346</v>
          </cell>
          <cell r="AH211">
            <v>0</v>
          </cell>
          <cell r="AI211">
            <v>0</v>
          </cell>
          <cell r="AJ211" t="str">
            <v>MUSLIM</v>
          </cell>
        </row>
        <row r="212">
          <cell r="A212" t="str">
            <v>CO110</v>
          </cell>
          <cell r="B212" t="str">
            <v>Kismat</v>
          </cell>
          <cell r="C212" t="str">
            <v xml:space="preserve">Ara </v>
          </cell>
          <cell r="D212" t="str">
            <v>Health Educator</v>
          </cell>
          <cell r="E212" t="str">
            <v>Nutrition</v>
          </cell>
          <cell r="F212" t="str">
            <v xml:space="preserve">Ukhiya - Kutupalong </v>
          </cell>
          <cell r="G212">
            <v>40210</v>
          </cell>
          <cell r="H212">
            <v>41274</v>
          </cell>
          <cell r="I212">
            <v>2.7479452054794522</v>
          </cell>
          <cell r="K212" t="str">
            <v>BA ARTS</v>
          </cell>
          <cell r="L212" t="str">
            <v>NO</v>
          </cell>
          <cell r="N212" t="str">
            <v>female</v>
          </cell>
          <cell r="O212" t="str">
            <v>Late- Abdul Mazed</v>
          </cell>
          <cell r="P212" t="str">
            <v>Begum Bahar</v>
          </cell>
          <cell r="Q212" t="str">
            <v>Married</v>
          </cell>
          <cell r="S212">
            <v>3</v>
          </cell>
          <cell r="T212">
            <v>27211</v>
          </cell>
          <cell r="U212" t="str">
            <v>Cox's Bazar</v>
          </cell>
          <cell r="V212">
            <v>38.30684931506849</v>
          </cell>
          <cell r="W212" t="str">
            <v>Vill-Dhoa Palung, PO-Rabita, Cox's Bazar</v>
          </cell>
          <cell r="X212" t="str">
            <v>Cox's Bazar</v>
          </cell>
          <cell r="Y212">
            <v>4700</v>
          </cell>
          <cell r="Z212" t="str">
            <v>Cox's Bazar</v>
          </cell>
          <cell r="AA212" t="str">
            <v>Cox's Bazar</v>
          </cell>
          <cell r="AC212" t="str">
            <v>01812434413</v>
          </cell>
          <cell r="AD212" t="str">
            <v>Nurul Amin</v>
          </cell>
          <cell r="AE212" t="str">
            <v>Vill-Dhoa Palung, PO-Rabita, Cox's Bazar</v>
          </cell>
          <cell r="AF212" t="str">
            <v>01819785303</v>
          </cell>
          <cell r="AG212">
            <v>0</v>
          </cell>
          <cell r="AH212">
            <v>0</v>
          </cell>
          <cell r="AI212">
            <v>0</v>
          </cell>
          <cell r="AJ212" t="str">
            <v>MUSLIM</v>
          </cell>
        </row>
        <row r="213">
          <cell r="A213" t="str">
            <v>CO116</v>
          </cell>
          <cell r="B213" t="str">
            <v>Ratna.</v>
          </cell>
          <cell r="C213" t="str">
            <v>Rani</v>
          </cell>
          <cell r="D213" t="str">
            <v>Nurse</v>
          </cell>
          <cell r="E213" t="str">
            <v>Nutrition</v>
          </cell>
          <cell r="F213" t="str">
            <v>Teknaf - Nayapara</v>
          </cell>
          <cell r="G213">
            <v>40212</v>
          </cell>
          <cell r="H213">
            <v>41274</v>
          </cell>
          <cell r="I213">
            <v>2.7424657534246575</v>
          </cell>
          <cell r="K213" t="str">
            <v>DIP. NURSING</v>
          </cell>
          <cell r="L213" t="str">
            <v>YES</v>
          </cell>
          <cell r="N213" t="str">
            <v>female</v>
          </cell>
          <cell r="O213" t="str">
            <v>Late Upendra Lal Dev</v>
          </cell>
          <cell r="P213" t="str">
            <v>Hamolatha Dev</v>
          </cell>
          <cell r="Q213" t="str">
            <v>Married</v>
          </cell>
          <cell r="S213">
            <v>0</v>
          </cell>
          <cell r="T213">
            <v>31336</v>
          </cell>
          <cell r="U213" t="str">
            <v>Napura</v>
          </cell>
          <cell r="V213">
            <v>27.005479452054793</v>
          </cell>
          <cell r="W213" t="str">
            <v>Vill: Napura, PO-Napura, PS-Banskhali, Chittagong</v>
          </cell>
          <cell r="X213" t="str">
            <v>Napura</v>
          </cell>
          <cell r="Z213" t="str">
            <v>Banaskhali</v>
          </cell>
          <cell r="AA213" t="str">
            <v>Chittagong</v>
          </cell>
          <cell r="AC213" t="str">
            <v>01815376828</v>
          </cell>
          <cell r="AD213" t="str">
            <v>Krisna Das</v>
          </cell>
          <cell r="AE213" t="str">
            <v>Chittagong Medical College</v>
          </cell>
          <cell r="AF213" t="str">
            <v>01819904313</v>
          </cell>
          <cell r="AG213">
            <v>0</v>
          </cell>
          <cell r="AH213">
            <v>0</v>
          </cell>
          <cell r="AI213">
            <v>0</v>
          </cell>
          <cell r="AJ213" t="str">
            <v>HINDU</v>
          </cell>
        </row>
        <row r="214">
          <cell r="A214" t="str">
            <v>CO117</v>
          </cell>
          <cell r="B214" t="str">
            <v>Manik</v>
          </cell>
          <cell r="C214" t="str">
            <v>Zia Uddin</v>
          </cell>
          <cell r="D214" t="str">
            <v>Watchman</v>
          </cell>
          <cell r="E214" t="str">
            <v>Logistics</v>
          </cell>
          <cell r="F214" t="str">
            <v>Ukhiya office</v>
          </cell>
          <cell r="G214">
            <v>40227</v>
          </cell>
          <cell r="H214">
            <v>41274</v>
          </cell>
          <cell r="I214">
            <v>2.7013698630136984</v>
          </cell>
          <cell r="K214" t="str">
            <v>CLASS 8</v>
          </cell>
          <cell r="L214" t="str">
            <v>NO</v>
          </cell>
          <cell r="N214" t="str">
            <v>male</v>
          </cell>
          <cell r="O214" t="str">
            <v>Amir Sultan</v>
          </cell>
          <cell r="P214" t="str">
            <v>Rasheda Begum</v>
          </cell>
          <cell r="Q214" t="str">
            <v>Single</v>
          </cell>
          <cell r="R214" t="str">
            <v>/</v>
          </cell>
          <cell r="S214">
            <v>0</v>
          </cell>
          <cell r="T214">
            <v>32942</v>
          </cell>
          <cell r="U214" t="str">
            <v>Malvita Para</v>
          </cell>
          <cell r="V214">
            <v>22.605479452054794</v>
          </cell>
          <cell r="W214" t="str">
            <v>Vill-Malvita Para, PO-Ukhia, PS-Ukhia, Cox'sBazar</v>
          </cell>
          <cell r="X214" t="str">
            <v>Malvita Para</v>
          </cell>
          <cell r="Y214">
            <v>4750</v>
          </cell>
          <cell r="Z214" t="str">
            <v>Ukhiya</v>
          </cell>
          <cell r="AA214" t="str">
            <v xml:space="preserve">Cox's Bazar </v>
          </cell>
          <cell r="AC214" t="str">
            <v>01815818086</v>
          </cell>
          <cell r="AD214" t="str">
            <v>Amir Sultan</v>
          </cell>
          <cell r="AE214" t="str">
            <v>Vill-Malvita Para, PO-Ukhia, PS-Ukhia, Cox'sBazar</v>
          </cell>
          <cell r="AF214" t="str">
            <v>01815818086</v>
          </cell>
          <cell r="AG214">
            <v>0</v>
          </cell>
          <cell r="AH214">
            <v>0</v>
          </cell>
          <cell r="AI214">
            <v>0</v>
          </cell>
          <cell r="AJ214" t="str">
            <v>MUSLIM</v>
          </cell>
        </row>
        <row r="215">
          <cell r="A215" t="str">
            <v>CO118</v>
          </cell>
          <cell r="B215" t="str">
            <v>Munna</v>
          </cell>
          <cell r="C215" t="str">
            <v>Omar Faruq</v>
          </cell>
          <cell r="D215" t="str">
            <v>Watchman</v>
          </cell>
          <cell r="E215" t="str">
            <v>Logistics</v>
          </cell>
          <cell r="F215" t="str">
            <v>Ukhiya</v>
          </cell>
          <cell r="G215">
            <v>40227</v>
          </cell>
          <cell r="H215">
            <v>41274</v>
          </cell>
          <cell r="I215">
            <v>2.7013698630136984</v>
          </cell>
          <cell r="K215" t="str">
            <v>Class 8</v>
          </cell>
          <cell r="L215" t="str">
            <v>NO</v>
          </cell>
          <cell r="N215" t="str">
            <v>male</v>
          </cell>
          <cell r="O215" t="str">
            <v>Azizul Haque</v>
          </cell>
          <cell r="P215" t="str">
            <v>Almas Begum</v>
          </cell>
          <cell r="Q215" t="str">
            <v>Single</v>
          </cell>
          <cell r="R215" t="str">
            <v>/</v>
          </cell>
          <cell r="S215">
            <v>0</v>
          </cell>
          <cell r="T215">
            <v>32844</v>
          </cell>
          <cell r="U215" t="str">
            <v>Rajapalong</v>
          </cell>
          <cell r="V215">
            <v>22.873972602739727</v>
          </cell>
          <cell r="W215" t="str">
            <v>Vill-Rajapalong, PO-Ukhia, PS-Ukhia, Cox'sBazar</v>
          </cell>
          <cell r="X215" t="str">
            <v>Rajapalong</v>
          </cell>
          <cell r="Y215">
            <v>4750</v>
          </cell>
          <cell r="Z215" t="str">
            <v>Ukhiya</v>
          </cell>
          <cell r="AA215" t="str">
            <v xml:space="preserve">Cox's Bazar </v>
          </cell>
          <cell r="AC215">
            <v>1819520450</v>
          </cell>
          <cell r="AD215" t="str">
            <v>Almas Begum</v>
          </cell>
          <cell r="AE215" t="str">
            <v>Vill-Rajapalong, PO-Ukhia, PS-Ukhia, Cox'sBazar</v>
          </cell>
          <cell r="AF215" t="str">
            <v>01819520450</v>
          </cell>
          <cell r="AG215">
            <v>0</v>
          </cell>
          <cell r="AH215">
            <v>0</v>
          </cell>
          <cell r="AI215">
            <v>0</v>
          </cell>
          <cell r="AJ215" t="str">
            <v>MUSLIM</v>
          </cell>
        </row>
        <row r="216">
          <cell r="A216" t="str">
            <v>CO119</v>
          </cell>
          <cell r="B216" t="str">
            <v>Joynal</v>
          </cell>
          <cell r="C216" t="str">
            <v>Abedin</v>
          </cell>
          <cell r="D216" t="str">
            <v>Watchman</v>
          </cell>
          <cell r="E216" t="str">
            <v>Logistics</v>
          </cell>
          <cell r="F216" t="str">
            <v>Ukhiya office</v>
          </cell>
          <cell r="G216">
            <v>40227</v>
          </cell>
          <cell r="H216">
            <v>41274</v>
          </cell>
          <cell r="I216">
            <v>2.7013698630136984</v>
          </cell>
          <cell r="K216" t="str">
            <v>CLASS 8</v>
          </cell>
          <cell r="L216" t="str">
            <v>NO</v>
          </cell>
          <cell r="N216" t="str">
            <v>male</v>
          </cell>
          <cell r="O216" t="str">
            <v>Mohammad Hossain</v>
          </cell>
          <cell r="P216" t="str">
            <v>Rehena Begum</v>
          </cell>
          <cell r="Q216" t="str">
            <v>Single</v>
          </cell>
          <cell r="R216" t="str">
            <v>/</v>
          </cell>
          <cell r="S216">
            <v>0</v>
          </cell>
          <cell r="T216">
            <v>32147</v>
          </cell>
          <cell r="U216" t="str">
            <v>Tajnimarkhola</v>
          </cell>
          <cell r="V216">
            <v>24.783561643835615</v>
          </cell>
          <cell r="W216" t="str">
            <v>Vill-Tajnimarkhola, PO-Ukhia, PS-Ukhia, Cox'sBazar</v>
          </cell>
          <cell r="X216" t="str">
            <v>Tajnimarkhola</v>
          </cell>
          <cell r="Y216">
            <v>4750</v>
          </cell>
          <cell r="Z216" t="str">
            <v>Ukhiya</v>
          </cell>
          <cell r="AA216" t="str">
            <v xml:space="preserve">Cox's Bazar </v>
          </cell>
          <cell r="AC216" t="str">
            <v>01820034385</v>
          </cell>
          <cell r="AD216" t="str">
            <v>Mohammad Hossain</v>
          </cell>
          <cell r="AE216" t="str">
            <v>Vill-Tajnimarkhola, PO-Ukhia, PS-Ukhia, Cox'sBazar</v>
          </cell>
          <cell r="AF216" t="str">
            <v>01820034385</v>
          </cell>
          <cell r="AG216">
            <v>0</v>
          </cell>
          <cell r="AH216">
            <v>0</v>
          </cell>
          <cell r="AI216">
            <v>0</v>
          </cell>
          <cell r="AJ216" t="str">
            <v>MUSLIM</v>
          </cell>
        </row>
        <row r="217">
          <cell r="A217" t="str">
            <v>CO122</v>
          </cell>
          <cell r="B217" t="str">
            <v>Nepal</v>
          </cell>
          <cell r="C217" t="str">
            <v>Karmaker</v>
          </cell>
          <cell r="D217" t="str">
            <v>Watchman</v>
          </cell>
          <cell r="E217" t="str">
            <v>Logistics</v>
          </cell>
          <cell r="F217" t="str">
            <v>Ukhiya</v>
          </cell>
          <cell r="G217">
            <v>40227</v>
          </cell>
          <cell r="H217">
            <v>41274</v>
          </cell>
          <cell r="I217">
            <v>2.7013698630136984</v>
          </cell>
          <cell r="K217" t="str">
            <v>CLASS 8</v>
          </cell>
          <cell r="L217" t="str">
            <v>NO</v>
          </cell>
          <cell r="N217" t="str">
            <v>male</v>
          </cell>
          <cell r="O217" t="str">
            <v>Kali Karmaker</v>
          </cell>
          <cell r="P217" t="str">
            <v>Rupkina karmaker</v>
          </cell>
          <cell r="Q217" t="str">
            <v>Married</v>
          </cell>
          <cell r="S217">
            <v>2</v>
          </cell>
          <cell r="T217">
            <v>26634</v>
          </cell>
          <cell r="U217" t="str">
            <v>Belukhal</v>
          </cell>
          <cell r="V217">
            <v>39.887671232876713</v>
          </cell>
          <cell r="W217" t="str">
            <v>Vill-Belukhal, PO-Ukhia, PS-Ukhia, Cox'sBazar</v>
          </cell>
          <cell r="X217" t="str">
            <v>Belukhal</v>
          </cell>
          <cell r="Y217">
            <v>4750</v>
          </cell>
          <cell r="Z217" t="str">
            <v>Ukhiya</v>
          </cell>
          <cell r="AA217" t="str">
            <v xml:space="preserve">Cox's Bazar </v>
          </cell>
          <cell r="AC217" t="str">
            <v>01814839695</v>
          </cell>
          <cell r="AD217" t="str">
            <v>Kali Karmaker</v>
          </cell>
          <cell r="AE217" t="str">
            <v>Vill-Belukhal, PO-Ukhia, PS-Ukhia, Cox'sBazar</v>
          </cell>
          <cell r="AF217" t="str">
            <v>01814839695</v>
          </cell>
          <cell r="AG217">
            <v>0</v>
          </cell>
          <cell r="AH217">
            <v>0</v>
          </cell>
          <cell r="AI217">
            <v>0</v>
          </cell>
          <cell r="AJ217" t="str">
            <v>HINDU</v>
          </cell>
        </row>
        <row r="218">
          <cell r="A218" t="str">
            <v>CO123</v>
          </cell>
          <cell r="B218" t="str">
            <v>Md.</v>
          </cell>
          <cell r="C218" t="str">
            <v>Halal</v>
          </cell>
          <cell r="D218" t="str">
            <v>Watchman</v>
          </cell>
          <cell r="E218" t="str">
            <v>Logistics</v>
          </cell>
          <cell r="F218" t="str">
            <v>Ukhiya office</v>
          </cell>
          <cell r="G218">
            <v>40227</v>
          </cell>
          <cell r="H218">
            <v>41274</v>
          </cell>
          <cell r="I218">
            <v>2.7013698630136984</v>
          </cell>
          <cell r="K218" t="str">
            <v>CLASS 8</v>
          </cell>
          <cell r="L218" t="str">
            <v>NO</v>
          </cell>
          <cell r="N218" t="str">
            <v>male</v>
          </cell>
          <cell r="O218" t="str">
            <v>Seragol Kabir</v>
          </cell>
          <cell r="P218" t="str">
            <v>Arapa Begum</v>
          </cell>
          <cell r="Q218" t="str">
            <v>Single</v>
          </cell>
          <cell r="R218" t="str">
            <v>/</v>
          </cell>
          <cell r="S218">
            <v>0</v>
          </cell>
          <cell r="T218">
            <v>32862</v>
          </cell>
          <cell r="U218" t="str">
            <v>Rajapalong</v>
          </cell>
          <cell r="V218">
            <v>22.824657534246576</v>
          </cell>
          <cell r="W218" t="str">
            <v>Vill-Rajapalong, PO-Ukhia, PS-Ukhia, Cox'sBazar</v>
          </cell>
          <cell r="X218" t="str">
            <v>Rajapalong</v>
          </cell>
          <cell r="Y218">
            <v>4750</v>
          </cell>
          <cell r="Z218" t="str">
            <v>Ukhiya</v>
          </cell>
          <cell r="AA218" t="str">
            <v xml:space="preserve">Cox's Bazar </v>
          </cell>
          <cell r="AC218" t="str">
            <v>01812735631</v>
          </cell>
          <cell r="AD218" t="str">
            <v>Seragol Kabir</v>
          </cell>
          <cell r="AE218" t="str">
            <v>Vill-Rajapalong, PO-Ukhia, PS-Ukhia, Cox'sBazar</v>
          </cell>
          <cell r="AF218" t="str">
            <v>01812735631</v>
          </cell>
          <cell r="AG218">
            <v>0</v>
          </cell>
          <cell r="AH218">
            <v>0</v>
          </cell>
          <cell r="AI218">
            <v>0</v>
          </cell>
          <cell r="AJ218" t="str">
            <v>MUSLIM</v>
          </cell>
        </row>
        <row r="219">
          <cell r="A219" t="str">
            <v>CO126</v>
          </cell>
          <cell r="B219" t="str">
            <v>Masuda</v>
          </cell>
          <cell r="C219" t="str">
            <v>Akter</v>
          </cell>
          <cell r="D219" t="str">
            <v>Nurse</v>
          </cell>
          <cell r="E219" t="str">
            <v>Nutrition</v>
          </cell>
          <cell r="F219" t="str">
            <v>Ukhiya - EMOP</v>
          </cell>
          <cell r="G219">
            <v>40238</v>
          </cell>
          <cell r="H219">
            <v>41274</v>
          </cell>
          <cell r="I219">
            <v>2.6712328767123288</v>
          </cell>
          <cell r="K219" t="str">
            <v>DMA</v>
          </cell>
          <cell r="L219" t="str">
            <v>YES</v>
          </cell>
          <cell r="N219" t="str">
            <v>female</v>
          </cell>
          <cell r="O219" t="str">
            <v>Harun Rashid</v>
          </cell>
          <cell r="P219" t="str">
            <v>Romoja Khatun</v>
          </cell>
          <cell r="Q219" t="str">
            <v>Married</v>
          </cell>
          <cell r="S219">
            <v>0</v>
          </cell>
          <cell r="T219">
            <v>31959</v>
          </cell>
          <cell r="U219" t="str">
            <v>Chittagong</v>
          </cell>
          <cell r="V219">
            <v>25.298630136986301</v>
          </cell>
          <cell r="W219" t="str">
            <v>Vill-Borokall, Numurapara, Nhila, Teknaf</v>
          </cell>
          <cell r="X219" t="str">
            <v>Teknaf</v>
          </cell>
          <cell r="Y219">
            <v>4760</v>
          </cell>
          <cell r="Z219" t="str">
            <v>Teknaf</v>
          </cell>
          <cell r="AA219" t="str">
            <v xml:space="preserve">Cox's Bazar </v>
          </cell>
          <cell r="AC219" t="str">
            <v>01816415180</v>
          </cell>
          <cell r="AD219" t="str">
            <v>Harun Rashid</v>
          </cell>
          <cell r="AE219" t="str">
            <v>Vill-Borokall, Numurapara, Nhila, Teknaf, Cox'sbazar</v>
          </cell>
          <cell r="AF219" t="str">
            <v>01816415180</v>
          </cell>
          <cell r="AG219">
            <v>0</v>
          </cell>
          <cell r="AH219">
            <v>0</v>
          </cell>
          <cell r="AI219">
            <v>0</v>
          </cell>
          <cell r="AJ219" t="str">
            <v>MUSLIM</v>
          </cell>
        </row>
        <row r="220">
          <cell r="A220" t="str">
            <v>CO133</v>
          </cell>
          <cell r="B220" t="str">
            <v>Mohammed Rafiqul</v>
          </cell>
          <cell r="C220" t="str">
            <v>Islam</v>
          </cell>
          <cell r="D220" t="str">
            <v>Psycho Social Worker</v>
          </cell>
          <cell r="E220" t="str">
            <v>Mental Health</v>
          </cell>
          <cell r="F220" t="str">
            <v xml:space="preserve">Ukhiya - Kutupalong </v>
          </cell>
          <cell r="G220">
            <v>40840</v>
          </cell>
          <cell r="H220">
            <v>41274</v>
          </cell>
          <cell r="I220">
            <v>1.021917808219178</v>
          </cell>
          <cell r="K220" t="str">
            <v>BA ARTS</v>
          </cell>
          <cell r="L220" t="str">
            <v>NO</v>
          </cell>
          <cell r="N220" t="str">
            <v>male</v>
          </cell>
          <cell r="O220" t="str">
            <v>Fayez Ahmed</v>
          </cell>
          <cell r="P220" t="str">
            <v>Ambia Khatun</v>
          </cell>
          <cell r="Q220" t="str">
            <v>Married</v>
          </cell>
          <cell r="S220">
            <v>1</v>
          </cell>
          <cell r="T220">
            <v>30352</v>
          </cell>
          <cell r="U220" t="str">
            <v>Chittagong</v>
          </cell>
          <cell r="V220">
            <v>29.701369863013699</v>
          </cell>
          <cell r="W220" t="str">
            <v>Nhila, Teknaf, Cox'sbazar</v>
          </cell>
          <cell r="X220" t="str">
            <v>Teknaf</v>
          </cell>
          <cell r="Y220">
            <v>4760</v>
          </cell>
          <cell r="Z220" t="str">
            <v>Teknaf</v>
          </cell>
          <cell r="AA220" t="str">
            <v xml:space="preserve">Cox's Bazar </v>
          </cell>
          <cell r="AC220" t="str">
            <v>01823965297</v>
          </cell>
          <cell r="AD220" t="str">
            <v>Mahmuda Begum</v>
          </cell>
          <cell r="AE220" t="str">
            <v>Nhila, Teknaf, Cox'sbazar</v>
          </cell>
          <cell r="AF220" t="str">
            <v>01822344660</v>
          </cell>
          <cell r="AG220">
            <v>0</v>
          </cell>
          <cell r="AH220">
            <v>0</v>
          </cell>
          <cell r="AI220">
            <v>0</v>
          </cell>
          <cell r="AJ220" t="str">
            <v>MUSLIM</v>
          </cell>
        </row>
        <row r="221">
          <cell r="A221" t="str">
            <v>CO138</v>
          </cell>
          <cell r="B221" t="str">
            <v xml:space="preserve">Purno Prova </v>
          </cell>
          <cell r="C221" t="str">
            <v>Thanchanggya</v>
          </cell>
          <cell r="D221" t="str">
            <v>Psycho Social Worker</v>
          </cell>
          <cell r="E221" t="str">
            <v>Mental Health</v>
          </cell>
          <cell r="F221" t="str">
            <v>Ukhiya - EMOP</v>
          </cell>
          <cell r="G221">
            <v>40636</v>
          </cell>
          <cell r="H221">
            <v>41274</v>
          </cell>
          <cell r="I221">
            <v>1.5808219178082192</v>
          </cell>
          <cell r="K221" t="str">
            <v>BA ARTS</v>
          </cell>
          <cell r="L221" t="str">
            <v>NO</v>
          </cell>
          <cell r="N221" t="str">
            <v>female</v>
          </cell>
          <cell r="O221" t="str">
            <v>Late Tiktamoni</v>
          </cell>
          <cell r="P221" t="str">
            <v>Bissunalo Thanchanggya</v>
          </cell>
          <cell r="Q221" t="str">
            <v>Married</v>
          </cell>
          <cell r="S221">
            <v>3</v>
          </cell>
          <cell r="T221">
            <v>28629</v>
          </cell>
          <cell r="U221" t="str">
            <v>Naikhyongchori</v>
          </cell>
          <cell r="V221">
            <v>34.421917808219177</v>
          </cell>
          <cell r="W221" t="str">
            <v>Naikongchori, Bandarban</v>
          </cell>
          <cell r="X221" t="str">
            <v>Naikhyongchori</v>
          </cell>
          <cell r="Y221">
            <v>0</v>
          </cell>
          <cell r="Z221" t="str">
            <v>Naikhyongchori</v>
          </cell>
          <cell r="AA221" t="str">
            <v>Bandarban</v>
          </cell>
          <cell r="AC221">
            <v>1925511099</v>
          </cell>
          <cell r="AD221" t="str">
            <v>Bissunalo Thanchanggya</v>
          </cell>
          <cell r="AE221" t="str">
            <v>Naikongchori, Bandarban</v>
          </cell>
          <cell r="AF221">
            <v>1728079581</v>
          </cell>
          <cell r="AG221">
            <v>0</v>
          </cell>
          <cell r="AH221">
            <v>0</v>
          </cell>
          <cell r="AI221">
            <v>0</v>
          </cell>
          <cell r="AJ221" t="str">
            <v>HINDU</v>
          </cell>
        </row>
        <row r="222">
          <cell r="A222" t="str">
            <v>CO147</v>
          </cell>
          <cell r="B222" t="str">
            <v xml:space="preserve">Asma Akter </v>
          </cell>
          <cell r="C222" t="str">
            <v>Luna</v>
          </cell>
          <cell r="D222" t="str">
            <v>Assistant WASH Team Leader</v>
          </cell>
          <cell r="E222" t="str">
            <v>WaSH</v>
          </cell>
          <cell r="F222" t="str">
            <v xml:space="preserve">Ukhiya - Kutupalong </v>
          </cell>
          <cell r="G222">
            <v>40276</v>
          </cell>
          <cell r="H222">
            <v>41274</v>
          </cell>
          <cell r="I222">
            <v>2.5671232876712327</v>
          </cell>
          <cell r="K222" t="str">
            <v>BA SCIENCE AGRICULTURE</v>
          </cell>
          <cell r="L222" t="str">
            <v>NO</v>
          </cell>
          <cell r="N222" t="str">
            <v>female</v>
          </cell>
          <cell r="O222" t="str">
            <v>Late sadeque Hawlader</v>
          </cell>
          <cell r="P222" t="str">
            <v>Ms. Rahima Begum</v>
          </cell>
          <cell r="Q222" t="str">
            <v>Married</v>
          </cell>
          <cell r="S222">
            <v>0</v>
          </cell>
          <cell r="T222">
            <v>29910</v>
          </cell>
          <cell r="U222" t="str">
            <v>Rangpur</v>
          </cell>
          <cell r="V222">
            <v>30.912328767123288</v>
          </cell>
          <cell r="W222" t="str">
            <v>Vill-Ukhiya, Cox'sbazar</v>
          </cell>
          <cell r="X222" t="str">
            <v>Ukhiya</v>
          </cell>
          <cell r="Y222">
            <v>4750</v>
          </cell>
          <cell r="Z222" t="str">
            <v>Ukhiya</v>
          </cell>
          <cell r="AA222" t="str">
            <v xml:space="preserve">Cox's Bazar </v>
          </cell>
          <cell r="AC222">
            <v>1818993849</v>
          </cell>
          <cell r="AD222" t="str">
            <v>Md. Noor Alam</v>
          </cell>
          <cell r="AE222" t="str">
            <v>Vill-Ukhiya, Cox'sbazar</v>
          </cell>
          <cell r="AF222">
            <v>1820106220</v>
          </cell>
          <cell r="AG222">
            <v>0</v>
          </cell>
          <cell r="AH222">
            <v>0</v>
          </cell>
          <cell r="AI222">
            <v>0</v>
          </cell>
          <cell r="AJ222" t="str">
            <v>MUSLIM</v>
          </cell>
        </row>
        <row r="223">
          <cell r="A223" t="str">
            <v>CO148</v>
          </cell>
          <cell r="B223" t="str">
            <v xml:space="preserve">Kazi Jahangir </v>
          </cell>
          <cell r="C223" t="str">
            <v>Alam</v>
          </cell>
          <cell r="D223" t="str">
            <v>Assistant WASH Team Leader</v>
          </cell>
          <cell r="E223" t="str">
            <v>WaSH</v>
          </cell>
          <cell r="F223" t="str">
            <v xml:space="preserve">Ukhiya - Kutupalong </v>
          </cell>
          <cell r="G223">
            <v>40288</v>
          </cell>
          <cell r="H223">
            <v>41274</v>
          </cell>
          <cell r="I223">
            <v>2.5342465753424657</v>
          </cell>
          <cell r="K223" t="str">
            <v>BA SOCIAL SCIENCE</v>
          </cell>
          <cell r="L223" t="str">
            <v>NO</v>
          </cell>
          <cell r="N223" t="str">
            <v>male</v>
          </cell>
          <cell r="O223" t="str">
            <v>Late Nurul Absar</v>
          </cell>
          <cell r="P223" t="str">
            <v>Gulzan Begum</v>
          </cell>
          <cell r="Q223" t="str">
            <v>Married</v>
          </cell>
          <cell r="S223">
            <v>0</v>
          </cell>
          <cell r="T223">
            <v>27948</v>
          </cell>
          <cell r="U223" t="str">
            <v>Ukhiya</v>
          </cell>
          <cell r="V223">
            <v>36.287671232876711</v>
          </cell>
          <cell r="W223" t="str">
            <v>Kazibari, Ukhiya, Cox'sbazar</v>
          </cell>
          <cell r="X223" t="str">
            <v>Ukhiya</v>
          </cell>
          <cell r="Y223">
            <v>4750</v>
          </cell>
          <cell r="Z223" t="str">
            <v>Ukhiya</v>
          </cell>
          <cell r="AA223" t="str">
            <v xml:space="preserve">Cox's Bazar </v>
          </cell>
          <cell r="AC223">
            <v>1716491616</v>
          </cell>
          <cell r="AD223" t="str">
            <v>Kazi Rafiq Uddin</v>
          </cell>
          <cell r="AE223" t="str">
            <v>Kazibari, Ukhiya, Cox'sbazar</v>
          </cell>
          <cell r="AF223">
            <v>1823535353</v>
          </cell>
          <cell r="AG223">
            <v>0</v>
          </cell>
          <cell r="AH223">
            <v>0</v>
          </cell>
          <cell r="AI223">
            <v>0</v>
          </cell>
          <cell r="AJ223" t="str">
            <v>MUSLIM</v>
          </cell>
        </row>
        <row r="224">
          <cell r="A224" t="str">
            <v>CO149</v>
          </cell>
          <cell r="B224" t="str">
            <v>Saokat Iqbal</v>
          </cell>
          <cell r="C224" t="str">
            <v>Marshal</v>
          </cell>
          <cell r="D224" t="str">
            <v>Stock Manager</v>
          </cell>
          <cell r="E224" t="str">
            <v>Logistics</v>
          </cell>
          <cell r="F224" t="str">
            <v>Cox's Bazar Office</v>
          </cell>
          <cell r="G224">
            <v>40279</v>
          </cell>
          <cell r="H224">
            <v>41274</v>
          </cell>
          <cell r="I224">
            <v>2.558904109589041</v>
          </cell>
          <cell r="K224" t="str">
            <v>BA BUSINESS STUDIES</v>
          </cell>
          <cell r="L224" t="str">
            <v>NO</v>
          </cell>
          <cell r="N224" t="str">
            <v>male</v>
          </cell>
          <cell r="O224" t="str">
            <v>Mr. Saokat Ali</v>
          </cell>
          <cell r="P224" t="str">
            <v>Mrs. Nazma Begume</v>
          </cell>
          <cell r="Q224" t="str">
            <v>Single</v>
          </cell>
          <cell r="R224" t="str">
            <v>/</v>
          </cell>
          <cell r="S224">
            <v>0</v>
          </cell>
          <cell r="T224">
            <v>31762</v>
          </cell>
          <cell r="U224" t="str">
            <v>Cox'sbazar</v>
          </cell>
          <cell r="V224">
            <v>25.838356164383562</v>
          </cell>
          <cell r="W224" t="str">
            <v>3 No. Ward, Airport Road, New Baharchara, Cox'sbazar</v>
          </cell>
          <cell r="X224" t="str">
            <v>Cox'sbazar</v>
          </cell>
          <cell r="Y224">
            <v>4700</v>
          </cell>
          <cell r="Z224" t="str">
            <v xml:space="preserve">Cox's Bazar </v>
          </cell>
          <cell r="AA224" t="str">
            <v xml:space="preserve">Cox's Bazar </v>
          </cell>
          <cell r="AC224">
            <v>1819521622</v>
          </cell>
          <cell r="AD224" t="str">
            <v>Mr. Saokat Ali</v>
          </cell>
          <cell r="AE224" t="str">
            <v>3 No. Ward, Airport Road, New Baharchara, Cox'sbazar</v>
          </cell>
          <cell r="AF224">
            <v>1922195581</v>
          </cell>
          <cell r="AG224">
            <v>0</v>
          </cell>
          <cell r="AH224">
            <v>0</v>
          </cell>
          <cell r="AI224">
            <v>0</v>
          </cell>
          <cell r="AJ224" t="str">
            <v>MUSLIM</v>
          </cell>
        </row>
        <row r="225">
          <cell r="A225" t="str">
            <v>CO153</v>
          </cell>
          <cell r="B225" t="str">
            <v xml:space="preserve">Dipti Rani </v>
          </cell>
          <cell r="C225" t="str">
            <v>Rudra</v>
          </cell>
          <cell r="D225" t="str">
            <v>Psycho Social Worker</v>
          </cell>
          <cell r="E225" t="str">
            <v>Mental Health</v>
          </cell>
          <cell r="F225" t="str">
            <v>Ukhiya - Kutupalong</v>
          </cell>
          <cell r="G225">
            <v>40840</v>
          </cell>
          <cell r="H225">
            <v>41274</v>
          </cell>
          <cell r="I225">
            <v>1.021917808219178</v>
          </cell>
          <cell r="K225" t="str">
            <v>HSC</v>
          </cell>
          <cell r="L225" t="str">
            <v>NO</v>
          </cell>
          <cell r="N225" t="str">
            <v>female</v>
          </cell>
          <cell r="O225" t="str">
            <v xml:space="preserve">Biswanath Rudra </v>
          </cell>
          <cell r="P225" t="str">
            <v>Banshi Rudra</v>
          </cell>
          <cell r="Q225" t="str">
            <v>Married</v>
          </cell>
          <cell r="S225">
            <v>1</v>
          </cell>
          <cell r="T225">
            <v>25384</v>
          </cell>
          <cell r="U225" t="str">
            <v>Cox'sbazar</v>
          </cell>
          <cell r="V225">
            <v>43.31232876712329</v>
          </cell>
          <cell r="W225" t="str">
            <v>BDR Camp, Mallikpara, Cox'sbazar</v>
          </cell>
          <cell r="X225" t="str">
            <v>Cox'sbazar</v>
          </cell>
          <cell r="Y225">
            <v>4700</v>
          </cell>
          <cell r="Z225" t="str">
            <v xml:space="preserve">Cox's Bazar </v>
          </cell>
          <cell r="AA225" t="str">
            <v xml:space="preserve">Cox's Bazar </v>
          </cell>
          <cell r="AC225">
            <v>1716804862</v>
          </cell>
          <cell r="AD225" t="str">
            <v>Tusher Kanti Rudra</v>
          </cell>
          <cell r="AE225" t="str">
            <v>BDR Camp, Mallikpara, Cox'sbazar</v>
          </cell>
          <cell r="AF225">
            <v>1819893432</v>
          </cell>
          <cell r="AG225">
            <v>0</v>
          </cell>
          <cell r="AH225">
            <v>0</v>
          </cell>
          <cell r="AI225">
            <v>0</v>
          </cell>
          <cell r="AJ225" t="str">
            <v>HINDU</v>
          </cell>
        </row>
        <row r="226">
          <cell r="A226" t="str">
            <v>CO158</v>
          </cell>
          <cell r="B226" t="str">
            <v>Ramida Gulshan</v>
          </cell>
          <cell r="C226" t="str">
            <v>Rimu</v>
          </cell>
          <cell r="D226" t="str">
            <v>Home Visitor</v>
          </cell>
          <cell r="E226" t="str">
            <v>Nutrition</v>
          </cell>
          <cell r="F226" t="str">
            <v>Ukhiya - Kutupalong</v>
          </cell>
          <cell r="G226">
            <v>40819</v>
          </cell>
          <cell r="H226">
            <v>41274</v>
          </cell>
          <cell r="I226">
            <v>1.0794520547945206</v>
          </cell>
          <cell r="K226" t="str">
            <v>B.A ARTS</v>
          </cell>
          <cell r="L226" t="str">
            <v>NO</v>
          </cell>
          <cell r="N226" t="str">
            <v>female</v>
          </cell>
          <cell r="O226" t="str">
            <v>Abdus Salam</v>
          </cell>
          <cell r="P226" t="str">
            <v xml:space="preserve">Julekha </v>
          </cell>
          <cell r="Q226" t="str">
            <v>Single</v>
          </cell>
          <cell r="S226">
            <v>0</v>
          </cell>
          <cell r="T226">
            <v>31814</v>
          </cell>
          <cell r="U226" t="str">
            <v>Teknaf</v>
          </cell>
          <cell r="V226">
            <v>25.695890410958903</v>
          </cell>
          <cell r="W226" t="str">
            <v>Vill-Rngi khali, Nilla, Teknaf, Cox'sbazar</v>
          </cell>
          <cell r="X226" t="str">
            <v>Nilla</v>
          </cell>
          <cell r="Y226">
            <v>4761</v>
          </cell>
          <cell r="Z226" t="str">
            <v>Teknaf</v>
          </cell>
          <cell r="AA226" t="str">
            <v xml:space="preserve">Cox's Bazar </v>
          </cell>
          <cell r="AC226">
            <v>1675607817</v>
          </cell>
          <cell r="AD226" t="str">
            <v>Md. Helal Uddin</v>
          </cell>
          <cell r="AE226" t="str">
            <v>Vill-Rngi khali, Nilla, Teknaf, Cox'sbazar</v>
          </cell>
          <cell r="AF226">
            <v>181705949</v>
          </cell>
          <cell r="AG226">
            <v>0</v>
          </cell>
          <cell r="AH226">
            <v>0</v>
          </cell>
          <cell r="AI226">
            <v>0</v>
          </cell>
          <cell r="AJ226" t="str">
            <v>MUSLIM</v>
          </cell>
        </row>
        <row r="227">
          <cell r="A227" t="str">
            <v>CO159</v>
          </cell>
          <cell r="B227" t="str">
            <v xml:space="preserve">Jalal </v>
          </cell>
          <cell r="C227" t="str">
            <v>Uddin</v>
          </cell>
          <cell r="D227" t="str">
            <v>Measurer</v>
          </cell>
          <cell r="E227" t="str">
            <v>Nutrition</v>
          </cell>
          <cell r="F227" t="str">
            <v>Teknaf - Nayapara</v>
          </cell>
          <cell r="G227">
            <v>40273</v>
          </cell>
          <cell r="H227">
            <v>41274</v>
          </cell>
          <cell r="I227">
            <v>2.5753424657534247</v>
          </cell>
          <cell r="K227" t="str">
            <v>BA BUSINESS</v>
          </cell>
          <cell r="L227" t="str">
            <v>NO</v>
          </cell>
          <cell r="N227" t="str">
            <v>male</v>
          </cell>
          <cell r="O227" t="str">
            <v>Jamal Uddin</v>
          </cell>
          <cell r="P227" t="str">
            <v>Farida Begum</v>
          </cell>
          <cell r="Q227" t="str">
            <v>Single</v>
          </cell>
          <cell r="R227" t="str">
            <v>/</v>
          </cell>
          <cell r="S227">
            <v>0</v>
          </cell>
          <cell r="T227">
            <v>31183</v>
          </cell>
          <cell r="U227" t="str">
            <v>Teknaf</v>
          </cell>
          <cell r="V227">
            <v>27.424657534246574</v>
          </cell>
          <cell r="W227" t="str">
            <v>Nihlla Bazar Para, Nihlla, Teknaf, cox's Bazar</v>
          </cell>
          <cell r="X227" t="str">
            <v>Nilla</v>
          </cell>
          <cell r="Y227">
            <v>4761</v>
          </cell>
          <cell r="Z227" t="str">
            <v>Teknaf</v>
          </cell>
          <cell r="AA227" t="str">
            <v xml:space="preserve">Cox's Bazar </v>
          </cell>
          <cell r="AC227">
            <v>1911886740</v>
          </cell>
          <cell r="AD227" t="str">
            <v>Helal Uddin</v>
          </cell>
          <cell r="AE227" t="str">
            <v>Nihlla Bazar Para, Nihlla, Teknaf, cox's Bazar</v>
          </cell>
          <cell r="AF227">
            <v>1824467842</v>
          </cell>
          <cell r="AG227">
            <v>0</v>
          </cell>
          <cell r="AH227">
            <v>0</v>
          </cell>
          <cell r="AI227">
            <v>0</v>
          </cell>
          <cell r="AJ227" t="str">
            <v>MUSLIM</v>
          </cell>
        </row>
        <row r="228">
          <cell r="A228" t="str">
            <v>CO169</v>
          </cell>
          <cell r="B228" t="str">
            <v xml:space="preserve">Shahnaj </v>
          </cell>
          <cell r="C228" t="str">
            <v>Begum</v>
          </cell>
          <cell r="D228" t="str">
            <v>Psycho Social Worker</v>
          </cell>
          <cell r="E228" t="str">
            <v>Mental Health</v>
          </cell>
          <cell r="F228" t="str">
            <v>Teknaf - Nayapara</v>
          </cell>
          <cell r="G228">
            <v>40840</v>
          </cell>
          <cell r="H228">
            <v>41274</v>
          </cell>
          <cell r="I228">
            <v>1.021917808219178</v>
          </cell>
          <cell r="K228" t="str">
            <v>NO</v>
          </cell>
          <cell r="L228" t="str">
            <v>NO</v>
          </cell>
          <cell r="N228" t="str">
            <v>female</v>
          </cell>
          <cell r="O228" t="str">
            <v>Late Rofinuzzaman</v>
          </cell>
          <cell r="P228" t="str">
            <v>Mamuda Khatun</v>
          </cell>
          <cell r="Q228" t="str">
            <v>Married</v>
          </cell>
          <cell r="S228">
            <v>3</v>
          </cell>
          <cell r="T228">
            <v>24259</v>
          </cell>
          <cell r="U228" t="str">
            <v>Mirsarai</v>
          </cell>
          <cell r="V228">
            <v>46.394520547945206</v>
          </cell>
          <cell r="W228" t="str">
            <v>Vill-Wahedpur, Nizampur, Mirsarai, Chittagong</v>
          </cell>
          <cell r="X228" t="str">
            <v>Mirsarai</v>
          </cell>
          <cell r="Y228">
            <v>0</v>
          </cell>
          <cell r="Z228" t="str">
            <v>Mirsarai</v>
          </cell>
          <cell r="AA228" t="str">
            <v>Chittagong</v>
          </cell>
          <cell r="AC228">
            <v>1818914023</v>
          </cell>
          <cell r="AD228" t="str">
            <v>Shahnaj Begum</v>
          </cell>
          <cell r="AE228" t="str">
            <v>Vill-Wahedpur, Nizampur, Mirsarai, Chittagong</v>
          </cell>
          <cell r="AF228">
            <v>1818914023</v>
          </cell>
          <cell r="AG228">
            <v>0</v>
          </cell>
          <cell r="AH228">
            <v>0</v>
          </cell>
          <cell r="AI228">
            <v>0</v>
          </cell>
          <cell r="AJ228" t="str">
            <v>MUSLIM</v>
          </cell>
        </row>
        <row r="229">
          <cell r="A229" t="str">
            <v>CO170</v>
          </cell>
          <cell r="B229" t="str">
            <v xml:space="preserve">Tagar Rani </v>
          </cell>
          <cell r="C229" t="str">
            <v>Shill</v>
          </cell>
          <cell r="D229" t="str">
            <v>Home Visitor</v>
          </cell>
          <cell r="E229" t="str">
            <v>Nutrition</v>
          </cell>
          <cell r="F229" t="str">
            <v>Teknaf - Nayapara</v>
          </cell>
          <cell r="G229">
            <v>40962</v>
          </cell>
          <cell r="H229">
            <v>41269</v>
          </cell>
          <cell r="I229">
            <v>0.68767123287671228</v>
          </cell>
          <cell r="K229" t="str">
            <v>SSC</v>
          </cell>
          <cell r="L229" t="str">
            <v>NO</v>
          </cell>
          <cell r="N229" t="str">
            <v>female</v>
          </cell>
          <cell r="O229" t="str">
            <v>Bhola Ram Shill</v>
          </cell>
          <cell r="P229" t="str">
            <v>Koke Balia Shill</v>
          </cell>
          <cell r="Q229" t="str">
            <v>Married</v>
          </cell>
          <cell r="S229">
            <v>3</v>
          </cell>
          <cell r="T229">
            <v>27224</v>
          </cell>
          <cell r="U229" t="str">
            <v>Cox'sbazar</v>
          </cell>
          <cell r="V229">
            <v>38.271232876712325</v>
          </cell>
          <cell r="W229" t="str">
            <v>Patar, PM Khall, Cox'sbazar</v>
          </cell>
          <cell r="X229" t="str">
            <v>Cox'sbazar</v>
          </cell>
          <cell r="Y229">
            <v>4700</v>
          </cell>
          <cell r="Z229" t="str">
            <v xml:space="preserve">Cox's Bazar </v>
          </cell>
          <cell r="AA229" t="str">
            <v xml:space="preserve">Cox's Bazar </v>
          </cell>
          <cell r="AC229">
            <v>1825709696</v>
          </cell>
          <cell r="AD229" t="str">
            <v>Kokon Sharma</v>
          </cell>
          <cell r="AE229" t="str">
            <v>Patar, PM Khall, Cox'sbazar</v>
          </cell>
          <cell r="AF229">
            <v>1813803545</v>
          </cell>
          <cell r="AG229">
            <v>0</v>
          </cell>
          <cell r="AH229">
            <v>0</v>
          </cell>
          <cell r="AI229">
            <v>0</v>
          </cell>
          <cell r="AJ229" t="str">
            <v>HINDU</v>
          </cell>
        </row>
        <row r="230">
          <cell r="A230" t="str">
            <v>CO179</v>
          </cell>
          <cell r="B230" t="str">
            <v>Abul</v>
          </cell>
          <cell r="C230" t="str">
            <v>Basar</v>
          </cell>
          <cell r="D230" t="str">
            <v>Watchman</v>
          </cell>
          <cell r="E230" t="str">
            <v>Logistics</v>
          </cell>
          <cell r="F230" t="str">
            <v>Cox Warehouse</v>
          </cell>
          <cell r="G230">
            <v>40300</v>
          </cell>
          <cell r="H230">
            <v>41274</v>
          </cell>
          <cell r="I230">
            <v>2.5013698630136987</v>
          </cell>
          <cell r="K230" t="str">
            <v>CLASS 8</v>
          </cell>
          <cell r="L230" t="str">
            <v>NO</v>
          </cell>
          <cell r="N230" t="str">
            <v>male</v>
          </cell>
          <cell r="O230" t="str">
            <v>Late Ekhlasur Rahman</v>
          </cell>
          <cell r="P230" t="str">
            <v>Late Rowshan Ara Begum</v>
          </cell>
          <cell r="Q230" t="str">
            <v>Married</v>
          </cell>
          <cell r="S230">
            <v>2</v>
          </cell>
          <cell r="T230">
            <v>22710</v>
          </cell>
          <cell r="U230" t="str">
            <v>Kolatoli</v>
          </cell>
          <cell r="V230">
            <v>50.638356164383559</v>
          </cell>
          <cell r="W230" t="str">
            <v>Kolatoli, Cox's Bazar</v>
          </cell>
          <cell r="X230" t="str">
            <v>Kolatoli</v>
          </cell>
          <cell r="Y230">
            <v>4700</v>
          </cell>
          <cell r="Z230" t="str">
            <v xml:space="preserve">Cox's Bazar </v>
          </cell>
          <cell r="AA230" t="str">
            <v xml:space="preserve">Cox's Bazar </v>
          </cell>
          <cell r="AC230">
            <v>1815683750</v>
          </cell>
          <cell r="AD230" t="str">
            <v>Md. Shahdullah</v>
          </cell>
          <cell r="AE230" t="str">
            <v>Kolatoli, Cox's Bazar</v>
          </cell>
          <cell r="AF230">
            <v>1715830867</v>
          </cell>
          <cell r="AG230">
            <v>0</v>
          </cell>
          <cell r="AH230">
            <v>0</v>
          </cell>
          <cell r="AI230">
            <v>0</v>
          </cell>
          <cell r="AJ230" t="str">
            <v>MUSLIM</v>
          </cell>
        </row>
        <row r="231">
          <cell r="A231" t="str">
            <v>CO180</v>
          </cell>
          <cell r="B231" t="str">
            <v>Mridul Kanti</v>
          </cell>
          <cell r="C231" t="str">
            <v>Dey</v>
          </cell>
          <cell r="D231" t="str">
            <v>Watchman</v>
          </cell>
          <cell r="E231" t="str">
            <v>Logistics</v>
          </cell>
          <cell r="F231" t="str">
            <v>Cox Warehouse</v>
          </cell>
          <cell r="G231">
            <v>40300</v>
          </cell>
          <cell r="H231">
            <v>41274</v>
          </cell>
          <cell r="I231">
            <v>2.5013698630136987</v>
          </cell>
          <cell r="K231" t="str">
            <v>CLASS 8</v>
          </cell>
          <cell r="L231" t="str">
            <v>NO</v>
          </cell>
          <cell r="N231" t="str">
            <v>male</v>
          </cell>
          <cell r="O231" t="str">
            <v>Late Kali Charan Dey</v>
          </cell>
          <cell r="P231" t="str">
            <v>Shanti Bala Dey</v>
          </cell>
          <cell r="Q231" t="str">
            <v>Married</v>
          </cell>
          <cell r="S231">
            <v>2</v>
          </cell>
          <cell r="T231">
            <v>29795</v>
          </cell>
          <cell r="U231" t="str">
            <v>Khurushkul</v>
          </cell>
          <cell r="V231">
            <v>31.227397260273971</v>
          </cell>
          <cell r="W231" t="str">
            <v>Khurushkul, Cox's Bazar</v>
          </cell>
          <cell r="X231" t="str">
            <v>Khurushkul</v>
          </cell>
          <cell r="Y231">
            <v>4700</v>
          </cell>
          <cell r="Z231" t="str">
            <v xml:space="preserve">Cox's Bazar </v>
          </cell>
          <cell r="AA231" t="str">
            <v xml:space="preserve">Cox's Bazar </v>
          </cell>
          <cell r="AC231">
            <v>1813619480</v>
          </cell>
          <cell r="AD231" t="str">
            <v>Shanti Bala Dey</v>
          </cell>
          <cell r="AE231" t="str">
            <v>Khurushkul, Cox's Bazar</v>
          </cell>
          <cell r="AF231">
            <v>0</v>
          </cell>
          <cell r="AG231">
            <v>0</v>
          </cell>
          <cell r="AH231">
            <v>0</v>
          </cell>
          <cell r="AI231">
            <v>0</v>
          </cell>
          <cell r="AJ231" t="str">
            <v>HINDU</v>
          </cell>
        </row>
        <row r="232">
          <cell r="A232" t="str">
            <v>CO181</v>
          </cell>
          <cell r="B232" t="str">
            <v>Md. Nasir</v>
          </cell>
          <cell r="C232" t="str">
            <v>Uddin</v>
          </cell>
          <cell r="D232" t="str">
            <v>Watchman</v>
          </cell>
          <cell r="E232" t="str">
            <v>Logistics</v>
          </cell>
          <cell r="F232" t="str">
            <v>Cox Warehouse</v>
          </cell>
          <cell r="G232">
            <v>40300</v>
          </cell>
          <cell r="H232">
            <v>41274</v>
          </cell>
          <cell r="I232">
            <v>2.5013698630136987</v>
          </cell>
          <cell r="K232" t="str">
            <v>CLASS 8</v>
          </cell>
          <cell r="L232" t="str">
            <v>NO</v>
          </cell>
          <cell r="N232" t="str">
            <v>male</v>
          </cell>
          <cell r="O232" t="str">
            <v>Abdul Motalib</v>
          </cell>
          <cell r="P232" t="str">
            <v>Ayesha Begum</v>
          </cell>
          <cell r="Q232" t="str">
            <v>Single</v>
          </cell>
          <cell r="R232" t="str">
            <v>/</v>
          </cell>
          <cell r="S232">
            <v>0</v>
          </cell>
          <cell r="T232">
            <v>31427</v>
          </cell>
          <cell r="U232" t="str">
            <v>Ramu</v>
          </cell>
          <cell r="V232">
            <v>26.756164383561643</v>
          </cell>
          <cell r="W232" t="str">
            <v>East Dachua Palong, Ramu</v>
          </cell>
          <cell r="X232" t="str">
            <v>East Dachua Palong</v>
          </cell>
          <cell r="Y232">
            <v>4730</v>
          </cell>
          <cell r="Z232" t="str">
            <v>Ramu</v>
          </cell>
          <cell r="AA232" t="str">
            <v>Cox's Bazar</v>
          </cell>
          <cell r="AC232">
            <v>1814812149</v>
          </cell>
          <cell r="AD232" t="str">
            <v>Md. Zonab Ali</v>
          </cell>
          <cell r="AE232" t="str">
            <v>Cox's Bazar Gonoshayshta Kendro</v>
          </cell>
          <cell r="AF232">
            <v>1716037653</v>
          </cell>
          <cell r="AG232">
            <v>0</v>
          </cell>
          <cell r="AH232">
            <v>0</v>
          </cell>
          <cell r="AI232">
            <v>0</v>
          </cell>
          <cell r="AJ232" t="str">
            <v>MUSLIM</v>
          </cell>
        </row>
        <row r="233">
          <cell r="A233" t="str">
            <v>CO182</v>
          </cell>
          <cell r="B233" t="str">
            <v>Hossain</v>
          </cell>
          <cell r="C233" t="str">
            <v>Ahmed</v>
          </cell>
          <cell r="D233" t="str">
            <v>Watchman</v>
          </cell>
          <cell r="E233" t="str">
            <v>Logistics</v>
          </cell>
          <cell r="F233" t="str">
            <v>Cox Warehouse</v>
          </cell>
          <cell r="G233">
            <v>40300</v>
          </cell>
          <cell r="H233">
            <v>41274</v>
          </cell>
          <cell r="I233">
            <v>2.5013698630136987</v>
          </cell>
          <cell r="K233" t="str">
            <v>SSC</v>
          </cell>
          <cell r="L233" t="str">
            <v>NO</v>
          </cell>
          <cell r="N233" t="str">
            <v>male</v>
          </cell>
          <cell r="O233" t="str">
            <v>Nabi Hossain</v>
          </cell>
          <cell r="P233" t="str">
            <v>Joynab Bahar</v>
          </cell>
          <cell r="Q233" t="str">
            <v>Married</v>
          </cell>
          <cell r="S233">
            <v>4</v>
          </cell>
          <cell r="T233">
            <v>28348</v>
          </cell>
          <cell r="U233" t="str">
            <v>South Romaliar chara</v>
          </cell>
          <cell r="V233">
            <v>35.19178082191781</v>
          </cell>
          <cell r="W233" t="str">
            <v>South Romaliarchara, Cox's Bazar</v>
          </cell>
          <cell r="X233" t="str">
            <v>South Romaliarchara</v>
          </cell>
          <cell r="Y233">
            <v>4700</v>
          </cell>
          <cell r="Z233" t="str">
            <v>Cox's Bazar</v>
          </cell>
          <cell r="AA233" t="str">
            <v>Cox's Bazar</v>
          </cell>
          <cell r="AC233">
            <v>1811914000</v>
          </cell>
          <cell r="AD233" t="str">
            <v>Nur Ayesha</v>
          </cell>
          <cell r="AE233" t="str">
            <v>South Romaliarchara, Cox's Bazar</v>
          </cell>
          <cell r="AF233">
            <v>1823913297</v>
          </cell>
          <cell r="AG233">
            <v>0</v>
          </cell>
          <cell r="AH233">
            <v>0</v>
          </cell>
          <cell r="AI233">
            <v>0</v>
          </cell>
          <cell r="AJ233" t="str">
            <v>MUSLIM</v>
          </cell>
        </row>
        <row r="234">
          <cell r="A234" t="str">
            <v>CO188</v>
          </cell>
          <cell r="B234" t="str">
            <v xml:space="preserve">Jahangir </v>
          </cell>
          <cell r="C234" t="str">
            <v>Alam</v>
          </cell>
          <cell r="D234" t="str">
            <v>Cook</v>
          </cell>
          <cell r="E234" t="str">
            <v>Nutrition</v>
          </cell>
          <cell r="F234" t="str">
            <v>Teknaf - Nayapara</v>
          </cell>
          <cell r="G234">
            <v>40331</v>
          </cell>
          <cell r="H234">
            <v>41274</v>
          </cell>
          <cell r="I234">
            <v>2.4164383561643836</v>
          </cell>
          <cell r="K234" t="str">
            <v>CLASS 8</v>
          </cell>
          <cell r="L234" t="str">
            <v>NO</v>
          </cell>
          <cell r="N234" t="str">
            <v>male</v>
          </cell>
          <cell r="O234" t="str">
            <v>Islam Miah</v>
          </cell>
          <cell r="P234" t="str">
            <v>Anowara Begum</v>
          </cell>
          <cell r="Q234" t="str">
            <v>Married</v>
          </cell>
          <cell r="S234">
            <v>4</v>
          </cell>
          <cell r="T234">
            <v>28065</v>
          </cell>
          <cell r="U234" t="str">
            <v>Nilla</v>
          </cell>
          <cell r="V234">
            <v>35.967123287671235</v>
          </cell>
          <cell r="W234" t="str">
            <v>Aliakhali, Nilla, Teknaf, Cox'sbazar</v>
          </cell>
          <cell r="X234" t="str">
            <v>Aliakhali</v>
          </cell>
          <cell r="Y234">
            <v>4761</v>
          </cell>
          <cell r="Z234" t="str">
            <v>Teknaf</v>
          </cell>
          <cell r="AA234" t="str">
            <v>Cox's Bazar</v>
          </cell>
          <cell r="AC234">
            <v>1815055578</v>
          </cell>
          <cell r="AD234" t="str">
            <v>Monowar Hossain</v>
          </cell>
          <cell r="AE234" t="str">
            <v>Aliakhali, Nilla, Teknaf, Cox'sbazar</v>
          </cell>
          <cell r="AF234">
            <v>1813689361</v>
          </cell>
          <cell r="AG234">
            <v>0</v>
          </cell>
          <cell r="AH234">
            <v>0</v>
          </cell>
          <cell r="AI234">
            <v>0</v>
          </cell>
          <cell r="AJ234" t="str">
            <v>MUSLIM</v>
          </cell>
        </row>
        <row r="235">
          <cell r="A235" t="str">
            <v>CO189</v>
          </cell>
          <cell r="B235" t="str">
            <v>Saiful</v>
          </cell>
          <cell r="C235" t="str">
            <v>Islam</v>
          </cell>
          <cell r="D235" t="str">
            <v>Cook</v>
          </cell>
          <cell r="E235" t="str">
            <v>Nutrition</v>
          </cell>
          <cell r="F235" t="str">
            <v>Teknaf - Nayapara</v>
          </cell>
          <cell r="G235">
            <v>40331</v>
          </cell>
          <cell r="H235">
            <v>41274</v>
          </cell>
          <cell r="I235">
            <v>2.4164383561643836</v>
          </cell>
          <cell r="K235" t="str">
            <v>CLASS 8</v>
          </cell>
          <cell r="L235" t="str">
            <v>NO</v>
          </cell>
          <cell r="N235" t="str">
            <v>male</v>
          </cell>
          <cell r="O235" t="str">
            <v>Noor Islam</v>
          </cell>
          <cell r="P235" t="str">
            <v>Rushan Akter</v>
          </cell>
          <cell r="Q235" t="str">
            <v>Married</v>
          </cell>
          <cell r="S235">
            <v>0</v>
          </cell>
          <cell r="T235">
            <v>30453</v>
          </cell>
          <cell r="U235" t="str">
            <v>Teknaf</v>
          </cell>
          <cell r="V235">
            <v>29.424657534246574</v>
          </cell>
          <cell r="W235" t="str">
            <v>Jalia para, Teknaf, Cox's Bazar.</v>
          </cell>
          <cell r="X235" t="str">
            <v>Teknaf</v>
          </cell>
          <cell r="Y235">
            <v>4761</v>
          </cell>
          <cell r="Z235" t="str">
            <v>Teknaf</v>
          </cell>
          <cell r="AA235" t="str">
            <v>Cox's Bazar</v>
          </cell>
          <cell r="AC235">
            <v>1818050013</v>
          </cell>
          <cell r="AD235" t="str">
            <v>Momtaj</v>
          </cell>
          <cell r="AE235" t="str">
            <v>Jalia para, Teknaf, Cox's Bazar.</v>
          </cell>
          <cell r="AF235">
            <v>1816050013</v>
          </cell>
          <cell r="AG235">
            <v>0</v>
          </cell>
          <cell r="AH235">
            <v>0</v>
          </cell>
          <cell r="AI235">
            <v>0</v>
          </cell>
          <cell r="AJ235" t="str">
            <v>MUSLIM</v>
          </cell>
        </row>
        <row r="236">
          <cell r="A236" t="str">
            <v>CO190</v>
          </cell>
          <cell r="B236" t="str">
            <v>Mohammed</v>
          </cell>
          <cell r="C236" t="str">
            <v xml:space="preserve">Ullah </v>
          </cell>
          <cell r="D236" t="str">
            <v>Watchman</v>
          </cell>
          <cell r="E236" t="str">
            <v>Logistics</v>
          </cell>
          <cell r="F236" t="str">
            <v>Teknaf - Nayapara</v>
          </cell>
          <cell r="G236">
            <v>40331</v>
          </cell>
          <cell r="H236">
            <v>41274</v>
          </cell>
          <cell r="I236">
            <v>2.4164383561643836</v>
          </cell>
          <cell r="K236" t="str">
            <v>CLASS 8</v>
          </cell>
          <cell r="L236" t="str">
            <v>NO</v>
          </cell>
          <cell r="N236" t="str">
            <v>male</v>
          </cell>
          <cell r="O236" t="str">
            <v>Noor Ali</v>
          </cell>
          <cell r="P236" t="str">
            <v>Shamsun Nahar</v>
          </cell>
          <cell r="Q236" t="str">
            <v>Single</v>
          </cell>
          <cell r="R236" t="str">
            <v>/</v>
          </cell>
          <cell r="S236">
            <v>0</v>
          </cell>
          <cell r="T236">
            <v>30688</v>
          </cell>
          <cell r="U236" t="str">
            <v>Nilla</v>
          </cell>
          <cell r="V236">
            <v>28.780821917808218</v>
          </cell>
          <cell r="W236" t="str">
            <v>Damdamia, Nilla, Teknaf, Cox'sbazar</v>
          </cell>
          <cell r="X236" t="str">
            <v>Teknaf</v>
          </cell>
          <cell r="Y236">
            <v>4761</v>
          </cell>
          <cell r="Z236" t="str">
            <v>Teknaf</v>
          </cell>
          <cell r="AA236" t="str">
            <v>Cox's Bazar</v>
          </cell>
          <cell r="AC236">
            <v>1815455244</v>
          </cell>
          <cell r="AD236" t="str">
            <v>Md. Mohibul Alam</v>
          </cell>
          <cell r="AE236" t="str">
            <v>Damdamia, Nilla, Teknaf, Cox'sbazar</v>
          </cell>
          <cell r="AF236">
            <v>1817248245</v>
          </cell>
          <cell r="AG236">
            <v>0</v>
          </cell>
          <cell r="AH236">
            <v>0</v>
          </cell>
          <cell r="AI236">
            <v>0</v>
          </cell>
          <cell r="AJ236" t="str">
            <v>MUSLIM</v>
          </cell>
        </row>
        <row r="237">
          <cell r="A237" t="str">
            <v>CO200</v>
          </cell>
          <cell r="B237" t="str">
            <v>Mofidul</v>
          </cell>
          <cell r="C237" t="str">
            <v>Hoque</v>
          </cell>
          <cell r="D237" t="str">
            <v>WASH Team Leader</v>
          </cell>
          <cell r="E237" t="str">
            <v>WaSH</v>
          </cell>
          <cell r="F237" t="str">
            <v>Ukhiya - EMOP</v>
          </cell>
          <cell r="G237">
            <v>40440</v>
          </cell>
          <cell r="H237">
            <v>41274</v>
          </cell>
          <cell r="I237">
            <v>2.117808219178082</v>
          </cell>
          <cell r="K237" t="str">
            <v>BA ARTS</v>
          </cell>
          <cell r="L237" t="str">
            <v>NO</v>
          </cell>
          <cell r="N237" t="str">
            <v>male</v>
          </cell>
          <cell r="O237" t="str">
            <v xml:space="preserve">Late Nurul Hoque </v>
          </cell>
          <cell r="P237" t="str">
            <v>Iffat Ara Hoque</v>
          </cell>
          <cell r="Q237" t="str">
            <v>Single</v>
          </cell>
          <cell r="S237">
            <v>0</v>
          </cell>
          <cell r="T237">
            <v>28609</v>
          </cell>
          <cell r="U237" t="str">
            <v>Naikhyongchori</v>
          </cell>
          <cell r="V237">
            <v>34.476712328767121</v>
          </cell>
          <cell r="W237" t="str">
            <v>Vill- Baishari, PO-Naikhongchori, PS-Naikhongchori, Dist-Bandarban</v>
          </cell>
          <cell r="X237" t="str">
            <v>Naikhyongchori</v>
          </cell>
          <cell r="Y237">
            <v>0</v>
          </cell>
          <cell r="Z237" t="str">
            <v>Naikhyongchori</v>
          </cell>
          <cell r="AA237" t="str">
            <v>Bandarban</v>
          </cell>
          <cell r="AB237">
            <v>0</v>
          </cell>
          <cell r="AC237">
            <v>1713637039</v>
          </cell>
          <cell r="AD237" t="str">
            <v>Iffat Ara Hoque</v>
          </cell>
          <cell r="AE237" t="str">
            <v>Vill- Baishari, PO-Naikhongchori, PS-Naikhongchori, Dist-Bandarban</v>
          </cell>
          <cell r="AF237">
            <v>1815080416</v>
          </cell>
          <cell r="AG237">
            <v>0</v>
          </cell>
          <cell r="AH237">
            <v>0</v>
          </cell>
          <cell r="AI237">
            <v>0</v>
          </cell>
          <cell r="AJ237" t="str">
            <v>MUSLIM</v>
          </cell>
        </row>
        <row r="238">
          <cell r="A238" t="str">
            <v>CO201</v>
          </cell>
          <cell r="B238" t="str">
            <v xml:space="preserve">Md. </v>
          </cell>
          <cell r="C238" t="str">
            <v>Nurujjman</v>
          </cell>
          <cell r="D238" t="str">
            <v>Deputy Head of Program</v>
          </cell>
          <cell r="E238" t="str">
            <v>Nutrition</v>
          </cell>
          <cell r="F238" t="str">
            <v>Teknaf - Nayapara</v>
          </cell>
          <cell r="G238">
            <v>40441</v>
          </cell>
          <cell r="H238">
            <v>41274</v>
          </cell>
          <cell r="I238">
            <v>2.1150684931506851</v>
          </cell>
          <cell r="K238" t="str">
            <v>BA SCIENCE</v>
          </cell>
          <cell r="L238" t="str">
            <v>YES</v>
          </cell>
          <cell r="N238" t="str">
            <v>male</v>
          </cell>
          <cell r="O238" t="str">
            <v>Md. Nurul Huda</v>
          </cell>
          <cell r="P238" t="str">
            <v>Gulnahar Begum</v>
          </cell>
          <cell r="Q238" t="str">
            <v>Single</v>
          </cell>
          <cell r="S238">
            <v>0</v>
          </cell>
          <cell r="T238">
            <v>30989</v>
          </cell>
          <cell r="U238" t="str">
            <v>Dinajpur</v>
          </cell>
          <cell r="V238">
            <v>27.956164383561642</v>
          </cell>
          <cell r="W238" t="str">
            <v>Vill &amp; PO- North Balubari, PS-Dinajpur Sadar, Dist- Dinajpur</v>
          </cell>
          <cell r="X238" t="str">
            <v>North Balubari</v>
          </cell>
          <cell r="Y238">
            <v>0</v>
          </cell>
          <cell r="Z238" t="str">
            <v>Dinajpur</v>
          </cell>
          <cell r="AA238" t="str">
            <v>Dinajpur</v>
          </cell>
          <cell r="AB238">
            <v>0</v>
          </cell>
          <cell r="AC238">
            <v>1674347409</v>
          </cell>
          <cell r="AD238" t="str">
            <v>Md. Nurul Huda</v>
          </cell>
          <cell r="AE238" t="str">
            <v>Vill+ P.O: North Balubari, Thana: Sadar, Dinajpur</v>
          </cell>
          <cell r="AF238">
            <v>1716635784</v>
          </cell>
          <cell r="AG238">
            <v>0</v>
          </cell>
          <cell r="AJ238" t="str">
            <v>MUSLIM</v>
          </cell>
        </row>
        <row r="239">
          <cell r="A239" t="str">
            <v>CO202</v>
          </cell>
          <cell r="B239" t="str">
            <v>Abu Hena Mustafa</v>
          </cell>
          <cell r="C239" t="str">
            <v>Kamal Sikdar</v>
          </cell>
          <cell r="D239" t="str">
            <v>Deputy Head of Program WaSH</v>
          </cell>
          <cell r="E239" t="str">
            <v>WaSH</v>
          </cell>
          <cell r="F239" t="str">
            <v xml:space="preserve">Ukhiya - Kutupalong </v>
          </cell>
          <cell r="G239">
            <v>40454</v>
          </cell>
          <cell r="H239">
            <v>41274</v>
          </cell>
          <cell r="I239">
            <v>2.0794520547945203</v>
          </cell>
          <cell r="K239" t="str">
            <v>MA SCIENCE</v>
          </cell>
          <cell r="L239" t="str">
            <v>YES</v>
          </cell>
          <cell r="N239" t="str">
            <v>male</v>
          </cell>
          <cell r="O239" t="str">
            <v>Md. Maniruzzaman Sikder</v>
          </cell>
          <cell r="P239" t="str">
            <v>Ruhemina Zaman</v>
          </cell>
          <cell r="Q239" t="str">
            <v>Single</v>
          </cell>
          <cell r="S239">
            <v>0</v>
          </cell>
          <cell r="T239">
            <v>30560</v>
          </cell>
          <cell r="U239" t="str">
            <v>Dhaka</v>
          </cell>
          <cell r="V239">
            <v>29.13150684931507</v>
          </cell>
          <cell r="W239" t="str">
            <v>House #Ka-86/c, Kha Para, Khilkhet, Dhaka. 1229</v>
          </cell>
          <cell r="X239" t="str">
            <v>Kha Para</v>
          </cell>
          <cell r="Y239">
            <v>0</v>
          </cell>
          <cell r="Z239" t="str">
            <v>Khilkhet</v>
          </cell>
          <cell r="AA239" t="str">
            <v>Dinajpur</v>
          </cell>
          <cell r="AB239">
            <v>0</v>
          </cell>
          <cell r="AC239">
            <v>1711585642</v>
          </cell>
          <cell r="AD239" t="str">
            <v>Md. Maniruzzaman Sikder</v>
          </cell>
          <cell r="AE239" t="str">
            <v>House #Ka-86/c, Kha Para, Khilkhet, Dhaka. 1229</v>
          </cell>
          <cell r="AF239">
            <v>1711703511</v>
          </cell>
          <cell r="AG239">
            <v>0</v>
          </cell>
          <cell r="AJ239" t="str">
            <v>MUSLIM</v>
          </cell>
        </row>
        <row r="240">
          <cell r="A240" t="str">
            <v>CO203</v>
          </cell>
          <cell r="B240" t="str">
            <v>Md. Kawsar</v>
          </cell>
          <cell r="C240" t="str">
            <v>Alome</v>
          </cell>
          <cell r="D240" t="str">
            <v>Deputy Head of Program WaSH</v>
          </cell>
          <cell r="E240" t="str">
            <v>WaSH</v>
          </cell>
          <cell r="F240" t="str">
            <v>Ukhiya</v>
          </cell>
          <cell r="G240">
            <v>40454</v>
          </cell>
          <cell r="H240">
            <v>41274</v>
          </cell>
          <cell r="I240">
            <v>2.0794520547945203</v>
          </cell>
          <cell r="K240" t="str">
            <v>MS in environmental science</v>
          </cell>
          <cell r="L240" t="str">
            <v>YES</v>
          </cell>
          <cell r="N240" t="str">
            <v>Male</v>
          </cell>
          <cell r="O240" t="str">
            <v>Md. Shahjahan Ali</v>
          </cell>
          <cell r="P240" t="str">
            <v>Bilquis Begum</v>
          </cell>
          <cell r="Q240" t="str">
            <v>Single</v>
          </cell>
          <cell r="S240">
            <v>0</v>
          </cell>
          <cell r="T240">
            <v>29951</v>
          </cell>
          <cell r="U240" t="str">
            <v>Rajshahi</v>
          </cell>
          <cell r="V240">
            <v>30.8</v>
          </cell>
          <cell r="W240" t="str">
            <v>48/G, Azimpur Govt. Quarter, New Market, 1205, Lalbaugh, Dhaka.</v>
          </cell>
          <cell r="X240" t="str">
            <v>Azimpur</v>
          </cell>
          <cell r="Y240">
            <v>0</v>
          </cell>
          <cell r="Z240" t="str">
            <v>Lalbaugh</v>
          </cell>
          <cell r="AA240" t="str">
            <v>Dhaka</v>
          </cell>
          <cell r="AB240">
            <v>0</v>
          </cell>
          <cell r="AC240">
            <v>1819019359</v>
          </cell>
          <cell r="AD240" t="str">
            <v>Shammi Sultana</v>
          </cell>
          <cell r="AE240" t="str">
            <v>48/G, Azimpur Govt. Quarter, New Market, 1205, Lalbaugh, Dhaka.</v>
          </cell>
          <cell r="AF240" t="str">
            <v>01712183963/01823241651</v>
          </cell>
          <cell r="AG240">
            <v>0</v>
          </cell>
          <cell r="AJ240" t="str">
            <v>MUSLIM</v>
          </cell>
        </row>
        <row r="241">
          <cell r="A241" t="str">
            <v>CO204</v>
          </cell>
          <cell r="B241" t="str">
            <v xml:space="preserve">Abdul </v>
          </cell>
          <cell r="C241" t="str">
            <v>Motin</v>
          </cell>
          <cell r="D241" t="str">
            <v>Driver</v>
          </cell>
          <cell r="E241" t="str">
            <v>Logistics</v>
          </cell>
          <cell r="F241" t="str">
            <v>Cox's Bazar</v>
          </cell>
          <cell r="G241">
            <v>40454</v>
          </cell>
          <cell r="H241">
            <v>41274</v>
          </cell>
          <cell r="I241">
            <v>2.0794520547945203</v>
          </cell>
          <cell r="K241" t="str">
            <v>CLASS 8</v>
          </cell>
          <cell r="L241" t="str">
            <v>NO</v>
          </cell>
          <cell r="N241" t="str">
            <v>male</v>
          </cell>
          <cell r="O241" t="str">
            <v>Momthaj Mias</v>
          </cell>
          <cell r="P241" t="str">
            <v>Korfuren Nesa</v>
          </cell>
          <cell r="Q241" t="str">
            <v>Married</v>
          </cell>
          <cell r="S241">
            <v>3</v>
          </cell>
          <cell r="T241">
            <v>23498</v>
          </cell>
          <cell r="U241" t="str">
            <v>Noakhali</v>
          </cell>
          <cell r="V241">
            <v>48.479452054794521</v>
          </cell>
          <cell r="W241" t="str">
            <v>Vill-Sholla Godia, P.O- Sholla Godia, Thana: Sadar, Dist: Noakhali</v>
          </cell>
          <cell r="X241" t="str">
            <v>Sholla Godia</v>
          </cell>
          <cell r="Y241">
            <v>0</v>
          </cell>
          <cell r="Z241" t="str">
            <v>Shodor</v>
          </cell>
          <cell r="AA241" t="str">
            <v>Noakhali</v>
          </cell>
          <cell r="AB241">
            <v>0</v>
          </cell>
          <cell r="AC241">
            <v>1726429155</v>
          </cell>
          <cell r="AD241" t="str">
            <v>Wali Ullah</v>
          </cell>
          <cell r="AE241" t="str">
            <v>Noakhali</v>
          </cell>
          <cell r="AF241">
            <v>1711854260</v>
          </cell>
          <cell r="AG241">
            <v>0</v>
          </cell>
          <cell r="AJ241" t="str">
            <v>MUSLIM</v>
          </cell>
        </row>
        <row r="242">
          <cell r="A242" t="str">
            <v>CO212</v>
          </cell>
          <cell r="B242" t="str">
            <v>Bulbul Akter</v>
          </cell>
          <cell r="C242" t="str">
            <v>Chowdhury</v>
          </cell>
          <cell r="D242" t="str">
            <v>Psycho Social Worker</v>
          </cell>
          <cell r="E242" t="str">
            <v>Mental Health</v>
          </cell>
          <cell r="F242" t="str">
            <v>Ukhiya - EMOP</v>
          </cell>
          <cell r="G242">
            <v>40491</v>
          </cell>
          <cell r="H242">
            <v>41274</v>
          </cell>
          <cell r="I242">
            <v>1.978082191780822</v>
          </cell>
          <cell r="K242" t="str">
            <v>HSC</v>
          </cell>
          <cell r="L242" t="str">
            <v>NO</v>
          </cell>
          <cell r="N242" t="str">
            <v>Female</v>
          </cell>
          <cell r="O242" t="str">
            <v>Jafar Alam Chowdhury</v>
          </cell>
          <cell r="P242" t="str">
            <v>Renu Akter Chowdhury</v>
          </cell>
          <cell r="Q242" t="str">
            <v>Single</v>
          </cell>
          <cell r="S242">
            <v>0</v>
          </cell>
          <cell r="T242">
            <v>32978</v>
          </cell>
          <cell r="U242" t="str">
            <v>Ukhiya</v>
          </cell>
          <cell r="V242">
            <v>22.506849315068493</v>
          </cell>
          <cell r="W242" t="str">
            <v>04No. Raja Palong Union, Ukhiya Sadar, Ukhiya Upazila, Dist: Cox's Bazar.</v>
          </cell>
          <cell r="X242" t="str">
            <v>Raja Palong Union</v>
          </cell>
          <cell r="Z242" t="str">
            <v>Ukhiya</v>
          </cell>
          <cell r="AA242" t="str">
            <v>Cox's Bazar</v>
          </cell>
          <cell r="AC242" t="str">
            <v>1819055079/01674560292</v>
          </cell>
          <cell r="AJ242" t="str">
            <v>MUSLIM</v>
          </cell>
        </row>
        <row r="243">
          <cell r="A243" t="str">
            <v>CO214</v>
          </cell>
          <cell r="B243" t="str">
            <v xml:space="preserve">Mariam </v>
          </cell>
          <cell r="C243" t="str">
            <v>Begum</v>
          </cell>
          <cell r="D243" t="str">
            <v>Home Visitor</v>
          </cell>
          <cell r="E243" t="str">
            <v>Nutrition</v>
          </cell>
          <cell r="F243" t="str">
            <v>Ukhiya - EMOP</v>
          </cell>
          <cell r="G243">
            <v>40545</v>
          </cell>
          <cell r="H243">
            <v>41274</v>
          </cell>
          <cell r="I243">
            <v>1.8301369863013699</v>
          </cell>
          <cell r="K243" t="str">
            <v>MS in political science</v>
          </cell>
          <cell r="L243" t="str">
            <v>NO</v>
          </cell>
          <cell r="N243" t="str">
            <v>Female</v>
          </cell>
          <cell r="O243" t="str">
            <v>Abul Hossain</v>
          </cell>
          <cell r="P243" t="str">
            <v>Late Sokina Begum</v>
          </cell>
          <cell r="Q243" t="str">
            <v>Single</v>
          </cell>
          <cell r="S243">
            <v>0</v>
          </cell>
          <cell r="T243">
            <v>30477</v>
          </cell>
          <cell r="U243" t="str">
            <v>Cox's Bazar</v>
          </cell>
          <cell r="V243">
            <v>29.358904109589041</v>
          </cell>
          <cell r="W243" t="str">
            <v>Abul Hossain, South Baharchara, Cox's Bazar</v>
          </cell>
          <cell r="X243" t="str">
            <v>Cox's Bazar</v>
          </cell>
          <cell r="Z243" t="str">
            <v>Cox's Bazar</v>
          </cell>
          <cell r="AA243" t="str">
            <v>Cox's Bazar</v>
          </cell>
          <cell r="AC243">
            <v>1917431349</v>
          </cell>
          <cell r="AJ243" t="str">
            <v>MUSLIM</v>
          </cell>
        </row>
        <row r="244">
          <cell r="A244" t="str">
            <v>CO215</v>
          </cell>
          <cell r="B244" t="str">
            <v>Afroza</v>
          </cell>
          <cell r="C244" t="str">
            <v>Begum</v>
          </cell>
          <cell r="D244" t="str">
            <v>HR  Officer</v>
          </cell>
          <cell r="E244" t="str">
            <v>Administration</v>
          </cell>
          <cell r="F244" t="str">
            <v>Cox's Bazar Office</v>
          </cell>
          <cell r="G244">
            <v>40559</v>
          </cell>
          <cell r="H244">
            <v>41274</v>
          </cell>
          <cell r="I244">
            <v>1.7917808219178082</v>
          </cell>
          <cell r="K244" t="str">
            <v>B.COM</v>
          </cell>
          <cell r="L244" t="str">
            <v>NO</v>
          </cell>
          <cell r="N244" t="str">
            <v>female</v>
          </cell>
          <cell r="O244" t="str">
            <v>Late Zaker Ullah</v>
          </cell>
          <cell r="P244" t="str">
            <v>Khurshida Begum</v>
          </cell>
          <cell r="Q244" t="str">
            <v>Single</v>
          </cell>
          <cell r="S244">
            <v>0</v>
          </cell>
          <cell r="T244">
            <v>30682</v>
          </cell>
          <cell r="U244" t="str">
            <v>Cox's Bazar</v>
          </cell>
          <cell r="V244">
            <v>28.797260273972604</v>
          </cell>
          <cell r="W244" t="str">
            <v>Stadium Para, Cox's Bazar Sadar, Cox's Bazar.</v>
          </cell>
          <cell r="X244" t="str">
            <v>Cox's Bazar</v>
          </cell>
          <cell r="Z244" t="str">
            <v>Cox's Bazar</v>
          </cell>
          <cell r="AA244" t="str">
            <v>Cox's Bazar</v>
          </cell>
          <cell r="AC244">
            <v>1815141520</v>
          </cell>
          <cell r="AJ244" t="str">
            <v>MUSLIM</v>
          </cell>
        </row>
        <row r="245">
          <cell r="A245" t="str">
            <v>CO218</v>
          </cell>
          <cell r="B245" t="str">
            <v>Hosna</v>
          </cell>
          <cell r="C245" t="str">
            <v>Begum</v>
          </cell>
          <cell r="D245" t="str">
            <v>Health Educator</v>
          </cell>
          <cell r="E245" t="str">
            <v>Nutrition</v>
          </cell>
          <cell r="F245" t="str">
            <v>Teknaf - Nayapara</v>
          </cell>
          <cell r="G245">
            <v>40622</v>
          </cell>
          <cell r="H245">
            <v>41274</v>
          </cell>
          <cell r="I245">
            <v>1.6191780821917807</v>
          </cell>
          <cell r="K245" t="str">
            <v>BA ARTS</v>
          </cell>
          <cell r="L245" t="str">
            <v>NO</v>
          </cell>
          <cell r="N245" t="str">
            <v>female</v>
          </cell>
          <cell r="O245" t="str">
            <v>Late Khalil Ahmed</v>
          </cell>
          <cell r="P245" t="str">
            <v>Late Masuda Khanom</v>
          </cell>
          <cell r="Q245" t="str">
            <v>Married</v>
          </cell>
          <cell r="R245" t="str">
            <v>Md. Shajedur Rahaman</v>
          </cell>
          <cell r="S245">
            <v>1</v>
          </cell>
          <cell r="T245">
            <v>25351</v>
          </cell>
          <cell r="U245" t="str">
            <v>Cox's Bazar</v>
          </cell>
          <cell r="V245">
            <v>43.402739726027399</v>
          </cell>
          <cell r="W245" t="str">
            <v>Habib Monjil, Dakkhin Tarabuniarchora, Main Road, Cox's Bazar</v>
          </cell>
          <cell r="X245" t="str">
            <v>Tarabunior Chara</v>
          </cell>
          <cell r="Z245" t="str">
            <v>Cox's Bazar Sadar</v>
          </cell>
          <cell r="AA245" t="str">
            <v>Cox's Bazar</v>
          </cell>
          <cell r="AC245">
            <v>1818620613</v>
          </cell>
          <cell r="AD245" t="str">
            <v>Sala Ahmed(House owner)</v>
          </cell>
          <cell r="AE245" t="str">
            <v>Hajee para, Ukhia, Cox's Bazar</v>
          </cell>
          <cell r="AF245" t="str">
            <v>01819424721</v>
          </cell>
          <cell r="AJ245" t="str">
            <v>MUSLIM</v>
          </cell>
        </row>
        <row r="246">
          <cell r="A246" t="str">
            <v>CO219</v>
          </cell>
          <cell r="B246" t="str">
            <v>Sweety Rani</v>
          </cell>
          <cell r="C246" t="str">
            <v>Barman</v>
          </cell>
          <cell r="D246" t="str">
            <v>Home Visitor</v>
          </cell>
          <cell r="E246" t="str">
            <v>Nutrition</v>
          </cell>
          <cell r="F246" t="str">
            <v>Teknaf - Nayapara</v>
          </cell>
          <cell r="G246">
            <v>40622</v>
          </cell>
          <cell r="H246">
            <v>41274</v>
          </cell>
          <cell r="I246">
            <v>1.6191780821917807</v>
          </cell>
          <cell r="K246" t="str">
            <v>BSS</v>
          </cell>
          <cell r="L246" t="str">
            <v>NO</v>
          </cell>
          <cell r="N246" t="str">
            <v>female</v>
          </cell>
          <cell r="O246" t="str">
            <v>Parimal Barman</v>
          </cell>
          <cell r="P246" t="str">
            <v>Rita Barman</v>
          </cell>
          <cell r="Q246" t="str">
            <v>Married</v>
          </cell>
          <cell r="R246" t="str">
            <v>Nehar Chakraborty</v>
          </cell>
          <cell r="S246">
            <v>2</v>
          </cell>
          <cell r="T246">
            <v>31507</v>
          </cell>
          <cell r="U246" t="str">
            <v>Chittagong</v>
          </cell>
          <cell r="V246">
            <v>26.536986301369861</v>
          </cell>
          <cell r="W246" t="str">
            <v>Vill-101/102, KatharnathTeowary Coloney, Batali Road, Anayat Bazar, Chittagong</v>
          </cell>
          <cell r="X246" t="str">
            <v>KatharnathTeowary Coloney</v>
          </cell>
          <cell r="Z246" t="str">
            <v>Anayat Bazar</v>
          </cell>
          <cell r="AA246" t="str">
            <v>Chittagong</v>
          </cell>
          <cell r="AC246">
            <v>1912408187</v>
          </cell>
          <cell r="AD246" t="str">
            <v>Alak Bhattacharja(Brother)</v>
          </cell>
          <cell r="AE246" t="str">
            <v>Near of forest office, Cox's Bazar</v>
          </cell>
          <cell r="AF246" t="str">
            <v>01912408187</v>
          </cell>
          <cell r="AG246" t="str">
            <v>Nihar Chakraborti(Husband)</v>
          </cell>
          <cell r="AH246" t="str">
            <v>101/102, Katharnath Teowary colony, Batali Road, Anayat Bazar, Chittagong.</v>
          </cell>
          <cell r="AI246">
            <v>1723415119</v>
          </cell>
          <cell r="AJ246" t="str">
            <v>HINDU</v>
          </cell>
        </row>
        <row r="247">
          <cell r="A247" t="str">
            <v>CO226</v>
          </cell>
          <cell r="B247" t="str">
            <v>Debashis Ranjan</v>
          </cell>
          <cell r="C247" t="str">
            <v>Baisya</v>
          </cell>
          <cell r="D247" t="str">
            <v>Medical Doctor</v>
          </cell>
          <cell r="E247" t="str">
            <v>Nutrition</v>
          </cell>
          <cell r="F247" t="str">
            <v>Teknaf - Nayapara</v>
          </cell>
          <cell r="G247">
            <v>40681</v>
          </cell>
          <cell r="H247">
            <v>41274</v>
          </cell>
          <cell r="I247">
            <v>1.4575342465753425</v>
          </cell>
          <cell r="K247" t="str">
            <v>MBBS</v>
          </cell>
          <cell r="L247" t="str">
            <v>YES</v>
          </cell>
          <cell r="N247" t="str">
            <v>male</v>
          </cell>
          <cell r="O247" t="str">
            <v>Dinendra Chandra Baisya</v>
          </cell>
          <cell r="P247" t="str">
            <v>Rina Baisya</v>
          </cell>
          <cell r="Q247" t="str">
            <v>single</v>
          </cell>
          <cell r="T247">
            <v>31048</v>
          </cell>
          <cell r="U247" t="str">
            <v>Dinajpur</v>
          </cell>
          <cell r="V247">
            <v>27.794520547945204</v>
          </cell>
          <cell r="W247" t="str">
            <v>Kumarpara, North Balubari, Dinajpur.</v>
          </cell>
          <cell r="X247" t="str">
            <v>Kumarpara</v>
          </cell>
          <cell r="Z247" t="str">
            <v>North Balubari</v>
          </cell>
          <cell r="AA247" t="str">
            <v>Dinajpur</v>
          </cell>
          <cell r="AC247">
            <v>1722608219</v>
          </cell>
          <cell r="AJ247" t="str">
            <v>HINDU</v>
          </cell>
        </row>
        <row r="248">
          <cell r="A248" t="str">
            <v>CO227</v>
          </cell>
          <cell r="B248" t="str">
            <v xml:space="preserve">Lucky </v>
          </cell>
          <cell r="C248" t="str">
            <v>Datta</v>
          </cell>
          <cell r="D248" t="str">
            <v>Assistant WASH Team Leader</v>
          </cell>
          <cell r="E248" t="str">
            <v>WaSH</v>
          </cell>
          <cell r="F248" t="str">
            <v xml:space="preserve">Ukhiya - Kutupalong </v>
          </cell>
          <cell r="G248">
            <v>40756</v>
          </cell>
          <cell r="H248">
            <v>41274</v>
          </cell>
          <cell r="I248">
            <v>1.252054794520548</v>
          </cell>
          <cell r="K248" t="str">
            <v>HSC</v>
          </cell>
          <cell r="L248" t="str">
            <v>NO</v>
          </cell>
          <cell r="N248" t="str">
            <v>female</v>
          </cell>
          <cell r="O248" t="str">
            <v>Late Aurjune Datta</v>
          </cell>
          <cell r="P248" t="str">
            <v>Bulu Datta</v>
          </cell>
          <cell r="Q248" t="str">
            <v>Single</v>
          </cell>
          <cell r="T248">
            <v>31448</v>
          </cell>
          <cell r="U248" t="str">
            <v>Cox's Bazar</v>
          </cell>
          <cell r="V248">
            <v>26.698630136986303</v>
          </cell>
          <cell r="W248" t="str">
            <v>Vill: Ghonarpara, Cox's Bazar Pourashava, P.O: Cox's Bazar, P.S: Cox's Bazar Sadar, Dist: Cox's Bazar.</v>
          </cell>
          <cell r="X248" t="str">
            <v>Ghonarpara</v>
          </cell>
          <cell r="Z248" t="str">
            <v>Cox's Bazar Sadar</v>
          </cell>
          <cell r="AA248" t="str">
            <v>Cox's Bazar</v>
          </cell>
          <cell r="AC248">
            <v>1825026146</v>
          </cell>
          <cell r="AD248" t="str">
            <v>Dilip Datta(Brother)</v>
          </cell>
          <cell r="AE248" t="str">
            <v>Ghoner Para, Cox's Bazar</v>
          </cell>
          <cell r="AF248" t="str">
            <v>01812513681</v>
          </cell>
          <cell r="AG248" t="str">
            <v>Liton Sharma</v>
          </cell>
          <cell r="AH248" t="str">
            <v>Ghonarpara , Cox's Bazar .</v>
          </cell>
          <cell r="AI248">
            <v>1816251466</v>
          </cell>
          <cell r="AJ248" t="str">
            <v>HINDU</v>
          </cell>
        </row>
        <row r="249">
          <cell r="A249" t="str">
            <v>CO228</v>
          </cell>
          <cell r="B249" t="str">
            <v>Mohammed Nurun</v>
          </cell>
          <cell r="C249" t="str">
            <v>Nobi</v>
          </cell>
          <cell r="D249" t="str">
            <v>Assistant WASH Team Leader</v>
          </cell>
          <cell r="E249" t="str">
            <v>WaSH</v>
          </cell>
          <cell r="F249" t="str">
            <v>Ukhiya - EMOP</v>
          </cell>
          <cell r="G249">
            <v>40771</v>
          </cell>
          <cell r="H249">
            <v>41274</v>
          </cell>
          <cell r="I249">
            <v>1.210958904109589</v>
          </cell>
          <cell r="K249" t="str">
            <v>BA (PASS)</v>
          </cell>
          <cell r="L249" t="str">
            <v>NO</v>
          </cell>
          <cell r="N249" t="str">
            <v>Male</v>
          </cell>
          <cell r="O249" t="str">
            <v>Abdur Rashid</v>
          </cell>
          <cell r="P249" t="str">
            <v>Namia Khatun</v>
          </cell>
          <cell r="Q249" t="str">
            <v>Married</v>
          </cell>
          <cell r="T249">
            <v>31463</v>
          </cell>
          <cell r="U249" t="str">
            <v>Teknaf</v>
          </cell>
          <cell r="V249">
            <v>26.657534246575342</v>
          </cell>
          <cell r="W249" t="str">
            <v>Vill+Post: Rangikhali, P.S: Teknaf, Dist: Cox's Bazar.</v>
          </cell>
          <cell r="X249" t="str">
            <v>Rangikhali</v>
          </cell>
          <cell r="Z249" t="str">
            <v>Teknaf</v>
          </cell>
          <cell r="AA249" t="str">
            <v>Cox's Bazar</v>
          </cell>
          <cell r="AC249" t="str">
            <v>01815729696/01831640600</v>
          </cell>
          <cell r="AJ249" t="str">
            <v>MUSLIM</v>
          </cell>
        </row>
        <row r="250">
          <cell r="A250" t="str">
            <v>CO229</v>
          </cell>
          <cell r="B250" t="str">
            <v xml:space="preserve">Md. Main </v>
          </cell>
          <cell r="C250" t="str">
            <v>Chowdhury</v>
          </cell>
          <cell r="D250" t="str">
            <v>Nutrition Centre Supervisor</v>
          </cell>
          <cell r="E250" t="str">
            <v>Nutrition</v>
          </cell>
          <cell r="F250" t="str">
            <v>Ukhiya - EMOP</v>
          </cell>
          <cell r="G250">
            <v>40778</v>
          </cell>
          <cell r="H250">
            <v>41274</v>
          </cell>
          <cell r="I250">
            <v>1.1917808219178083</v>
          </cell>
          <cell r="K250" t="str">
            <v>BSC</v>
          </cell>
          <cell r="L250" t="str">
            <v>YES</v>
          </cell>
          <cell r="N250" t="str">
            <v>male</v>
          </cell>
          <cell r="O250" t="str">
            <v>Md Alomgir Hossain Chowdhury</v>
          </cell>
          <cell r="P250" t="str">
            <v>Mrs Farida Begum</v>
          </cell>
          <cell r="Q250" t="str">
            <v>Single</v>
          </cell>
          <cell r="T250">
            <v>31371</v>
          </cell>
          <cell r="U250" t="str">
            <v>Muksudpur</v>
          </cell>
          <cell r="V250">
            <v>26.909589041095892</v>
          </cell>
          <cell r="W250" t="str">
            <v xml:space="preserve">C/O- Late Khabir Uddin Molla, House# Post Office Road  </v>
          </cell>
          <cell r="X250" t="str">
            <v>Tangrakhola</v>
          </cell>
          <cell r="Y250">
            <v>8140</v>
          </cell>
          <cell r="Z250" t="str">
            <v>Muksudpur</v>
          </cell>
          <cell r="AA250" t="str">
            <v>Gopalgonj</v>
          </cell>
          <cell r="AB250" t="str">
            <v>06654-56398</v>
          </cell>
          <cell r="AC250" t="str">
            <v>01720160496</v>
          </cell>
          <cell r="AJ250" t="str">
            <v>MUSLIM</v>
          </cell>
        </row>
        <row r="251">
          <cell r="A251" t="str">
            <v>CO231</v>
          </cell>
          <cell r="B251" t="str">
            <v>Erfana</v>
          </cell>
          <cell r="C251" t="str">
            <v>Haq</v>
          </cell>
          <cell r="D251" t="str">
            <v>Nutrition Program Supervisor CMAM</v>
          </cell>
          <cell r="E251" t="str">
            <v>Nutrition</v>
          </cell>
          <cell r="F251" t="str">
            <v>Ukhiya</v>
          </cell>
          <cell r="G251">
            <v>40793</v>
          </cell>
          <cell r="H251">
            <v>41274</v>
          </cell>
          <cell r="I251">
            <v>1.1506849315068493</v>
          </cell>
          <cell r="K251" t="str">
            <v>M.sc</v>
          </cell>
          <cell r="L251" t="str">
            <v>YES</v>
          </cell>
          <cell r="N251" t="str">
            <v>female</v>
          </cell>
          <cell r="O251" t="str">
            <v>Muhammad Jahirul Haq</v>
          </cell>
          <cell r="P251" t="str">
            <v>Nurjahan Begum</v>
          </cell>
          <cell r="Q251" t="str">
            <v>Single</v>
          </cell>
          <cell r="T251">
            <v>30012</v>
          </cell>
          <cell r="U251" t="str">
            <v>Dhaka</v>
          </cell>
          <cell r="V251">
            <v>30.632876712328766</v>
          </cell>
          <cell r="W251" t="str">
            <v>North Shymoli, West Agargaon, Sher-e-bangla Nagar, Dhaka</v>
          </cell>
          <cell r="X251" t="str">
            <v>West Agargaon</v>
          </cell>
          <cell r="Y251">
            <v>1207</v>
          </cell>
          <cell r="Z251" t="str">
            <v>Sher-e-bangla Nagar</v>
          </cell>
          <cell r="AA251" t="str">
            <v>Dhaka</v>
          </cell>
          <cell r="AB251" t="str">
            <v>02-8130805</v>
          </cell>
          <cell r="AC251" t="str">
            <v>01714253463/01197241958</v>
          </cell>
          <cell r="AD251" t="str">
            <v>Rabia Khatun(Mother)</v>
          </cell>
          <cell r="AE251" t="str">
            <v>North Shymoli, Dhaka</v>
          </cell>
          <cell r="AF251" t="str">
            <v>01714253463</v>
          </cell>
          <cell r="AG251" t="str">
            <v>Md.Tahisinul Haq(Brother)</v>
          </cell>
          <cell r="AH251" t="str">
            <v>North Shymoli</v>
          </cell>
          <cell r="AI251">
            <v>1726626901</v>
          </cell>
          <cell r="AJ251" t="str">
            <v>MUSLIM</v>
          </cell>
        </row>
        <row r="252">
          <cell r="A252" t="str">
            <v>CO232</v>
          </cell>
          <cell r="B252" t="str">
            <v xml:space="preserve">Md. Nowab </v>
          </cell>
          <cell r="C252" t="str">
            <v>Ali</v>
          </cell>
          <cell r="D252" t="str">
            <v>Driver</v>
          </cell>
          <cell r="E252" t="str">
            <v>Logistics</v>
          </cell>
          <cell r="F252" t="str">
            <v>Cox's Bazar</v>
          </cell>
          <cell r="G252">
            <v>40787</v>
          </cell>
          <cell r="H252">
            <v>41274</v>
          </cell>
          <cell r="I252">
            <v>1.167123287671233</v>
          </cell>
          <cell r="L252" t="str">
            <v>NO</v>
          </cell>
          <cell r="N252" t="str">
            <v>male</v>
          </cell>
          <cell r="O252" t="str">
            <v>Md. Ansarul Haque</v>
          </cell>
          <cell r="P252" t="str">
            <v>Lilua Begum</v>
          </cell>
          <cell r="T252">
            <v>27885</v>
          </cell>
          <cell r="U252" t="str">
            <v>Rangamati</v>
          </cell>
          <cell r="V252">
            <v>36.460273972602742</v>
          </cell>
          <cell r="W252" t="str">
            <v xml:space="preserve">Vill: Nailla chhori, PO:Kalom Poti; Police Satation: Kaukhali; Dist: Rangamati </v>
          </cell>
          <cell r="X252" t="str">
            <v>Nailla Chhori</v>
          </cell>
          <cell r="Z252" t="str">
            <v>Kaukhali</v>
          </cell>
          <cell r="AA252" t="str">
            <v>Rangamati</v>
          </cell>
          <cell r="AJ252" t="str">
            <v>MUSLIM</v>
          </cell>
        </row>
        <row r="253">
          <cell r="A253" t="str">
            <v>CO233</v>
          </cell>
          <cell r="B253" t="str">
            <v xml:space="preserve">Md. Samiul Haque </v>
          </cell>
          <cell r="C253" t="str">
            <v>Chowdhury</v>
          </cell>
          <cell r="D253" t="str">
            <v>Head of Project</v>
          </cell>
          <cell r="E253" t="str">
            <v>Mental Health</v>
          </cell>
          <cell r="F253" t="str">
            <v>Teknaf - Nayapara</v>
          </cell>
          <cell r="G253">
            <v>40797</v>
          </cell>
          <cell r="H253">
            <v>41274</v>
          </cell>
          <cell r="I253">
            <v>1.1397260273972603</v>
          </cell>
          <cell r="L253" t="str">
            <v>YES</v>
          </cell>
          <cell r="N253" t="str">
            <v>male</v>
          </cell>
          <cell r="O253" t="str">
            <v>Md. Abdul Haque choudhury</v>
          </cell>
          <cell r="P253" t="str">
            <v>Most. Jebunnessa choudhury</v>
          </cell>
          <cell r="Q253" t="str">
            <v>Single</v>
          </cell>
          <cell r="T253">
            <v>29871</v>
          </cell>
          <cell r="U253" t="str">
            <v>Gaibandha</v>
          </cell>
          <cell r="V253">
            <v>31.019178082191782</v>
          </cell>
          <cell r="W253" t="str">
            <v>House-04, Road-1/1, Vill-Thanapara, Post-Gaibandha, Upazilla-Gaibandha, Dist-Gaibandha</v>
          </cell>
          <cell r="X253" t="str">
            <v>Thanapara</v>
          </cell>
          <cell r="Z253" t="str">
            <v>Gaibandha</v>
          </cell>
          <cell r="AA253" t="str">
            <v>Gaibandha</v>
          </cell>
          <cell r="AC253">
            <v>1717013532</v>
          </cell>
          <cell r="AJ253" t="str">
            <v>MUSLIM</v>
          </cell>
        </row>
        <row r="254">
          <cell r="A254" t="str">
            <v>CO235</v>
          </cell>
          <cell r="B254" t="str">
            <v>Farhana</v>
          </cell>
          <cell r="C254" t="str">
            <v>Afroz</v>
          </cell>
          <cell r="D254" t="str">
            <v>Deputy Program Manager</v>
          </cell>
          <cell r="E254" t="str">
            <v>Mental Health</v>
          </cell>
          <cell r="F254" t="str">
            <v>Cox's Bazar District</v>
          </cell>
          <cell r="G254">
            <v>40818</v>
          </cell>
          <cell r="H254">
            <v>41274</v>
          </cell>
          <cell r="I254">
            <v>1.0821917808219179</v>
          </cell>
          <cell r="K254" t="str">
            <v>MSc</v>
          </cell>
          <cell r="L254" t="str">
            <v>YES</v>
          </cell>
          <cell r="N254" t="str">
            <v>female</v>
          </cell>
          <cell r="O254" t="str">
            <v>Mohammed Sayedul Hoque</v>
          </cell>
          <cell r="P254" t="str">
            <v>Rokeya Begum</v>
          </cell>
          <cell r="Q254" t="str">
            <v>Single</v>
          </cell>
          <cell r="T254">
            <v>30551</v>
          </cell>
          <cell r="U254" t="str">
            <v>Chittagong</v>
          </cell>
          <cell r="V254">
            <v>29.156164383561645</v>
          </cell>
          <cell r="W254" t="str">
            <v>C/o, Sangbadik Faruk's Building (ground floor), 3, North Nalapara, Chittagong.</v>
          </cell>
          <cell r="AJ254" t="str">
            <v>MUSLIM</v>
          </cell>
        </row>
        <row r="255">
          <cell r="A255" t="str">
            <v>CO236</v>
          </cell>
          <cell r="B255" t="str">
            <v>Pali</v>
          </cell>
          <cell r="C255" t="str">
            <v>Barua</v>
          </cell>
          <cell r="D255" t="str">
            <v>Home Visitor</v>
          </cell>
          <cell r="E255" t="str">
            <v>Nutrition</v>
          </cell>
          <cell r="F255" t="str">
            <v>Teknaf - Nayapara</v>
          </cell>
          <cell r="G255">
            <v>40819</v>
          </cell>
          <cell r="H255">
            <v>41274</v>
          </cell>
          <cell r="I255">
            <v>1.0794520547945206</v>
          </cell>
          <cell r="K255" t="str">
            <v>H.S.C</v>
          </cell>
          <cell r="L255" t="str">
            <v>NO</v>
          </cell>
          <cell r="N255" t="str">
            <v>female</v>
          </cell>
          <cell r="O255" t="str">
            <v>Bhagyadhan Barua</v>
          </cell>
          <cell r="P255" t="str">
            <v>Jotika Barua</v>
          </cell>
          <cell r="Q255" t="str">
            <v>Married</v>
          </cell>
          <cell r="R255" t="str">
            <v>Mredul Barua</v>
          </cell>
          <cell r="T255">
            <v>29504</v>
          </cell>
          <cell r="U255" t="str">
            <v>Ramu</v>
          </cell>
          <cell r="V255">
            <v>32.024657534246572</v>
          </cell>
          <cell r="W255" t="str">
            <v>Vill: Dhacua Palong, P.O: Rebata, P.S: Ramu, Dist: Cox's Bazar.</v>
          </cell>
          <cell r="X255" t="str">
            <v>Dhacua Palong</v>
          </cell>
          <cell r="Y255">
            <v>4700</v>
          </cell>
          <cell r="Z255" t="str">
            <v>Ramu</v>
          </cell>
          <cell r="AA255" t="str">
            <v>Cox's Bazar</v>
          </cell>
          <cell r="AC255">
            <v>1814275453</v>
          </cell>
          <cell r="AJ255" t="str">
            <v>BUDDHIST</v>
          </cell>
        </row>
        <row r="256">
          <cell r="A256" t="str">
            <v>CO237</v>
          </cell>
          <cell r="B256" t="str">
            <v xml:space="preserve">Mofidul </v>
          </cell>
          <cell r="C256" t="str">
            <v>Alam</v>
          </cell>
          <cell r="D256" t="str">
            <v>Psycho Social Worker</v>
          </cell>
          <cell r="E256" t="str">
            <v>Mental Health</v>
          </cell>
          <cell r="F256" t="str">
            <v>Teknaf - Nayapara</v>
          </cell>
          <cell r="G256">
            <v>40840</v>
          </cell>
          <cell r="H256">
            <v>41274</v>
          </cell>
          <cell r="I256">
            <v>1.021917808219178</v>
          </cell>
          <cell r="K256" t="str">
            <v>MA</v>
          </cell>
          <cell r="L256" t="str">
            <v>NO</v>
          </cell>
          <cell r="N256" t="str">
            <v>male</v>
          </cell>
          <cell r="O256" t="str">
            <v>Khuilla Mea</v>
          </cell>
          <cell r="P256" t="str">
            <v>Salma Khatun</v>
          </cell>
          <cell r="Q256" t="str">
            <v>Married</v>
          </cell>
          <cell r="T256">
            <v>27555</v>
          </cell>
          <cell r="U256" t="str">
            <v>Teknaf</v>
          </cell>
          <cell r="V256">
            <v>37.364383561643834</v>
          </cell>
          <cell r="W256" t="str">
            <v>Vill+Post: Hnila-Nayapara; Union: Whykong; Upazila: Teknaf; Dist: Cox's Bazar</v>
          </cell>
          <cell r="X256" t="str">
            <v>Hnila</v>
          </cell>
          <cell r="Z256" t="str">
            <v>Teknaf</v>
          </cell>
          <cell r="AA256" t="str">
            <v>Cox's Bazar</v>
          </cell>
          <cell r="AC256" t="str">
            <v>01822-849077</v>
          </cell>
          <cell r="AJ256" t="str">
            <v>MUSLIM</v>
          </cell>
        </row>
        <row r="257">
          <cell r="A257" t="str">
            <v>CO238</v>
          </cell>
          <cell r="B257" t="str">
            <v>Abu</v>
          </cell>
          <cell r="C257" t="str">
            <v>Saber</v>
          </cell>
          <cell r="D257" t="str">
            <v>Psycho Social Worker</v>
          </cell>
          <cell r="E257" t="str">
            <v>Mental Health</v>
          </cell>
          <cell r="F257" t="str">
            <v>Ukhiya - Kutupalong</v>
          </cell>
          <cell r="G257">
            <v>40840</v>
          </cell>
          <cell r="H257">
            <v>41274</v>
          </cell>
          <cell r="I257">
            <v>1.021917808219178</v>
          </cell>
          <cell r="K257" t="str">
            <v>M.S.S</v>
          </cell>
          <cell r="L257" t="str">
            <v>NO</v>
          </cell>
          <cell r="N257" t="str">
            <v>male</v>
          </cell>
          <cell r="O257" t="str">
            <v>Late Badiuzzaman</v>
          </cell>
          <cell r="P257" t="str">
            <v>Late Farmuza Begum</v>
          </cell>
          <cell r="Q257" t="str">
            <v>Married</v>
          </cell>
          <cell r="T257">
            <v>25597</v>
          </cell>
          <cell r="U257" t="str">
            <v>Khuruskul</v>
          </cell>
          <cell r="V257">
            <v>42.728767123287675</v>
          </cell>
          <cell r="W257" t="str">
            <v>Vill: Tataiya, P.O: Khuruskul; P.S: Cox's Bazar Sadar; Dist: Cox's Bazar</v>
          </cell>
          <cell r="X257" t="str">
            <v>Tataiya</v>
          </cell>
          <cell r="Z257" t="str">
            <v>Khuruskul</v>
          </cell>
          <cell r="AA257" t="str">
            <v>Cox's Bazar</v>
          </cell>
          <cell r="AC257" t="str">
            <v>01712-820050</v>
          </cell>
          <cell r="AJ257" t="str">
            <v>MUSLIM</v>
          </cell>
        </row>
        <row r="258">
          <cell r="A258" t="str">
            <v>CO239</v>
          </cell>
          <cell r="B258" t="str">
            <v>Md.</v>
          </cell>
          <cell r="C258" t="str">
            <v>Hossain</v>
          </cell>
          <cell r="D258" t="str">
            <v>Watchman</v>
          </cell>
          <cell r="E258" t="str">
            <v>Logistics</v>
          </cell>
          <cell r="F258" t="str">
            <v>Ukhiya</v>
          </cell>
          <cell r="G258">
            <v>40840</v>
          </cell>
          <cell r="H258">
            <v>41274</v>
          </cell>
          <cell r="I258">
            <v>1.021917808219178</v>
          </cell>
          <cell r="K258" t="str">
            <v>Class eight</v>
          </cell>
          <cell r="L258" t="str">
            <v>NO</v>
          </cell>
          <cell r="N258" t="str">
            <v>male</v>
          </cell>
          <cell r="O258" t="str">
            <v>Late Mojaffar Ahmed</v>
          </cell>
          <cell r="P258" t="str">
            <v>Late Rashida Begum</v>
          </cell>
          <cell r="Q258" t="str">
            <v>Single</v>
          </cell>
          <cell r="T258">
            <v>31446</v>
          </cell>
          <cell r="U258" t="str">
            <v>Ramu</v>
          </cell>
          <cell r="V258">
            <v>26.704109589041096</v>
          </cell>
          <cell r="W258" t="str">
            <v>Vill: West Gonierkhata; P.O: Kawerkup; P.S: Ramu; Dist: Cox's Bazar</v>
          </cell>
          <cell r="X258" t="str">
            <v>West Gonierkhata</v>
          </cell>
          <cell r="Z258" t="str">
            <v>Ramu</v>
          </cell>
          <cell r="AA258" t="str">
            <v>Cox's Bazar</v>
          </cell>
          <cell r="AC258" t="str">
            <v>01828-044799/ 01672846847</v>
          </cell>
          <cell r="AJ258" t="str">
            <v>MUSLIM</v>
          </cell>
        </row>
        <row r="259">
          <cell r="A259" t="str">
            <v>CO240</v>
          </cell>
          <cell r="B259" t="str">
            <v>Sarwar</v>
          </cell>
          <cell r="C259" t="str">
            <v>Kamal</v>
          </cell>
          <cell r="D259" t="str">
            <v>Watchman</v>
          </cell>
          <cell r="E259" t="str">
            <v>Logistics</v>
          </cell>
          <cell r="F259" t="str">
            <v>Teknaf</v>
          </cell>
          <cell r="G259">
            <v>40840</v>
          </cell>
          <cell r="H259">
            <v>41274</v>
          </cell>
          <cell r="I259">
            <v>1.021917808219178</v>
          </cell>
          <cell r="K259" t="str">
            <v>Dakhil</v>
          </cell>
          <cell r="L259" t="str">
            <v>NO</v>
          </cell>
          <cell r="N259" t="str">
            <v>male</v>
          </cell>
          <cell r="O259" t="str">
            <v>Abul Hossain</v>
          </cell>
          <cell r="P259" t="str">
            <v>Ajal Meher</v>
          </cell>
          <cell r="Q259" t="str">
            <v>Married</v>
          </cell>
          <cell r="T259">
            <v>28550</v>
          </cell>
          <cell r="U259" t="str">
            <v>Teknaf</v>
          </cell>
          <cell r="V259">
            <v>34.638356164383559</v>
          </cell>
          <cell r="W259" t="str">
            <v>Vill: Natmora para; P.O: Nhila; P.S: Teknaf; Dist: Cox's Bazar</v>
          </cell>
          <cell r="X259" t="str">
            <v>Natmora para</v>
          </cell>
          <cell r="Y259">
            <v>4761</v>
          </cell>
          <cell r="Z259" t="str">
            <v>Teknaf</v>
          </cell>
          <cell r="AA259" t="str">
            <v>Cox's Bazar</v>
          </cell>
          <cell r="AC259" t="str">
            <v>01827-225992</v>
          </cell>
          <cell r="AJ259" t="str">
            <v>MUSLIM</v>
          </cell>
        </row>
        <row r="260">
          <cell r="A260" t="str">
            <v>CO242</v>
          </cell>
          <cell r="B260" t="str">
            <v xml:space="preserve">Mohammad Absar </v>
          </cell>
          <cell r="C260" t="str">
            <v>Kamal</v>
          </cell>
          <cell r="D260" t="str">
            <v>Data Entry Officer</v>
          </cell>
          <cell r="E260" t="str">
            <v>Nutrition</v>
          </cell>
          <cell r="F260" t="str">
            <v>Cox's Bazar Office</v>
          </cell>
          <cell r="G260">
            <v>40930</v>
          </cell>
          <cell r="H260">
            <v>41274</v>
          </cell>
          <cell r="I260">
            <v>0.77534246575342469</v>
          </cell>
          <cell r="K260" t="str">
            <v>B.Sc</v>
          </cell>
          <cell r="L260" t="str">
            <v>NO</v>
          </cell>
          <cell r="N260" t="str">
            <v>male</v>
          </cell>
          <cell r="O260" t="str">
            <v>Mr. Mustafa Hossin</v>
          </cell>
          <cell r="P260" t="str">
            <v>Mrs. Shafura Begum</v>
          </cell>
          <cell r="Q260" t="str">
            <v>Married</v>
          </cell>
          <cell r="T260">
            <v>30103</v>
          </cell>
          <cell r="U260" t="str">
            <v>Cox's Bazar</v>
          </cell>
          <cell r="V260">
            <v>30.383561643835616</v>
          </cell>
          <cell r="W260" t="str">
            <v>Hotel Shagorgon, Main Road, Cox's Bazar</v>
          </cell>
          <cell r="X260" t="str">
            <v>Hotel Shagorgon, Main Road</v>
          </cell>
          <cell r="Z260" t="str">
            <v>Cox"s Bazar Sadar</v>
          </cell>
          <cell r="AA260" t="str">
            <v>Cox's Bazar</v>
          </cell>
          <cell r="AC260">
            <v>1826578562</v>
          </cell>
          <cell r="AJ260" t="str">
            <v>MUSLIM</v>
          </cell>
        </row>
        <row r="261">
          <cell r="A261" t="str">
            <v>CO245</v>
          </cell>
          <cell r="B261" t="str">
            <v xml:space="preserve">Homaira </v>
          </cell>
          <cell r="C261" t="str">
            <v>Akter</v>
          </cell>
          <cell r="D261" t="str">
            <v>Registrar</v>
          </cell>
          <cell r="E261" t="str">
            <v>Nutrition</v>
          </cell>
          <cell r="F261" t="str">
            <v>Ukhiya - EMOP</v>
          </cell>
          <cell r="G261">
            <v>40931</v>
          </cell>
          <cell r="H261">
            <v>41274</v>
          </cell>
          <cell r="I261">
            <v>0.77260273972602744</v>
          </cell>
          <cell r="K261" t="str">
            <v>B.A</v>
          </cell>
          <cell r="L261" t="str">
            <v>NO</v>
          </cell>
          <cell r="N261" t="str">
            <v>female</v>
          </cell>
          <cell r="O261" t="str">
            <v>Nurul Islam</v>
          </cell>
          <cell r="Q261" t="str">
            <v>Married</v>
          </cell>
          <cell r="T261">
            <v>31233</v>
          </cell>
          <cell r="U261" t="str">
            <v>Cox's Bazar</v>
          </cell>
          <cell r="V261">
            <v>27.287671232876711</v>
          </cell>
          <cell r="W261" t="str">
            <v>Vill: East Bazar Ghata, Rice Market, Burmese School Road, P.O: Cox's Bazar, Dis: Cox's Bazar</v>
          </cell>
          <cell r="X261" t="str">
            <v>East Bazar Ghata, Rice Market, Burmese School Road</v>
          </cell>
          <cell r="Z261" t="str">
            <v>Cox's Bazar Sadar</v>
          </cell>
          <cell r="AA261" t="str">
            <v>Cox's Bazar</v>
          </cell>
          <cell r="AC261">
            <v>1816344232</v>
          </cell>
          <cell r="AJ261" t="str">
            <v>MUSLIM</v>
          </cell>
        </row>
        <row r="262">
          <cell r="A262" t="str">
            <v>CO247</v>
          </cell>
          <cell r="B262" t="str">
            <v xml:space="preserve">Subas </v>
          </cell>
          <cell r="C262" t="str">
            <v>Barua</v>
          </cell>
          <cell r="D262" t="str">
            <v>Registrar</v>
          </cell>
          <cell r="E262" t="str">
            <v>Nutrition</v>
          </cell>
          <cell r="F262" t="str">
            <v>Ukhiya - EMOP</v>
          </cell>
          <cell r="G262">
            <v>40993</v>
          </cell>
          <cell r="H262">
            <v>41274</v>
          </cell>
          <cell r="I262">
            <v>0.60273972602739723</v>
          </cell>
          <cell r="K262" t="str">
            <v>B.A</v>
          </cell>
          <cell r="L262" t="str">
            <v>NO</v>
          </cell>
          <cell r="N262" t="str">
            <v>male</v>
          </cell>
          <cell r="O262" t="str">
            <v>Kalidhon Barua</v>
          </cell>
          <cell r="P262" t="str">
            <v>Sabala Barua</v>
          </cell>
          <cell r="Q262" t="str">
            <v>Unmarried</v>
          </cell>
          <cell r="T262">
            <v>30748</v>
          </cell>
          <cell r="U262" t="str">
            <v>Ukhiya</v>
          </cell>
          <cell r="V262">
            <v>28.616438356164384</v>
          </cell>
          <cell r="W262" t="str">
            <v>Vill: Shailer Deva, Ukhiya, Cox' Bazar</v>
          </cell>
          <cell r="X262" t="str">
            <v>Shailer Deva</v>
          </cell>
          <cell r="Z262" t="str">
            <v>Ukhiya</v>
          </cell>
          <cell r="AA262" t="str">
            <v>Cox's Bazar</v>
          </cell>
          <cell r="AC262">
            <v>1812868616</v>
          </cell>
          <cell r="AJ262" t="str">
            <v>BUDDHIST</v>
          </cell>
        </row>
        <row r="263">
          <cell r="A263" t="str">
            <v>CO248</v>
          </cell>
          <cell r="B263" t="str">
            <v>ShaJahan</v>
          </cell>
          <cell r="D263" t="str">
            <v>CMAM Team Leader (Monitor)</v>
          </cell>
          <cell r="E263" t="str">
            <v>Nutrition</v>
          </cell>
          <cell r="F263" t="str">
            <v>Ukhiya</v>
          </cell>
          <cell r="G263">
            <v>40930</v>
          </cell>
          <cell r="H263">
            <v>41274</v>
          </cell>
          <cell r="I263">
            <v>0.77534246575342469</v>
          </cell>
          <cell r="K263" t="str">
            <v>B.A</v>
          </cell>
          <cell r="L263" t="str">
            <v>YES</v>
          </cell>
          <cell r="N263" t="str">
            <v>male</v>
          </cell>
          <cell r="O263" t="str">
            <v>Hajee Ali Hossain</v>
          </cell>
          <cell r="P263" t="str">
            <v>Mostafa Khatun</v>
          </cell>
          <cell r="Q263" t="str">
            <v>Married</v>
          </cell>
          <cell r="T263">
            <v>25801</v>
          </cell>
          <cell r="U263" t="str">
            <v>Cox's Bazar</v>
          </cell>
          <cell r="V263">
            <v>42.169863013698631</v>
          </cell>
          <cell r="W263" t="str">
            <v>Vill: GF- 3, Adv. Shahnewaz Ah. Zahangir's Building, Central Jam-E-Mosque Road, Cox's Bazar</v>
          </cell>
          <cell r="X263" t="str">
            <v>GF- 3, Adv. Shahnewaz Ah. Zahangir's Building, Central Jam-E-Mosque Road,</v>
          </cell>
          <cell r="Y263">
            <v>4700</v>
          </cell>
          <cell r="Z263" t="str">
            <v>Cox's Bazar Sadar</v>
          </cell>
          <cell r="AA263" t="str">
            <v>Cox's Bazar</v>
          </cell>
          <cell r="AC263">
            <v>1712023208</v>
          </cell>
          <cell r="AJ263" t="str">
            <v>MUSLIM</v>
          </cell>
        </row>
        <row r="264">
          <cell r="A264" t="str">
            <v>CO249</v>
          </cell>
          <cell r="B264" t="str">
            <v>Ismail Faroque</v>
          </cell>
          <cell r="C264" t="str">
            <v>Manik</v>
          </cell>
          <cell r="D264" t="str">
            <v>CMAM Team Leader (Monitor)</v>
          </cell>
          <cell r="E264" t="str">
            <v>Nutrition</v>
          </cell>
          <cell r="F264" t="str">
            <v>Ukhiya</v>
          </cell>
          <cell r="G264">
            <v>40930</v>
          </cell>
          <cell r="H264">
            <v>41274</v>
          </cell>
          <cell r="I264">
            <v>0.77534246575342469</v>
          </cell>
          <cell r="K264" t="str">
            <v>M.S.S</v>
          </cell>
          <cell r="L264" t="str">
            <v>YES</v>
          </cell>
          <cell r="N264" t="str">
            <v>male</v>
          </cell>
          <cell r="O264" t="str">
            <v>Mahbubur Rahman</v>
          </cell>
          <cell r="P264" t="str">
            <v>Sham Sun Nahar</v>
          </cell>
          <cell r="Q264" t="str">
            <v>Unmarried</v>
          </cell>
          <cell r="T264">
            <v>31088</v>
          </cell>
          <cell r="U264" t="str">
            <v>Cox's Bazar</v>
          </cell>
          <cell r="V264">
            <v>27.684931506849313</v>
          </cell>
          <cell r="W264" t="str">
            <v>Vill: Noor Manzil, Ghilatoli, Ukhiya, Cox's Bazar</v>
          </cell>
          <cell r="X264" t="str">
            <v>Noor Manzil, Ghilatoli</v>
          </cell>
          <cell r="Z264" t="str">
            <v>Ukhiya</v>
          </cell>
          <cell r="AA264" t="str">
            <v>Cox\s Bazar</v>
          </cell>
          <cell r="AC264">
            <v>1818188339</v>
          </cell>
          <cell r="AJ264" t="str">
            <v>MUSLIM</v>
          </cell>
        </row>
        <row r="265">
          <cell r="A265" t="str">
            <v>CO250</v>
          </cell>
          <cell r="B265" t="str">
            <v xml:space="preserve">MD. Enamul </v>
          </cell>
          <cell r="C265" t="str">
            <v>Huque</v>
          </cell>
          <cell r="D265" t="str">
            <v>CMAM Team Leader (Monitor)</v>
          </cell>
          <cell r="E265" t="str">
            <v>Nutrition</v>
          </cell>
          <cell r="F265" t="str">
            <v>Teknaf</v>
          </cell>
          <cell r="G265">
            <v>40930</v>
          </cell>
          <cell r="H265">
            <v>41274</v>
          </cell>
          <cell r="I265">
            <v>0.77534246575342469</v>
          </cell>
          <cell r="K265" t="str">
            <v>B.Sc</v>
          </cell>
          <cell r="L265" t="str">
            <v>YES</v>
          </cell>
          <cell r="N265" t="str">
            <v>Male</v>
          </cell>
          <cell r="O265" t="str">
            <v>Md. Moshraf Biswas</v>
          </cell>
          <cell r="P265" t="str">
            <v>Rafeza Begum</v>
          </cell>
          <cell r="Q265" t="str">
            <v>Unmarried</v>
          </cell>
          <cell r="T265">
            <v>30901</v>
          </cell>
          <cell r="U265" t="str">
            <v>Jessore</v>
          </cell>
          <cell r="V265">
            <v>28.197260273972603</v>
          </cell>
          <cell r="W265" t="str">
            <v>Vill: 307 Barkat Bhaban, Amar Ekushey Hall, University of Dhaka</v>
          </cell>
          <cell r="X265" t="str">
            <v>307 Barkat Bhaban, Amar Ekushey Hall, University of Dhaka</v>
          </cell>
          <cell r="Y265">
            <v>1000</v>
          </cell>
          <cell r="Z265" t="str">
            <v>Dhaka</v>
          </cell>
          <cell r="AA265" t="str">
            <v>Dhaka</v>
          </cell>
          <cell r="AC265">
            <v>1712219757</v>
          </cell>
          <cell r="AJ265" t="str">
            <v>MUSLIM</v>
          </cell>
        </row>
        <row r="266">
          <cell r="A266" t="str">
            <v>CO251</v>
          </cell>
          <cell r="B266" t="str">
            <v>Rajib</v>
          </cell>
          <cell r="C266" t="str">
            <v>Dakua</v>
          </cell>
          <cell r="D266" t="str">
            <v>Logistic Program Manager</v>
          </cell>
          <cell r="E266" t="str">
            <v>Logistics</v>
          </cell>
          <cell r="F266" t="str">
            <v>Cox's Bazar</v>
          </cell>
          <cell r="G266">
            <v>40869</v>
          </cell>
          <cell r="H266">
            <v>41274</v>
          </cell>
          <cell r="I266">
            <v>0.94246575342465755</v>
          </cell>
          <cell r="K266" t="str">
            <v>M.D.S</v>
          </cell>
          <cell r="L266" t="str">
            <v>YES</v>
          </cell>
          <cell r="N266" t="str">
            <v>male</v>
          </cell>
          <cell r="O266" t="str">
            <v>Ranjit Dakua</v>
          </cell>
          <cell r="P266" t="str">
            <v>Sabita Baral</v>
          </cell>
          <cell r="Q266" t="str">
            <v>Unmarried</v>
          </cell>
          <cell r="T266">
            <v>31746</v>
          </cell>
          <cell r="U266" t="str">
            <v>Bagerhat</v>
          </cell>
          <cell r="V266">
            <v>25.882191780821916</v>
          </cell>
          <cell r="W266" t="str">
            <v>Andharmanik(9310), Kachua, Bagerhat, Bangladesh.</v>
          </cell>
          <cell r="X266" t="str">
            <v>Andharmanik(9310)</v>
          </cell>
          <cell r="Y266">
            <v>9310</v>
          </cell>
          <cell r="Z266" t="str">
            <v>Kachua</v>
          </cell>
          <cell r="AA266" t="str">
            <v>Bagerhat</v>
          </cell>
          <cell r="AC266">
            <v>1713024824</v>
          </cell>
          <cell r="AJ266" t="str">
            <v>HINDU</v>
          </cell>
        </row>
        <row r="267">
          <cell r="A267" t="str">
            <v>CO253</v>
          </cell>
          <cell r="B267" t="str">
            <v>Sapuara</v>
          </cell>
          <cell r="C267" t="str">
            <v>Begum</v>
          </cell>
          <cell r="D267" t="str">
            <v>Measurer</v>
          </cell>
          <cell r="E267" t="str">
            <v>Nutrition</v>
          </cell>
          <cell r="F267" t="str">
            <v>Ukhiya - Kutupalong</v>
          </cell>
          <cell r="G267">
            <v>40920</v>
          </cell>
          <cell r="H267">
            <v>41274</v>
          </cell>
          <cell r="I267">
            <v>0.80273972602739729</v>
          </cell>
          <cell r="K267" t="str">
            <v>Dip. Nursing</v>
          </cell>
          <cell r="L267" t="str">
            <v>NO</v>
          </cell>
          <cell r="N267" t="str">
            <v>Female</v>
          </cell>
          <cell r="O267" t="str">
            <v>Late Asraf Ali</v>
          </cell>
          <cell r="P267" t="str">
            <v>Mobashera Begum</v>
          </cell>
          <cell r="Q267" t="str">
            <v>Married</v>
          </cell>
          <cell r="T267">
            <v>31929</v>
          </cell>
          <cell r="U267" t="str">
            <v>Cox's Bazar</v>
          </cell>
          <cell r="V267">
            <v>25.38082191780822</v>
          </cell>
          <cell r="W267" t="str">
            <v>205, A. Salam Road, Middle Bahar Chara, Cox's Bazar.</v>
          </cell>
          <cell r="AC267" t="str">
            <v>01842317994/01819940716</v>
          </cell>
          <cell r="AJ267" t="str">
            <v>MUSLIM</v>
          </cell>
        </row>
        <row r="268">
          <cell r="A268" t="str">
            <v>CO254</v>
          </cell>
          <cell r="B268" t="str">
            <v xml:space="preserve">Md. Sikander Hyet </v>
          </cell>
          <cell r="C268" t="str">
            <v>Khan</v>
          </cell>
          <cell r="D268" t="str">
            <v>Medical Doctor</v>
          </cell>
          <cell r="E268" t="str">
            <v>Nutrition</v>
          </cell>
          <cell r="F268" t="str">
            <v>Ukhiya - Kutupalong</v>
          </cell>
          <cell r="G268">
            <v>40930</v>
          </cell>
          <cell r="H268">
            <v>41274</v>
          </cell>
          <cell r="I268">
            <v>0.77534246575342469</v>
          </cell>
          <cell r="K268" t="str">
            <v>MBBS</v>
          </cell>
          <cell r="L268" t="str">
            <v>YES</v>
          </cell>
          <cell r="N268" t="str">
            <v>Male</v>
          </cell>
          <cell r="O268" t="str">
            <v>Md. Abdullah Khan</v>
          </cell>
          <cell r="P268" t="str">
            <v>Akter Jahan</v>
          </cell>
          <cell r="Q268" t="str">
            <v>Married</v>
          </cell>
          <cell r="T268">
            <v>31424</v>
          </cell>
          <cell r="U268" t="str">
            <v>Comilla</v>
          </cell>
          <cell r="V268">
            <v>26.764383561643836</v>
          </cell>
          <cell r="W268" t="str">
            <v>Vill: Kaptan Bazar, P.O: Mogholtuli, P.S: Kotowali, Dist: Comilla.</v>
          </cell>
          <cell r="AB268" t="str">
            <v xml:space="preserve">02 8321937  </v>
          </cell>
          <cell r="AC268">
            <v>1717099942</v>
          </cell>
          <cell r="AJ268" t="str">
            <v>MUSLIM</v>
          </cell>
        </row>
        <row r="269">
          <cell r="A269" t="str">
            <v>CO255</v>
          </cell>
          <cell r="B269" t="str">
            <v>Mong Shai Nu</v>
          </cell>
          <cell r="C269" t="str">
            <v>Marma</v>
          </cell>
          <cell r="D269" t="str">
            <v>Driver</v>
          </cell>
          <cell r="E269" t="str">
            <v>Logistics</v>
          </cell>
          <cell r="F269" t="str">
            <v>Cox's Bazar Office</v>
          </cell>
          <cell r="G269">
            <v>40937</v>
          </cell>
          <cell r="H269">
            <v>41274</v>
          </cell>
          <cell r="I269">
            <v>0.75616438356164384</v>
          </cell>
          <cell r="K269" t="str">
            <v>S.S.C</v>
          </cell>
          <cell r="L269" t="str">
            <v>NO</v>
          </cell>
          <cell r="N269" t="str">
            <v>male</v>
          </cell>
          <cell r="O269" t="str">
            <v>U Kay Mong Marma</v>
          </cell>
          <cell r="P269" t="str">
            <v>Aung Craw Prue Marma</v>
          </cell>
          <cell r="Q269" t="str">
            <v>Married</v>
          </cell>
          <cell r="T269">
            <v>27824</v>
          </cell>
          <cell r="U269" t="str">
            <v>Bandarbar</v>
          </cell>
          <cell r="V269">
            <v>36.627397260273973</v>
          </cell>
          <cell r="W269" t="str">
            <v>Vill: Rowangchari, Thana road, P.O+P.S: Rowangchari Sadar, Bandarban.</v>
          </cell>
          <cell r="X269" t="str">
            <v>Rowangchari</v>
          </cell>
          <cell r="Z269" t="str">
            <v>Rowangchari</v>
          </cell>
          <cell r="AA269" t="str">
            <v xml:space="preserve"> Bandarban</v>
          </cell>
          <cell r="AB269" t="str">
            <v>036162410</v>
          </cell>
          <cell r="AC269">
            <v>1553320709</v>
          </cell>
          <cell r="AJ269" t="str">
            <v>BUDDHIST</v>
          </cell>
        </row>
        <row r="270">
          <cell r="A270" t="str">
            <v>CO256</v>
          </cell>
          <cell r="B270" t="str">
            <v>Munni Rani</v>
          </cell>
          <cell r="C270" t="str">
            <v>Dev</v>
          </cell>
          <cell r="D270" t="str">
            <v>Nurse</v>
          </cell>
          <cell r="E270" t="str">
            <v>Nutrition</v>
          </cell>
          <cell r="F270" t="str">
            <v>Teknaf Upazila Health Complex</v>
          </cell>
          <cell r="G270">
            <v>40937</v>
          </cell>
          <cell r="H270">
            <v>41274</v>
          </cell>
          <cell r="I270">
            <v>0.75616438356164384</v>
          </cell>
          <cell r="K270" t="str">
            <v>Dip. Midwifery</v>
          </cell>
          <cell r="L270" t="str">
            <v>YES</v>
          </cell>
          <cell r="N270" t="str">
            <v>Female</v>
          </cell>
          <cell r="O270" t="str">
            <v>Krishna Prasad Ghosh</v>
          </cell>
          <cell r="P270" t="str">
            <v>Dipu Rani Dev</v>
          </cell>
          <cell r="Q270" t="str">
            <v>Married</v>
          </cell>
          <cell r="T270">
            <v>31009</v>
          </cell>
          <cell r="U270" t="str">
            <v>Chittagong</v>
          </cell>
          <cell r="V270">
            <v>27.901369863013699</v>
          </cell>
          <cell r="W270" t="str">
            <v>Vill: Kulkurmoy; P.O+P.S: Rangunia; Dist: Chittagong.</v>
          </cell>
          <cell r="X270" t="str">
            <v>Kulkurmoy</v>
          </cell>
          <cell r="Z270" t="str">
            <v>Rangunia</v>
          </cell>
          <cell r="AA270" t="str">
            <v>Chittagong</v>
          </cell>
          <cell r="AC270">
            <v>1812341761</v>
          </cell>
          <cell r="AJ270" t="str">
            <v>HINDU</v>
          </cell>
        </row>
        <row r="271">
          <cell r="A271" t="str">
            <v>CO257</v>
          </cell>
          <cell r="B271" t="str">
            <v xml:space="preserve">Md. Sarwar </v>
          </cell>
          <cell r="C271" t="str">
            <v>Hossain</v>
          </cell>
          <cell r="D271" t="str">
            <v>WASH PM</v>
          </cell>
          <cell r="E271" t="str">
            <v>WaSH</v>
          </cell>
          <cell r="F271" t="str">
            <v>Cox's Bazar office</v>
          </cell>
          <cell r="G271">
            <v>40954</v>
          </cell>
          <cell r="H271">
            <v>41274</v>
          </cell>
          <cell r="I271">
            <v>0.70958904109589038</v>
          </cell>
          <cell r="K271" t="str">
            <v>M.S.S</v>
          </cell>
          <cell r="L271" t="str">
            <v>YES</v>
          </cell>
          <cell r="N271" t="str">
            <v>male</v>
          </cell>
          <cell r="O271" t="str">
            <v>Md. Abul Hossain</v>
          </cell>
          <cell r="P271" t="str">
            <v>Ms. Azizun Nahar</v>
          </cell>
          <cell r="Q271" t="str">
            <v>Married</v>
          </cell>
          <cell r="T271">
            <v>26080</v>
          </cell>
          <cell r="U271" t="str">
            <v>Mymenshimgh</v>
          </cell>
          <cell r="V271">
            <v>41.405479452054792</v>
          </cell>
          <cell r="W271" t="str">
            <v>Shankipara Road; Gohailkandi (Jamtola), Mymenshingh-2200.</v>
          </cell>
          <cell r="X271" t="str">
            <v>Shankipara Road; Gohailkandi (Jamtola)</v>
          </cell>
          <cell r="Y271">
            <v>2200</v>
          </cell>
          <cell r="Z271" t="str">
            <v>Mymenshingh</v>
          </cell>
          <cell r="AA271" t="str">
            <v>Mymenshingh</v>
          </cell>
          <cell r="AC271">
            <v>1718560178</v>
          </cell>
          <cell r="AJ271" t="str">
            <v>MUSLIM</v>
          </cell>
        </row>
        <row r="272">
          <cell r="A272" t="str">
            <v>CO259</v>
          </cell>
          <cell r="B272" t="str">
            <v xml:space="preserve">Md. Mahbub Islam </v>
          </cell>
          <cell r="C272" t="str">
            <v>Majumder</v>
          </cell>
          <cell r="D272" t="str">
            <v>Nutrition Program Supervisor CMAM</v>
          </cell>
          <cell r="E272" t="str">
            <v>Nutrition</v>
          </cell>
          <cell r="F272" t="str">
            <v>Teknaf</v>
          </cell>
          <cell r="G272">
            <v>40983</v>
          </cell>
          <cell r="H272">
            <v>41274</v>
          </cell>
          <cell r="I272">
            <v>0.63013698630136983</v>
          </cell>
          <cell r="K272" t="str">
            <v>M.Sc in Nutrition</v>
          </cell>
          <cell r="L272" t="str">
            <v>YES</v>
          </cell>
          <cell r="N272" t="str">
            <v>female</v>
          </cell>
          <cell r="T272">
            <v>30862</v>
          </cell>
          <cell r="V272">
            <v>28.304109589041097</v>
          </cell>
          <cell r="AJ272" t="str">
            <v>MUSLIM</v>
          </cell>
        </row>
        <row r="273">
          <cell r="A273" t="str">
            <v>CO095</v>
          </cell>
          <cell r="B273" t="str">
            <v>Bijoy Chandra</v>
          </cell>
          <cell r="C273" t="str">
            <v>Sarker</v>
          </cell>
          <cell r="D273" t="str">
            <v>Deputy Head of Nutrition Program CMAM</v>
          </cell>
          <cell r="E273" t="str">
            <v>Nutrition</v>
          </cell>
          <cell r="F273" t="str">
            <v>Cox's Bazar (Ukhiya-Teknaf)</v>
          </cell>
          <cell r="G273">
            <v>40139</v>
          </cell>
          <cell r="H273">
            <v>41274</v>
          </cell>
          <cell r="I273">
            <v>2.9424657534246577</v>
          </cell>
          <cell r="K273" t="str">
            <v>Masters in Nutrition and Food Science</v>
          </cell>
          <cell r="L273" t="str">
            <v>YES</v>
          </cell>
          <cell r="N273" t="str">
            <v>male</v>
          </cell>
          <cell r="O273" t="str">
            <v>Narayan Chandra Sarker</v>
          </cell>
          <cell r="P273" t="str">
            <v>Konika Rani Sarker</v>
          </cell>
          <cell r="Q273" t="str">
            <v>unmarried</v>
          </cell>
          <cell r="T273">
            <v>30862</v>
          </cell>
          <cell r="U273" t="str">
            <v>Jamalpur</v>
          </cell>
          <cell r="V273">
            <v>28.304109589041097</v>
          </cell>
          <cell r="W273" t="str">
            <v>Vill: Gaukura, Kacharipara, Islampur, Jamalpur.</v>
          </cell>
          <cell r="X273" t="str">
            <v>Islampur</v>
          </cell>
          <cell r="Y273">
            <v>2020</v>
          </cell>
          <cell r="Z273" t="str">
            <v>Islampur</v>
          </cell>
          <cell r="AA273" t="str">
            <v>Jamalpur</v>
          </cell>
          <cell r="AC273" t="str">
            <v>01921-092843</v>
          </cell>
          <cell r="AD273" t="str">
            <v>Gopal Chandra Sarker</v>
          </cell>
          <cell r="AE273" t="str">
            <v>Vill: Gaukura, Kacharipara, Islampur, Jamalpur.</v>
          </cell>
          <cell r="AF273" t="str">
            <v>01712-521267</v>
          </cell>
          <cell r="AJ273" t="str">
            <v>HINDU</v>
          </cell>
        </row>
        <row r="274">
          <cell r="A274" t="str">
            <v>CO127</v>
          </cell>
          <cell r="B274" t="str">
            <v>Kazi Kamrun</v>
          </cell>
          <cell r="C274" t="str">
            <v>Nahar</v>
          </cell>
          <cell r="D274" t="str">
            <v>Psycho Social Worker</v>
          </cell>
          <cell r="E274" t="str">
            <v>Mental Health</v>
          </cell>
          <cell r="F274" t="str">
            <v>Ukhiya - EMOP</v>
          </cell>
          <cell r="G274">
            <v>41000</v>
          </cell>
          <cell r="H274">
            <v>41274</v>
          </cell>
          <cell r="I274">
            <v>0.58356164383561648</v>
          </cell>
          <cell r="K274" t="str">
            <v>H.S.C</v>
          </cell>
          <cell r="L274" t="str">
            <v>NO</v>
          </cell>
          <cell r="N274" t="str">
            <v>female</v>
          </cell>
          <cell r="T274">
            <v>30480</v>
          </cell>
          <cell r="U274" t="str">
            <v>Ukhiya</v>
          </cell>
          <cell r="V274">
            <v>29.350684931506848</v>
          </cell>
          <cell r="AJ274" t="str">
            <v>MUSLIM</v>
          </cell>
        </row>
        <row r="275">
          <cell r="A275" t="str">
            <v>CoE119</v>
          </cell>
          <cell r="B275" t="str">
            <v>Champa Rani</v>
          </cell>
          <cell r="C275" t="str">
            <v>Karmaker</v>
          </cell>
          <cell r="D275" t="str">
            <v>Registrar</v>
          </cell>
          <cell r="E275" t="str">
            <v>Nutrition</v>
          </cell>
          <cell r="F275" t="str">
            <v>Ukhiya - EMOP</v>
          </cell>
          <cell r="G275">
            <v>41021</v>
          </cell>
          <cell r="H275">
            <v>41274</v>
          </cell>
          <cell r="I275">
            <v>0.52602739726027392</v>
          </cell>
          <cell r="K275" t="str">
            <v>H.S.C</v>
          </cell>
          <cell r="L275" t="str">
            <v>NO</v>
          </cell>
          <cell r="N275" t="str">
            <v>female</v>
          </cell>
          <cell r="O275" t="str">
            <v>Tunu Karmaker</v>
          </cell>
          <cell r="P275" t="str">
            <v>Ratan Karmaker</v>
          </cell>
          <cell r="Q275" t="str">
            <v>Unmarried</v>
          </cell>
          <cell r="T275">
            <v>33490</v>
          </cell>
          <cell r="U275" t="str">
            <v>Ukhiya</v>
          </cell>
          <cell r="V275">
            <v>21.104109589041094</v>
          </cell>
          <cell r="W275" t="str">
            <v>Vill: Balukhali, P/O: Balukhali, Thana: Ukhia, Cox's Bazar</v>
          </cell>
          <cell r="X275" t="str">
            <v>Ukhia</v>
          </cell>
          <cell r="Z275" t="str">
            <v>Ukhia</v>
          </cell>
          <cell r="AA275" t="str">
            <v>Cox's Bazar</v>
          </cell>
          <cell r="AC275">
            <v>1816464021</v>
          </cell>
          <cell r="AJ275" t="str">
            <v>HINDU</v>
          </cell>
        </row>
        <row r="276">
          <cell r="A276" t="str">
            <v>CO246</v>
          </cell>
          <cell r="B276" t="str">
            <v xml:space="preserve">Popy </v>
          </cell>
          <cell r="C276" t="str">
            <v>Barua</v>
          </cell>
          <cell r="D276" t="str">
            <v>Health Educator</v>
          </cell>
          <cell r="E276" t="str">
            <v>Nutrition</v>
          </cell>
          <cell r="F276" t="str">
            <v>Ukhiya - EMOP</v>
          </cell>
          <cell r="G276">
            <v>41022</v>
          </cell>
          <cell r="H276">
            <v>41204</v>
          </cell>
          <cell r="I276">
            <v>0.52328767123287667</v>
          </cell>
          <cell r="K276" t="str">
            <v>M.S.S</v>
          </cell>
          <cell r="L276" t="str">
            <v>NO</v>
          </cell>
          <cell r="N276" t="str">
            <v>female</v>
          </cell>
          <cell r="O276" t="str">
            <v>Kamal Bindu Barua</v>
          </cell>
          <cell r="P276" t="str">
            <v>Sadhana Barua</v>
          </cell>
          <cell r="Q276" t="str">
            <v>Married</v>
          </cell>
          <cell r="R276" t="str">
            <v>Tapas Barua</v>
          </cell>
          <cell r="T276">
            <v>30113</v>
          </cell>
          <cell r="U276" t="str">
            <v>Cox's Bazar</v>
          </cell>
          <cell r="V276">
            <v>30.356164383561644</v>
          </cell>
          <cell r="W276" t="str">
            <v>Vill: (RHD) Road Subdivision-2, Motel Road, Cox's Bazar</v>
          </cell>
          <cell r="X276" t="str">
            <v>(RHD) Road Subdivision-2, Motel Road</v>
          </cell>
          <cell r="Z276" t="str">
            <v>Cox's Bazar Sadar</v>
          </cell>
          <cell r="AA276" t="str">
            <v>Cox"s Bazar</v>
          </cell>
          <cell r="AC276">
            <v>1710390070</v>
          </cell>
          <cell r="AJ276" t="str">
            <v>BUDDHIST</v>
          </cell>
        </row>
        <row r="277">
          <cell r="A277" t="str">
            <v>CO134</v>
          </cell>
          <cell r="B277" t="str">
            <v>Moinuddin Hasan</v>
          </cell>
          <cell r="C277" t="str">
            <v>Babul</v>
          </cell>
          <cell r="D277" t="str">
            <v xml:space="preserve">Assistant Wash Team Leader </v>
          </cell>
          <cell r="E277" t="str">
            <v>WaSH</v>
          </cell>
          <cell r="F277" t="str">
            <v>Ukhiya - EMOP</v>
          </cell>
          <cell r="G277">
            <v>41031</v>
          </cell>
          <cell r="H277">
            <v>41274</v>
          </cell>
          <cell r="I277">
            <v>0.49863013698630138</v>
          </cell>
          <cell r="K277" t="str">
            <v>DIP in Agriculture</v>
          </cell>
          <cell r="L277" t="str">
            <v>NO</v>
          </cell>
          <cell r="N277" t="str">
            <v>male</v>
          </cell>
          <cell r="O277" t="str">
            <v>Shiraj Kamal</v>
          </cell>
          <cell r="P277" t="str">
            <v>Shanoara kamal</v>
          </cell>
          <cell r="Q277" t="str">
            <v>Unmarried</v>
          </cell>
          <cell r="R277" t="str">
            <v>/</v>
          </cell>
          <cell r="S277">
            <v>0</v>
          </cell>
          <cell r="T277">
            <v>30701</v>
          </cell>
          <cell r="U277" t="str">
            <v>Moheshkhali</v>
          </cell>
          <cell r="V277">
            <v>28.745205479452054</v>
          </cell>
          <cell r="W277" t="str">
            <v>Vill: Gul Gulia Para, P.O: MoheshKhali, Cox'sBazar</v>
          </cell>
          <cell r="X277" t="str">
            <v>Moheshkhali</v>
          </cell>
          <cell r="Y277">
            <v>0</v>
          </cell>
          <cell r="Z277" t="str">
            <v>Moheshkhali</v>
          </cell>
          <cell r="AA277" t="str">
            <v xml:space="preserve">Cox's Bazar </v>
          </cell>
          <cell r="AC277" t="str">
            <v>01821448989</v>
          </cell>
          <cell r="AD277" t="str">
            <v>Shiraj Kamal</v>
          </cell>
          <cell r="AE277" t="str">
            <v>Govt. Girls High School, Goldighirpar, Cox'sbazar</v>
          </cell>
          <cell r="AF277" t="str">
            <v>01819824639</v>
          </cell>
          <cell r="AG277">
            <v>0</v>
          </cell>
          <cell r="AH277">
            <v>0</v>
          </cell>
          <cell r="AI277">
            <v>0</v>
          </cell>
          <cell r="AJ277" t="str">
            <v>MUSLIM</v>
          </cell>
        </row>
        <row r="278">
          <cell r="A278" t="str">
            <v>CO139</v>
          </cell>
          <cell r="B278" t="str">
            <v>Bitu</v>
          </cell>
          <cell r="C278" t="str">
            <v>Barua</v>
          </cell>
          <cell r="D278" t="str">
            <v xml:space="preserve">Assistant Wash Team Leader </v>
          </cell>
          <cell r="E278" t="str">
            <v>WaSH</v>
          </cell>
          <cell r="F278" t="str">
            <v>Teknaf - Nayapara</v>
          </cell>
          <cell r="G278">
            <v>41031</v>
          </cell>
          <cell r="H278">
            <v>41274</v>
          </cell>
          <cell r="I278">
            <v>0.49863013698630138</v>
          </cell>
          <cell r="K278" t="str">
            <v>NO</v>
          </cell>
          <cell r="L278" t="str">
            <v>NO</v>
          </cell>
          <cell r="N278" t="str">
            <v>male</v>
          </cell>
          <cell r="O278" t="str">
            <v>Late Bhola Nath Barua</v>
          </cell>
          <cell r="P278" t="str">
            <v>Rekha Nath Barua</v>
          </cell>
          <cell r="Q278" t="str">
            <v>Married</v>
          </cell>
          <cell r="S278">
            <v>1</v>
          </cell>
          <cell r="T278">
            <v>27603</v>
          </cell>
          <cell r="U278" t="str">
            <v>Ramu</v>
          </cell>
          <cell r="V278">
            <v>37.232876712328768</v>
          </cell>
          <cell r="W278" t="str">
            <v>Vill-Ramu west Merongloa, Barua Para, Ramu, Cox'sbazar</v>
          </cell>
          <cell r="X278" t="str">
            <v>Ramu</v>
          </cell>
          <cell r="Y278">
            <v>4660</v>
          </cell>
          <cell r="Z278" t="str">
            <v>Ramu</v>
          </cell>
          <cell r="AA278" t="str">
            <v xml:space="preserve">Cox's Bazar </v>
          </cell>
          <cell r="AC278">
            <v>1818856287</v>
          </cell>
          <cell r="AD278" t="str">
            <v>Suprova Barua</v>
          </cell>
          <cell r="AE278" t="str">
            <v>Vill-Ramu west Merongloa, Barua Para, Ramu, Cox'sbazar</v>
          </cell>
          <cell r="AF278">
            <v>1820272035</v>
          </cell>
          <cell r="AG278">
            <v>0</v>
          </cell>
          <cell r="AH278">
            <v>0</v>
          </cell>
          <cell r="AI278">
            <v>0</v>
          </cell>
          <cell r="AJ278" t="str">
            <v>BUDDHIST</v>
          </cell>
        </row>
        <row r="279">
          <cell r="A279" t="str">
            <v>CoE122</v>
          </cell>
          <cell r="B279" t="str">
            <v>Mohammed Saiful</v>
          </cell>
          <cell r="C279" t="str">
            <v>Arif</v>
          </cell>
          <cell r="D279" t="str">
            <v xml:space="preserve">Assistant Wash Team Leader </v>
          </cell>
          <cell r="E279" t="str">
            <v>WaSH</v>
          </cell>
          <cell r="F279" t="str">
            <v>Teknaf - Nayapara</v>
          </cell>
          <cell r="G279">
            <v>41031</v>
          </cell>
          <cell r="H279">
            <v>41274</v>
          </cell>
          <cell r="I279">
            <v>0.49863013698630138</v>
          </cell>
          <cell r="K279" t="str">
            <v>BA Arts</v>
          </cell>
          <cell r="L279" t="str">
            <v>NO</v>
          </cell>
          <cell r="N279" t="str">
            <v>male</v>
          </cell>
          <cell r="O279" t="str">
            <v>Mohammed Abu Thaher</v>
          </cell>
          <cell r="P279" t="str">
            <v>Marzia Begum</v>
          </cell>
          <cell r="Q279" t="str">
            <v>Married</v>
          </cell>
          <cell r="S279">
            <v>2</v>
          </cell>
          <cell r="T279">
            <v>25696</v>
          </cell>
          <cell r="U279" t="str">
            <v>Cox's Bazar</v>
          </cell>
          <cell r="V279">
            <v>42.457534246575342</v>
          </cell>
          <cell r="W279" t="str">
            <v>South Rumaliar Chara, Cox's Bazar.</v>
          </cell>
          <cell r="X279" t="str">
            <v>Rumaliar Chara</v>
          </cell>
          <cell r="Y279">
            <v>4700</v>
          </cell>
          <cell r="Z279" t="str">
            <v>Cox's Bazar</v>
          </cell>
          <cell r="AA279" t="str">
            <v>Cox's Bazar</v>
          </cell>
          <cell r="AC279" t="str">
            <v>01713-601683</v>
          </cell>
          <cell r="AD279" t="str">
            <v>Mohammed Abu Thaher</v>
          </cell>
          <cell r="AE279" t="str">
            <v>South Rumaliar Chara, Cox's Bazar.</v>
          </cell>
          <cell r="AJ279" t="str">
            <v>MUSLIM</v>
          </cell>
        </row>
        <row r="280">
          <cell r="A280" t="str">
            <v>CO261</v>
          </cell>
          <cell r="B280" t="str">
            <v xml:space="preserve">Sheikh </v>
          </cell>
          <cell r="C280" t="str">
            <v>Mohammad Khairul Islam</v>
          </cell>
          <cell r="D280" t="str">
            <v xml:space="preserve">CMAM Team Leader </v>
          </cell>
          <cell r="E280" t="str">
            <v>Nutrition</v>
          </cell>
          <cell r="F280" t="str">
            <v>Teknaf-Nayapara</v>
          </cell>
          <cell r="G280">
            <v>41031</v>
          </cell>
          <cell r="H280">
            <v>41274</v>
          </cell>
          <cell r="I280">
            <v>0.49863013698630138</v>
          </cell>
          <cell r="K280" t="str">
            <v>NO</v>
          </cell>
          <cell r="L280" t="str">
            <v>NO</v>
          </cell>
          <cell r="N280" t="str">
            <v>male</v>
          </cell>
          <cell r="O280" t="str">
            <v xml:space="preserve">Sheikh Mohammad Ali </v>
          </cell>
          <cell r="P280" t="str">
            <v>Hosna Ara Khandaker</v>
          </cell>
          <cell r="Q280" t="str">
            <v>Unmarried</v>
          </cell>
          <cell r="T280">
            <v>31396</v>
          </cell>
          <cell r="U280" t="str">
            <v>Cox's Bazar</v>
          </cell>
          <cell r="V280">
            <v>26.841095890410958</v>
          </cell>
          <cell r="W280" t="str">
            <v>Vill: East Pan Khali, PO: Hnilla Bazar, UPZ: Teknaf, Cox's Bazar</v>
          </cell>
          <cell r="X280" t="str">
            <v>Teknaf</v>
          </cell>
          <cell r="Z280" t="str">
            <v>Teknaf</v>
          </cell>
          <cell r="AA280" t="str">
            <v xml:space="preserve"> Cox's Bazar</v>
          </cell>
          <cell r="AJ280" t="str">
            <v>MUSLIM</v>
          </cell>
        </row>
        <row r="281">
          <cell r="A281" t="str">
            <v>CO262</v>
          </cell>
          <cell r="B281" t="str">
            <v xml:space="preserve">Mohammed </v>
          </cell>
          <cell r="C281" t="str">
            <v>Sayed Noor</v>
          </cell>
          <cell r="D281" t="str">
            <v>Watchman</v>
          </cell>
          <cell r="E281" t="str">
            <v>Logistics</v>
          </cell>
          <cell r="F281" t="str">
            <v>Teknaf</v>
          </cell>
          <cell r="G281">
            <v>41042</v>
          </cell>
          <cell r="H281">
            <v>41274</v>
          </cell>
          <cell r="I281">
            <v>0.46849315068493153</v>
          </cell>
          <cell r="K281" t="str">
            <v>NO</v>
          </cell>
          <cell r="L281" t="str">
            <v>NO</v>
          </cell>
          <cell r="N281" t="str">
            <v>male</v>
          </cell>
          <cell r="O281" t="str">
            <v>Sayed Ahamed</v>
          </cell>
          <cell r="P281" t="str">
            <v>Begum Bahar</v>
          </cell>
          <cell r="Q281" t="str">
            <v>Married</v>
          </cell>
          <cell r="T281">
            <v>27325</v>
          </cell>
          <cell r="U281" t="str">
            <v>Teknaf</v>
          </cell>
          <cell r="V281">
            <v>37.994520547945207</v>
          </cell>
          <cell r="W281" t="str">
            <v>Vill:Khauk Khali Para, PO:Teknaf, Dist: Teknaf</v>
          </cell>
          <cell r="X281" t="str">
            <v>Teknaf</v>
          </cell>
          <cell r="Z281" t="str">
            <v>Teknaf</v>
          </cell>
          <cell r="AA281" t="str">
            <v xml:space="preserve"> Cox's Bazar</v>
          </cell>
          <cell r="AJ281" t="str">
            <v>MUSLIM</v>
          </cell>
        </row>
        <row r="282">
          <cell r="A282" t="str">
            <v>CO263</v>
          </cell>
          <cell r="B282" t="str">
            <v xml:space="preserve">Abdur </v>
          </cell>
          <cell r="C282" t="str">
            <v>Rahim</v>
          </cell>
          <cell r="D282" t="str">
            <v>Watchman</v>
          </cell>
          <cell r="E282" t="str">
            <v>Logistics</v>
          </cell>
          <cell r="F282" t="str">
            <v>Teknaf - Nayapara</v>
          </cell>
          <cell r="G282">
            <v>41042</v>
          </cell>
          <cell r="H282">
            <v>41274</v>
          </cell>
          <cell r="I282">
            <v>0.46849315068493153</v>
          </cell>
          <cell r="K282" t="str">
            <v>NO</v>
          </cell>
          <cell r="L282" t="str">
            <v>NO</v>
          </cell>
          <cell r="N282" t="str">
            <v>male</v>
          </cell>
          <cell r="O282" t="str">
            <v>Kabir Ahamed</v>
          </cell>
          <cell r="P282" t="str">
            <v>Lutfunessa Khanam</v>
          </cell>
          <cell r="Q282" t="str">
            <v>Unmarried</v>
          </cell>
          <cell r="T282">
            <v>32791</v>
          </cell>
          <cell r="U282" t="str">
            <v>Teknaf</v>
          </cell>
          <cell r="V282">
            <v>23.019178082191782</v>
          </cell>
          <cell r="W282" t="str">
            <v>South Leda, P.O: Rangikhali, P.S: Teknaf, Dist: Cox'sBazar.</v>
          </cell>
          <cell r="X282" t="str">
            <v>Teknaf</v>
          </cell>
          <cell r="Z282" t="str">
            <v>Teknaf</v>
          </cell>
          <cell r="AA282" t="str">
            <v xml:space="preserve"> Cox's Bazar</v>
          </cell>
          <cell r="AJ282" t="str">
            <v>MUSLIM</v>
          </cell>
        </row>
        <row r="283">
          <cell r="A283" t="str">
            <v>CO264</v>
          </cell>
          <cell r="B283" t="str">
            <v xml:space="preserve">Md.Gias </v>
          </cell>
          <cell r="C283" t="str">
            <v>Uddin</v>
          </cell>
          <cell r="D283" t="str">
            <v>Watchman</v>
          </cell>
          <cell r="E283" t="str">
            <v>Logistics</v>
          </cell>
          <cell r="F283" t="str">
            <v>Teknaf - Nayapara</v>
          </cell>
          <cell r="G283">
            <v>41042</v>
          </cell>
          <cell r="H283">
            <v>41274</v>
          </cell>
          <cell r="I283">
            <v>0.46849315068493153</v>
          </cell>
          <cell r="K283" t="str">
            <v>NO</v>
          </cell>
          <cell r="L283" t="str">
            <v>NO</v>
          </cell>
          <cell r="N283" t="str">
            <v>male</v>
          </cell>
          <cell r="O283" t="str">
            <v>Md. Shafi Uddin</v>
          </cell>
          <cell r="P283" t="str">
            <v>Bekun Nahar</v>
          </cell>
          <cell r="Q283" t="str">
            <v>Married</v>
          </cell>
          <cell r="T283">
            <v>30722</v>
          </cell>
          <cell r="U283" t="str">
            <v>Teknaf</v>
          </cell>
          <cell r="V283">
            <v>28.687671232876713</v>
          </cell>
          <cell r="W283" t="str">
            <v>Mosoni Para, PO: Rangikhali, P.S: Teknaf, Dist: Cox'sBazar</v>
          </cell>
          <cell r="X283" t="str">
            <v>Teknaf</v>
          </cell>
          <cell r="Z283" t="str">
            <v>Teknaf</v>
          </cell>
          <cell r="AA283" t="str">
            <v xml:space="preserve"> Cox's Bazar</v>
          </cell>
          <cell r="AJ283" t="str">
            <v>MUSLIM</v>
          </cell>
        </row>
        <row r="284">
          <cell r="A284" t="str">
            <v>CO265</v>
          </cell>
          <cell r="B284" t="str">
            <v>Md.Tareq</v>
          </cell>
          <cell r="C284" t="str">
            <v>Hasan</v>
          </cell>
          <cell r="D284" t="str">
            <v xml:space="preserve">Nutrition Program Monitor </v>
          </cell>
          <cell r="E284" t="str">
            <v>Nutrition</v>
          </cell>
          <cell r="F284" t="str">
            <v>Teknaf</v>
          </cell>
          <cell r="G284">
            <v>41044</v>
          </cell>
          <cell r="H284">
            <v>41274</v>
          </cell>
          <cell r="I284">
            <v>0.46301369863013697</v>
          </cell>
          <cell r="K284" t="str">
            <v>M.Sc Nutrition, MPH</v>
          </cell>
          <cell r="L284" t="str">
            <v>YES</v>
          </cell>
          <cell r="N284" t="str">
            <v>male</v>
          </cell>
          <cell r="O284" t="str">
            <v>A.T.M. Mohiuddin</v>
          </cell>
          <cell r="P284" t="str">
            <v>Hosne Ara Mohiuddin</v>
          </cell>
          <cell r="Q284" t="str">
            <v>Unmarried</v>
          </cell>
          <cell r="T284">
            <v>32339</v>
          </cell>
          <cell r="U284" t="str">
            <v>Jhenaidah</v>
          </cell>
          <cell r="V284">
            <v>24.257534246575343</v>
          </cell>
          <cell r="W284" t="str">
            <v>Puspa Bhaban, 249, Shre-e-Bangla Road, Jhenaidah</v>
          </cell>
          <cell r="X284" t="str">
            <v>Jhenaidah</v>
          </cell>
          <cell r="Z284" t="str">
            <v>Jhenaidah</v>
          </cell>
          <cell r="AA284" t="str">
            <v xml:space="preserve">Kushtia </v>
          </cell>
          <cell r="AC284">
            <v>1722826125</v>
          </cell>
          <cell r="AD284" t="str">
            <v>A.T.M. Mohiuddin</v>
          </cell>
          <cell r="AE284" t="str">
            <v>Chourhas mour, Jhenaidah road, Kushtia</v>
          </cell>
          <cell r="AF284">
            <v>1716754200</v>
          </cell>
          <cell r="AG284" t="str">
            <v>Hosne Ara Mohiuddin</v>
          </cell>
          <cell r="AH284" t="str">
            <v>Chourhas mour, Jhenaidah road, Kushtia</v>
          </cell>
          <cell r="AI284">
            <v>1816941002</v>
          </cell>
          <cell r="AJ284" t="str">
            <v>MUSLIM</v>
          </cell>
        </row>
        <row r="285">
          <cell r="A285" t="str">
            <v>CO266</v>
          </cell>
          <cell r="B285" t="str">
            <v xml:space="preserve">Ohidul </v>
          </cell>
          <cell r="C285" t="str">
            <v>Quder</v>
          </cell>
          <cell r="D285" t="str">
            <v>Mental Health Team Leader (CMAM)</v>
          </cell>
          <cell r="E285" t="str">
            <v>Mental Health</v>
          </cell>
          <cell r="F285" t="str">
            <v>Teknaf - Nayapara</v>
          </cell>
          <cell r="G285">
            <v>41049</v>
          </cell>
          <cell r="H285">
            <v>41274</v>
          </cell>
          <cell r="I285">
            <v>0.44931506849315067</v>
          </cell>
          <cell r="K285" t="str">
            <v>Msc. In Geography &amp; Environmental Studies</v>
          </cell>
          <cell r="L285" t="str">
            <v>YES</v>
          </cell>
          <cell r="N285" t="str">
            <v>male</v>
          </cell>
          <cell r="O285" t="str">
            <v>Gulam Quder</v>
          </cell>
          <cell r="P285" t="str">
            <v>Late Suruzzaman</v>
          </cell>
          <cell r="Q285" t="str">
            <v>Married</v>
          </cell>
          <cell r="T285">
            <v>28764</v>
          </cell>
          <cell r="U285" t="str">
            <v>Cox's Bazar</v>
          </cell>
          <cell r="V285">
            <v>34.052054794520551</v>
          </cell>
          <cell r="W285" t="str">
            <v>Village:Rajghat, PO: Matarbari , PS: Moheshkhali, District: Cox's Bazar</v>
          </cell>
          <cell r="AJ285" t="str">
            <v>MUSLIM</v>
          </cell>
        </row>
        <row r="286">
          <cell r="A286" t="str">
            <v>CO267</v>
          </cell>
          <cell r="B286" t="str">
            <v xml:space="preserve">Taufiqur </v>
          </cell>
          <cell r="C286" t="str">
            <v>Rahman</v>
          </cell>
          <cell r="D286" t="str">
            <v xml:space="preserve">CMAM Program Manager </v>
          </cell>
          <cell r="E286" t="str">
            <v>Nutrition</v>
          </cell>
          <cell r="F286" t="str">
            <v>Cox's Bazar</v>
          </cell>
          <cell r="G286">
            <v>41051</v>
          </cell>
          <cell r="H286">
            <v>41274</v>
          </cell>
          <cell r="I286">
            <v>0.44383561643835617</v>
          </cell>
          <cell r="K286" t="str">
            <v>M.Sc in Primary Health Care Management</v>
          </cell>
          <cell r="L286" t="str">
            <v>YES</v>
          </cell>
          <cell r="M286" t="str">
            <v>076-100-2641</v>
          </cell>
          <cell r="N286" t="str">
            <v>male</v>
          </cell>
          <cell r="O286" t="str">
            <v>Md. Abdul Gafur</v>
          </cell>
          <cell r="P286" t="str">
            <v>Jahanara Begum</v>
          </cell>
          <cell r="Q286" t="str">
            <v>Married</v>
          </cell>
          <cell r="R286" t="str">
            <v>Jakia Sultana</v>
          </cell>
          <cell r="S286">
            <v>2</v>
          </cell>
          <cell r="T286">
            <v>20971</v>
          </cell>
          <cell r="U286" t="str">
            <v>Jessore</v>
          </cell>
          <cell r="V286">
            <v>55.402739726027399</v>
          </cell>
          <cell r="W286" t="str">
            <v>Jogodanondo Kati, Jhekorgacha , Jessore</v>
          </cell>
          <cell r="X286" t="str">
            <v>Jhekorgacha</v>
          </cell>
          <cell r="Z286" t="str">
            <v>Jhekorgacha</v>
          </cell>
          <cell r="AA286" t="str">
            <v>Jessore</v>
          </cell>
          <cell r="AB286" t="str">
            <v>02-7911125</v>
          </cell>
          <cell r="AC286">
            <v>1768007427</v>
          </cell>
          <cell r="AD286" t="str">
            <v>Jakia Sultana</v>
          </cell>
          <cell r="AE286" t="str">
            <v>Street- 32/A, House- 6, Flat B-2, Uttara Model Town, Dhaka 1230, Bangladesh</v>
          </cell>
          <cell r="AF286">
            <v>1914244085</v>
          </cell>
          <cell r="AG286" t="str">
            <v>Dr. Tanvir Rahman</v>
          </cell>
          <cell r="AH286" t="str">
            <v>Assistant Surgeon, Muradnagor Upazilla Health Complex, Comilla</v>
          </cell>
          <cell r="AI286">
            <v>1755578936</v>
          </cell>
          <cell r="AJ286" t="str">
            <v>MUSLIM</v>
          </cell>
        </row>
        <row r="287">
          <cell r="A287" t="str">
            <v>CO269</v>
          </cell>
          <cell r="B287" t="str">
            <v>Md. Nazrul</v>
          </cell>
          <cell r="C287" t="str">
            <v>Islam</v>
          </cell>
          <cell r="D287" t="str">
            <v>Wash Team Leader</v>
          </cell>
          <cell r="E287" t="str">
            <v>WASH</v>
          </cell>
          <cell r="F287" t="str">
            <v>Teknaf-Nayapara</v>
          </cell>
          <cell r="G287">
            <v>41157</v>
          </cell>
          <cell r="H287">
            <v>41274</v>
          </cell>
          <cell r="I287">
            <v>0.15342465753424658</v>
          </cell>
          <cell r="K287" t="str">
            <v>M.S.S</v>
          </cell>
          <cell r="L287" t="str">
            <v>YES</v>
          </cell>
          <cell r="N287" t="str">
            <v>male</v>
          </cell>
          <cell r="O287" t="str">
            <v>Ahmed Ullah</v>
          </cell>
          <cell r="P287" t="str">
            <v>Hafes Begum</v>
          </cell>
          <cell r="Q287" t="str">
            <v>Unmarried</v>
          </cell>
          <cell r="T287">
            <v>30317</v>
          </cell>
          <cell r="U287" t="str">
            <v>Chittagong</v>
          </cell>
          <cell r="V287">
            <v>29.797260273972604</v>
          </cell>
          <cell r="W287" t="str">
            <v>Vill: Shekher khil, PO:Shekher Khil, PS: Banshkhali, Dist: Chittagong</v>
          </cell>
          <cell r="AJ287" t="str">
            <v>MUSLIM</v>
          </cell>
        </row>
        <row r="288">
          <cell r="A288" t="str">
            <v>CO270</v>
          </cell>
          <cell r="B288" t="str">
            <v>Tapash</v>
          </cell>
          <cell r="C288" t="str">
            <v>Barua</v>
          </cell>
          <cell r="D288" t="str">
            <v>Cashier/Accountant</v>
          </cell>
          <cell r="E288" t="str">
            <v>Administration</v>
          </cell>
          <cell r="F288" t="str">
            <v>Cox'sBazar</v>
          </cell>
          <cell r="G288">
            <v>41050</v>
          </cell>
          <cell r="H288">
            <v>41274</v>
          </cell>
          <cell r="I288">
            <v>0.44657534246575342</v>
          </cell>
          <cell r="K288" t="str">
            <v>M.B.A</v>
          </cell>
          <cell r="L288" t="str">
            <v>YES</v>
          </cell>
          <cell r="N288" t="str">
            <v>male</v>
          </cell>
          <cell r="O288" t="str">
            <v>Budhi Ranjan Barua</v>
          </cell>
          <cell r="P288" t="str">
            <v>Sabi Barua</v>
          </cell>
          <cell r="Q288" t="str">
            <v>Married</v>
          </cell>
          <cell r="R288" t="str">
            <v>Popy Barua</v>
          </cell>
          <cell r="T288">
            <v>29871</v>
          </cell>
          <cell r="U288" t="str">
            <v>Chittagong</v>
          </cell>
          <cell r="V288">
            <v>31.019178082191782</v>
          </cell>
          <cell r="W288" t="str">
            <v>vill: Charandip, PO: Chrandip, PS:Boalkhali,Dist: Chittagong.</v>
          </cell>
          <cell r="AJ288" t="str">
            <v>BUDDHIST</v>
          </cell>
        </row>
        <row r="289">
          <cell r="A289" t="str">
            <v>CO271</v>
          </cell>
          <cell r="B289" t="str">
            <v xml:space="preserve">Sumon </v>
          </cell>
          <cell r="C289" t="str">
            <v>Kumar Biswas</v>
          </cell>
          <cell r="D289" t="str">
            <v>Hygine Promotion Supervisor</v>
          </cell>
          <cell r="E289" t="str">
            <v>WaSH</v>
          </cell>
          <cell r="F289" t="str">
            <v xml:space="preserve">Ukhiya - Kutupalong </v>
          </cell>
          <cell r="G289">
            <v>41056</v>
          </cell>
          <cell r="H289">
            <v>41274</v>
          </cell>
          <cell r="I289">
            <v>0.43013698630136987</v>
          </cell>
          <cell r="K289" t="str">
            <v>MPH</v>
          </cell>
          <cell r="L289" t="str">
            <v>YES</v>
          </cell>
          <cell r="N289" t="str">
            <v>male</v>
          </cell>
          <cell r="O289" t="str">
            <v>Sukumar Biswas</v>
          </cell>
          <cell r="P289" t="str">
            <v>Anita Rani</v>
          </cell>
          <cell r="Q289" t="str">
            <v>Unmarried</v>
          </cell>
          <cell r="T289">
            <v>31578</v>
          </cell>
          <cell r="U289" t="str">
            <v>Jhenaidah</v>
          </cell>
          <cell r="V289">
            <v>26.342465753424658</v>
          </cell>
          <cell r="W289" t="str">
            <v>Village: New Malithia, Post: Langlbandh , P.S.: Shailkupa, District: Jhenaidah</v>
          </cell>
          <cell r="X289" t="str">
            <v>Shailkupa</v>
          </cell>
          <cell r="Z289" t="str">
            <v>Shailkupa</v>
          </cell>
          <cell r="AA289" t="str">
            <v>Jhenaidah</v>
          </cell>
          <cell r="AC289">
            <v>1714072297</v>
          </cell>
          <cell r="AD289" t="str">
            <v>Sanjay Biswas</v>
          </cell>
          <cell r="AE289" t="str">
            <v xml:space="preserve">House-23, Road-12, Nikunjo-2, Khilkhet, Dhaka-1229 </v>
          </cell>
          <cell r="AF289">
            <v>1714072297</v>
          </cell>
          <cell r="AG289" t="str">
            <v>Sukumar Biswas</v>
          </cell>
          <cell r="AH289" t="str">
            <v>Village: New Malithia, Post: Langlbandh , P.S.: Shailkupa, District: Jhenaidah</v>
          </cell>
          <cell r="AI289">
            <v>1712056735</v>
          </cell>
          <cell r="AJ289" t="str">
            <v>HINDU</v>
          </cell>
        </row>
        <row r="290">
          <cell r="A290" t="str">
            <v>CO272</v>
          </cell>
          <cell r="B290" t="str">
            <v xml:space="preserve">Md. </v>
          </cell>
          <cell r="C290" t="str">
            <v>Monzurul Alam</v>
          </cell>
          <cell r="D290" t="str">
            <v xml:space="preserve">Mental Health Team Leader </v>
          </cell>
          <cell r="E290" t="str">
            <v>Mental Health</v>
          </cell>
          <cell r="F290" t="str">
            <v>Teknaf - Nayapara</v>
          </cell>
          <cell r="G290">
            <v>41056</v>
          </cell>
          <cell r="H290">
            <v>41274</v>
          </cell>
          <cell r="I290">
            <v>0.43013698630136987</v>
          </cell>
          <cell r="K290" t="str">
            <v>M.S.S</v>
          </cell>
          <cell r="L290" t="str">
            <v>YES</v>
          </cell>
          <cell r="N290" t="str">
            <v>male</v>
          </cell>
          <cell r="O290" t="str">
            <v>Md. Abdul Monsur</v>
          </cell>
          <cell r="P290" t="str">
            <v>Most. Golenur Parvin</v>
          </cell>
          <cell r="Q290" t="str">
            <v>Unmarried</v>
          </cell>
          <cell r="T290">
            <v>31670</v>
          </cell>
          <cell r="U290" t="str">
            <v>Natore</v>
          </cell>
          <cell r="V290">
            <v>26.090410958904108</v>
          </cell>
          <cell r="W290" t="str">
            <v>C/o. Md. Abdul Jobbar, Village: Biaghat , Post: Hat Gurudaspur, PS: Gurudaspur, District: Natore</v>
          </cell>
          <cell r="X290" t="str">
            <v>Gurudaspur,</v>
          </cell>
          <cell r="Z290" t="str">
            <v>Natore</v>
          </cell>
          <cell r="AA290" t="str">
            <v>Natore</v>
          </cell>
          <cell r="AC290" t="str">
            <v>01717381718</v>
          </cell>
          <cell r="AD290" t="str">
            <v>Md. Rezaul Karim</v>
          </cell>
          <cell r="AE290" t="str">
            <v>Village: Biaghat , Post: Hat Gurudaspur, PS: Gurudaspur, District: Natore</v>
          </cell>
          <cell r="AF290" t="str">
            <v>01813744520</v>
          </cell>
          <cell r="AG290" t="str">
            <v>S.M Monirul Hasan</v>
          </cell>
          <cell r="AH290" t="str">
            <v>Associare Prof, Department of Sociology, Chittagong University</v>
          </cell>
          <cell r="AI290">
            <v>1711316627</v>
          </cell>
          <cell r="AJ290" t="str">
            <v>MUSLIM</v>
          </cell>
        </row>
        <row r="291">
          <cell r="A291" t="str">
            <v>CO275</v>
          </cell>
          <cell r="B291" t="str">
            <v>Farid</v>
          </cell>
          <cell r="C291" t="str">
            <v>Ahamed</v>
          </cell>
          <cell r="D291" t="str">
            <v>Measurer</v>
          </cell>
          <cell r="E291" t="str">
            <v>Nutrition</v>
          </cell>
          <cell r="F291" t="str">
            <v>Teknaf - Nayapara</v>
          </cell>
          <cell r="G291">
            <v>41057</v>
          </cell>
          <cell r="H291">
            <v>41274</v>
          </cell>
          <cell r="I291">
            <v>0.42739726027397262</v>
          </cell>
          <cell r="L291" t="str">
            <v>NO</v>
          </cell>
          <cell r="N291" t="str">
            <v>male</v>
          </cell>
          <cell r="O291" t="str">
            <v>Late Oli Chand</v>
          </cell>
          <cell r="P291" t="str">
            <v>Late Nasima Khatun</v>
          </cell>
          <cell r="T291">
            <v>27251</v>
          </cell>
          <cell r="U291" t="str">
            <v>Cox's Bazar</v>
          </cell>
          <cell r="V291">
            <v>38.197260273972603</v>
          </cell>
          <cell r="W291" t="str">
            <v>House P.B, 146, Road 2/1, Teknaf Paurashava, Teknaf, Cox's Bazar</v>
          </cell>
          <cell r="X291" t="str">
            <v>Teknaf</v>
          </cell>
          <cell r="Z291" t="str">
            <v>Teknaf</v>
          </cell>
          <cell r="AA291" t="str">
            <v xml:space="preserve"> Cox's Bazar</v>
          </cell>
          <cell r="AJ291" t="str">
            <v>MUSLIM</v>
          </cell>
        </row>
        <row r="292">
          <cell r="A292" t="str">
            <v>CO276</v>
          </cell>
          <cell r="B292" t="str">
            <v>Rakib Hasan</v>
          </cell>
          <cell r="C292" t="str">
            <v>Bony</v>
          </cell>
          <cell r="D292" t="str">
            <v>Receptionist</v>
          </cell>
          <cell r="E292" t="str">
            <v>Administration</v>
          </cell>
          <cell r="F292" t="str">
            <v>Cox'sBazar</v>
          </cell>
          <cell r="G292">
            <v>41058</v>
          </cell>
          <cell r="H292">
            <v>41274</v>
          </cell>
          <cell r="I292">
            <v>0.42465753424657532</v>
          </cell>
          <cell r="L292" t="str">
            <v>NO</v>
          </cell>
          <cell r="N292" t="str">
            <v>male</v>
          </cell>
          <cell r="O292" t="str">
            <v xml:space="preserve">Rafiq Uddin Chy </v>
          </cell>
          <cell r="P292" t="str">
            <v>Hasina Mamtaz</v>
          </cell>
          <cell r="Q292" t="str">
            <v>Unmarried</v>
          </cell>
          <cell r="T292">
            <v>31999</v>
          </cell>
          <cell r="U292" t="str">
            <v>Cox's Bazar</v>
          </cell>
          <cell r="V292">
            <v>25.18904109589041</v>
          </cell>
          <cell r="W292" t="str">
            <v>Hotel Sayaman Road, Mid Baharchara, North side of church, Cox's Bazar</v>
          </cell>
          <cell r="X292" t="str">
            <v>Cox's Bazar</v>
          </cell>
          <cell r="Z292" t="str">
            <v>Cox's Bazar</v>
          </cell>
          <cell r="AA292" t="str">
            <v>Cox's Bazar</v>
          </cell>
          <cell r="AJ292" t="str">
            <v>MUSLIM</v>
          </cell>
        </row>
        <row r="293">
          <cell r="A293" t="str">
            <v>CO277</v>
          </cell>
          <cell r="B293" t="str">
            <v>Md.</v>
          </cell>
          <cell r="C293" t="str">
            <v>Zia Uddin Maruf</v>
          </cell>
          <cell r="D293" t="str">
            <v>Head of Project-CMAM</v>
          </cell>
          <cell r="E293" t="str">
            <v>Mental Health</v>
          </cell>
          <cell r="F293" t="str">
            <v>Ukhiya</v>
          </cell>
          <cell r="G293">
            <v>41063</v>
          </cell>
          <cell r="H293">
            <v>41274</v>
          </cell>
          <cell r="I293">
            <v>0.41095890410958902</v>
          </cell>
          <cell r="K293" t="str">
            <v>MPH</v>
          </cell>
          <cell r="L293" t="str">
            <v>YES</v>
          </cell>
          <cell r="N293" t="str">
            <v>male</v>
          </cell>
          <cell r="O293" t="str">
            <v>Late Hossain Ahmed Bhulan</v>
          </cell>
          <cell r="P293" t="str">
            <v>Laila Arguman Banu</v>
          </cell>
          <cell r="Q293" t="str">
            <v>Married</v>
          </cell>
          <cell r="R293" t="str">
            <v>Safia Ahammed Khan</v>
          </cell>
          <cell r="S293">
            <v>1</v>
          </cell>
          <cell r="T293">
            <v>30669</v>
          </cell>
          <cell r="U293" t="str">
            <v>Dhaka</v>
          </cell>
          <cell r="V293">
            <v>28.832876712328765</v>
          </cell>
          <cell r="W293" t="str">
            <v>Vill: Khollan Pur, P.O: Rupachara, P.S: Rupachara Bazar, Dist: Luxmipur</v>
          </cell>
          <cell r="X293" t="str">
            <v>Luxmipur</v>
          </cell>
          <cell r="Z293" t="str">
            <v>Luxmipur</v>
          </cell>
          <cell r="AA293" t="str">
            <v>Luxmipur</v>
          </cell>
          <cell r="AC293">
            <v>1720173137</v>
          </cell>
          <cell r="AD293" t="str">
            <v>Lutful Nahar Mukta</v>
          </cell>
          <cell r="AE293" t="str">
            <v>Mirpur-12, Pallabi, Dhaka-1216</v>
          </cell>
          <cell r="AF293">
            <v>1552493228</v>
          </cell>
          <cell r="AG293" t="str">
            <v>Laila arjuman Banu</v>
          </cell>
          <cell r="AH293" t="str">
            <v>Mirpur-12, Pallabi, Dhaka-1216</v>
          </cell>
          <cell r="AI293">
            <v>1552312476</v>
          </cell>
          <cell r="AJ293" t="str">
            <v>MUSLIM</v>
          </cell>
        </row>
        <row r="294">
          <cell r="A294" t="str">
            <v>CO278</v>
          </cell>
          <cell r="B294" t="str">
            <v>Mahmuda</v>
          </cell>
          <cell r="C294" t="str">
            <v>Rahman</v>
          </cell>
          <cell r="D294" t="str">
            <v>Head of project</v>
          </cell>
          <cell r="E294" t="str">
            <v>Mental Health</v>
          </cell>
          <cell r="F294" t="str">
            <v xml:space="preserve">Ukhiya - Kutupalong </v>
          </cell>
          <cell r="G294">
            <v>41063</v>
          </cell>
          <cell r="H294">
            <v>41274</v>
          </cell>
          <cell r="I294">
            <v>0.41095890410958902</v>
          </cell>
          <cell r="K294" t="str">
            <v>B.Sc</v>
          </cell>
          <cell r="L294" t="str">
            <v>YES</v>
          </cell>
          <cell r="N294" t="str">
            <v>female</v>
          </cell>
          <cell r="O294" t="str">
            <v>S.M.Khalilur Rahman</v>
          </cell>
          <cell r="P294" t="str">
            <v>Rehana Begum</v>
          </cell>
          <cell r="Q294" t="str">
            <v>Married</v>
          </cell>
          <cell r="R294" t="str">
            <v>Md.Ziaur Rahman</v>
          </cell>
          <cell r="S294">
            <v>1</v>
          </cell>
          <cell r="T294">
            <v>29266</v>
          </cell>
          <cell r="U294" t="str">
            <v>Faridpur</v>
          </cell>
          <cell r="V294">
            <v>32.676712328767124</v>
          </cell>
          <cell r="W294" t="str">
            <v>C/O: S.M. Khalilur Rahman, Village: Bhazundanga, Faridpur.</v>
          </cell>
          <cell r="X294" t="str">
            <v>Faridpur</v>
          </cell>
          <cell r="Z294" t="str">
            <v>Faridpur</v>
          </cell>
          <cell r="AA294" t="str">
            <v>Faridpur</v>
          </cell>
          <cell r="AC294">
            <v>1711314960</v>
          </cell>
          <cell r="AD294" t="str">
            <v xml:space="preserve">Ziaur rahman </v>
          </cell>
          <cell r="AE294" t="str">
            <v>Nabonir Govt Residence, h#D-5, Building# 27, Khiljo Road . Mohammadpur</v>
          </cell>
          <cell r="AF294">
            <v>1814321015</v>
          </cell>
          <cell r="AG294" t="str">
            <v>S.M.Khalilur Rah man</v>
          </cell>
          <cell r="AH294" t="str">
            <v>C/O: S.M. Khalilur Rahman, Village: Bhazundanga, Faridpur.</v>
          </cell>
          <cell r="AI294">
            <v>1711314960</v>
          </cell>
          <cell r="AJ294" t="str">
            <v>MUSLIM</v>
          </cell>
        </row>
        <row r="295">
          <cell r="A295" t="str">
            <v>CO279</v>
          </cell>
          <cell r="B295" t="str">
            <v xml:space="preserve">Bushra </v>
          </cell>
          <cell r="C295" t="str">
            <v>Tabussum</v>
          </cell>
          <cell r="D295" t="str">
            <v>HR  Officer (Personnel &amp; Contract)</v>
          </cell>
          <cell r="E295" t="str">
            <v>Administration</v>
          </cell>
          <cell r="F295" t="str">
            <v>Cox'sBazar</v>
          </cell>
          <cell r="G295">
            <v>41063</v>
          </cell>
          <cell r="H295">
            <v>41274</v>
          </cell>
          <cell r="I295">
            <v>0.41095890410958902</v>
          </cell>
          <cell r="K295" t="str">
            <v>MBA</v>
          </cell>
          <cell r="L295" t="str">
            <v>YES</v>
          </cell>
          <cell r="N295" t="str">
            <v>female</v>
          </cell>
          <cell r="O295" t="str">
            <v>Md. Mahabub-Ul-Basher</v>
          </cell>
          <cell r="P295" t="str">
            <v>Mrs. Salma Basher</v>
          </cell>
          <cell r="Q295" t="str">
            <v>Unmarried</v>
          </cell>
          <cell r="T295">
            <v>31034</v>
          </cell>
          <cell r="U295" t="str">
            <v>Chittagong</v>
          </cell>
          <cell r="V295">
            <v>27.832876712328765</v>
          </cell>
          <cell r="W295" t="str">
            <v>Vill: Miapara, P.O: Jamalpur, P.S: Jamalpur, Dist: Jamalpur</v>
          </cell>
          <cell r="X295" t="str">
            <v xml:space="preserve"> Jamalpur</v>
          </cell>
          <cell r="Z295" t="str">
            <v xml:space="preserve"> Jamalpur</v>
          </cell>
          <cell r="AA295" t="str">
            <v xml:space="preserve"> Jamalpur</v>
          </cell>
          <cell r="AC295">
            <v>1711034213</v>
          </cell>
          <cell r="AD295" t="str">
            <v>Salma Basher</v>
          </cell>
          <cell r="AE295" t="str">
            <v>625 Jamir Uddin Lane, Mogultooly, Chittagong</v>
          </cell>
          <cell r="AF295">
            <v>1942874107</v>
          </cell>
          <cell r="AG295" t="str">
            <v>Sarawer-e-Alam Taqab Babu</v>
          </cell>
          <cell r="AH295" t="str">
            <v>625 Jamir Uddin Lane, Mogultooly, Chittagong</v>
          </cell>
          <cell r="AI295">
            <v>1711063411</v>
          </cell>
          <cell r="AJ295" t="str">
            <v>MUSLIM</v>
          </cell>
        </row>
        <row r="296">
          <cell r="A296" t="str">
            <v>CO280</v>
          </cell>
          <cell r="B296" t="str">
            <v xml:space="preserve">Shimul </v>
          </cell>
          <cell r="C296" t="str">
            <v>Mahmud</v>
          </cell>
          <cell r="D296" t="str">
            <v>Psycho Social Worker</v>
          </cell>
          <cell r="E296" t="str">
            <v>Mental Health</v>
          </cell>
          <cell r="F296" t="str">
            <v xml:space="preserve">Ukhiya - Kutupalong </v>
          </cell>
          <cell r="G296">
            <v>41065</v>
          </cell>
          <cell r="H296">
            <v>41274</v>
          </cell>
          <cell r="I296">
            <v>0.40547945205479452</v>
          </cell>
          <cell r="K296" t="str">
            <v>H.S.C</v>
          </cell>
          <cell r="L296" t="str">
            <v>NO</v>
          </cell>
          <cell r="N296" t="str">
            <v>male</v>
          </cell>
          <cell r="O296" t="str">
            <v>Rajjab Ali</v>
          </cell>
          <cell r="P296" t="str">
            <v>Mahfoja Begum</v>
          </cell>
          <cell r="Q296" t="str">
            <v>Unmarried</v>
          </cell>
          <cell r="T296">
            <v>32757</v>
          </cell>
          <cell r="U296" t="str">
            <v>Teknaf</v>
          </cell>
          <cell r="V296">
            <v>23.112328767123287</v>
          </cell>
          <cell r="W296" t="str">
            <v>Vill: College Para, Word No: 06, Teknaf Municipality, Teknaf, Cox's Bazar</v>
          </cell>
          <cell r="X296" t="str">
            <v>Teknaf</v>
          </cell>
          <cell r="Z296" t="str">
            <v>Teknaf</v>
          </cell>
          <cell r="AA296" t="str">
            <v>Cox's Bazar</v>
          </cell>
          <cell r="AC296">
            <v>1818550912</v>
          </cell>
          <cell r="AD296" t="str">
            <v>Nargis Begum</v>
          </cell>
          <cell r="AE296" t="str">
            <v xml:space="preserve">College Para, Teknaf. </v>
          </cell>
          <cell r="AF296">
            <v>1815927715</v>
          </cell>
          <cell r="AG296" t="str">
            <v>Rajjab Ali</v>
          </cell>
          <cell r="AI296">
            <v>1822223213</v>
          </cell>
          <cell r="AJ296" t="str">
            <v>MUSLIM</v>
          </cell>
        </row>
        <row r="297">
          <cell r="A297" t="str">
            <v>CO281</v>
          </cell>
          <cell r="B297" t="str">
            <v>Beauty</v>
          </cell>
          <cell r="C297" t="str">
            <v>Barua</v>
          </cell>
          <cell r="D297" t="str">
            <v>Psycho Social Worker</v>
          </cell>
          <cell r="E297" t="str">
            <v>Mental Health</v>
          </cell>
          <cell r="F297" t="str">
            <v xml:space="preserve">Ukhiya - Kutupalong </v>
          </cell>
          <cell r="G297">
            <v>41063</v>
          </cell>
          <cell r="H297">
            <v>41274</v>
          </cell>
          <cell r="I297">
            <v>0.41095890410958902</v>
          </cell>
          <cell r="K297" t="str">
            <v>S.S.C</v>
          </cell>
          <cell r="L297" t="str">
            <v>NO</v>
          </cell>
          <cell r="N297" t="str">
            <v>female</v>
          </cell>
          <cell r="O297" t="str">
            <v>Bunto Barua</v>
          </cell>
          <cell r="P297" t="str">
            <v>Ramita Barua</v>
          </cell>
          <cell r="Q297" t="str">
            <v>Married</v>
          </cell>
          <cell r="R297" t="str">
            <v>Hritoy Barua</v>
          </cell>
          <cell r="S297">
            <v>2</v>
          </cell>
          <cell r="T297">
            <v>29954</v>
          </cell>
          <cell r="U297" t="str">
            <v>Ramu</v>
          </cell>
          <cell r="V297">
            <v>30.791780821917808</v>
          </cell>
          <cell r="W297" t="str">
            <v>Vill: High Topi, P.O: Ramu, Upazila: Ramu, Cox's Bazar</v>
          </cell>
          <cell r="X297" t="str">
            <v>Ramu</v>
          </cell>
          <cell r="Z297" t="str">
            <v>Ramu</v>
          </cell>
          <cell r="AA297" t="str">
            <v>Cox's Bazar</v>
          </cell>
          <cell r="AC297">
            <v>1753378771</v>
          </cell>
          <cell r="AD297" t="str">
            <v>Kolpona Barua</v>
          </cell>
          <cell r="AE297" t="str">
            <v>Chokoria</v>
          </cell>
          <cell r="AF297">
            <v>1918882166</v>
          </cell>
          <cell r="AJ297" t="str">
            <v>BUDDHIST</v>
          </cell>
        </row>
        <row r="298">
          <cell r="A298" t="str">
            <v>CO282</v>
          </cell>
          <cell r="B298" t="str">
            <v xml:space="preserve">Ismot </v>
          </cell>
          <cell r="C298" t="str">
            <v>Ara Akhi</v>
          </cell>
          <cell r="D298" t="str">
            <v>Psycho Social Worker</v>
          </cell>
          <cell r="E298" t="str">
            <v>Mental Health</v>
          </cell>
          <cell r="F298" t="str">
            <v>UK - EMOP</v>
          </cell>
          <cell r="G298">
            <v>41091</v>
          </cell>
          <cell r="H298">
            <v>41274</v>
          </cell>
          <cell r="I298">
            <v>0.33424657534246577</v>
          </cell>
          <cell r="L298" t="str">
            <v>YES</v>
          </cell>
          <cell r="N298" t="str">
            <v>female</v>
          </cell>
          <cell r="O298" t="str">
            <v>Md. Ismail</v>
          </cell>
          <cell r="P298" t="str">
            <v>Amena Khatun</v>
          </cell>
          <cell r="T298">
            <v>32325</v>
          </cell>
          <cell r="U298" t="str">
            <v>Cox's Bazar</v>
          </cell>
          <cell r="V298">
            <v>24.295890410958904</v>
          </cell>
          <cell r="W298" t="str">
            <v>Vill- Sahittika Polly (near city college), Cox's Bazar</v>
          </cell>
          <cell r="AJ298" t="str">
            <v>MUSLIM</v>
          </cell>
        </row>
        <row r="299">
          <cell r="A299" t="str">
            <v>CO284</v>
          </cell>
          <cell r="B299" t="str">
            <v>Raisa</v>
          </cell>
          <cell r="C299" t="str">
            <v>Binta Raquib</v>
          </cell>
          <cell r="D299" t="str">
            <v>Nutrition Center Supervisor</v>
          </cell>
          <cell r="E299" t="str">
            <v>Nutrition</v>
          </cell>
          <cell r="F299" t="str">
            <v>Ukhiya</v>
          </cell>
          <cell r="G299">
            <v>41070</v>
          </cell>
          <cell r="H299">
            <v>41274</v>
          </cell>
          <cell r="I299">
            <v>0.39178082191780822</v>
          </cell>
          <cell r="K299" t="str">
            <v>M.Sc in Nutrition &amp; Food Science</v>
          </cell>
          <cell r="L299" t="str">
            <v>YES</v>
          </cell>
          <cell r="N299" t="str">
            <v>female</v>
          </cell>
          <cell r="O299" t="str">
            <v>M.A. Raquib Khan</v>
          </cell>
          <cell r="P299" t="str">
            <v>Nazneen Akhter</v>
          </cell>
          <cell r="Q299" t="str">
            <v>Married</v>
          </cell>
          <cell r="R299" t="str">
            <v>Dewan Mehdi Hasan</v>
          </cell>
          <cell r="T299">
            <v>31034</v>
          </cell>
          <cell r="U299" t="str">
            <v>Dhaka</v>
          </cell>
          <cell r="V299">
            <v>27.832876712328765</v>
          </cell>
          <cell r="W299" t="str">
            <v>431 Ashkona, Dkakkhin khan, Uttara, Dhaka-1230</v>
          </cell>
          <cell r="X299" t="str">
            <v>Uttara</v>
          </cell>
          <cell r="Y299">
            <v>1230</v>
          </cell>
          <cell r="Z299" t="str">
            <v>Uttara</v>
          </cell>
          <cell r="AA299" t="str">
            <v>Dhaka</v>
          </cell>
          <cell r="AC299">
            <v>1946761222</v>
          </cell>
          <cell r="AD299" t="str">
            <v>Dewan Mehdi Hasan</v>
          </cell>
          <cell r="AE299" t="str">
            <v>431 Ashkona, Dkakkhin khan, Uttara, Dhaka-1230</v>
          </cell>
          <cell r="AF299" t="str">
            <v>01681233201/01911418490</v>
          </cell>
          <cell r="AG299" t="str">
            <v>Nazneen Akhter</v>
          </cell>
          <cell r="AH299" t="str">
            <v>431 Ashkona, Dkakkhin khan, Uttara, Dhaka-1230</v>
          </cell>
          <cell r="AI299">
            <v>1716093938</v>
          </cell>
          <cell r="AJ299" t="str">
            <v>MUSLIM</v>
          </cell>
        </row>
        <row r="300">
          <cell r="A300" t="str">
            <v>CO285</v>
          </cell>
          <cell r="B300" t="str">
            <v xml:space="preserve">Mr. Mohammad </v>
          </cell>
          <cell r="C300" t="str">
            <v>Ibrahim</v>
          </cell>
          <cell r="D300" t="str">
            <v>Psycho Social Worker</v>
          </cell>
          <cell r="E300" t="str">
            <v>Mental Health</v>
          </cell>
          <cell r="F300" t="str">
            <v>Teknaf - Nayapara</v>
          </cell>
          <cell r="G300">
            <v>41077</v>
          </cell>
          <cell r="H300">
            <v>41225</v>
          </cell>
          <cell r="I300">
            <v>0.37260273972602742</v>
          </cell>
          <cell r="L300" t="str">
            <v>NO</v>
          </cell>
          <cell r="N300" t="str">
            <v>male</v>
          </cell>
          <cell r="O300" t="str">
            <v>Anu Mia</v>
          </cell>
          <cell r="P300" t="str">
            <v xml:space="preserve">Nur Jahan </v>
          </cell>
          <cell r="T300">
            <v>30414</v>
          </cell>
          <cell r="U300" t="str">
            <v>Cox's Bazar</v>
          </cell>
          <cell r="V300">
            <v>29.531506849315068</v>
          </cell>
          <cell r="W300" t="str">
            <v>Vill-Ghilatoli, Para, P.S- Ukhiya, Dist- Cox's Bazar</v>
          </cell>
          <cell r="AJ300" t="str">
            <v>MUSLIM</v>
          </cell>
        </row>
        <row r="301">
          <cell r="A301" t="str">
            <v>CO287</v>
          </cell>
          <cell r="B301" t="str">
            <v>A.K.M Shahidul Alam</v>
          </cell>
          <cell r="C301" t="str">
            <v>Jony</v>
          </cell>
          <cell r="D301" t="str">
            <v>Purchaser</v>
          </cell>
          <cell r="E301" t="str">
            <v>Logistics</v>
          </cell>
          <cell r="F301" t="str">
            <v>Cox Office</v>
          </cell>
          <cell r="G301">
            <v>41091</v>
          </cell>
          <cell r="H301">
            <v>41274</v>
          </cell>
          <cell r="I301">
            <v>0.33424657534246577</v>
          </cell>
          <cell r="L301" t="str">
            <v>YES</v>
          </cell>
          <cell r="N301" t="str">
            <v>male</v>
          </cell>
          <cell r="O301" t="str">
            <v>A.H.M Ahamed Karim</v>
          </cell>
          <cell r="P301" t="str">
            <v>Shakera Begum</v>
          </cell>
          <cell r="T301">
            <v>27927</v>
          </cell>
          <cell r="U301" t="str">
            <v>Cox's Bazar</v>
          </cell>
          <cell r="V301">
            <v>36.345205479452055</v>
          </cell>
          <cell r="W301" t="str">
            <v>Vill- Bouiddargona, Word-8,. Cox's Bazar Pouroshava, Cox's Bazar.</v>
          </cell>
          <cell r="AJ301" t="str">
            <v>MUSLIM</v>
          </cell>
        </row>
        <row r="302">
          <cell r="A302" t="str">
            <v>CO288</v>
          </cell>
          <cell r="B302" t="str">
            <v>Ashis Kumar</v>
          </cell>
          <cell r="C302" t="str">
            <v>Nag</v>
          </cell>
          <cell r="D302" t="str">
            <v>Base Logistician Support</v>
          </cell>
          <cell r="E302" t="str">
            <v>Logistics</v>
          </cell>
          <cell r="F302" t="str">
            <v>Cox Office</v>
          </cell>
          <cell r="G302">
            <v>41126</v>
          </cell>
          <cell r="H302">
            <v>41274</v>
          </cell>
          <cell r="I302">
            <v>0.23835616438356164</v>
          </cell>
          <cell r="L302" t="str">
            <v>YES</v>
          </cell>
          <cell r="N302" t="str">
            <v>male</v>
          </cell>
          <cell r="O302" t="str">
            <v>Bhola Nath Nag</v>
          </cell>
          <cell r="P302" t="str">
            <v>Anjali Nag</v>
          </cell>
          <cell r="T302">
            <v>29897</v>
          </cell>
          <cell r="U302" t="str">
            <v>Chittagong</v>
          </cell>
          <cell r="V302">
            <v>30.947945205479453</v>
          </cell>
          <cell r="W302" t="str">
            <v>Vill-Nagbari, Middle Rampur, PO&amp;PS-Satkania-4200, Chittagong.</v>
          </cell>
          <cell r="X302" t="str">
            <v>Satkania</v>
          </cell>
          <cell r="Z302" t="str">
            <v>Satkania</v>
          </cell>
          <cell r="AA302" t="str">
            <v>Chittagong</v>
          </cell>
          <cell r="AJ302" t="str">
            <v>HINDU</v>
          </cell>
        </row>
        <row r="303">
          <cell r="A303" t="str">
            <v>CO289</v>
          </cell>
          <cell r="B303" t="str">
            <v xml:space="preserve">Delower </v>
          </cell>
          <cell r="C303" t="str">
            <v>Hossain</v>
          </cell>
          <cell r="D303" t="str">
            <v>Data Entry Officer</v>
          </cell>
          <cell r="E303" t="str">
            <v>Mental Health</v>
          </cell>
          <cell r="F303" t="str">
            <v>Cox Office</v>
          </cell>
          <cell r="G303">
            <v>41122</v>
          </cell>
          <cell r="H303">
            <v>41274</v>
          </cell>
          <cell r="I303">
            <v>0.24931506849315069</v>
          </cell>
          <cell r="L303" t="str">
            <v>YES</v>
          </cell>
          <cell r="N303" t="str">
            <v>male</v>
          </cell>
          <cell r="O303" t="str">
            <v>Late Abdul Mabud</v>
          </cell>
          <cell r="P303" t="str">
            <v>Jobeda Begom</v>
          </cell>
          <cell r="T303">
            <v>31048</v>
          </cell>
          <cell r="U303" t="str">
            <v>Cox's Bazar</v>
          </cell>
          <cell r="V303">
            <v>27.794520547945204</v>
          </cell>
          <cell r="W303" t="str">
            <v>Shek Rasel Road, Main Road,Cox's Bazar</v>
          </cell>
          <cell r="X303" t="str">
            <v>Cox's Bazar</v>
          </cell>
          <cell r="Z303" t="str">
            <v>Cox's Bazar</v>
          </cell>
          <cell r="AA303" t="str">
            <v>Cox's Bazar</v>
          </cell>
          <cell r="AJ303" t="str">
            <v>MUSLIM</v>
          </cell>
        </row>
        <row r="304">
          <cell r="A304" t="str">
            <v>CO290</v>
          </cell>
          <cell r="B304" t="str">
            <v>Muhammad</v>
          </cell>
          <cell r="C304" t="str">
            <v>Mahadi</v>
          </cell>
          <cell r="D304" t="str">
            <v xml:space="preserve">Reporting and Communication Manager </v>
          </cell>
          <cell r="E304" t="str">
            <v>Management</v>
          </cell>
          <cell r="F304" t="str">
            <v>Cox Office</v>
          </cell>
          <cell r="G304">
            <v>41162</v>
          </cell>
          <cell r="H304">
            <v>41274</v>
          </cell>
          <cell r="I304">
            <v>0.13972602739726028</v>
          </cell>
          <cell r="K304" t="str">
            <v>MS in environmental science</v>
          </cell>
          <cell r="L304" t="str">
            <v>YES</v>
          </cell>
          <cell r="N304" t="str">
            <v>male</v>
          </cell>
          <cell r="O304" t="str">
            <v>Md. Kabir</v>
          </cell>
          <cell r="P304" t="str">
            <v>Mrs. Hosne Ara Begum</v>
          </cell>
          <cell r="Q304" t="str">
            <v>Unmarried</v>
          </cell>
          <cell r="T304">
            <v>32141</v>
          </cell>
          <cell r="U304" t="str">
            <v>Cox's Bazar</v>
          </cell>
          <cell r="V304">
            <v>24.8</v>
          </cell>
          <cell r="W304" t="str">
            <v>10. R. K. Mission Gazia Bari Road Nawmahal</v>
          </cell>
          <cell r="X304" t="str">
            <v>Mymensingh</v>
          </cell>
          <cell r="Z304" t="str">
            <v>Mymensingh</v>
          </cell>
          <cell r="AA304" t="str">
            <v>Mymensingh</v>
          </cell>
          <cell r="AD304" t="str">
            <v>Md. Kabir</v>
          </cell>
          <cell r="AE304" t="str">
            <v>10. R. K Mission Gazia Bari Road Nawmahal, Mymensingh</v>
          </cell>
          <cell r="AF304" t="str">
            <v>01911927063</v>
          </cell>
          <cell r="AJ304" t="str">
            <v>MUSLIM</v>
          </cell>
        </row>
        <row r="305">
          <cell r="A305" t="str">
            <v>CO291</v>
          </cell>
          <cell r="B305" t="str">
            <v>Mr. Jahangir</v>
          </cell>
          <cell r="C305" t="str">
            <v>Alam</v>
          </cell>
          <cell r="D305" t="str">
            <v>Measurer</v>
          </cell>
          <cell r="E305" t="str">
            <v>Nutrition</v>
          </cell>
          <cell r="F305" t="str">
            <v>TEK-NYP</v>
          </cell>
          <cell r="G305">
            <v>41175</v>
          </cell>
          <cell r="H305">
            <v>41274</v>
          </cell>
          <cell r="I305">
            <v>0.10410958904109589</v>
          </cell>
          <cell r="L305" t="str">
            <v>NO</v>
          </cell>
          <cell r="N305" t="str">
            <v>male</v>
          </cell>
          <cell r="O305" t="str">
            <v>Sultan Ahmed</v>
          </cell>
          <cell r="P305" t="str">
            <v>Ahima Sultana</v>
          </cell>
          <cell r="T305">
            <v>33401</v>
          </cell>
          <cell r="U305" t="str">
            <v>Cox's Bazar</v>
          </cell>
          <cell r="V305">
            <v>21.347945205479451</v>
          </cell>
          <cell r="W305" t="str">
            <v>Vill-Puran pallan Para, PO- Teknaf, Upazila- Teknaf, Cox's Bazar</v>
          </cell>
          <cell r="AJ305" t="str">
            <v>MUSLIM</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besoin pour 1 source"/>
      <sheetName val="activités WS"/>
      <sheetName val="STAFF"/>
      <sheetName val="Véhicules_3"/>
      <sheetName val="Imputation Radio_3"/>
      <sheetName val="log_3"/>
      <sheetName val="camion_3"/>
      <sheetName val="MOTOS_3"/>
      <sheetName val="ouverture Giharo"/>
      <sheetName val="Procurement planning"/>
    </sheetNames>
    <sheetDataSet>
      <sheetData sheetId="0" refreshError="1">
        <row r="3">
          <cell r="B3">
            <v>1290</v>
          </cell>
        </row>
        <row r="4">
          <cell r="B4">
            <v>1.25</v>
          </cell>
        </row>
        <row r="13">
          <cell r="B13">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 val="BOARD"/>
      <sheetName val="TO_DO"/>
      <sheetName val="SHEET_2"/>
      <sheetName val="PARAMETERS"/>
      <sheetName val="Data"/>
      <sheetName val="FBM Results"/>
      <sheetName val="TO_DO1"/>
      <sheetName val="SHEET_21"/>
      <sheetName val="FBM_Results"/>
      <sheetName val="Resources"/>
      <sheetName val="Parame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5">
          <cell r="A15" t="str">
            <v>ELFASHERADMIN</v>
          </cell>
          <cell r="B15" t="str">
            <v>EFC01</v>
          </cell>
          <cell r="H15" t="str">
            <v>EL FASHER</v>
          </cell>
          <cell r="AL15" t="str">
            <v>KH-EF</v>
          </cell>
          <cell r="AV15" t="str">
            <v>End of contract</v>
          </cell>
          <cell r="AY15" t="str">
            <v>Normal 45 hours</v>
          </cell>
        </row>
        <row r="16">
          <cell r="A16" t="str">
            <v>ELFASHERLOG</v>
          </cell>
          <cell r="B16" t="str">
            <v>EFC01</v>
          </cell>
          <cell r="H16" t="str">
            <v>NYALA</v>
          </cell>
          <cell r="AL16" t="str">
            <v>PS =&gt; bases or KH</v>
          </cell>
          <cell r="AV16" t="str">
            <v>End of project</v>
          </cell>
          <cell r="AY16" t="str">
            <v>Shift 45 hours</v>
          </cell>
        </row>
        <row r="17">
          <cell r="A17" t="str">
            <v>ELFASHERWS</v>
          </cell>
          <cell r="B17" t="str">
            <v>EFH01</v>
          </cell>
          <cell r="H17" t="str">
            <v>KHARTOUM</v>
          </cell>
          <cell r="AL17" t="str">
            <v>Bases =&gt; KH or PS</v>
          </cell>
          <cell r="AV17" t="str">
            <v>Dismissal</v>
          </cell>
          <cell r="AY17" t="str">
            <v>Shift 48 hours</v>
          </cell>
        </row>
        <row r="18">
          <cell r="A18" t="str">
            <v>ELFASHERFA</v>
          </cell>
          <cell r="B18" t="str">
            <v>EFF01</v>
          </cell>
          <cell r="AL18" t="str">
            <v>JU-EF</v>
          </cell>
          <cell r="AV18" t="str">
            <v>Resignation</v>
          </cell>
        </row>
        <row r="19">
          <cell r="A19" t="str">
            <v>ELFASHERFS</v>
          </cell>
          <cell r="B19" t="str">
            <v>EFF01</v>
          </cell>
          <cell r="D19" t="str">
            <v>DC</v>
          </cell>
          <cell r="AL19" t="str">
            <v>Not relocated</v>
          </cell>
          <cell r="AV19" t="str">
            <v>Sickness</v>
          </cell>
        </row>
        <row r="20">
          <cell r="A20" t="str">
            <v>ELFASHERNUT</v>
          </cell>
          <cell r="B20" t="str">
            <v>EFN01</v>
          </cell>
          <cell r="D20" t="str">
            <v>IC</v>
          </cell>
          <cell r="AV20" t="str">
            <v>Death</v>
          </cell>
        </row>
        <row r="21">
          <cell r="A21" t="str">
            <v>ELFASHERNUTSURVEY</v>
          </cell>
          <cell r="B21" t="str">
            <v>EFN02</v>
          </cell>
          <cell r="AV21" t="str">
            <v>Transferred</v>
          </cell>
        </row>
        <row r="22">
          <cell r="A22" t="str">
            <v>NYALAADMIN</v>
          </cell>
          <cell r="B22" t="str">
            <v>NYC01</v>
          </cell>
          <cell r="AV22" t="str">
            <v>Other</v>
          </cell>
        </row>
        <row r="23">
          <cell r="A23" t="str">
            <v>NYALALOG</v>
          </cell>
          <cell r="B23" t="str">
            <v>NYC01</v>
          </cell>
        </row>
        <row r="24">
          <cell r="A24" t="str">
            <v>NYALANUT</v>
          </cell>
          <cell r="B24" t="str">
            <v>NYN01</v>
          </cell>
        </row>
        <row r="25">
          <cell r="A25" t="str">
            <v>NYALANUTSURVEY</v>
          </cell>
          <cell r="B25" t="str">
            <v>NYN02</v>
          </cell>
        </row>
        <row r="26">
          <cell r="A26" t="str">
            <v>NYALAWS</v>
          </cell>
          <cell r="B26" t="str">
            <v>NYH01</v>
          </cell>
        </row>
        <row r="27">
          <cell r="A27" t="str">
            <v>NYALAFS</v>
          </cell>
          <cell r="B27" t="str">
            <v>NYF01</v>
          </cell>
        </row>
        <row r="28">
          <cell r="A28" t="str">
            <v>KHARTOUMADMIN</v>
          </cell>
          <cell r="B28" t="str">
            <v>KHC01</v>
          </cell>
        </row>
        <row r="29">
          <cell r="A29" t="str">
            <v>KHARTOUMWATSAN</v>
          </cell>
          <cell r="B29" t="str">
            <v>KHC01</v>
          </cell>
        </row>
        <row r="30">
          <cell r="A30" t="str">
            <v>KHARTOUMHEALTH</v>
          </cell>
          <cell r="B30" t="str">
            <v>KHC01</v>
          </cell>
        </row>
        <row r="31">
          <cell r="A31" t="str">
            <v>KHARTOUMNUT</v>
          </cell>
          <cell r="B31" t="str">
            <v>KHC01</v>
          </cell>
        </row>
        <row r="32">
          <cell r="A32" t="str">
            <v>KHARTOUMLOG</v>
          </cell>
          <cell r="B32" t="str">
            <v>KHC01</v>
          </cell>
        </row>
      </sheetData>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P1"/>
      <sheetName val="P2"/>
      <sheetName val="Con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5">
          <cell r="D15" t="str">
            <v>Active</v>
          </cell>
        </row>
        <row r="16">
          <cell r="D16" t="str">
            <v>Stopped</v>
          </cell>
        </row>
      </sheetData>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Staff Costs"/>
      <sheetName val="Detail internal"/>
      <sheetName val="Sheet1"/>
      <sheetName val="Details"/>
      <sheetName val="Total food tonnage "/>
      <sheetName val="Staff food aid "/>
      <sheetName val="Distrbiution costs "/>
      <sheetName val="Material needed"/>
      <sheetName val="Transport "/>
      <sheetName val="Budget LTSH"/>
    </sheetNames>
    <sheetDataSet>
      <sheetData sheetId="0" refreshError="1"/>
      <sheetData sheetId="1" refreshError="1">
        <row r="61">
          <cell r="E61">
            <v>0</v>
          </cell>
          <cell r="K61">
            <v>0</v>
          </cell>
        </row>
        <row r="83">
          <cell r="E8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fos"/>
      <sheetName val="Etat Staff National"/>
      <sheetName val="GS Niger"/>
      <sheetName val="Remarque verif data"/>
      <sheetName val="Param"/>
      <sheetName val="DATA"/>
      <sheetName val="Lettre de virement"/>
      <sheetName val="CHEQUES"/>
      <sheetName val="POINTAGE"/>
      <sheetName val="Congés"/>
      <sheetName val="Hsupp"/>
      <sheetName val="Fiche avance Salaire"/>
      <sheetName val="IUTS"/>
      <sheetName val="CNSS"/>
      <sheetName val="Fiche Salaire"/>
      <sheetName val="virt ECOBANK"/>
      <sheetName val="virt BOA "/>
      <sheetName val="BIN"/>
      <sheetName val="virt SONIBANK"/>
      <sheetName val="Avances"/>
      <sheetName val="Tableau d'affectation"/>
      <sheetName val="BNI1XOF"/>
      <sheetName val="VSNIXOF"/>
      <sheetName val="SAGA CLASSE 6"/>
      <sheetName val="SAGA CLASSE 4"/>
      <sheetName val="STC FIN CONRAT"/>
    </sheetNames>
    <sheetDataSet>
      <sheetData sheetId="0"/>
      <sheetData sheetId="1"/>
      <sheetData sheetId="2"/>
      <sheetData sheetId="3"/>
      <sheetData sheetId="4"/>
      <sheetData sheetId="5"/>
      <sheetData sheetId="6">
        <row r="4">
          <cell r="B4" t="str">
            <v>N04</v>
          </cell>
          <cell r="C4" t="str">
            <v>L:CHF1</v>
          </cell>
          <cell r="D4">
            <v>381367</v>
          </cell>
          <cell r="E4" t="str">
            <v>SOULEY</v>
          </cell>
          <cell r="F4" t="str">
            <v>Maman</v>
          </cell>
          <cell r="G4" t="str">
            <v>H</v>
          </cell>
          <cell r="H4">
            <v>27030</v>
          </cell>
          <cell r="I4" t="str">
            <v>Célibataire</v>
          </cell>
          <cell r="J4">
            <v>0</v>
          </cell>
          <cell r="K4">
            <v>0</v>
          </cell>
          <cell r="L4">
            <v>0</v>
          </cell>
          <cell r="M4" t="str">
            <v>Chauffeur coursier</v>
          </cell>
          <cell r="N4" t="str">
            <v>NIAMEY</v>
          </cell>
          <cell r="O4" t="str">
            <v>NIAMEY</v>
          </cell>
          <cell r="P4" t="str">
            <v>IV</v>
          </cell>
          <cell r="Q4">
            <v>3</v>
          </cell>
          <cell r="R4" t="str">
            <v>IV.3</v>
          </cell>
          <cell r="S4" t="str">
            <v>CDI</v>
          </cell>
          <cell r="T4">
            <v>42036</v>
          </cell>
          <cell r="U4">
            <v>42036</v>
          </cell>
          <cell r="V4" t="str">
            <v>CDI</v>
          </cell>
          <cell r="W4" t="str">
            <v>NON</v>
          </cell>
          <cell r="X4" t="str">
            <v>Virement bancaire</v>
          </cell>
          <cell r="Y4" t="str">
            <v>ECOBANK</v>
          </cell>
          <cell r="Z4" t="str">
            <v>0040671611000001</v>
          </cell>
          <cell r="AA4">
            <v>1</v>
          </cell>
          <cell r="AB4">
            <v>6</v>
          </cell>
          <cell r="AC4">
            <v>282229</v>
          </cell>
          <cell r="AD4">
            <v>16933.739999999998</v>
          </cell>
          <cell r="AE4">
            <v>28840.275937499999</v>
          </cell>
          <cell r="AF4">
            <v>0</v>
          </cell>
          <cell r="AG4"/>
          <cell r="AH4">
            <v>0</v>
          </cell>
          <cell r="AI4">
            <v>328003.01593749999</v>
          </cell>
          <cell r="AJ4">
            <v>17220</v>
          </cell>
          <cell r="AK4">
            <v>53792</v>
          </cell>
          <cell r="AL4">
            <v>1640</v>
          </cell>
          <cell r="AM4">
            <v>72652</v>
          </cell>
          <cell r="AN4">
            <v>310783.01593749999</v>
          </cell>
          <cell r="AO4">
            <v>40402</v>
          </cell>
          <cell r="AP4">
            <v>270000</v>
          </cell>
          <cell r="AQ4">
            <v>0</v>
          </cell>
          <cell r="AR4">
            <v>270000</v>
          </cell>
          <cell r="AS4">
            <v>33500</v>
          </cell>
          <cell r="AT4">
            <v>12</v>
          </cell>
          <cell r="AU4">
            <v>0</v>
          </cell>
          <cell r="AV4">
            <v>0</v>
          </cell>
          <cell r="AW4">
            <v>0</v>
          </cell>
          <cell r="AX4">
            <v>0</v>
          </cell>
          <cell r="AY4"/>
          <cell r="AZ4">
            <v>31</v>
          </cell>
          <cell r="BA4">
            <v>14.5</v>
          </cell>
          <cell r="BB4">
            <v>192</v>
          </cell>
          <cell r="BC4">
            <v>1469.9427083333333</v>
          </cell>
          <cell r="BD4">
            <v>1</v>
          </cell>
          <cell r="BE4"/>
          <cell r="BF4"/>
          <cell r="BG4"/>
          <cell r="BH4"/>
          <cell r="BI4">
            <v>277280</v>
          </cell>
          <cell r="BJ4">
            <v>277280</v>
          </cell>
          <cell r="BK4">
            <v>55432</v>
          </cell>
          <cell r="BL4">
            <v>383435</v>
          </cell>
        </row>
        <row r="5">
          <cell r="B5" t="str">
            <v>N05</v>
          </cell>
          <cell r="C5" t="str">
            <v>L:GRD1</v>
          </cell>
          <cell r="D5">
            <v>387949</v>
          </cell>
          <cell r="E5" t="str">
            <v>IFADAHITT IKALI</v>
          </cell>
          <cell r="F5" t="str">
            <v>Ahmed</v>
          </cell>
          <cell r="G5" t="str">
            <v>H</v>
          </cell>
          <cell r="H5">
            <v>30178</v>
          </cell>
          <cell r="I5" t="str">
            <v>Marié</v>
          </cell>
          <cell r="J5">
            <v>1</v>
          </cell>
          <cell r="K5">
            <v>1</v>
          </cell>
          <cell r="L5">
            <v>2</v>
          </cell>
          <cell r="M5" t="str">
            <v>Gardien</v>
          </cell>
          <cell r="N5" t="str">
            <v>NIAMEY</v>
          </cell>
          <cell r="O5" t="str">
            <v>NIAMEY</v>
          </cell>
          <cell r="P5" t="str">
            <v>I</v>
          </cell>
          <cell r="Q5">
            <v>2</v>
          </cell>
          <cell r="R5" t="str">
            <v>I.2</v>
          </cell>
          <cell r="S5" t="str">
            <v>CDI</v>
          </cell>
          <cell r="T5">
            <v>42036</v>
          </cell>
          <cell r="U5">
            <v>42036</v>
          </cell>
          <cell r="V5" t="str">
            <v>CDI</v>
          </cell>
          <cell r="W5" t="str">
            <v>NON</v>
          </cell>
          <cell r="X5" t="str">
            <v>Virement bancaire</v>
          </cell>
          <cell r="Y5" t="str">
            <v>ECOBANK</v>
          </cell>
          <cell r="Z5" t="str">
            <v>0060671610832901</v>
          </cell>
          <cell r="AA5" t="str">
            <v>01</v>
          </cell>
          <cell r="AB5">
            <v>6</v>
          </cell>
          <cell r="AC5">
            <v>120173</v>
          </cell>
          <cell r="AD5">
            <v>7210.38</v>
          </cell>
          <cell r="AE5">
            <v>23033.158333333333</v>
          </cell>
          <cell r="AF5">
            <v>5000</v>
          </cell>
          <cell r="AG5"/>
          <cell r="AH5">
            <v>0</v>
          </cell>
          <cell r="AI5">
            <v>150416.53833333333</v>
          </cell>
          <cell r="AJ5">
            <v>7897</v>
          </cell>
          <cell r="AK5">
            <v>24668</v>
          </cell>
          <cell r="AL5">
            <v>752</v>
          </cell>
          <cell r="AM5">
            <v>33317</v>
          </cell>
          <cell r="AN5">
            <v>147519.53833333333</v>
          </cell>
          <cell r="AO5">
            <v>19178</v>
          </cell>
          <cell r="AP5">
            <v>128000</v>
          </cell>
          <cell r="AQ5">
            <v>12800</v>
          </cell>
          <cell r="AR5">
            <v>115000</v>
          </cell>
          <cell r="AS5">
            <v>4205</v>
          </cell>
          <cell r="AT5">
            <v>9.1964285714285712</v>
          </cell>
          <cell r="AU5">
            <v>0</v>
          </cell>
          <cell r="AV5">
            <v>0</v>
          </cell>
          <cell r="AW5">
            <v>0</v>
          </cell>
          <cell r="AX5">
            <v>0</v>
          </cell>
          <cell r="AY5"/>
          <cell r="AZ5">
            <v>31</v>
          </cell>
          <cell r="BA5">
            <v>11.696428571428571</v>
          </cell>
          <cell r="BB5">
            <v>240</v>
          </cell>
          <cell r="BC5">
            <v>500.72083333333336</v>
          </cell>
          <cell r="BD5">
            <v>1</v>
          </cell>
          <cell r="BE5">
            <v>40000</v>
          </cell>
          <cell r="BF5"/>
          <cell r="BG5"/>
          <cell r="BH5"/>
          <cell r="BI5">
            <v>143310</v>
          </cell>
          <cell r="BJ5">
            <v>103310</v>
          </cell>
          <cell r="BK5">
            <v>25420</v>
          </cell>
          <cell r="BL5">
            <v>180837</v>
          </cell>
        </row>
        <row r="6">
          <cell r="B6" t="str">
            <v>N23</v>
          </cell>
          <cell r="C6" t="str">
            <v>L:GRD8</v>
          </cell>
          <cell r="D6">
            <v>387948</v>
          </cell>
          <cell r="E6" t="str">
            <v>ALHASSANE</v>
          </cell>
          <cell r="F6" t="str">
            <v>Ismaguel</v>
          </cell>
          <cell r="G6" t="str">
            <v>H</v>
          </cell>
          <cell r="H6">
            <v>26665</v>
          </cell>
          <cell r="I6" t="str">
            <v>Marié</v>
          </cell>
          <cell r="J6">
            <v>1</v>
          </cell>
          <cell r="K6">
            <v>0</v>
          </cell>
          <cell r="L6">
            <v>1</v>
          </cell>
          <cell r="M6" t="str">
            <v>Gardien</v>
          </cell>
          <cell r="N6" t="str">
            <v>NIAMEY</v>
          </cell>
          <cell r="O6" t="str">
            <v>NIAMEY</v>
          </cell>
          <cell r="P6" t="str">
            <v>I</v>
          </cell>
          <cell r="Q6">
            <v>2</v>
          </cell>
          <cell r="R6" t="str">
            <v>I.2</v>
          </cell>
          <cell r="S6" t="str">
            <v>CDI</v>
          </cell>
          <cell r="T6">
            <v>42248</v>
          </cell>
          <cell r="U6">
            <v>42248</v>
          </cell>
          <cell r="V6" t="str">
            <v>CDI</v>
          </cell>
          <cell r="W6" t="str">
            <v>NON</v>
          </cell>
          <cell r="X6" t="str">
            <v>Virement bancaire</v>
          </cell>
          <cell r="Y6" t="str">
            <v>ECOBANK</v>
          </cell>
          <cell r="Z6" t="str">
            <v>0040671610985201</v>
          </cell>
          <cell r="AA6" t="str">
            <v>01</v>
          </cell>
          <cell r="AB6">
            <v>5</v>
          </cell>
          <cell r="AC6">
            <v>120173</v>
          </cell>
          <cell r="AD6">
            <v>6008.6500000000005</v>
          </cell>
          <cell r="AE6">
            <v>11491.543125000002</v>
          </cell>
          <cell r="AF6">
            <v>5000</v>
          </cell>
          <cell r="AG6"/>
          <cell r="AH6">
            <v>0</v>
          </cell>
          <cell r="AI6">
            <v>137673.19312499999</v>
          </cell>
          <cell r="AJ6">
            <v>7228</v>
          </cell>
          <cell r="AK6">
            <v>22578</v>
          </cell>
          <cell r="AL6">
            <v>688</v>
          </cell>
          <cell r="AM6">
            <v>30494</v>
          </cell>
          <cell r="AN6">
            <v>135445.19312499999</v>
          </cell>
          <cell r="AO6">
            <v>17608</v>
          </cell>
          <cell r="AP6">
            <v>117000</v>
          </cell>
          <cell r="AQ6">
            <v>5850</v>
          </cell>
          <cell r="AR6">
            <v>111000</v>
          </cell>
          <cell r="AS6">
            <v>3744</v>
          </cell>
          <cell r="AT6">
            <v>8.7903225806451601</v>
          </cell>
          <cell r="AU6">
            <v>0</v>
          </cell>
          <cell r="AV6">
            <v>0</v>
          </cell>
          <cell r="AW6">
            <v>0</v>
          </cell>
          <cell r="AX6">
            <v>0</v>
          </cell>
          <cell r="AY6"/>
          <cell r="AZ6">
            <v>31</v>
          </cell>
          <cell r="BA6">
            <v>11.29032258064516</v>
          </cell>
          <cell r="BB6">
            <v>240</v>
          </cell>
          <cell r="BC6">
            <v>500.72083333333336</v>
          </cell>
          <cell r="BD6">
            <v>1</v>
          </cell>
          <cell r="BE6">
            <v>40000</v>
          </cell>
          <cell r="BF6"/>
          <cell r="BG6"/>
          <cell r="BH6"/>
          <cell r="BI6">
            <v>131700</v>
          </cell>
          <cell r="BJ6">
            <v>91700</v>
          </cell>
          <cell r="BK6">
            <v>23266</v>
          </cell>
          <cell r="BL6">
            <v>165939</v>
          </cell>
        </row>
        <row r="7">
          <cell r="B7" t="str">
            <v>N24</v>
          </cell>
          <cell r="C7" t="str">
            <v>L:GRD9</v>
          </cell>
          <cell r="D7">
            <v>343385</v>
          </cell>
          <cell r="E7" t="str">
            <v>OUALI</v>
          </cell>
          <cell r="F7" t="str">
            <v>Maldioa</v>
          </cell>
          <cell r="G7" t="str">
            <v>H</v>
          </cell>
          <cell r="H7">
            <v>23021</v>
          </cell>
          <cell r="I7" t="str">
            <v>Marié</v>
          </cell>
          <cell r="J7">
            <v>1</v>
          </cell>
          <cell r="K7">
            <v>4</v>
          </cell>
          <cell r="L7">
            <v>5</v>
          </cell>
          <cell r="M7" t="str">
            <v>Gardien</v>
          </cell>
          <cell r="N7" t="str">
            <v>NIAMEY</v>
          </cell>
          <cell r="O7" t="str">
            <v>NIAMEY</v>
          </cell>
          <cell r="P7" t="str">
            <v>I</v>
          </cell>
          <cell r="Q7">
            <v>2</v>
          </cell>
          <cell r="R7" t="str">
            <v>I.2</v>
          </cell>
          <cell r="S7" t="str">
            <v>CDI</v>
          </cell>
          <cell r="T7">
            <v>42248</v>
          </cell>
          <cell r="U7">
            <v>42248</v>
          </cell>
          <cell r="V7" t="str">
            <v>CDI</v>
          </cell>
          <cell r="W7" t="str">
            <v>NON</v>
          </cell>
          <cell r="X7" t="str">
            <v>Virement bancaire</v>
          </cell>
          <cell r="Y7" t="str">
            <v>ECOBANK</v>
          </cell>
          <cell r="Z7" t="str">
            <v>0040671610985701</v>
          </cell>
          <cell r="AA7" t="str">
            <v>01</v>
          </cell>
          <cell r="AB7">
            <v>5</v>
          </cell>
          <cell r="AC7">
            <v>120173</v>
          </cell>
          <cell r="AD7">
            <v>6008.6500000000005</v>
          </cell>
          <cell r="AE7">
            <v>23033.158333333333</v>
          </cell>
          <cell r="AF7">
            <v>5500</v>
          </cell>
          <cell r="AG7"/>
          <cell r="AH7">
            <v>0</v>
          </cell>
          <cell r="AI7">
            <v>149214.80833333332</v>
          </cell>
          <cell r="AJ7">
            <v>7834</v>
          </cell>
          <cell r="AK7">
            <v>24471</v>
          </cell>
          <cell r="AL7">
            <v>746</v>
          </cell>
          <cell r="AM7">
            <v>33051</v>
          </cell>
          <cell r="AN7">
            <v>146880.80833333332</v>
          </cell>
          <cell r="AO7">
            <v>19095</v>
          </cell>
          <cell r="AP7">
            <v>127000</v>
          </cell>
          <cell r="AQ7">
            <v>17780</v>
          </cell>
          <cell r="AR7">
            <v>109000</v>
          </cell>
          <cell r="AS7">
            <v>3636</v>
          </cell>
          <cell r="AT7">
            <v>12.306451612903224</v>
          </cell>
          <cell r="AU7">
            <v>0</v>
          </cell>
          <cell r="AV7">
            <v>0</v>
          </cell>
          <cell r="AW7">
            <v>0</v>
          </cell>
          <cell r="AX7">
            <v>0</v>
          </cell>
          <cell r="AY7"/>
          <cell r="AZ7">
            <v>31</v>
          </cell>
          <cell r="BA7">
            <v>14.806451612903224</v>
          </cell>
          <cell r="BB7">
            <v>240</v>
          </cell>
          <cell r="BC7">
            <v>500.72083333333336</v>
          </cell>
          <cell r="BD7">
            <v>1</v>
          </cell>
          <cell r="BE7">
            <v>20000</v>
          </cell>
          <cell r="BF7"/>
          <cell r="BG7"/>
          <cell r="BH7"/>
          <cell r="BI7">
            <v>143240</v>
          </cell>
          <cell r="BJ7">
            <v>123240</v>
          </cell>
          <cell r="BK7">
            <v>25217</v>
          </cell>
          <cell r="BL7">
            <v>179932</v>
          </cell>
        </row>
        <row r="8">
          <cell r="B8" t="str">
            <v>N38</v>
          </cell>
          <cell r="C8" t="str">
            <v>L:COC3</v>
          </cell>
          <cell r="D8">
            <v>266525</v>
          </cell>
          <cell r="E8" t="str">
            <v xml:space="preserve">SOUMANA </v>
          </cell>
          <cell r="F8" t="str">
            <v>Founédjatou</v>
          </cell>
          <cell r="G8" t="str">
            <v>F</v>
          </cell>
          <cell r="H8">
            <v>27395</v>
          </cell>
          <cell r="I8" t="str">
            <v>Marié</v>
          </cell>
          <cell r="J8">
            <v>1</v>
          </cell>
          <cell r="K8">
            <v>6</v>
          </cell>
          <cell r="L8">
            <v>7</v>
          </cell>
          <cell r="M8" t="str">
            <v xml:space="preserve">Personnel Domestique </v>
          </cell>
          <cell r="N8" t="str">
            <v>NIAMEY</v>
          </cell>
          <cell r="O8" t="str">
            <v>NIAMEY</v>
          </cell>
          <cell r="P8" t="str">
            <v>II</v>
          </cell>
          <cell r="Q8">
            <v>2</v>
          </cell>
          <cell r="R8" t="str">
            <v>II.2</v>
          </cell>
          <cell r="S8" t="str">
            <v>CDI</v>
          </cell>
          <cell r="T8">
            <v>42278</v>
          </cell>
          <cell r="U8">
            <v>43009</v>
          </cell>
          <cell r="V8" t="str">
            <v>CDI</v>
          </cell>
          <cell r="W8" t="str">
            <v>NON</v>
          </cell>
          <cell r="X8" t="str">
            <v>Virement bancaire</v>
          </cell>
          <cell r="Y8" t="str">
            <v>ECOBANK</v>
          </cell>
          <cell r="Z8">
            <v>40671614417901</v>
          </cell>
          <cell r="AA8" t="str">
            <v>01</v>
          </cell>
          <cell r="AB8">
            <v>5</v>
          </cell>
          <cell r="AC8">
            <v>156405</v>
          </cell>
          <cell r="AD8">
            <v>7820.25</v>
          </cell>
          <cell r="AE8">
            <v>0</v>
          </cell>
          <cell r="AF8">
            <v>0</v>
          </cell>
          <cell r="AG8"/>
          <cell r="AH8">
            <v>0</v>
          </cell>
          <cell r="AI8">
            <v>164225.25</v>
          </cell>
          <cell r="AJ8">
            <v>8622</v>
          </cell>
          <cell r="AK8">
            <v>26933</v>
          </cell>
          <cell r="AL8">
            <v>821</v>
          </cell>
          <cell r="AM8">
            <v>36376</v>
          </cell>
          <cell r="AN8">
            <v>155603.25</v>
          </cell>
          <cell r="AO8">
            <v>20228</v>
          </cell>
          <cell r="AP8">
            <v>135000</v>
          </cell>
          <cell r="AQ8">
            <v>40500</v>
          </cell>
          <cell r="AR8">
            <v>94000</v>
          </cell>
          <cell r="AS8">
            <v>2826</v>
          </cell>
          <cell r="AT8">
            <v>15.193548387096776</v>
          </cell>
          <cell r="AU8">
            <v>0</v>
          </cell>
          <cell r="AV8">
            <v>0</v>
          </cell>
          <cell r="AW8">
            <v>0</v>
          </cell>
          <cell r="AX8">
            <v>0</v>
          </cell>
          <cell r="AY8"/>
          <cell r="AZ8">
            <v>31</v>
          </cell>
          <cell r="BA8">
            <v>17.693548387096776</v>
          </cell>
          <cell r="BB8">
            <v>180</v>
          </cell>
          <cell r="BC8">
            <v>868.91666666666663</v>
          </cell>
          <cell r="BD8">
            <v>1</v>
          </cell>
          <cell r="BE8">
            <v>50000</v>
          </cell>
          <cell r="BF8"/>
          <cell r="BG8"/>
          <cell r="BH8"/>
          <cell r="BI8">
            <v>152780</v>
          </cell>
          <cell r="BJ8">
            <v>102780</v>
          </cell>
          <cell r="BK8">
            <v>27754</v>
          </cell>
          <cell r="BL8">
            <v>191979</v>
          </cell>
        </row>
        <row r="9">
          <cell r="B9" t="str">
            <v>N52</v>
          </cell>
          <cell r="C9" t="str">
            <v>L:CHF4</v>
          </cell>
          <cell r="D9">
            <v>395765</v>
          </cell>
          <cell r="E9" t="str">
            <v>DANGA BAKASSO</v>
          </cell>
          <cell r="F9" t="str">
            <v>Issoufou</v>
          </cell>
          <cell r="G9" t="str">
            <v>H</v>
          </cell>
          <cell r="H9">
            <v>29901</v>
          </cell>
          <cell r="I9" t="str">
            <v>Marié</v>
          </cell>
          <cell r="J9">
            <v>1</v>
          </cell>
          <cell r="K9">
            <v>3</v>
          </cell>
          <cell r="L9">
            <v>4</v>
          </cell>
          <cell r="M9" t="str">
            <v>Chauffeur</v>
          </cell>
          <cell r="N9" t="str">
            <v>NIAMEY</v>
          </cell>
          <cell r="O9" t="str">
            <v>NIAMEY</v>
          </cell>
          <cell r="P9" t="str">
            <v>III</v>
          </cell>
          <cell r="Q9">
            <v>2</v>
          </cell>
          <cell r="R9" t="str">
            <v>III.2</v>
          </cell>
          <cell r="S9" t="str">
            <v>CDI</v>
          </cell>
          <cell r="T9">
            <v>42527</v>
          </cell>
          <cell r="U9">
            <v>42527</v>
          </cell>
          <cell r="V9" t="str">
            <v>CDI</v>
          </cell>
          <cell r="W9" t="str">
            <v>NON</v>
          </cell>
          <cell r="X9" t="str">
            <v>Virement bancaire</v>
          </cell>
          <cell r="Y9" t="str">
            <v>ECOBANK</v>
          </cell>
          <cell r="Z9" t="str">
            <v>0040671610984701</v>
          </cell>
          <cell r="AA9" t="str">
            <v>01</v>
          </cell>
          <cell r="AB9">
            <v>4</v>
          </cell>
          <cell r="AC9">
            <v>210302</v>
          </cell>
          <cell r="AD9">
            <v>8412.08</v>
          </cell>
          <cell r="AE9">
            <v>11780.197968750001</v>
          </cell>
          <cell r="AF9">
            <v>0</v>
          </cell>
          <cell r="AG9"/>
          <cell r="AH9">
            <v>0</v>
          </cell>
          <cell r="AI9">
            <v>230494.27796874999</v>
          </cell>
          <cell r="AJ9">
            <v>12101</v>
          </cell>
          <cell r="AK9">
            <v>37801</v>
          </cell>
          <cell r="AL9">
            <v>1152</v>
          </cell>
          <cell r="AM9">
            <v>51054</v>
          </cell>
          <cell r="AN9">
            <v>218393.27796874999</v>
          </cell>
          <cell r="AO9">
            <v>28391</v>
          </cell>
          <cell r="AP9">
            <v>190000</v>
          </cell>
          <cell r="AQ9">
            <v>24700</v>
          </cell>
          <cell r="AR9">
            <v>165000</v>
          </cell>
          <cell r="AS9">
            <v>10055</v>
          </cell>
          <cell r="AT9">
            <v>7.9516129032258061</v>
          </cell>
          <cell r="AU9">
            <v>0</v>
          </cell>
          <cell r="AV9">
            <v>0</v>
          </cell>
          <cell r="AW9">
            <v>0</v>
          </cell>
          <cell r="AX9">
            <v>0</v>
          </cell>
          <cell r="AY9"/>
          <cell r="AZ9">
            <v>31</v>
          </cell>
          <cell r="BA9">
            <v>10.451612903225806</v>
          </cell>
          <cell r="BB9">
            <v>192</v>
          </cell>
          <cell r="BC9">
            <v>1095.3229166666667</v>
          </cell>
          <cell r="BD9">
            <v>1</v>
          </cell>
          <cell r="BE9">
            <v>50000</v>
          </cell>
          <cell r="BF9"/>
          <cell r="BG9"/>
          <cell r="BH9"/>
          <cell r="BI9">
            <v>208340</v>
          </cell>
          <cell r="BJ9">
            <v>158340</v>
          </cell>
          <cell r="BK9">
            <v>38953</v>
          </cell>
          <cell r="BL9">
            <v>269447</v>
          </cell>
        </row>
        <row r="10">
          <cell r="B10" t="str">
            <v>N78</v>
          </cell>
          <cell r="C10" t="str">
            <v>L:FIN3</v>
          </cell>
          <cell r="D10">
            <v>309830</v>
          </cell>
          <cell r="E10" t="str">
            <v>HAMZA</v>
          </cell>
          <cell r="F10" t="str">
            <v>Fatchima</v>
          </cell>
          <cell r="G10" t="str">
            <v>F</v>
          </cell>
          <cell r="H10">
            <v>30767</v>
          </cell>
          <cell r="I10" t="str">
            <v>Mariée</v>
          </cell>
          <cell r="J10">
            <v>0</v>
          </cell>
          <cell r="K10">
            <v>4</v>
          </cell>
          <cell r="L10">
            <v>4</v>
          </cell>
          <cell r="M10" t="str">
            <v>Responsable Financier National</v>
          </cell>
          <cell r="N10" t="str">
            <v>NIAMEY</v>
          </cell>
          <cell r="O10" t="str">
            <v>NIAMEY</v>
          </cell>
          <cell r="P10" t="str">
            <v>VII</v>
          </cell>
          <cell r="Q10">
            <v>4</v>
          </cell>
          <cell r="R10" t="str">
            <v>VII.4</v>
          </cell>
          <cell r="S10" t="str">
            <v>CDI</v>
          </cell>
          <cell r="T10">
            <v>43374</v>
          </cell>
          <cell r="U10">
            <v>43374</v>
          </cell>
          <cell r="V10" t="str">
            <v>CDI</v>
          </cell>
          <cell r="W10" t="str">
            <v>NON</v>
          </cell>
          <cell r="X10" t="str">
            <v>Virement bancaire</v>
          </cell>
          <cell r="Y10" t="str">
            <v>ECOBANK</v>
          </cell>
          <cell r="Z10">
            <v>160049924001</v>
          </cell>
          <cell r="AA10" t="str">
            <v>01</v>
          </cell>
          <cell r="AB10">
            <v>2</v>
          </cell>
          <cell r="AC10">
            <v>638421</v>
          </cell>
          <cell r="AD10">
            <v>0</v>
          </cell>
          <cell r="AE10">
            <v>0</v>
          </cell>
          <cell r="AF10">
            <v>0</v>
          </cell>
          <cell r="AG10">
            <v>250000</v>
          </cell>
          <cell r="AH10">
            <v>0</v>
          </cell>
          <cell r="AI10">
            <v>500000</v>
          </cell>
          <cell r="AJ10">
            <v>26250</v>
          </cell>
          <cell r="AK10">
            <v>82000</v>
          </cell>
          <cell r="AL10">
            <v>2500</v>
          </cell>
          <cell r="AM10">
            <v>110750</v>
          </cell>
          <cell r="AN10">
            <v>862171</v>
          </cell>
          <cell r="AO10">
            <v>112082</v>
          </cell>
          <cell r="AP10">
            <v>750000</v>
          </cell>
          <cell r="AQ10">
            <v>97500</v>
          </cell>
          <cell r="AR10">
            <v>652000</v>
          </cell>
          <cell r="AS10">
            <v>137526</v>
          </cell>
          <cell r="AT10">
            <v>17.08064516129032</v>
          </cell>
          <cell r="AU10">
            <v>1</v>
          </cell>
          <cell r="AV10">
            <v>0</v>
          </cell>
          <cell r="AW10">
            <v>0</v>
          </cell>
          <cell r="AX10">
            <v>0</v>
          </cell>
          <cell r="AY10"/>
          <cell r="AZ10">
            <v>30</v>
          </cell>
          <cell r="BA10">
            <v>18.499999999999996</v>
          </cell>
          <cell r="BB10">
            <v>173.33</v>
          </cell>
          <cell r="BC10">
            <v>3683.2689090174808</v>
          </cell>
          <cell r="BD10">
            <v>1</v>
          </cell>
          <cell r="BE10"/>
          <cell r="BF10"/>
          <cell r="BG10"/>
          <cell r="BH10"/>
          <cell r="BI10">
            <v>724650</v>
          </cell>
          <cell r="BJ10">
            <v>724650</v>
          </cell>
          <cell r="BK10">
            <v>84500</v>
          </cell>
          <cell r="BL10">
            <v>972921</v>
          </cell>
        </row>
        <row r="11">
          <cell r="B11" t="str">
            <v>N100</v>
          </cell>
          <cell r="C11" t="str">
            <v>L:GR22</v>
          </cell>
          <cell r="D11">
            <v>243208</v>
          </cell>
          <cell r="E11" t="str">
            <v>LANCONDE AMADOU</v>
          </cell>
          <cell r="F11" t="str">
            <v>Issa</v>
          </cell>
          <cell r="G11" t="str">
            <v>H</v>
          </cell>
          <cell r="H11">
            <v>27821</v>
          </cell>
          <cell r="I11" t="str">
            <v>Marié</v>
          </cell>
          <cell r="J11">
            <v>1</v>
          </cell>
          <cell r="K11">
            <v>4</v>
          </cell>
          <cell r="L11">
            <v>5</v>
          </cell>
          <cell r="M11" t="str">
            <v>Gardien</v>
          </cell>
          <cell r="N11" t="str">
            <v>NIAMEY</v>
          </cell>
          <cell r="O11" t="str">
            <v>NIAMEY</v>
          </cell>
          <cell r="P11" t="str">
            <v>I</v>
          </cell>
          <cell r="Q11">
            <v>2</v>
          </cell>
          <cell r="R11" t="str">
            <v>I.2</v>
          </cell>
          <cell r="S11" t="str">
            <v>CDD</v>
          </cell>
          <cell r="T11">
            <v>43862</v>
          </cell>
          <cell r="U11">
            <v>43862</v>
          </cell>
          <cell r="V11">
            <v>44377</v>
          </cell>
          <cell r="W11" t="str">
            <v>NON</v>
          </cell>
          <cell r="X11" t="str">
            <v>Chèque</v>
          </cell>
          <cell r="Y11" t="str">
            <v>CHEQUE</v>
          </cell>
          <cell r="Z11"/>
          <cell r="AA11" t="str">
            <v>01</v>
          </cell>
          <cell r="AB11">
            <v>1</v>
          </cell>
          <cell r="AC11">
            <v>120173</v>
          </cell>
          <cell r="AD11">
            <v>0</v>
          </cell>
          <cell r="AE11">
            <v>18476.598750000001</v>
          </cell>
          <cell r="AF11">
            <v>5000</v>
          </cell>
          <cell r="AG11"/>
          <cell r="AH11">
            <v>0</v>
          </cell>
          <cell r="AI11">
            <v>138649.59875</v>
          </cell>
          <cell r="AJ11">
            <v>7279</v>
          </cell>
          <cell r="AK11">
            <v>22739</v>
          </cell>
          <cell r="AL11">
            <v>693</v>
          </cell>
          <cell r="AM11">
            <v>30711</v>
          </cell>
          <cell r="AN11">
            <v>136370.59875</v>
          </cell>
          <cell r="AO11">
            <v>17728</v>
          </cell>
          <cell r="AP11">
            <v>118000</v>
          </cell>
          <cell r="AQ11">
            <v>16520</v>
          </cell>
          <cell r="AR11">
            <v>101000</v>
          </cell>
          <cell r="AS11">
            <v>3204</v>
          </cell>
          <cell r="AT11">
            <v>38</v>
          </cell>
          <cell r="AU11">
            <v>0</v>
          </cell>
          <cell r="AV11">
            <v>0</v>
          </cell>
          <cell r="AW11">
            <v>0</v>
          </cell>
          <cell r="AX11">
            <v>0</v>
          </cell>
          <cell r="AY11"/>
          <cell r="AZ11">
            <v>31</v>
          </cell>
          <cell r="BA11">
            <v>40.5</v>
          </cell>
          <cell r="BB11">
            <v>240</v>
          </cell>
          <cell r="BC11">
            <v>500.72083333333336</v>
          </cell>
          <cell r="BD11">
            <v>1</v>
          </cell>
          <cell r="BE11"/>
          <cell r="BF11"/>
          <cell r="BG11"/>
          <cell r="BH11"/>
          <cell r="BI11">
            <v>133170</v>
          </cell>
          <cell r="BJ11">
            <v>133170</v>
          </cell>
          <cell r="BK11">
            <v>23432</v>
          </cell>
          <cell r="BL11">
            <v>167082</v>
          </cell>
        </row>
        <row r="12">
          <cell r="B12" t="str">
            <v>N101</v>
          </cell>
          <cell r="C12" t="str">
            <v>L:GR23</v>
          </cell>
          <cell r="D12">
            <v>435234</v>
          </cell>
          <cell r="E12" t="str">
            <v>OUSMANE ALOU</v>
          </cell>
          <cell r="F12" t="str">
            <v>Oumarou</v>
          </cell>
          <cell r="G12" t="str">
            <v>H</v>
          </cell>
          <cell r="H12">
            <v>33239</v>
          </cell>
          <cell r="I12" t="str">
            <v>Marié</v>
          </cell>
          <cell r="J12">
            <v>1</v>
          </cell>
          <cell r="K12">
            <v>0</v>
          </cell>
          <cell r="L12">
            <v>1</v>
          </cell>
          <cell r="M12" t="str">
            <v>Gardien</v>
          </cell>
          <cell r="N12" t="str">
            <v>NIAMEY</v>
          </cell>
          <cell r="O12" t="str">
            <v>NIAMEY</v>
          </cell>
          <cell r="P12" t="str">
            <v>I</v>
          </cell>
          <cell r="Q12">
            <v>2</v>
          </cell>
          <cell r="R12" t="str">
            <v>I.2</v>
          </cell>
          <cell r="S12" t="str">
            <v>CDD</v>
          </cell>
          <cell r="T12">
            <v>43862</v>
          </cell>
          <cell r="U12">
            <v>43862</v>
          </cell>
          <cell r="V12">
            <v>44377</v>
          </cell>
          <cell r="W12" t="str">
            <v>NON</v>
          </cell>
          <cell r="X12" t="str">
            <v>Chèque</v>
          </cell>
          <cell r="Y12" t="str">
            <v>CHEQUE</v>
          </cell>
          <cell r="Z12"/>
          <cell r="AA12" t="str">
            <v>01</v>
          </cell>
          <cell r="AB12">
            <v>1</v>
          </cell>
          <cell r="AC12">
            <v>120173</v>
          </cell>
          <cell r="AD12">
            <v>0</v>
          </cell>
          <cell r="AE12">
            <v>17024.508333333335</v>
          </cell>
          <cell r="AF12">
            <v>5000</v>
          </cell>
          <cell r="AG12"/>
          <cell r="AH12">
            <v>0</v>
          </cell>
          <cell r="AI12">
            <v>137197.50833333333</v>
          </cell>
          <cell r="AJ12">
            <v>7203</v>
          </cell>
          <cell r="AK12">
            <v>22500</v>
          </cell>
          <cell r="AL12">
            <v>686</v>
          </cell>
          <cell r="AM12">
            <v>30389</v>
          </cell>
          <cell r="AN12">
            <v>134994.50833333333</v>
          </cell>
          <cell r="AO12">
            <v>17549</v>
          </cell>
          <cell r="AP12">
            <v>117000</v>
          </cell>
          <cell r="AQ12">
            <v>5850</v>
          </cell>
          <cell r="AR12">
            <v>111000</v>
          </cell>
          <cell r="AS12">
            <v>3744</v>
          </cell>
          <cell r="AT12">
            <v>38</v>
          </cell>
          <cell r="AU12">
            <v>0</v>
          </cell>
          <cell r="AV12">
            <v>0</v>
          </cell>
          <cell r="AW12">
            <v>0</v>
          </cell>
          <cell r="AX12">
            <v>0</v>
          </cell>
          <cell r="AY12"/>
          <cell r="AZ12">
            <v>31</v>
          </cell>
          <cell r="BA12">
            <v>40.5</v>
          </cell>
          <cell r="BB12">
            <v>240</v>
          </cell>
          <cell r="BC12">
            <v>500.72083333333336</v>
          </cell>
          <cell r="BD12">
            <v>1</v>
          </cell>
          <cell r="BE12"/>
          <cell r="BF12"/>
          <cell r="BG12"/>
          <cell r="BH12"/>
          <cell r="BI12">
            <v>131250</v>
          </cell>
          <cell r="BJ12">
            <v>131250</v>
          </cell>
          <cell r="BK12">
            <v>23186</v>
          </cell>
          <cell r="BL12">
            <v>165384</v>
          </cell>
        </row>
        <row r="13">
          <cell r="B13" t="str">
            <v>N102</v>
          </cell>
          <cell r="C13" t="str">
            <v>L:GR24</v>
          </cell>
          <cell r="D13">
            <v>435235</v>
          </cell>
          <cell r="E13" t="str">
            <v>BOUBACAR</v>
          </cell>
          <cell r="F13" t="str">
            <v>Boureima</v>
          </cell>
          <cell r="G13" t="str">
            <v>H</v>
          </cell>
          <cell r="H13">
            <v>34335</v>
          </cell>
          <cell r="I13" t="str">
            <v>Marié</v>
          </cell>
          <cell r="J13">
            <v>1</v>
          </cell>
          <cell r="K13">
            <v>0</v>
          </cell>
          <cell r="L13">
            <v>1</v>
          </cell>
          <cell r="M13" t="str">
            <v>Gardien</v>
          </cell>
          <cell r="N13" t="str">
            <v>NIAMEY</v>
          </cell>
          <cell r="O13" t="str">
            <v>NIAMEY</v>
          </cell>
          <cell r="P13" t="str">
            <v>I</v>
          </cell>
          <cell r="Q13">
            <v>2</v>
          </cell>
          <cell r="R13" t="str">
            <v>I.2</v>
          </cell>
          <cell r="S13" t="str">
            <v>CDD</v>
          </cell>
          <cell r="T13">
            <v>43862</v>
          </cell>
          <cell r="U13">
            <v>43862</v>
          </cell>
          <cell r="V13">
            <v>44377</v>
          </cell>
          <cell r="W13" t="str">
            <v>NON</v>
          </cell>
          <cell r="X13" t="str">
            <v>Chèque</v>
          </cell>
          <cell r="Y13" t="str">
            <v>CHEQUE</v>
          </cell>
          <cell r="Z13"/>
          <cell r="AA13" t="str">
            <v>01</v>
          </cell>
          <cell r="AB13">
            <v>1</v>
          </cell>
          <cell r="AC13">
            <v>120173</v>
          </cell>
          <cell r="AD13">
            <v>0</v>
          </cell>
          <cell r="AE13">
            <v>21405.815625000003</v>
          </cell>
          <cell r="AF13">
            <v>5500</v>
          </cell>
          <cell r="AG13"/>
          <cell r="AH13">
            <v>0</v>
          </cell>
          <cell r="AI13">
            <v>141578.81562499999</v>
          </cell>
          <cell r="AJ13">
            <v>7433</v>
          </cell>
          <cell r="AK13">
            <v>23219</v>
          </cell>
          <cell r="AL13">
            <v>708</v>
          </cell>
          <cell r="AM13">
            <v>31360</v>
          </cell>
          <cell r="AN13">
            <v>139645.81562499999</v>
          </cell>
          <cell r="AO13">
            <v>18154</v>
          </cell>
          <cell r="AP13">
            <v>121000</v>
          </cell>
          <cell r="AQ13">
            <v>6050</v>
          </cell>
          <cell r="AR13">
            <v>114000</v>
          </cell>
          <cell r="AS13">
            <v>4088</v>
          </cell>
          <cell r="AT13">
            <v>38</v>
          </cell>
          <cell r="AU13">
            <v>0</v>
          </cell>
          <cell r="AV13">
            <v>0</v>
          </cell>
          <cell r="AW13">
            <v>0</v>
          </cell>
          <cell r="AX13">
            <v>0</v>
          </cell>
          <cell r="AY13"/>
          <cell r="AZ13">
            <v>31</v>
          </cell>
          <cell r="BA13">
            <v>40.5</v>
          </cell>
          <cell r="BB13">
            <v>240</v>
          </cell>
          <cell r="BC13">
            <v>500.72083333333336</v>
          </cell>
          <cell r="BD13">
            <v>1</v>
          </cell>
          <cell r="BE13"/>
          <cell r="BF13"/>
          <cell r="BG13"/>
          <cell r="BH13"/>
          <cell r="BI13">
            <v>135560</v>
          </cell>
          <cell r="BJ13">
            <v>135560</v>
          </cell>
          <cell r="BK13">
            <v>23927</v>
          </cell>
          <cell r="BL13">
            <v>171006</v>
          </cell>
        </row>
        <row r="14">
          <cell r="B14" t="str">
            <v>N67</v>
          </cell>
          <cell r="C14" t="str">
            <v>L:ATS</v>
          </cell>
          <cell r="D14">
            <v>285848</v>
          </cell>
          <cell r="E14" t="str">
            <v xml:space="preserve">MAMAN BACHIR </v>
          </cell>
          <cell r="F14" t="str">
            <v>Oumarou</v>
          </cell>
          <cell r="G14" t="str">
            <v>H</v>
          </cell>
          <cell r="H14">
            <v>28801</v>
          </cell>
          <cell r="I14" t="str">
            <v>Marié</v>
          </cell>
          <cell r="J14">
            <v>1</v>
          </cell>
          <cell r="K14">
            <v>6</v>
          </cell>
          <cell r="L14">
            <v>7</v>
          </cell>
          <cell r="M14" t="str">
            <v>Référent Médical</v>
          </cell>
          <cell r="N14" t="str">
            <v>NIAMEY</v>
          </cell>
          <cell r="O14" t="str">
            <v>NIAMEY</v>
          </cell>
          <cell r="P14" t="str">
            <v>VIII</v>
          </cell>
          <cell r="Q14">
            <v>1</v>
          </cell>
          <cell r="R14" t="str">
            <v>VIII.1</v>
          </cell>
          <cell r="S14" t="str">
            <v>CDD</v>
          </cell>
          <cell r="T14">
            <v>43983</v>
          </cell>
          <cell r="U14">
            <v>43983</v>
          </cell>
          <cell r="V14">
            <v>44561</v>
          </cell>
          <cell r="W14" t="str">
            <v>NON</v>
          </cell>
          <cell r="X14" t="str">
            <v>Virement bancaire</v>
          </cell>
          <cell r="Y14" t="str">
            <v>ECOBANK</v>
          </cell>
          <cell r="Z14">
            <v>671603167901</v>
          </cell>
          <cell r="AA14">
            <v>1</v>
          </cell>
          <cell r="AB14">
            <v>0</v>
          </cell>
          <cell r="AC14">
            <v>690060</v>
          </cell>
          <cell r="AD14">
            <v>0</v>
          </cell>
          <cell r="AE14">
            <v>0</v>
          </cell>
          <cell r="AF14">
            <v>0</v>
          </cell>
          <cell r="AG14"/>
          <cell r="AH14">
            <v>0</v>
          </cell>
          <cell r="AI14">
            <v>500000</v>
          </cell>
          <cell r="AJ14">
            <v>26250</v>
          </cell>
          <cell r="AK14">
            <v>82000</v>
          </cell>
          <cell r="AL14">
            <v>2500</v>
          </cell>
          <cell r="AM14">
            <v>110750</v>
          </cell>
          <cell r="AN14">
            <v>663810</v>
          </cell>
          <cell r="AO14">
            <v>86295</v>
          </cell>
          <cell r="AP14">
            <v>577000</v>
          </cell>
          <cell r="AQ14">
            <v>173100</v>
          </cell>
          <cell r="AR14">
            <v>403000</v>
          </cell>
          <cell r="AS14">
            <v>66560</v>
          </cell>
          <cell r="AT14">
            <v>27.758064516129032</v>
          </cell>
          <cell r="AU14">
            <v>0</v>
          </cell>
          <cell r="AV14">
            <v>0</v>
          </cell>
          <cell r="AW14">
            <v>0</v>
          </cell>
          <cell r="AX14">
            <v>0</v>
          </cell>
          <cell r="AY14"/>
          <cell r="AZ14">
            <v>31</v>
          </cell>
          <cell r="BA14">
            <v>30.258064516129032</v>
          </cell>
          <cell r="BB14">
            <v>173.33</v>
          </cell>
          <cell r="BC14">
            <v>3981.1919459989613</v>
          </cell>
          <cell r="BD14">
            <v>1</v>
          </cell>
          <cell r="BE14"/>
          <cell r="BF14"/>
          <cell r="BG14"/>
          <cell r="BH14"/>
          <cell r="BI14">
            <v>597250</v>
          </cell>
          <cell r="BJ14">
            <v>597250</v>
          </cell>
          <cell r="BK14">
            <v>84500</v>
          </cell>
          <cell r="BL14">
            <v>774560</v>
          </cell>
        </row>
        <row r="15">
          <cell r="B15" t="str">
            <v>N89</v>
          </cell>
          <cell r="C15" t="str">
            <v>L:ADM9</v>
          </cell>
          <cell r="D15">
            <v>428894</v>
          </cell>
          <cell r="E15" t="str">
            <v xml:space="preserve">ISSIAKA YACOUBA </v>
          </cell>
          <cell r="F15" t="str">
            <v>Hadjiratou</v>
          </cell>
          <cell r="G15" t="str">
            <v>F</v>
          </cell>
          <cell r="H15">
            <v>32472</v>
          </cell>
          <cell r="I15" t="str">
            <v>Mariée</v>
          </cell>
          <cell r="J15">
            <v>1</v>
          </cell>
          <cell r="K15">
            <v>2</v>
          </cell>
          <cell r="L15">
            <v>3</v>
          </cell>
          <cell r="M15" t="str">
            <v>Assistante Admin/Fin/RH</v>
          </cell>
          <cell r="N15" t="str">
            <v>NIAMEY</v>
          </cell>
          <cell r="O15" t="str">
            <v>NIAMEY</v>
          </cell>
          <cell r="P15" t="str">
            <v>VI</v>
          </cell>
          <cell r="Q15">
            <v>3</v>
          </cell>
          <cell r="R15" t="str">
            <v>VI.3</v>
          </cell>
          <cell r="S15" t="str">
            <v>CDD</v>
          </cell>
          <cell r="T15">
            <v>43983</v>
          </cell>
          <cell r="U15">
            <v>43983</v>
          </cell>
          <cell r="V15">
            <v>44561</v>
          </cell>
          <cell r="W15" t="str">
            <v>NON</v>
          </cell>
          <cell r="X15" t="str">
            <v>Virement bancaire</v>
          </cell>
          <cell r="Y15" t="str">
            <v>ECOBANK</v>
          </cell>
          <cell r="Z15">
            <v>160411179001</v>
          </cell>
          <cell r="AA15">
            <v>1</v>
          </cell>
          <cell r="AB15">
            <v>0</v>
          </cell>
          <cell r="AC15">
            <v>436719</v>
          </cell>
          <cell r="AD15">
            <v>0</v>
          </cell>
          <cell r="AE15">
            <v>0</v>
          </cell>
          <cell r="AF15">
            <v>0</v>
          </cell>
          <cell r="AG15"/>
          <cell r="AH15">
            <v>0</v>
          </cell>
          <cell r="AI15">
            <v>436719</v>
          </cell>
          <cell r="AJ15">
            <v>22928</v>
          </cell>
          <cell r="AK15">
            <v>71622</v>
          </cell>
          <cell r="AL15">
            <v>2184</v>
          </cell>
          <cell r="AM15">
            <v>96734</v>
          </cell>
          <cell r="AN15">
            <v>413791</v>
          </cell>
          <cell r="AO15">
            <v>53793</v>
          </cell>
          <cell r="AP15">
            <v>359000</v>
          </cell>
          <cell r="AQ15">
            <v>43080</v>
          </cell>
          <cell r="AR15">
            <v>315000</v>
          </cell>
          <cell r="AS15">
            <v>43625</v>
          </cell>
          <cell r="AT15">
            <v>25</v>
          </cell>
          <cell r="AU15">
            <v>0</v>
          </cell>
          <cell r="AV15">
            <v>0</v>
          </cell>
          <cell r="AW15">
            <v>0</v>
          </cell>
          <cell r="AX15">
            <v>0</v>
          </cell>
          <cell r="AY15"/>
          <cell r="AZ15">
            <v>31</v>
          </cell>
          <cell r="BA15">
            <v>27.5</v>
          </cell>
          <cell r="BB15">
            <v>173.33</v>
          </cell>
          <cell r="BC15">
            <v>2519.581145791265</v>
          </cell>
          <cell r="BD15">
            <v>1</v>
          </cell>
          <cell r="BE15"/>
          <cell r="BF15"/>
          <cell r="BG15"/>
          <cell r="BH15"/>
          <cell r="BI15">
            <v>370170</v>
          </cell>
          <cell r="BJ15">
            <v>370170</v>
          </cell>
          <cell r="BK15">
            <v>73806</v>
          </cell>
          <cell r="BL15">
            <v>510525</v>
          </cell>
        </row>
        <row r="16">
          <cell r="B16" t="str">
            <v>N108</v>
          </cell>
          <cell r="C16"/>
          <cell r="D16">
            <v>350162</v>
          </cell>
          <cell r="E16" t="str">
            <v>BOUBACAR</v>
          </cell>
          <cell r="F16" t="str">
            <v>Aliou</v>
          </cell>
          <cell r="G16" t="str">
            <v>H</v>
          </cell>
          <cell r="H16">
            <v>30167</v>
          </cell>
          <cell r="I16" t="str">
            <v>Marié</v>
          </cell>
          <cell r="J16">
            <v>1</v>
          </cell>
          <cell r="K16">
            <v>3</v>
          </cell>
          <cell r="L16">
            <v>4</v>
          </cell>
          <cell r="M16" t="str">
            <v>Chef de Projet</v>
          </cell>
          <cell r="N16" t="str">
            <v>NIAMEY</v>
          </cell>
          <cell r="O16" t="str">
            <v>NIAMEY</v>
          </cell>
          <cell r="P16" t="str">
            <v>VII</v>
          </cell>
          <cell r="Q16">
            <v>4</v>
          </cell>
          <cell r="R16" t="str">
            <v>VII.4</v>
          </cell>
          <cell r="S16" t="str">
            <v>CDD</v>
          </cell>
          <cell r="T16">
            <v>44256</v>
          </cell>
          <cell r="U16">
            <v>44256</v>
          </cell>
          <cell r="V16">
            <v>44530</v>
          </cell>
          <cell r="W16" t="str">
            <v>NON</v>
          </cell>
          <cell r="X16" t="str">
            <v>Virement bancaire</v>
          </cell>
          <cell r="Y16" t="str">
            <v>BIN</v>
          </cell>
          <cell r="Z16">
            <v>251081619001</v>
          </cell>
          <cell r="AA16">
            <v>1</v>
          </cell>
          <cell r="AB16">
            <v>0</v>
          </cell>
          <cell r="AC16">
            <v>638421</v>
          </cell>
          <cell r="AD16">
            <v>0</v>
          </cell>
          <cell r="AE16">
            <v>0</v>
          </cell>
          <cell r="AF16">
            <v>0</v>
          </cell>
          <cell r="AG16"/>
          <cell r="AH16">
            <v>0</v>
          </cell>
          <cell r="AI16">
            <v>500000</v>
          </cell>
          <cell r="AJ16">
            <v>26250</v>
          </cell>
          <cell r="AK16">
            <v>82000</v>
          </cell>
          <cell r="AL16">
            <v>2500</v>
          </cell>
          <cell r="AM16">
            <v>110750</v>
          </cell>
          <cell r="AN16">
            <v>612171</v>
          </cell>
          <cell r="AO16">
            <v>79582</v>
          </cell>
          <cell r="AP16">
            <v>532000</v>
          </cell>
          <cell r="AQ16">
            <v>69160</v>
          </cell>
          <cell r="AR16">
            <v>462000</v>
          </cell>
          <cell r="AS16">
            <v>82806</v>
          </cell>
          <cell r="AT16">
            <v>5</v>
          </cell>
          <cell r="AU16">
            <v>0</v>
          </cell>
          <cell r="AV16">
            <v>0</v>
          </cell>
          <cell r="AW16">
            <v>0</v>
          </cell>
          <cell r="AX16">
            <v>0</v>
          </cell>
          <cell r="AY16"/>
          <cell r="AZ16">
            <v>31</v>
          </cell>
          <cell r="BA16">
            <v>7.5</v>
          </cell>
          <cell r="BB16">
            <v>172.33</v>
          </cell>
          <cell r="BC16">
            <v>3704.642256136482</v>
          </cell>
          <cell r="BD16">
            <v>1</v>
          </cell>
          <cell r="BE16"/>
          <cell r="BF16"/>
          <cell r="BG16"/>
          <cell r="BH16"/>
          <cell r="BI16">
            <v>529370</v>
          </cell>
          <cell r="BJ16">
            <v>529370</v>
          </cell>
          <cell r="BK16">
            <v>84500</v>
          </cell>
          <cell r="BL16">
            <v>722921</v>
          </cell>
        </row>
        <row r="17">
          <cell r="B17" t="str">
            <v>N92</v>
          </cell>
          <cell r="C17" t="str">
            <v>L:ATD</v>
          </cell>
          <cell r="D17">
            <v>353547</v>
          </cell>
          <cell r="E17" t="str">
            <v>LYHIDA</v>
          </cell>
          <cell r="F17" t="str">
            <v>Assoumane</v>
          </cell>
          <cell r="G17" t="str">
            <v>H</v>
          </cell>
          <cell r="H17">
            <v>31962</v>
          </cell>
          <cell r="I17" t="str">
            <v>Marié</v>
          </cell>
          <cell r="J17">
            <v>1</v>
          </cell>
          <cell r="K17">
            <v>2</v>
          </cell>
          <cell r="L17">
            <v>3</v>
          </cell>
          <cell r="M17" t="str">
            <v>Assistant Technique Santé Protection</v>
          </cell>
          <cell r="N17" t="str">
            <v>NIAMEY</v>
          </cell>
          <cell r="O17" t="str">
            <v>TILLABERI</v>
          </cell>
          <cell r="P17" t="str">
            <v>VI</v>
          </cell>
          <cell r="Q17">
            <v>2</v>
          </cell>
          <cell r="R17" t="str">
            <v>VI.2</v>
          </cell>
          <cell r="S17" t="str">
            <v>CDD</v>
          </cell>
          <cell r="T17">
            <v>44256</v>
          </cell>
          <cell r="U17">
            <v>44256</v>
          </cell>
          <cell r="V17">
            <v>44530</v>
          </cell>
          <cell r="W17" t="str">
            <v>NON</v>
          </cell>
          <cell r="X17" t="str">
            <v>Virement bancaire</v>
          </cell>
          <cell r="Y17" t="str">
            <v>ECOBANK</v>
          </cell>
          <cell r="Z17">
            <v>160811609984201</v>
          </cell>
          <cell r="AA17">
            <v>1</v>
          </cell>
          <cell r="AB17">
            <v>0</v>
          </cell>
          <cell r="AC17">
            <v>415923</v>
          </cell>
          <cell r="AD17">
            <v>0</v>
          </cell>
          <cell r="AE17">
            <v>0</v>
          </cell>
          <cell r="AF17">
            <v>0</v>
          </cell>
          <cell r="AG17"/>
          <cell r="AH17">
            <v>0</v>
          </cell>
          <cell r="AI17">
            <v>415923</v>
          </cell>
          <cell r="AJ17">
            <v>21836</v>
          </cell>
          <cell r="AK17">
            <v>68211</v>
          </cell>
          <cell r="AL17">
            <v>2080</v>
          </cell>
          <cell r="AM17">
            <v>92127</v>
          </cell>
          <cell r="AN17">
            <v>394087</v>
          </cell>
          <cell r="AO17">
            <v>51231</v>
          </cell>
          <cell r="AP17">
            <v>342000</v>
          </cell>
          <cell r="AQ17">
            <v>41040</v>
          </cell>
          <cell r="AR17">
            <v>300000</v>
          </cell>
          <cell r="AS17">
            <v>40250</v>
          </cell>
          <cell r="AT17">
            <v>5</v>
          </cell>
          <cell r="AU17">
            <v>0</v>
          </cell>
          <cell r="AV17">
            <v>0</v>
          </cell>
          <cell r="AW17">
            <v>0</v>
          </cell>
          <cell r="AX17">
            <v>0</v>
          </cell>
          <cell r="AY17"/>
          <cell r="AZ17">
            <v>31</v>
          </cell>
          <cell r="BA17">
            <v>7.5</v>
          </cell>
          <cell r="BB17">
            <v>180</v>
          </cell>
          <cell r="BC17">
            <v>2310.6833333333334</v>
          </cell>
          <cell r="BD17">
            <v>1</v>
          </cell>
          <cell r="BE17">
            <v>100000</v>
          </cell>
          <cell r="BF17"/>
          <cell r="BG17"/>
          <cell r="BH17"/>
          <cell r="BI17">
            <v>353840</v>
          </cell>
          <cell r="BJ17">
            <v>253840</v>
          </cell>
          <cell r="BK17">
            <v>70291</v>
          </cell>
          <cell r="BL17">
            <v>486214</v>
          </cell>
        </row>
        <row r="18">
          <cell r="B18" t="str">
            <v>N109</v>
          </cell>
          <cell r="C18"/>
          <cell r="D18">
            <v>369960</v>
          </cell>
          <cell r="E18" t="str">
            <v>MAGAGI KAIBO</v>
          </cell>
          <cell r="F18" t="str">
            <v>Adamou</v>
          </cell>
          <cell r="G18" t="str">
            <v>H</v>
          </cell>
          <cell r="H18">
            <v>31331</v>
          </cell>
          <cell r="I18" t="str">
            <v>Marié(2)</v>
          </cell>
          <cell r="J18">
            <v>1</v>
          </cell>
          <cell r="K18">
            <v>3</v>
          </cell>
          <cell r="L18">
            <v>4</v>
          </cell>
          <cell r="M18" t="str">
            <v>Assistant Technique Santé Protection</v>
          </cell>
          <cell r="N18" t="str">
            <v>NIAMEY</v>
          </cell>
          <cell r="O18" t="str">
            <v>GOTHEYE</v>
          </cell>
          <cell r="P18" t="str">
            <v>VI</v>
          </cell>
          <cell r="Q18">
            <v>2</v>
          </cell>
          <cell r="R18" t="str">
            <v>VI.2</v>
          </cell>
          <cell r="S18" t="str">
            <v>CDD</v>
          </cell>
          <cell r="T18">
            <v>44259</v>
          </cell>
          <cell r="U18">
            <v>44259</v>
          </cell>
          <cell r="V18">
            <v>44530</v>
          </cell>
          <cell r="W18" t="str">
            <v>NON</v>
          </cell>
          <cell r="X18" t="str">
            <v>Virement bancaire</v>
          </cell>
          <cell r="Y18" t="str">
            <v>ECOBANK</v>
          </cell>
          <cell r="Z18">
            <v>160469312001</v>
          </cell>
          <cell r="AA18">
            <v>1</v>
          </cell>
          <cell r="AB18">
            <v>0</v>
          </cell>
          <cell r="AC18">
            <v>415923</v>
          </cell>
          <cell r="AD18">
            <v>0</v>
          </cell>
          <cell r="AE18">
            <v>0</v>
          </cell>
          <cell r="AF18">
            <v>0</v>
          </cell>
          <cell r="AG18"/>
          <cell r="AH18">
            <v>0</v>
          </cell>
          <cell r="AI18">
            <v>415923</v>
          </cell>
          <cell r="AJ18">
            <v>21836</v>
          </cell>
          <cell r="AK18">
            <v>68211</v>
          </cell>
          <cell r="AL18">
            <v>2080</v>
          </cell>
          <cell r="AM18">
            <v>92127</v>
          </cell>
          <cell r="AN18">
            <v>394087</v>
          </cell>
          <cell r="AO18">
            <v>51231</v>
          </cell>
          <cell r="AP18">
            <v>342000</v>
          </cell>
          <cell r="AQ18">
            <v>44460</v>
          </cell>
          <cell r="AR18">
            <v>297000</v>
          </cell>
          <cell r="AS18">
            <v>39575</v>
          </cell>
          <cell r="AT18">
            <v>4.758064516129032</v>
          </cell>
          <cell r="AU18">
            <v>0</v>
          </cell>
          <cell r="AV18">
            <v>0</v>
          </cell>
          <cell r="AW18">
            <v>0</v>
          </cell>
          <cell r="AX18">
            <v>0</v>
          </cell>
          <cell r="AY18"/>
          <cell r="AZ18">
            <v>31</v>
          </cell>
          <cell r="BA18">
            <v>7.258064516129032</v>
          </cell>
          <cell r="BB18">
            <v>180</v>
          </cell>
          <cell r="BC18">
            <v>2310.6833333333334</v>
          </cell>
          <cell r="BD18">
            <v>1</v>
          </cell>
          <cell r="BE18">
            <v>150000</v>
          </cell>
          <cell r="BF18"/>
          <cell r="BG18"/>
          <cell r="BH18"/>
          <cell r="BI18">
            <v>354510</v>
          </cell>
          <cell r="BJ18">
            <v>204510</v>
          </cell>
          <cell r="BK18">
            <v>70291</v>
          </cell>
          <cell r="BL18">
            <v>486214</v>
          </cell>
        </row>
        <row r="19">
          <cell r="B19" t="str">
            <v>N110</v>
          </cell>
          <cell r="C19"/>
          <cell r="D19" t="str">
            <v>En cours</v>
          </cell>
          <cell r="E19" t="str">
            <v>BOUBACAR KARAZI</v>
          </cell>
          <cell r="F19" t="str">
            <v>Yahaya</v>
          </cell>
          <cell r="G19" t="str">
            <v>H</v>
          </cell>
          <cell r="H19">
            <v>32761</v>
          </cell>
          <cell r="I19" t="str">
            <v>Marié</v>
          </cell>
          <cell r="J19">
            <v>1</v>
          </cell>
          <cell r="K19">
            <v>1</v>
          </cell>
          <cell r="L19">
            <v>2</v>
          </cell>
          <cell r="M19" t="str">
            <v>Assistant Gestionnaire des Données</v>
          </cell>
          <cell r="N19" t="str">
            <v>NIAMEY</v>
          </cell>
          <cell r="O19" t="str">
            <v>NIAMEY</v>
          </cell>
          <cell r="P19" t="str">
            <v>V</v>
          </cell>
          <cell r="Q19">
            <v>4</v>
          </cell>
          <cell r="R19" t="str">
            <v>V.4</v>
          </cell>
          <cell r="S19" t="str">
            <v>CDD</v>
          </cell>
          <cell r="T19">
            <v>44256</v>
          </cell>
          <cell r="U19">
            <v>44256</v>
          </cell>
          <cell r="V19">
            <v>44530</v>
          </cell>
          <cell r="W19" t="str">
            <v>NON</v>
          </cell>
          <cell r="X19" t="str">
            <v>Virement bancaire</v>
          </cell>
          <cell r="Y19" t="str">
            <v>ECOBANK</v>
          </cell>
          <cell r="Z19">
            <v>160612217001</v>
          </cell>
          <cell r="AA19">
            <v>1</v>
          </cell>
          <cell r="AB19">
            <v>0</v>
          </cell>
          <cell r="AC19">
            <v>367204</v>
          </cell>
          <cell r="AD19">
            <v>0</v>
          </cell>
          <cell r="AE19">
            <v>0</v>
          </cell>
          <cell r="AF19">
            <v>0</v>
          </cell>
          <cell r="AG19"/>
          <cell r="AH19">
            <v>0</v>
          </cell>
          <cell r="AI19">
            <v>367204</v>
          </cell>
          <cell r="AJ19">
            <v>19278</v>
          </cell>
          <cell r="AK19">
            <v>60221</v>
          </cell>
          <cell r="AL19">
            <v>1836</v>
          </cell>
          <cell r="AM19">
            <v>81335</v>
          </cell>
          <cell r="AN19">
            <v>347926</v>
          </cell>
          <cell r="AO19">
            <v>45230</v>
          </cell>
          <cell r="AP19">
            <v>302000</v>
          </cell>
          <cell r="AQ19">
            <v>30200</v>
          </cell>
          <cell r="AR19">
            <v>271000</v>
          </cell>
          <cell r="AS19">
            <v>33725</v>
          </cell>
          <cell r="AT19">
            <v>5</v>
          </cell>
          <cell r="AU19">
            <v>0</v>
          </cell>
          <cell r="AV19">
            <v>0</v>
          </cell>
          <cell r="AW19">
            <v>0</v>
          </cell>
          <cell r="AX19">
            <v>0</v>
          </cell>
          <cell r="AY19"/>
          <cell r="AZ19">
            <v>31</v>
          </cell>
          <cell r="BA19">
            <v>7.5</v>
          </cell>
          <cell r="BB19">
            <v>173.33</v>
          </cell>
          <cell r="BC19">
            <v>2118.525356256851</v>
          </cell>
          <cell r="BD19">
            <v>1</v>
          </cell>
          <cell r="BE19"/>
          <cell r="BF19"/>
          <cell r="BG19"/>
          <cell r="BH19"/>
          <cell r="BI19">
            <v>314200</v>
          </cell>
          <cell r="BJ19">
            <v>314200</v>
          </cell>
          <cell r="BK19">
            <v>62057</v>
          </cell>
          <cell r="BL19">
            <v>429261</v>
          </cell>
        </row>
        <row r="20">
          <cell r="B20" t="str">
            <v>N110</v>
          </cell>
          <cell r="C20"/>
          <cell r="D20">
            <v>262971</v>
          </cell>
          <cell r="E20" t="str">
            <v>BOUBACAR</v>
          </cell>
          <cell r="F20" t="str">
            <v>Tajira</v>
          </cell>
          <cell r="G20" t="str">
            <v>F</v>
          </cell>
          <cell r="H20">
            <v>28856</v>
          </cell>
          <cell r="I20" t="str">
            <v>Célibataire</v>
          </cell>
          <cell r="J20">
            <v>0</v>
          </cell>
          <cell r="K20">
            <v>0</v>
          </cell>
          <cell r="L20">
            <v>0</v>
          </cell>
          <cell r="M20" t="str">
            <v>Psychologue</v>
          </cell>
          <cell r="N20" t="str">
            <v>NIAMEY</v>
          </cell>
          <cell r="O20" t="str">
            <v>TILLABERI</v>
          </cell>
          <cell r="P20" t="str">
            <v>VI</v>
          </cell>
          <cell r="Q20">
            <v>3</v>
          </cell>
          <cell r="R20" t="str">
            <v>VI.3</v>
          </cell>
          <cell r="S20" t="str">
            <v>CDD</v>
          </cell>
          <cell r="T20">
            <v>44263</v>
          </cell>
          <cell r="U20">
            <v>44263</v>
          </cell>
          <cell r="V20">
            <v>44530</v>
          </cell>
          <cell r="W20" t="str">
            <v>NON</v>
          </cell>
          <cell r="X20" t="str">
            <v>Virement bancaire</v>
          </cell>
          <cell r="Y20" t="str">
            <v>BIA</v>
          </cell>
          <cell r="Z20">
            <v>2531109115564</v>
          </cell>
          <cell r="AA20">
            <v>1</v>
          </cell>
          <cell r="AB20">
            <v>0</v>
          </cell>
          <cell r="AC20">
            <v>436719</v>
          </cell>
          <cell r="AD20">
            <v>0</v>
          </cell>
          <cell r="AE20">
            <v>0</v>
          </cell>
          <cell r="AF20">
            <v>0</v>
          </cell>
          <cell r="AG20"/>
          <cell r="AH20">
            <v>0</v>
          </cell>
          <cell r="AI20">
            <v>436719</v>
          </cell>
          <cell r="AJ20">
            <v>22928</v>
          </cell>
          <cell r="AK20">
            <v>71622</v>
          </cell>
          <cell r="AL20">
            <v>2184</v>
          </cell>
          <cell r="AM20">
            <v>96734</v>
          </cell>
          <cell r="AN20">
            <v>413791</v>
          </cell>
          <cell r="AO20">
            <v>53793</v>
          </cell>
          <cell r="AP20">
            <v>359000</v>
          </cell>
          <cell r="AQ20">
            <v>0</v>
          </cell>
          <cell r="AR20">
            <v>359000</v>
          </cell>
          <cell r="AS20">
            <v>54680</v>
          </cell>
          <cell r="AT20">
            <v>5</v>
          </cell>
          <cell r="AU20">
            <v>0</v>
          </cell>
          <cell r="AV20">
            <v>0</v>
          </cell>
          <cell r="AW20">
            <v>0</v>
          </cell>
          <cell r="AX20">
            <v>0</v>
          </cell>
          <cell r="AY20"/>
          <cell r="AZ20">
            <v>31</v>
          </cell>
          <cell r="BA20">
            <v>7.5</v>
          </cell>
          <cell r="BB20">
            <v>180</v>
          </cell>
          <cell r="BC20">
            <v>2426.2166666666667</v>
          </cell>
          <cell r="BD20">
            <v>1</v>
          </cell>
          <cell r="BE20">
            <v>100000</v>
          </cell>
          <cell r="BF20"/>
          <cell r="BG20"/>
          <cell r="BH20"/>
          <cell r="BI20">
            <v>359110</v>
          </cell>
          <cell r="BJ20">
            <v>259110</v>
          </cell>
          <cell r="BK20">
            <v>73806</v>
          </cell>
          <cell r="BL20">
            <v>510525</v>
          </cell>
        </row>
        <row r="21">
          <cell r="B21" t="str">
            <v>N112</v>
          </cell>
          <cell r="C21"/>
          <cell r="D21">
            <v>409670</v>
          </cell>
          <cell r="E21" t="str">
            <v>ISSAKA DJAOUGA</v>
          </cell>
          <cell r="F21" t="str">
            <v>Amadou</v>
          </cell>
          <cell r="G21" t="str">
            <v>H</v>
          </cell>
          <cell r="H21">
            <v>29718</v>
          </cell>
          <cell r="I21" t="str">
            <v>Célibataire</v>
          </cell>
          <cell r="J21">
            <v>0</v>
          </cell>
          <cell r="K21">
            <v>0</v>
          </cell>
          <cell r="L21">
            <v>0</v>
          </cell>
          <cell r="M21" t="str">
            <v>Psychologue</v>
          </cell>
          <cell r="N21" t="str">
            <v>NIAMEY</v>
          </cell>
          <cell r="O21" t="str">
            <v>GOTHEYE</v>
          </cell>
          <cell r="P21" t="str">
            <v>VI</v>
          </cell>
          <cell r="Q21">
            <v>3</v>
          </cell>
          <cell r="R21" t="str">
            <v>VI.3</v>
          </cell>
          <cell r="S21" t="str">
            <v>CDD</v>
          </cell>
          <cell r="T21">
            <v>44270</v>
          </cell>
          <cell r="U21">
            <v>44270</v>
          </cell>
          <cell r="V21">
            <v>44530</v>
          </cell>
          <cell r="W21" t="str">
            <v>NON</v>
          </cell>
          <cell r="X21" t="str">
            <v>Virement bancaire</v>
          </cell>
          <cell r="Y21" t="str">
            <v>BIA</v>
          </cell>
          <cell r="Z21">
            <v>6910634000796</v>
          </cell>
          <cell r="AA21">
            <v>1</v>
          </cell>
          <cell r="AB21">
            <v>0</v>
          </cell>
          <cell r="AC21">
            <v>436719</v>
          </cell>
          <cell r="AD21">
            <v>0</v>
          </cell>
          <cell r="AE21">
            <v>0</v>
          </cell>
          <cell r="AF21">
            <v>0</v>
          </cell>
          <cell r="AG21"/>
          <cell r="AH21">
            <v>0</v>
          </cell>
          <cell r="AI21">
            <v>436719</v>
          </cell>
          <cell r="AJ21">
            <v>22928</v>
          </cell>
          <cell r="AK21">
            <v>71622</v>
          </cell>
          <cell r="AL21">
            <v>2184</v>
          </cell>
          <cell r="AM21">
            <v>96734</v>
          </cell>
          <cell r="AN21">
            <v>413791</v>
          </cell>
          <cell r="AO21">
            <v>53793</v>
          </cell>
          <cell r="AP21">
            <v>359000</v>
          </cell>
          <cell r="AQ21">
            <v>0</v>
          </cell>
          <cell r="AR21">
            <v>359000</v>
          </cell>
          <cell r="AS21">
            <v>54680</v>
          </cell>
          <cell r="AT21">
            <v>3.870967741935484</v>
          </cell>
          <cell r="AU21">
            <v>0</v>
          </cell>
          <cell r="AV21">
            <v>0</v>
          </cell>
          <cell r="AW21">
            <v>0</v>
          </cell>
          <cell r="AX21">
            <v>0</v>
          </cell>
          <cell r="AY21"/>
          <cell r="AZ21">
            <v>31</v>
          </cell>
          <cell r="BA21">
            <v>6.370967741935484</v>
          </cell>
          <cell r="BB21">
            <v>180</v>
          </cell>
          <cell r="BC21">
            <v>2426.2166666666667</v>
          </cell>
          <cell r="BD21">
            <v>1</v>
          </cell>
          <cell r="BE21"/>
          <cell r="BF21"/>
          <cell r="BG21"/>
          <cell r="BH21"/>
          <cell r="BI21">
            <v>359110</v>
          </cell>
          <cell r="BJ21">
            <v>359110</v>
          </cell>
          <cell r="BK21">
            <v>73806</v>
          </cell>
          <cell r="BL21">
            <v>510525</v>
          </cell>
        </row>
        <row r="22">
          <cell r="B22" t="str">
            <v>N117</v>
          </cell>
          <cell r="C22"/>
          <cell r="D22" t="str">
            <v>En cours</v>
          </cell>
          <cell r="E22" t="str">
            <v xml:space="preserve">HASSANE DIORI </v>
          </cell>
          <cell r="F22" t="str">
            <v>Oumarou</v>
          </cell>
          <cell r="G22" t="str">
            <v>H</v>
          </cell>
          <cell r="H22">
            <v>34059</v>
          </cell>
          <cell r="I22" t="str">
            <v>Célibataire</v>
          </cell>
          <cell r="J22">
            <v>0</v>
          </cell>
          <cell r="K22">
            <v>0</v>
          </cell>
          <cell r="L22">
            <v>0</v>
          </cell>
          <cell r="M22" t="str">
            <v xml:space="preserve">Logisticien </v>
          </cell>
          <cell r="N22" t="str">
            <v>NIAMEY</v>
          </cell>
          <cell r="O22" t="str">
            <v>NIAMEY</v>
          </cell>
          <cell r="P22" t="str">
            <v>VI</v>
          </cell>
          <cell r="Q22">
            <v>1</v>
          </cell>
          <cell r="R22" t="str">
            <v>VI.1</v>
          </cell>
          <cell r="S22" t="str">
            <v>CDD</v>
          </cell>
          <cell r="T22">
            <v>44287</v>
          </cell>
          <cell r="U22">
            <v>44287</v>
          </cell>
          <cell r="V22">
            <v>44561</v>
          </cell>
          <cell r="W22" t="str">
            <v>NON</v>
          </cell>
          <cell r="X22" t="str">
            <v>Virement bancaire</v>
          </cell>
          <cell r="Y22" t="str">
            <v>ECOBANK</v>
          </cell>
          <cell r="Z22">
            <v>160520197001</v>
          </cell>
          <cell r="AA22">
            <v>1</v>
          </cell>
          <cell r="AB22">
            <v>0</v>
          </cell>
          <cell r="AC22">
            <v>396117</v>
          </cell>
          <cell r="AD22">
            <v>0</v>
          </cell>
          <cell r="AE22">
            <v>0</v>
          </cell>
          <cell r="AF22">
            <v>0</v>
          </cell>
          <cell r="AG22"/>
          <cell r="AH22">
            <v>0</v>
          </cell>
          <cell r="AI22">
            <v>396117</v>
          </cell>
          <cell r="AJ22">
            <v>20796</v>
          </cell>
          <cell r="AK22">
            <v>64963</v>
          </cell>
          <cell r="AL22">
            <v>1981</v>
          </cell>
          <cell r="AM22">
            <v>87740</v>
          </cell>
          <cell r="AN22">
            <v>375321</v>
          </cell>
          <cell r="AO22">
            <v>48792</v>
          </cell>
          <cell r="AP22">
            <v>326000</v>
          </cell>
          <cell r="AQ22">
            <v>0</v>
          </cell>
          <cell r="AR22">
            <v>326000</v>
          </cell>
          <cell r="AS22">
            <v>46100</v>
          </cell>
          <cell r="AT22">
            <v>2.5</v>
          </cell>
          <cell r="AU22">
            <v>0</v>
          </cell>
          <cell r="AV22">
            <v>0</v>
          </cell>
          <cell r="AW22">
            <v>0</v>
          </cell>
          <cell r="AX22">
            <v>0</v>
          </cell>
          <cell r="AY22"/>
          <cell r="AZ22">
            <v>31</v>
          </cell>
          <cell r="BA22">
            <v>5</v>
          </cell>
          <cell r="BB22">
            <v>173.33</v>
          </cell>
          <cell r="BC22">
            <v>2285.3343333525645</v>
          </cell>
          <cell r="BD22">
            <v>1</v>
          </cell>
          <cell r="BE22"/>
          <cell r="BF22"/>
          <cell r="BG22"/>
          <cell r="BH22"/>
          <cell r="BI22">
            <v>329220</v>
          </cell>
          <cell r="BJ22">
            <v>329220</v>
          </cell>
          <cell r="BK22">
            <v>66944</v>
          </cell>
          <cell r="BL22">
            <v>463061</v>
          </cell>
        </row>
        <row r="23">
          <cell r="B23" t="str">
            <v>N65</v>
          </cell>
          <cell r="C23" t="str">
            <v>L:GR14</v>
          </cell>
          <cell r="D23">
            <v>425498</v>
          </cell>
          <cell r="E23" t="str">
            <v>SOULEY KIRO</v>
          </cell>
          <cell r="F23" t="str">
            <v>Boubacar</v>
          </cell>
          <cell r="G23" t="str">
            <v>H</v>
          </cell>
          <cell r="H23">
            <v>32509</v>
          </cell>
          <cell r="I23" t="str">
            <v>Célibataire</v>
          </cell>
          <cell r="J23">
            <v>0</v>
          </cell>
          <cell r="K23">
            <v>0</v>
          </cell>
          <cell r="L23">
            <v>0</v>
          </cell>
          <cell r="M23" t="str">
            <v>Gardien</v>
          </cell>
          <cell r="N23" t="str">
            <v>NIAMEY</v>
          </cell>
          <cell r="O23" t="str">
            <v>NIAMEY</v>
          </cell>
          <cell r="P23" t="str">
            <v>I</v>
          </cell>
          <cell r="Q23">
            <v>2</v>
          </cell>
          <cell r="R23" t="str">
            <v>I.2</v>
          </cell>
          <cell r="S23" t="str">
            <v>CDD</v>
          </cell>
          <cell r="T23">
            <v>44293</v>
          </cell>
          <cell r="U23">
            <v>44293</v>
          </cell>
          <cell r="V23">
            <v>44561</v>
          </cell>
          <cell r="W23" t="str">
            <v>NON</v>
          </cell>
          <cell r="X23" t="str">
            <v>Virement bancaire</v>
          </cell>
          <cell r="Y23" t="str">
            <v>ECOBANK</v>
          </cell>
          <cell r="Z23">
            <v>160419189001</v>
          </cell>
          <cell r="AA23">
            <v>1</v>
          </cell>
          <cell r="AB23">
            <v>0</v>
          </cell>
          <cell r="AC23">
            <v>120173</v>
          </cell>
          <cell r="AD23">
            <v>0</v>
          </cell>
          <cell r="AE23">
            <v>15772.706250000001</v>
          </cell>
          <cell r="AF23">
            <v>5500</v>
          </cell>
          <cell r="AG23"/>
          <cell r="AH23">
            <v>0</v>
          </cell>
          <cell r="AI23">
            <v>135945.70624999999</v>
          </cell>
          <cell r="AJ23">
            <v>7137</v>
          </cell>
          <cell r="AK23">
            <v>22295</v>
          </cell>
          <cell r="AL23">
            <v>680</v>
          </cell>
          <cell r="AM23">
            <v>30112</v>
          </cell>
          <cell r="AN23">
            <v>134308.70624999999</v>
          </cell>
          <cell r="AO23">
            <v>17460</v>
          </cell>
          <cell r="AP23">
            <v>116000</v>
          </cell>
          <cell r="AQ23">
            <v>0</v>
          </cell>
          <cell r="AR23">
            <v>116000</v>
          </cell>
          <cell r="AS23">
            <v>4322</v>
          </cell>
          <cell r="AT23">
            <v>1.9166666666666667</v>
          </cell>
          <cell r="AU23">
            <v>0</v>
          </cell>
          <cell r="AV23">
            <v>0</v>
          </cell>
          <cell r="AW23">
            <v>0</v>
          </cell>
          <cell r="AX23">
            <v>0</v>
          </cell>
          <cell r="AY23"/>
          <cell r="AZ23">
            <v>31</v>
          </cell>
          <cell r="BA23">
            <v>4.416666666666667</v>
          </cell>
          <cell r="BB23">
            <v>240</v>
          </cell>
          <cell r="BC23">
            <v>500.72083333333336</v>
          </cell>
          <cell r="BD23">
            <v>1</v>
          </cell>
          <cell r="BE23"/>
          <cell r="BF23"/>
          <cell r="BG23"/>
          <cell r="BH23"/>
          <cell r="BI23">
            <v>129990</v>
          </cell>
          <cell r="BJ23">
            <v>129990</v>
          </cell>
          <cell r="BK23">
            <v>22975</v>
          </cell>
          <cell r="BL23">
            <v>164421</v>
          </cell>
        </row>
        <row r="24">
          <cell r="B24" t="str">
            <v>N93</v>
          </cell>
          <cell r="C24" t="str">
            <v>L:GR21</v>
          </cell>
          <cell r="D24">
            <v>431326</v>
          </cell>
          <cell r="E24" t="str">
            <v xml:space="preserve">ELH IBRAHIM </v>
          </cell>
          <cell r="F24" t="str">
            <v>Issaka</v>
          </cell>
          <cell r="G24" t="str">
            <v>H</v>
          </cell>
          <cell r="H24">
            <v>34321</v>
          </cell>
          <cell r="I24" t="str">
            <v>Célibataire</v>
          </cell>
          <cell r="J24">
            <v>0</v>
          </cell>
          <cell r="K24">
            <v>0</v>
          </cell>
          <cell r="L24">
            <v>0</v>
          </cell>
          <cell r="M24" t="str">
            <v>Gardien</v>
          </cell>
          <cell r="N24" t="str">
            <v>NIAMEY</v>
          </cell>
          <cell r="O24" t="str">
            <v>NIAMEY</v>
          </cell>
          <cell r="P24" t="str">
            <v>I</v>
          </cell>
          <cell r="Q24">
            <v>2</v>
          </cell>
          <cell r="R24" t="str">
            <v>I.2</v>
          </cell>
          <cell r="S24" t="str">
            <v>CDD</v>
          </cell>
          <cell r="T24">
            <v>44293</v>
          </cell>
          <cell r="U24">
            <v>44293</v>
          </cell>
          <cell r="V24">
            <v>44561</v>
          </cell>
          <cell r="W24" t="str">
            <v>NON</v>
          </cell>
          <cell r="X24" t="str">
            <v>Virement bancaire</v>
          </cell>
          <cell r="Y24" t="str">
            <v>ECOBANK</v>
          </cell>
          <cell r="Z24">
            <v>160476241001</v>
          </cell>
          <cell r="AA24">
            <v>1</v>
          </cell>
          <cell r="AB24">
            <v>0</v>
          </cell>
          <cell r="AC24">
            <v>120173</v>
          </cell>
          <cell r="AD24">
            <v>0</v>
          </cell>
          <cell r="AE24">
            <v>18476.598750000001</v>
          </cell>
          <cell r="AF24">
            <v>5000</v>
          </cell>
          <cell r="AG24"/>
          <cell r="AH24">
            <v>0</v>
          </cell>
          <cell r="AI24">
            <v>138649.59875</v>
          </cell>
          <cell r="AJ24">
            <v>7279</v>
          </cell>
          <cell r="AK24">
            <v>22739</v>
          </cell>
          <cell r="AL24">
            <v>693</v>
          </cell>
          <cell r="AM24">
            <v>30711</v>
          </cell>
          <cell r="AN24">
            <v>136370.59875</v>
          </cell>
          <cell r="AO24">
            <v>17728</v>
          </cell>
          <cell r="AP24">
            <v>118000</v>
          </cell>
          <cell r="AQ24">
            <v>0</v>
          </cell>
          <cell r="AR24">
            <v>118000</v>
          </cell>
          <cell r="AS24">
            <v>4556</v>
          </cell>
          <cell r="AT24">
            <v>1.9166666666666667</v>
          </cell>
          <cell r="AU24">
            <v>0</v>
          </cell>
          <cell r="AV24">
            <v>0</v>
          </cell>
          <cell r="AW24">
            <v>0</v>
          </cell>
          <cell r="AX24">
            <v>0</v>
          </cell>
          <cell r="AY24"/>
          <cell r="AZ24">
            <v>31</v>
          </cell>
          <cell r="BA24">
            <v>4.416666666666667</v>
          </cell>
          <cell r="BB24">
            <v>240</v>
          </cell>
          <cell r="BC24">
            <v>500.72083333333336</v>
          </cell>
          <cell r="BD24">
            <v>1</v>
          </cell>
          <cell r="BE24">
            <v>25000</v>
          </cell>
          <cell r="BF24"/>
          <cell r="BG24"/>
          <cell r="BH24"/>
          <cell r="BI24">
            <v>131810</v>
          </cell>
          <cell r="BJ24">
            <v>106810</v>
          </cell>
          <cell r="BK24">
            <v>23432</v>
          </cell>
          <cell r="BL24">
            <v>167082</v>
          </cell>
        </row>
        <row r="25">
          <cell r="B25" t="str">
            <v>N68</v>
          </cell>
          <cell r="C25" t="str">
            <v>L:COC8</v>
          </cell>
          <cell r="D25">
            <v>333646</v>
          </cell>
          <cell r="E25" t="str">
            <v>IBRAHIM</v>
          </cell>
          <cell r="F25" t="str">
            <v>Goumar</v>
          </cell>
          <cell r="G25" t="str">
            <v>H</v>
          </cell>
          <cell r="H25">
            <v>30045</v>
          </cell>
          <cell r="I25" t="str">
            <v>Marié</v>
          </cell>
          <cell r="J25">
            <v>1</v>
          </cell>
          <cell r="K25">
            <v>4</v>
          </cell>
          <cell r="L25">
            <v>5</v>
          </cell>
          <cell r="M25" t="str">
            <v>personnel de maison</v>
          </cell>
          <cell r="N25" t="str">
            <v>NIAMEY</v>
          </cell>
          <cell r="O25" t="str">
            <v>NIAMEY</v>
          </cell>
          <cell r="P25" t="str">
            <v>II</v>
          </cell>
          <cell r="Q25">
            <v>2</v>
          </cell>
          <cell r="R25" t="str">
            <v>II.2</v>
          </cell>
          <cell r="S25" t="str">
            <v>CDD</v>
          </cell>
          <cell r="T25">
            <v>44317</v>
          </cell>
          <cell r="U25">
            <v>44317</v>
          </cell>
          <cell r="V25">
            <v>44561</v>
          </cell>
          <cell r="W25" t="str">
            <v>NON</v>
          </cell>
          <cell r="X25" t="str">
            <v>Virement bancaire</v>
          </cell>
          <cell r="Y25" t="str">
            <v>CHEQUE</v>
          </cell>
          <cell r="Z25"/>
          <cell r="AA25">
            <v>1</v>
          </cell>
          <cell r="AB25">
            <v>0</v>
          </cell>
          <cell r="AC25">
            <v>156405</v>
          </cell>
          <cell r="AD25">
            <v>0</v>
          </cell>
          <cell r="AE25">
            <v>0</v>
          </cell>
          <cell r="AF25">
            <v>0</v>
          </cell>
          <cell r="AG25"/>
          <cell r="AH25">
            <v>0</v>
          </cell>
          <cell r="AI25">
            <v>156405</v>
          </cell>
          <cell r="AJ25">
            <v>8211</v>
          </cell>
          <cell r="AK25">
            <v>25650</v>
          </cell>
          <cell r="AL25">
            <v>782</v>
          </cell>
          <cell r="AM25">
            <v>34643</v>
          </cell>
          <cell r="AN25">
            <v>148194</v>
          </cell>
          <cell r="AO25">
            <v>19265</v>
          </cell>
          <cell r="AP25">
            <v>128000</v>
          </cell>
          <cell r="AQ25">
            <v>17920</v>
          </cell>
          <cell r="AR25">
            <v>110000</v>
          </cell>
          <cell r="AS25">
            <v>3690</v>
          </cell>
          <cell r="AT25">
            <v>0</v>
          </cell>
          <cell r="AU25">
            <v>0</v>
          </cell>
          <cell r="AV25">
            <v>0</v>
          </cell>
          <cell r="AW25">
            <v>0</v>
          </cell>
          <cell r="AX25">
            <v>0</v>
          </cell>
          <cell r="AY25"/>
          <cell r="AZ25">
            <v>31</v>
          </cell>
          <cell r="BA25">
            <v>2.5</v>
          </cell>
          <cell r="BB25">
            <v>180</v>
          </cell>
          <cell r="BC25">
            <v>868.91666666666663</v>
          </cell>
          <cell r="BD25">
            <v>1</v>
          </cell>
          <cell r="BE25"/>
          <cell r="BF25"/>
          <cell r="BG25"/>
          <cell r="BH25"/>
          <cell r="BI25">
            <v>144500</v>
          </cell>
          <cell r="BJ25">
            <v>144500</v>
          </cell>
          <cell r="BK25">
            <v>26432</v>
          </cell>
          <cell r="BL25">
            <v>182837</v>
          </cell>
        </row>
        <row r="26">
          <cell r="B26" t="str">
            <v>N96</v>
          </cell>
          <cell r="C26" t="str">
            <v>L:CHF6</v>
          </cell>
          <cell r="D26" t="str">
            <v>En cours</v>
          </cell>
          <cell r="E26" t="str">
            <v>OUSMANE</v>
          </cell>
          <cell r="F26" t="str">
            <v>Nourou</v>
          </cell>
          <cell r="G26" t="str">
            <v>H</v>
          </cell>
          <cell r="H26">
            <v>29944</v>
          </cell>
          <cell r="I26" t="str">
            <v>Marié</v>
          </cell>
          <cell r="J26">
            <v>1</v>
          </cell>
          <cell r="K26">
            <v>1</v>
          </cell>
          <cell r="L26">
            <v>2</v>
          </cell>
          <cell r="M26" t="str">
            <v>Chauffeur</v>
          </cell>
          <cell r="N26" t="str">
            <v>NIAMEY</v>
          </cell>
          <cell r="O26" t="str">
            <v>NIAMEY</v>
          </cell>
          <cell r="P26" t="str">
            <v>III</v>
          </cell>
          <cell r="Q26">
            <v>3</v>
          </cell>
          <cell r="R26" t="str">
            <v>III.2</v>
          </cell>
          <cell r="S26" t="str">
            <v>CDD</v>
          </cell>
          <cell r="T26">
            <v>44317</v>
          </cell>
          <cell r="U26">
            <v>44317</v>
          </cell>
          <cell r="V26">
            <v>44561</v>
          </cell>
          <cell r="W26" t="str">
            <v>NON</v>
          </cell>
          <cell r="X26" t="str">
            <v>Virement bancaire</v>
          </cell>
          <cell r="Y26" t="str">
            <v>ECOBANK</v>
          </cell>
          <cell r="Z26">
            <v>160502694001</v>
          </cell>
          <cell r="AA26">
            <v>1</v>
          </cell>
          <cell r="AB26">
            <v>0</v>
          </cell>
          <cell r="AC26">
            <v>210302</v>
          </cell>
          <cell r="AD26">
            <v>0</v>
          </cell>
          <cell r="AE26">
            <v>0</v>
          </cell>
          <cell r="AF26">
            <v>0</v>
          </cell>
          <cell r="AG26"/>
          <cell r="AH26"/>
          <cell r="AI26">
            <v>210302</v>
          </cell>
          <cell r="AJ26">
            <v>11041</v>
          </cell>
          <cell r="AK26">
            <v>34490</v>
          </cell>
          <cell r="AL26">
            <v>1052</v>
          </cell>
          <cell r="AM26">
            <v>46583</v>
          </cell>
          <cell r="AN26">
            <v>199261</v>
          </cell>
          <cell r="AO26">
            <v>25904</v>
          </cell>
          <cell r="AP26">
            <v>173000</v>
          </cell>
          <cell r="AQ26">
            <v>17300</v>
          </cell>
          <cell r="AR26">
            <v>155000</v>
          </cell>
          <cell r="AS26">
            <v>8885</v>
          </cell>
          <cell r="AT26">
            <v>0</v>
          </cell>
          <cell r="AU26">
            <v>0</v>
          </cell>
          <cell r="AV26">
            <v>0</v>
          </cell>
          <cell r="AW26">
            <v>0</v>
          </cell>
          <cell r="AX26">
            <v>0</v>
          </cell>
          <cell r="AY26"/>
          <cell r="AZ26">
            <v>31</v>
          </cell>
          <cell r="BA26">
            <v>2.5</v>
          </cell>
          <cell r="BB26">
            <v>192</v>
          </cell>
          <cell r="BC26">
            <v>1095.3229166666667</v>
          </cell>
          <cell r="BD26">
            <v>1</v>
          </cell>
          <cell r="BE26"/>
          <cell r="BF26"/>
          <cell r="BG26"/>
          <cell r="BH26"/>
          <cell r="BI26">
            <v>190380</v>
          </cell>
          <cell r="BJ26">
            <v>190380</v>
          </cell>
          <cell r="BK26">
            <v>35542</v>
          </cell>
          <cell r="BL26">
            <v>245844</v>
          </cell>
        </row>
        <row r="27">
          <cell r="B27" t="str">
            <v>N118</v>
          </cell>
          <cell r="C27"/>
          <cell r="D27">
            <v>240100</v>
          </cell>
          <cell r="E27" t="str">
            <v>LAWAN MAROUMA</v>
          </cell>
          <cell r="F27" t="str">
            <v>Lawan Oumara</v>
          </cell>
          <cell r="G27" t="str">
            <v>H</v>
          </cell>
          <cell r="H27">
            <v>25378</v>
          </cell>
          <cell r="I27" t="str">
            <v>Marié</v>
          </cell>
          <cell r="J27">
            <v>1</v>
          </cell>
          <cell r="K27">
            <v>6</v>
          </cell>
          <cell r="L27">
            <v>7</v>
          </cell>
          <cell r="M27" t="str">
            <v>Responsable Logistique National</v>
          </cell>
          <cell r="N27" t="str">
            <v>NIAMEY</v>
          </cell>
          <cell r="O27" t="str">
            <v>NIAMEY</v>
          </cell>
          <cell r="P27" t="str">
            <v>VII</v>
          </cell>
          <cell r="Q27">
            <v>2</v>
          </cell>
          <cell r="R27" t="str">
            <v>VII.2</v>
          </cell>
          <cell r="S27" t="str">
            <v>CDD</v>
          </cell>
          <cell r="T27">
            <v>44333</v>
          </cell>
          <cell r="U27">
            <v>44333</v>
          </cell>
          <cell r="V27">
            <v>44561</v>
          </cell>
          <cell r="W27" t="str">
            <v>NON</v>
          </cell>
          <cell r="X27" t="str">
            <v>Virement bancaire</v>
          </cell>
          <cell r="Y27" t="str">
            <v>BIA</v>
          </cell>
          <cell r="Z27">
            <v>2511010543583</v>
          </cell>
          <cell r="AA27">
            <v>1</v>
          </cell>
          <cell r="AB27">
            <v>0</v>
          </cell>
          <cell r="AC27">
            <v>280193.70967741933</v>
          </cell>
          <cell r="AD27">
            <v>0</v>
          </cell>
          <cell r="AE27">
            <v>0</v>
          </cell>
          <cell r="AF27">
            <v>0</v>
          </cell>
          <cell r="AG27">
            <v>120967.74193548388</v>
          </cell>
          <cell r="AH27">
            <v>0</v>
          </cell>
          <cell r="AI27">
            <v>401161.45161290321</v>
          </cell>
          <cell r="AJ27">
            <v>21061</v>
          </cell>
          <cell r="AK27">
            <v>65790</v>
          </cell>
          <cell r="AL27">
            <v>2006</v>
          </cell>
          <cell r="AM27">
            <v>88857</v>
          </cell>
          <cell r="AN27">
            <v>380100.45161290321</v>
          </cell>
          <cell r="AO27">
            <v>49413</v>
          </cell>
          <cell r="AP27">
            <v>330000</v>
          </cell>
          <cell r="AQ27">
            <v>99000</v>
          </cell>
          <cell r="AR27">
            <v>231000</v>
          </cell>
          <cell r="AS27">
            <v>24725</v>
          </cell>
          <cell r="AT27">
            <v>0</v>
          </cell>
          <cell r="AU27">
            <v>0</v>
          </cell>
          <cell r="AV27">
            <v>0</v>
          </cell>
          <cell r="AW27">
            <v>0</v>
          </cell>
          <cell r="AX27">
            <v>16</v>
          </cell>
          <cell r="AY27"/>
          <cell r="AZ27">
            <v>15</v>
          </cell>
          <cell r="BA27">
            <v>1.2096774193548387</v>
          </cell>
          <cell r="BB27">
            <v>83.385483870967747</v>
          </cell>
          <cell r="BC27">
            <v>3360.2216677305164</v>
          </cell>
          <cell r="BD27">
            <v>0.4838709677419355</v>
          </cell>
          <cell r="BE27"/>
          <cell r="BF27"/>
          <cell r="BG27"/>
          <cell r="BH27"/>
          <cell r="BI27">
            <v>355380</v>
          </cell>
          <cell r="BJ27">
            <v>355380</v>
          </cell>
          <cell r="BK27">
            <v>67796</v>
          </cell>
          <cell r="BL27">
            <v>468957</v>
          </cell>
        </row>
        <row r="28">
          <cell r="B28"/>
          <cell r="C28"/>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row>
        <row r="29">
          <cell r="B29"/>
          <cell r="C29"/>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row>
        <row r="30">
          <cell r="B30"/>
          <cell r="C30"/>
          <cell r="D30"/>
          <cell r="E30"/>
          <cell r="F30"/>
          <cell r="G30"/>
          <cell r="H30"/>
          <cell r="I30"/>
          <cell r="J30"/>
          <cell r="K30"/>
          <cell r="L30"/>
          <cell r="M30"/>
          <cell r="N30"/>
          <cell r="O30"/>
          <cell r="P30"/>
          <cell r="Q30"/>
          <cell r="R30"/>
          <cell r="S30"/>
          <cell r="T30"/>
          <cell r="U30"/>
          <cell r="V30"/>
          <cell r="W30"/>
          <cell r="X30"/>
          <cell r="Y30"/>
          <cell r="Z30"/>
          <cell r="AA30"/>
          <cell r="AB30"/>
          <cell r="AC30">
            <v>7129446.7096774196</v>
          </cell>
          <cell r="AD30">
            <v>52393.75</v>
          </cell>
          <cell r="AE30">
            <v>189334.56140625</v>
          </cell>
          <cell r="AF30">
            <v>41500</v>
          </cell>
          <cell r="AG30">
            <v>370967.74193548388</v>
          </cell>
          <cell r="AH30">
            <v>0</v>
          </cell>
          <cell r="AI30">
            <v>7025240.763019152</v>
          </cell>
          <cell r="AJ30">
            <v>368826</v>
          </cell>
          <cell r="AK30">
            <v>1152137</v>
          </cell>
          <cell r="AL30">
            <v>35128</v>
          </cell>
          <cell r="AM30">
            <v>1556091</v>
          </cell>
          <cell r="AN30">
            <v>7414816.763019152</v>
          </cell>
          <cell r="AO30">
            <v>963925</v>
          </cell>
          <cell r="AP30">
            <v>6436000</v>
          </cell>
          <cell r="AQ30">
            <v>762810</v>
          </cell>
          <cell r="AR30">
            <v>5664000</v>
          </cell>
          <cell r="AS30">
            <v>714707</v>
          </cell>
          <cell r="AT30"/>
          <cell r="AU30"/>
          <cell r="AV30"/>
          <cell r="AW30"/>
          <cell r="AX30"/>
          <cell r="AY30"/>
          <cell r="AZ30"/>
          <cell r="BA30"/>
          <cell r="BB30"/>
          <cell r="BC30"/>
          <cell r="BD30"/>
          <cell r="BE30">
            <v>575000</v>
          </cell>
          <cell r="BF30">
            <v>0</v>
          </cell>
          <cell r="BG30">
            <v>0</v>
          </cell>
          <cell r="BH30">
            <v>0</v>
          </cell>
          <cell r="BI30">
            <v>6700120</v>
          </cell>
          <cell r="BJ30">
            <v>6125120</v>
          </cell>
          <cell r="BK30">
            <v>1187265</v>
          </cell>
          <cell r="BL30">
            <v>8970909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MMAIRE"/>
      <sheetName val="Grille salaire"/>
      <sheetName val="Catégories"/>
      <sheetName val="Datas"/>
      <sheetName val="PRET"/>
      <sheetName val="Avances"/>
      <sheetName val="Frais Medx"/>
      <sheetName val="Suivi Staff"/>
    </sheetNames>
    <sheetDataSet>
      <sheetData sheetId="0" refreshError="1"/>
      <sheetData sheetId="1" refreshError="1"/>
      <sheetData sheetId="2" refreshError="1"/>
      <sheetData sheetId="3" refreshError="1">
        <row r="1">
          <cell r="A1" t="str">
            <v>Mois</v>
          </cell>
          <cell r="B1">
            <v>40087</v>
          </cell>
        </row>
        <row r="2">
          <cell r="A2" t="str">
            <v>Début Mois</v>
          </cell>
          <cell r="B2">
            <v>40082</v>
          </cell>
        </row>
        <row r="3">
          <cell r="A3" t="str">
            <v>Fin Mois</v>
          </cell>
          <cell r="B3">
            <v>40111</v>
          </cell>
        </row>
        <row r="5">
          <cell r="A5" t="str">
            <v>#1</v>
          </cell>
          <cell r="B5" t="str">
            <v>#2</v>
          </cell>
          <cell r="C5" t="str">
            <v>#3</v>
          </cell>
          <cell r="D5" t="str">
            <v>#4</v>
          </cell>
          <cell r="E5" t="str">
            <v>#5</v>
          </cell>
          <cell r="F5" t="str">
            <v>#6</v>
          </cell>
          <cell r="G5" t="str">
            <v>#7</v>
          </cell>
          <cell r="H5" t="str">
            <v>#8</v>
          </cell>
          <cell r="I5" t="str">
            <v>#9</v>
          </cell>
          <cell r="J5" t="str">
            <v>#10</v>
          </cell>
          <cell r="K5" t="str">
            <v>#11</v>
          </cell>
          <cell r="L5" t="str">
            <v>#12</v>
          </cell>
          <cell r="M5" t="str">
            <v>#13</v>
          </cell>
          <cell r="N5" t="str">
            <v>#14</v>
          </cell>
          <cell r="O5" t="str">
            <v>#15</v>
          </cell>
          <cell r="P5" t="str">
            <v>#16</v>
          </cell>
          <cell r="Q5" t="str">
            <v>#17</v>
          </cell>
          <cell r="R5" t="str">
            <v>#18</v>
          </cell>
          <cell r="S5" t="str">
            <v>#19</v>
          </cell>
          <cell r="T5" t="str">
            <v>#20</v>
          </cell>
          <cell r="U5" t="str">
            <v>#21</v>
          </cell>
          <cell r="V5" t="str">
            <v>#22</v>
          </cell>
          <cell r="W5" t="str">
            <v>#23</v>
          </cell>
          <cell r="X5" t="str">
            <v>#24</v>
          </cell>
          <cell r="Y5" t="str">
            <v>#25</v>
          </cell>
          <cell r="Z5" t="str">
            <v>#26</v>
          </cell>
          <cell r="AA5" t="str">
            <v>#27</v>
          </cell>
          <cell r="AB5" t="str">
            <v>#28</v>
          </cell>
          <cell r="AC5" t="str">
            <v>#29</v>
          </cell>
          <cell r="AD5" t="str">
            <v>#30</v>
          </cell>
          <cell r="AE5" t="str">
            <v>#31</v>
          </cell>
          <cell r="AF5" t="str">
            <v>#32</v>
          </cell>
          <cell r="AG5" t="str">
            <v>#33</v>
          </cell>
          <cell r="AH5" t="str">
            <v>#34</v>
          </cell>
        </row>
        <row r="6">
          <cell r="A6" t="str">
            <v>Code salarié</v>
          </cell>
          <cell r="B6" t="str">
            <v>ON/OFF</v>
          </cell>
          <cell r="C6" t="str">
            <v>Contrat N°</v>
          </cell>
          <cell r="D6" t="str">
            <v>Nom / Prénom</v>
          </cell>
          <cell r="E6" t="str">
            <v>Statut marital</v>
          </cell>
          <cell r="F6" t="str">
            <v>N° Pièce identité</v>
          </cell>
          <cell r="G6" t="str">
            <v>Adresse</v>
          </cell>
          <cell r="H6" t="str">
            <v>N° CNPS</v>
          </cell>
          <cell r="I6" t="str">
            <v>Sexe</v>
          </cell>
          <cell r="J6" t="str">
            <v>Fonction</v>
          </cell>
          <cell r="K6" t="str">
            <v>Déprtmt</v>
          </cell>
          <cell r="L6" t="str">
            <v>Date naissance</v>
          </cell>
          <cell r="M6" t="str">
            <v>Age (en jours)</v>
          </cell>
          <cell r="N6" t="str">
            <v>Date initiale entrée</v>
          </cell>
          <cell r="O6" t="str">
            <v>Date d'entrée du dernier contrat</v>
          </cell>
          <cell r="P6" t="str">
            <v>Type contrat</v>
          </cell>
          <cell r="Q6" t="str">
            <v>Date fin</v>
          </cell>
          <cell r="R6" t="str">
            <v>Ancienneté (année)</v>
          </cell>
          <cell r="S6" t="str">
            <v>Catégorie</v>
          </cell>
          <cell r="T6" t="str">
            <v>Niveau</v>
          </cell>
          <cell r="U6" t="str">
            <v>Nb pers charge</v>
          </cell>
          <cell r="V6" t="str">
            <v>Volume horaire mensuel</v>
          </cell>
          <cell r="W6" t="str">
            <v>Nb de jours  travaillés par Mois</v>
          </cell>
          <cell r="X6" t="str">
            <v>salaire base (SB)</v>
          </cell>
          <cell r="Y6" t="str">
            <v>Taux horaire</v>
          </cell>
          <cell r="Z6" t="str">
            <v>Prime Ancienneté</v>
          </cell>
          <cell r="AA6" t="str">
            <v>SB + ancienneté</v>
          </cell>
          <cell r="AB6" t="str">
            <v>Conditions vie difficiles</v>
          </cell>
          <cell r="AC6" t="str">
            <v>transport</v>
          </cell>
          <cell r="AD6" t="str">
            <v>Sal Brut</v>
          </cell>
          <cell r="AE6" t="str">
            <v>Code Budget</v>
          </cell>
          <cell r="AF6" t="str">
            <v>Ligne Budget</v>
          </cell>
          <cell r="AG6" t="str">
            <v>Nb jours congés à solder fin contrat</v>
          </cell>
          <cell r="AH6" t="str">
            <v>REMARQUES</v>
          </cell>
        </row>
        <row r="7">
          <cell r="A7" t="str">
            <v>KN001</v>
          </cell>
          <cell r="B7" t="str">
            <v>ON</v>
          </cell>
          <cell r="C7">
            <v>5</v>
          </cell>
          <cell r="D7" t="str">
            <v>ALI Haroune Mahamat</v>
          </cell>
          <cell r="E7" t="str">
            <v>Marié</v>
          </cell>
          <cell r="F7" t="str">
            <v>112-00287844-22</v>
          </cell>
          <cell r="G7" t="str">
            <v>Mao</v>
          </cell>
          <cell r="H7">
            <v>115050</v>
          </cell>
          <cell r="I7" t="str">
            <v>M</v>
          </cell>
          <cell r="J7" t="str">
            <v>Assistant log</v>
          </cell>
          <cell r="K7" t="str">
            <v>Log</v>
          </cell>
          <cell r="L7">
            <v>23377</v>
          </cell>
          <cell r="M7">
            <v>16494</v>
          </cell>
          <cell r="N7">
            <v>39814</v>
          </cell>
          <cell r="O7">
            <v>40026</v>
          </cell>
          <cell r="P7" t="str">
            <v>CDD</v>
          </cell>
          <cell r="Q7">
            <v>40086</v>
          </cell>
          <cell r="R7">
            <v>0</v>
          </cell>
          <cell r="S7" t="str">
            <v>T3</v>
          </cell>
          <cell r="T7" t="str">
            <v>Qualifié</v>
          </cell>
          <cell r="U7">
            <v>5</v>
          </cell>
          <cell r="V7">
            <v>171.6</v>
          </cell>
          <cell r="W7">
            <v>30</v>
          </cell>
          <cell r="X7">
            <v>318500</v>
          </cell>
          <cell r="Y7">
            <v>1856.0606060606062</v>
          </cell>
          <cell r="Z7">
            <v>0</v>
          </cell>
          <cell r="AA7">
            <v>318500</v>
          </cell>
          <cell r="AB7">
            <v>0</v>
          </cell>
          <cell r="AC7">
            <v>20000</v>
          </cell>
          <cell r="AD7">
            <v>338500</v>
          </cell>
          <cell r="AE7" t="str">
            <v>KNC01</v>
          </cell>
          <cell r="AF7" t="str">
            <v>CB01</v>
          </cell>
        </row>
        <row r="8">
          <cell r="A8" t="str">
            <v>KN002</v>
          </cell>
          <cell r="B8" t="str">
            <v>ON</v>
          </cell>
          <cell r="C8">
            <v>5</v>
          </cell>
          <cell r="D8" t="str">
            <v>MOUSTAPHA Abakar</v>
          </cell>
          <cell r="E8" t="str">
            <v>Marié</v>
          </cell>
          <cell r="F8" t="str">
            <v>202-00257063-11</v>
          </cell>
          <cell r="G8" t="str">
            <v>Mao</v>
          </cell>
          <cell r="I8" t="str">
            <v>M</v>
          </cell>
          <cell r="J8" t="str">
            <v>Chauffeur</v>
          </cell>
          <cell r="K8" t="str">
            <v>Log</v>
          </cell>
          <cell r="L8">
            <v>25204</v>
          </cell>
          <cell r="M8">
            <v>14694</v>
          </cell>
          <cell r="N8">
            <v>39870</v>
          </cell>
          <cell r="O8">
            <v>40026</v>
          </cell>
          <cell r="P8" t="str">
            <v>CDD</v>
          </cell>
          <cell r="Q8">
            <v>40086</v>
          </cell>
          <cell r="R8">
            <v>0</v>
          </cell>
          <cell r="S8" t="str">
            <v>T1</v>
          </cell>
          <cell r="T8" t="str">
            <v>Débutant</v>
          </cell>
          <cell r="U8">
            <v>1</v>
          </cell>
          <cell r="V8">
            <v>237.6</v>
          </cell>
          <cell r="W8">
            <v>30</v>
          </cell>
          <cell r="X8">
            <v>78125</v>
          </cell>
          <cell r="Y8">
            <v>328.80892255892257</v>
          </cell>
          <cell r="Z8">
            <v>0</v>
          </cell>
          <cell r="AA8">
            <v>78125</v>
          </cell>
          <cell r="AB8">
            <v>0</v>
          </cell>
          <cell r="AC8">
            <v>20000</v>
          </cell>
          <cell r="AD8">
            <v>98125</v>
          </cell>
          <cell r="AE8" t="str">
            <v>KNC01</v>
          </cell>
          <cell r="AF8" t="str">
            <v>CB01</v>
          </cell>
        </row>
        <row r="9">
          <cell r="A9" t="str">
            <v>KN003</v>
          </cell>
          <cell r="B9" t="str">
            <v>ON</v>
          </cell>
          <cell r="C9">
            <v>5</v>
          </cell>
          <cell r="D9" t="str">
            <v>MOUSSA Ahmat</v>
          </cell>
          <cell r="E9" t="str">
            <v>Célibataire</v>
          </cell>
          <cell r="F9" t="str">
            <v>103-00611603-22</v>
          </cell>
          <cell r="G9" t="str">
            <v>Mao</v>
          </cell>
          <cell r="I9" t="str">
            <v>M</v>
          </cell>
          <cell r="J9" t="str">
            <v>Chauffeur</v>
          </cell>
          <cell r="K9" t="str">
            <v>Log</v>
          </cell>
          <cell r="L9">
            <v>32143</v>
          </cell>
          <cell r="M9">
            <v>7854</v>
          </cell>
          <cell r="N9">
            <v>39853</v>
          </cell>
          <cell r="O9">
            <v>40026</v>
          </cell>
          <cell r="P9" t="str">
            <v>CDD</v>
          </cell>
          <cell r="Q9">
            <v>40086</v>
          </cell>
          <cell r="R9">
            <v>0</v>
          </cell>
          <cell r="S9" t="str">
            <v>T1</v>
          </cell>
          <cell r="T9" t="str">
            <v>Débutant</v>
          </cell>
          <cell r="U9">
            <v>1</v>
          </cell>
          <cell r="V9">
            <v>237.6</v>
          </cell>
          <cell r="W9">
            <v>30</v>
          </cell>
          <cell r="X9">
            <v>156250</v>
          </cell>
          <cell r="Y9">
            <v>657.61784511784515</v>
          </cell>
          <cell r="Z9">
            <v>0</v>
          </cell>
          <cell r="AA9">
            <v>156250</v>
          </cell>
          <cell r="AB9">
            <v>0</v>
          </cell>
          <cell r="AC9">
            <v>20000</v>
          </cell>
          <cell r="AD9">
            <v>176250</v>
          </cell>
          <cell r="AE9" t="str">
            <v>KNC01</v>
          </cell>
          <cell r="AF9" t="str">
            <v>CB01</v>
          </cell>
        </row>
        <row r="10">
          <cell r="A10" t="str">
            <v>KN004</v>
          </cell>
          <cell r="B10" t="str">
            <v>ON</v>
          </cell>
          <cell r="C10">
            <v>5</v>
          </cell>
          <cell r="D10" t="str">
            <v>ABAKAR Allamine</v>
          </cell>
          <cell r="E10" t="str">
            <v>Marié</v>
          </cell>
          <cell r="F10" t="str">
            <v>1465/DK/03</v>
          </cell>
          <cell r="G10" t="str">
            <v>Mao</v>
          </cell>
          <cell r="I10" t="str">
            <v>M</v>
          </cell>
          <cell r="J10" t="str">
            <v>Chauffeur</v>
          </cell>
          <cell r="K10" t="str">
            <v>Log</v>
          </cell>
          <cell r="L10">
            <v>28491</v>
          </cell>
          <cell r="M10">
            <v>11454</v>
          </cell>
          <cell r="N10">
            <v>39814</v>
          </cell>
          <cell r="O10">
            <v>40026</v>
          </cell>
          <cell r="P10" t="str">
            <v>CDD</v>
          </cell>
          <cell r="Q10">
            <v>40086</v>
          </cell>
          <cell r="R10">
            <v>0</v>
          </cell>
          <cell r="S10" t="str">
            <v>T1</v>
          </cell>
          <cell r="T10" t="str">
            <v>Débutant</v>
          </cell>
          <cell r="U10">
            <v>1.5</v>
          </cell>
          <cell r="V10">
            <v>237.6</v>
          </cell>
          <cell r="W10">
            <v>30</v>
          </cell>
          <cell r="X10">
            <v>156250</v>
          </cell>
          <cell r="Y10">
            <v>657.61784511784515</v>
          </cell>
          <cell r="Z10">
            <v>0</v>
          </cell>
          <cell r="AA10">
            <v>156250</v>
          </cell>
          <cell r="AB10">
            <v>0</v>
          </cell>
          <cell r="AC10">
            <v>20000</v>
          </cell>
          <cell r="AD10">
            <v>176250</v>
          </cell>
          <cell r="AE10" t="str">
            <v>KNC01</v>
          </cell>
          <cell r="AF10" t="str">
            <v>CB01</v>
          </cell>
        </row>
        <row r="11">
          <cell r="A11" t="str">
            <v>KN005</v>
          </cell>
          <cell r="B11" t="str">
            <v>ON</v>
          </cell>
          <cell r="C11">
            <v>5</v>
          </cell>
          <cell r="D11" t="str">
            <v>Abakar Ahmat Sied</v>
          </cell>
          <cell r="E11" t="str">
            <v>Marié</v>
          </cell>
          <cell r="F11" t="str">
            <v>006/PK/90</v>
          </cell>
          <cell r="G11" t="str">
            <v>Mao</v>
          </cell>
          <cell r="H11">
            <v>151416</v>
          </cell>
          <cell r="I11" t="str">
            <v>M</v>
          </cell>
          <cell r="J11" t="str">
            <v>Chauffeur</v>
          </cell>
          <cell r="K11" t="str">
            <v>Log</v>
          </cell>
          <cell r="L11">
            <v>25569</v>
          </cell>
          <cell r="M11">
            <v>14334</v>
          </cell>
          <cell r="N11">
            <v>39814</v>
          </cell>
          <cell r="O11">
            <v>40026</v>
          </cell>
          <cell r="P11" t="str">
            <v>CDD</v>
          </cell>
          <cell r="Q11">
            <v>40086</v>
          </cell>
          <cell r="R11">
            <v>0</v>
          </cell>
          <cell r="S11" t="str">
            <v>T1</v>
          </cell>
          <cell r="T11" t="str">
            <v>Débutant</v>
          </cell>
          <cell r="U11">
            <v>5</v>
          </cell>
          <cell r="V11">
            <v>237.6</v>
          </cell>
          <cell r="W11">
            <v>30</v>
          </cell>
          <cell r="X11">
            <v>156250</v>
          </cell>
          <cell r="Y11">
            <v>657.61784511784515</v>
          </cell>
          <cell r="Z11">
            <v>0</v>
          </cell>
          <cell r="AA11">
            <v>156250</v>
          </cell>
          <cell r="AB11">
            <v>0</v>
          </cell>
          <cell r="AC11">
            <v>20000</v>
          </cell>
          <cell r="AD11">
            <v>176250</v>
          </cell>
          <cell r="AE11" t="str">
            <v>KNC01</v>
          </cell>
          <cell r="AF11" t="str">
            <v>CB01</v>
          </cell>
        </row>
        <row r="12">
          <cell r="A12" t="str">
            <v>KN006</v>
          </cell>
          <cell r="B12" t="str">
            <v>ON</v>
          </cell>
          <cell r="C12">
            <v>5</v>
          </cell>
          <cell r="D12" t="str">
            <v>SALEH Brahim Hissein</v>
          </cell>
          <cell r="E12" t="str">
            <v>Marié</v>
          </cell>
          <cell r="F12" t="str">
            <v>855/95</v>
          </cell>
          <cell r="G12" t="str">
            <v>Mao</v>
          </cell>
          <cell r="I12" t="str">
            <v>M</v>
          </cell>
          <cell r="J12" t="str">
            <v>Gardien</v>
          </cell>
          <cell r="K12" t="str">
            <v>Log</v>
          </cell>
          <cell r="L12">
            <v>25204</v>
          </cell>
          <cell r="M12">
            <v>14694</v>
          </cell>
          <cell r="N12">
            <v>39814</v>
          </cell>
          <cell r="O12">
            <v>40026</v>
          </cell>
          <cell r="P12" t="str">
            <v>CDD</v>
          </cell>
          <cell r="Q12">
            <v>40086</v>
          </cell>
          <cell r="R12">
            <v>0</v>
          </cell>
          <cell r="S12" t="str">
            <v>E1</v>
          </cell>
          <cell r="T12" t="str">
            <v>Débutant</v>
          </cell>
          <cell r="U12">
            <v>5</v>
          </cell>
          <cell r="V12">
            <v>312</v>
          </cell>
          <cell r="W12">
            <v>30</v>
          </cell>
          <cell r="X12">
            <v>95000</v>
          </cell>
          <cell r="Y12">
            <v>304.4871794871795</v>
          </cell>
          <cell r="Z12">
            <v>0</v>
          </cell>
          <cell r="AA12">
            <v>95000</v>
          </cell>
          <cell r="AB12">
            <v>0</v>
          </cell>
          <cell r="AC12">
            <v>20000</v>
          </cell>
          <cell r="AD12">
            <v>115000</v>
          </cell>
          <cell r="AE12" t="str">
            <v>KNC01</v>
          </cell>
          <cell r="AF12" t="str">
            <v>CB01</v>
          </cell>
        </row>
        <row r="13">
          <cell r="A13" t="str">
            <v>KN007</v>
          </cell>
          <cell r="B13" t="str">
            <v>ON</v>
          </cell>
          <cell r="C13">
            <v>5</v>
          </cell>
          <cell r="D13" t="str">
            <v>ADOUM Moussa Abdoulaye</v>
          </cell>
          <cell r="E13" t="str">
            <v>Marié</v>
          </cell>
          <cell r="F13">
            <v>832606</v>
          </cell>
          <cell r="G13" t="str">
            <v>Mao</v>
          </cell>
          <cell r="I13" t="str">
            <v>M</v>
          </cell>
          <cell r="J13" t="str">
            <v>Gardien</v>
          </cell>
          <cell r="K13" t="str">
            <v>Log</v>
          </cell>
          <cell r="L13">
            <v>28126</v>
          </cell>
          <cell r="M13">
            <v>11814</v>
          </cell>
          <cell r="N13">
            <v>39814</v>
          </cell>
          <cell r="O13">
            <v>40026</v>
          </cell>
          <cell r="P13" t="str">
            <v>CDD</v>
          </cell>
          <cell r="Q13">
            <v>40086</v>
          </cell>
          <cell r="R13">
            <v>0</v>
          </cell>
          <cell r="S13" t="str">
            <v>E1</v>
          </cell>
          <cell r="T13" t="str">
            <v>Débutant</v>
          </cell>
          <cell r="U13">
            <v>4.5</v>
          </cell>
          <cell r="V13">
            <v>312</v>
          </cell>
          <cell r="W13">
            <v>30</v>
          </cell>
          <cell r="X13">
            <v>95000</v>
          </cell>
          <cell r="Y13">
            <v>304.4871794871795</v>
          </cell>
          <cell r="Z13">
            <v>0</v>
          </cell>
          <cell r="AA13">
            <v>95000</v>
          </cell>
          <cell r="AB13">
            <v>0</v>
          </cell>
          <cell r="AC13">
            <v>20000</v>
          </cell>
          <cell r="AD13">
            <v>115000</v>
          </cell>
          <cell r="AE13" t="str">
            <v>KNC01</v>
          </cell>
          <cell r="AF13" t="str">
            <v>CB01</v>
          </cell>
        </row>
        <row r="14">
          <cell r="A14" t="str">
            <v>KN008</v>
          </cell>
          <cell r="B14" t="str">
            <v>ON</v>
          </cell>
          <cell r="C14">
            <v>5</v>
          </cell>
          <cell r="D14" t="str">
            <v>MAHAMAT Ali Dalladou</v>
          </cell>
          <cell r="E14" t="str">
            <v>Marié</v>
          </cell>
          <cell r="F14" t="str">
            <v>101-00468895-22</v>
          </cell>
          <cell r="G14" t="str">
            <v>Mao</v>
          </cell>
          <cell r="I14" t="str">
            <v>M</v>
          </cell>
          <cell r="J14" t="str">
            <v>Gardien</v>
          </cell>
          <cell r="K14" t="str">
            <v>Log</v>
          </cell>
          <cell r="L14">
            <v>23743</v>
          </cell>
          <cell r="M14">
            <v>16134</v>
          </cell>
          <cell r="N14">
            <v>39814</v>
          </cell>
          <cell r="O14">
            <v>40026</v>
          </cell>
          <cell r="P14" t="str">
            <v>CDD</v>
          </cell>
          <cell r="Q14">
            <v>40086</v>
          </cell>
          <cell r="R14">
            <v>0</v>
          </cell>
          <cell r="S14" t="str">
            <v>E1</v>
          </cell>
          <cell r="T14" t="str">
            <v>Débutant</v>
          </cell>
          <cell r="U14">
            <v>5</v>
          </cell>
          <cell r="V14">
            <v>312</v>
          </cell>
          <cell r="W14">
            <v>30</v>
          </cell>
          <cell r="X14">
            <v>95000</v>
          </cell>
          <cell r="Y14">
            <v>304.4871794871795</v>
          </cell>
          <cell r="Z14">
            <v>0</v>
          </cell>
          <cell r="AA14">
            <v>95000</v>
          </cell>
          <cell r="AB14">
            <v>0</v>
          </cell>
          <cell r="AC14">
            <v>20000</v>
          </cell>
          <cell r="AD14">
            <v>115000</v>
          </cell>
          <cell r="AE14" t="str">
            <v>KNC01</v>
          </cell>
          <cell r="AF14" t="str">
            <v>6500O</v>
          </cell>
        </row>
        <row r="15">
          <cell r="A15" t="str">
            <v>KN009</v>
          </cell>
          <cell r="B15" t="str">
            <v>ON</v>
          </cell>
          <cell r="C15">
            <v>5</v>
          </cell>
          <cell r="D15" t="str">
            <v>ABAKAR Ali Mai</v>
          </cell>
          <cell r="E15" t="str">
            <v>Marié</v>
          </cell>
          <cell r="F15">
            <v>832620</v>
          </cell>
          <cell r="G15" t="str">
            <v>Mao</v>
          </cell>
          <cell r="I15" t="str">
            <v>M</v>
          </cell>
          <cell r="J15" t="str">
            <v>Gardien</v>
          </cell>
          <cell r="K15" t="str">
            <v>Log</v>
          </cell>
          <cell r="L15">
            <v>27395</v>
          </cell>
          <cell r="M15">
            <v>12534</v>
          </cell>
          <cell r="N15">
            <v>39814</v>
          </cell>
          <cell r="O15">
            <v>40026</v>
          </cell>
          <cell r="P15" t="str">
            <v>CDD</v>
          </cell>
          <cell r="Q15">
            <v>40086</v>
          </cell>
          <cell r="R15">
            <v>0</v>
          </cell>
          <cell r="S15" t="str">
            <v>E1</v>
          </cell>
          <cell r="T15" t="str">
            <v>Débutant</v>
          </cell>
          <cell r="U15">
            <v>2</v>
          </cell>
          <cell r="V15">
            <v>312</v>
          </cell>
          <cell r="W15">
            <v>30</v>
          </cell>
          <cell r="X15">
            <v>95000</v>
          </cell>
          <cell r="Y15">
            <v>304.4871794871795</v>
          </cell>
          <cell r="Z15">
            <v>0</v>
          </cell>
          <cell r="AA15">
            <v>95000</v>
          </cell>
          <cell r="AB15">
            <v>0</v>
          </cell>
          <cell r="AC15">
            <v>20000</v>
          </cell>
          <cell r="AD15">
            <v>115000</v>
          </cell>
          <cell r="AE15" t="str">
            <v>KNC01</v>
          </cell>
          <cell r="AF15" t="str">
            <v>CB01</v>
          </cell>
        </row>
        <row r="16">
          <cell r="A16" t="str">
            <v>KN010</v>
          </cell>
          <cell r="B16" t="str">
            <v>ON</v>
          </cell>
          <cell r="C16">
            <v>5</v>
          </cell>
          <cell r="D16" t="str">
            <v>MOUSTAPHA Arabi Bougar</v>
          </cell>
          <cell r="E16" t="str">
            <v>Marié</v>
          </cell>
          <cell r="G16" t="str">
            <v>Mao</v>
          </cell>
          <cell r="I16" t="str">
            <v>M</v>
          </cell>
          <cell r="J16" t="str">
            <v>Gardien</v>
          </cell>
          <cell r="K16" t="str">
            <v>Log</v>
          </cell>
          <cell r="L16">
            <v>29221</v>
          </cell>
          <cell r="M16">
            <v>10734</v>
          </cell>
          <cell r="N16">
            <v>39814</v>
          </cell>
          <cell r="O16">
            <v>40026</v>
          </cell>
          <cell r="P16" t="str">
            <v>CDD</v>
          </cell>
          <cell r="Q16">
            <v>40086</v>
          </cell>
          <cell r="R16">
            <v>0</v>
          </cell>
          <cell r="S16" t="str">
            <v>E1</v>
          </cell>
          <cell r="T16" t="str">
            <v>Débutant</v>
          </cell>
          <cell r="U16">
            <v>2</v>
          </cell>
          <cell r="V16">
            <v>312</v>
          </cell>
          <cell r="W16">
            <v>30</v>
          </cell>
          <cell r="X16">
            <v>95000</v>
          </cell>
          <cell r="Y16">
            <v>304.4871794871795</v>
          </cell>
          <cell r="Z16">
            <v>0</v>
          </cell>
          <cell r="AA16">
            <v>95000</v>
          </cell>
          <cell r="AB16">
            <v>0</v>
          </cell>
          <cell r="AC16">
            <v>20000</v>
          </cell>
          <cell r="AD16">
            <v>115000</v>
          </cell>
          <cell r="AE16" t="str">
            <v>KNC01</v>
          </cell>
          <cell r="AF16" t="str">
            <v>6500O</v>
          </cell>
        </row>
        <row r="17">
          <cell r="A17" t="str">
            <v>KN011</v>
          </cell>
          <cell r="B17" t="str">
            <v>ON</v>
          </cell>
          <cell r="C17">
            <v>5</v>
          </cell>
          <cell r="D17" t="str">
            <v>ABDRAMANE Ali Adoum</v>
          </cell>
          <cell r="E17" t="str">
            <v>Marié</v>
          </cell>
          <cell r="F17" t="str">
            <v>303-00217120-22</v>
          </cell>
          <cell r="G17" t="str">
            <v>Mao</v>
          </cell>
          <cell r="I17" t="str">
            <v>M</v>
          </cell>
          <cell r="J17" t="str">
            <v>Gardien</v>
          </cell>
          <cell r="K17" t="str">
            <v>Log</v>
          </cell>
          <cell r="L17">
            <v>28856</v>
          </cell>
          <cell r="M17">
            <v>11094</v>
          </cell>
          <cell r="N17">
            <v>39814</v>
          </cell>
          <cell r="O17">
            <v>40026</v>
          </cell>
          <cell r="P17" t="str">
            <v>CDD</v>
          </cell>
          <cell r="Q17">
            <v>40086</v>
          </cell>
          <cell r="R17">
            <v>0</v>
          </cell>
          <cell r="S17" t="str">
            <v>E1</v>
          </cell>
          <cell r="T17" t="str">
            <v>Débutant</v>
          </cell>
          <cell r="U17">
            <v>3.5</v>
          </cell>
          <cell r="V17">
            <v>312</v>
          </cell>
          <cell r="W17">
            <v>30</v>
          </cell>
          <cell r="X17">
            <v>95000</v>
          </cell>
          <cell r="Y17">
            <v>304.4871794871795</v>
          </cell>
          <cell r="Z17">
            <v>0</v>
          </cell>
          <cell r="AA17">
            <v>95000</v>
          </cell>
          <cell r="AB17">
            <v>0</v>
          </cell>
          <cell r="AC17">
            <v>20000</v>
          </cell>
          <cell r="AD17">
            <v>115000</v>
          </cell>
          <cell r="AE17" t="str">
            <v>KNC01</v>
          </cell>
          <cell r="AF17" t="str">
            <v>CB01</v>
          </cell>
        </row>
        <row r="18">
          <cell r="A18" t="str">
            <v>KN012</v>
          </cell>
          <cell r="B18" t="str">
            <v>ON</v>
          </cell>
          <cell r="C18">
            <v>5</v>
          </cell>
          <cell r="D18" t="str">
            <v>BRAHIM Mallah</v>
          </cell>
          <cell r="E18" t="str">
            <v>Marié</v>
          </cell>
          <cell r="F18">
            <v>230</v>
          </cell>
          <cell r="G18" t="str">
            <v>Mao</v>
          </cell>
          <cell r="H18">
            <v>139991</v>
          </cell>
          <cell r="I18" t="str">
            <v>M</v>
          </cell>
          <cell r="J18" t="str">
            <v>Gardien</v>
          </cell>
          <cell r="K18" t="str">
            <v>Log</v>
          </cell>
          <cell r="L18">
            <v>22647</v>
          </cell>
          <cell r="M18">
            <v>17214</v>
          </cell>
          <cell r="N18">
            <v>39814</v>
          </cell>
          <cell r="O18">
            <v>40026</v>
          </cell>
          <cell r="P18" t="str">
            <v>CDD</v>
          </cell>
          <cell r="Q18">
            <v>40086</v>
          </cell>
          <cell r="R18">
            <v>0</v>
          </cell>
          <cell r="S18" t="str">
            <v>E1</v>
          </cell>
          <cell r="T18" t="str">
            <v>Débutant</v>
          </cell>
          <cell r="U18">
            <v>4</v>
          </cell>
          <cell r="V18">
            <v>312</v>
          </cell>
          <cell r="W18">
            <v>30</v>
          </cell>
          <cell r="X18">
            <v>95000</v>
          </cell>
          <cell r="Y18">
            <v>304.4871794871795</v>
          </cell>
          <cell r="Z18">
            <v>0</v>
          </cell>
          <cell r="AA18">
            <v>95000</v>
          </cell>
          <cell r="AB18">
            <v>0</v>
          </cell>
          <cell r="AC18">
            <v>20000</v>
          </cell>
          <cell r="AD18">
            <v>115000</v>
          </cell>
          <cell r="AE18" t="str">
            <v>KNC01</v>
          </cell>
          <cell r="AF18" t="str">
            <v>6500O</v>
          </cell>
        </row>
        <row r="19">
          <cell r="A19" t="str">
            <v>KN013</v>
          </cell>
          <cell r="B19" t="str">
            <v>ON</v>
          </cell>
          <cell r="C19">
            <v>5</v>
          </cell>
          <cell r="D19" t="str">
            <v>YOUSSOUF Mahamat Souleymane</v>
          </cell>
          <cell r="E19" t="str">
            <v>Marié</v>
          </cell>
          <cell r="F19" t="str">
            <v>018/04</v>
          </cell>
          <cell r="G19" t="str">
            <v>Mao</v>
          </cell>
          <cell r="I19" t="str">
            <v>M</v>
          </cell>
          <cell r="J19" t="str">
            <v>Gardien</v>
          </cell>
          <cell r="K19" t="str">
            <v>Log</v>
          </cell>
          <cell r="L19">
            <v>30317</v>
          </cell>
          <cell r="M19">
            <v>9654</v>
          </cell>
          <cell r="N19">
            <v>39814</v>
          </cell>
          <cell r="O19">
            <v>40026</v>
          </cell>
          <cell r="P19" t="str">
            <v>CDD</v>
          </cell>
          <cell r="Q19">
            <v>40086</v>
          </cell>
          <cell r="R19">
            <v>0</v>
          </cell>
          <cell r="S19" t="str">
            <v>E1</v>
          </cell>
          <cell r="T19" t="str">
            <v>Débutant</v>
          </cell>
          <cell r="U19">
            <v>1</v>
          </cell>
          <cell r="V19">
            <v>312</v>
          </cell>
          <cell r="W19">
            <v>30</v>
          </cell>
          <cell r="X19">
            <v>95000</v>
          </cell>
          <cell r="Y19">
            <v>304.4871794871795</v>
          </cell>
          <cell r="Z19">
            <v>0</v>
          </cell>
          <cell r="AA19">
            <v>95000</v>
          </cell>
          <cell r="AB19">
            <v>0</v>
          </cell>
          <cell r="AC19">
            <v>20000</v>
          </cell>
          <cell r="AD19">
            <v>115000</v>
          </cell>
          <cell r="AE19" t="str">
            <v>KNC01</v>
          </cell>
          <cell r="AF19" t="str">
            <v>CB01</v>
          </cell>
        </row>
        <row r="20">
          <cell r="A20" t="str">
            <v>KN014</v>
          </cell>
          <cell r="B20" t="str">
            <v>OFF</v>
          </cell>
          <cell r="C20">
            <v>1</v>
          </cell>
          <cell r="D20" t="str">
            <v>AHAMAT MAHAMAT Abdou</v>
          </cell>
          <cell r="E20" t="str">
            <v>Marié</v>
          </cell>
          <cell r="F20" t="str">
            <v>138-00273615-22</v>
          </cell>
          <cell r="G20" t="str">
            <v>Mao</v>
          </cell>
          <cell r="I20" t="str">
            <v>M</v>
          </cell>
          <cell r="J20" t="str">
            <v>Resp enquête FS</v>
          </cell>
          <cell r="K20" t="str">
            <v>FS</v>
          </cell>
          <cell r="L20">
            <v>23475</v>
          </cell>
          <cell r="M20">
            <v>16397</v>
          </cell>
          <cell r="N20">
            <v>39851</v>
          </cell>
          <cell r="O20">
            <v>40026</v>
          </cell>
          <cell r="P20" t="str">
            <v>CDD</v>
          </cell>
          <cell r="R20">
            <v>0</v>
          </cell>
          <cell r="S20" t="str">
            <v>T2</v>
          </cell>
          <cell r="T20" t="str">
            <v>Débutant</v>
          </cell>
          <cell r="U20">
            <v>5</v>
          </cell>
          <cell r="V20">
            <v>171.6</v>
          </cell>
          <cell r="W20">
            <v>0</v>
          </cell>
          <cell r="X20">
            <v>208750</v>
          </cell>
          <cell r="Y20">
            <v>1216.4918414918416</v>
          </cell>
          <cell r="Z20">
            <v>0</v>
          </cell>
          <cell r="AA20">
            <v>208750</v>
          </cell>
          <cell r="AB20">
            <v>0</v>
          </cell>
          <cell r="AC20">
            <v>20000</v>
          </cell>
          <cell r="AD20">
            <v>228750</v>
          </cell>
          <cell r="AE20" t="str">
            <v>KNF01</v>
          </cell>
          <cell r="AF20">
            <v>6501</v>
          </cell>
        </row>
        <row r="21">
          <cell r="A21" t="str">
            <v>KN015</v>
          </cell>
          <cell r="B21" t="str">
            <v>OFF</v>
          </cell>
          <cell r="C21">
            <v>3</v>
          </cell>
          <cell r="D21" t="str">
            <v>MAHAMAT M'BODOU Younous</v>
          </cell>
          <cell r="E21" t="str">
            <v>Marié</v>
          </cell>
          <cell r="F21" t="str">
            <v>213/81</v>
          </cell>
          <cell r="G21" t="str">
            <v>Mao</v>
          </cell>
          <cell r="I21" t="str">
            <v>M</v>
          </cell>
          <cell r="J21" t="str">
            <v>Animateur/enquêteur</v>
          </cell>
          <cell r="K21" t="str">
            <v>FS</v>
          </cell>
          <cell r="L21">
            <v>29587</v>
          </cell>
          <cell r="M21">
            <v>10374</v>
          </cell>
          <cell r="N21">
            <v>39853</v>
          </cell>
          <cell r="O21">
            <v>40026</v>
          </cell>
          <cell r="P21" t="str">
            <v>CDD</v>
          </cell>
          <cell r="R21">
            <v>0</v>
          </cell>
          <cell r="S21" t="str">
            <v>T1</v>
          </cell>
          <cell r="T21" t="str">
            <v>Débutant</v>
          </cell>
          <cell r="U21">
            <v>1.5</v>
          </cell>
          <cell r="V21">
            <v>171.6</v>
          </cell>
          <cell r="W21">
            <v>30</v>
          </cell>
          <cell r="X21">
            <v>156250</v>
          </cell>
          <cell r="Y21">
            <v>910.54778554778557</v>
          </cell>
          <cell r="Z21">
            <v>0</v>
          </cell>
          <cell r="AA21">
            <v>156250</v>
          </cell>
          <cell r="AB21">
            <v>0</v>
          </cell>
          <cell r="AC21">
            <v>20000</v>
          </cell>
          <cell r="AD21">
            <v>176250</v>
          </cell>
          <cell r="AE21" t="str">
            <v>KNF01</v>
          </cell>
          <cell r="AF21">
            <v>6501</v>
          </cell>
        </row>
        <row r="22">
          <cell r="A22" t="str">
            <v>KN016</v>
          </cell>
          <cell r="B22" t="str">
            <v>OFF</v>
          </cell>
          <cell r="C22">
            <v>3</v>
          </cell>
          <cell r="D22" t="str">
            <v>MAHAMAT Seïd Mallaye</v>
          </cell>
          <cell r="E22" t="str">
            <v>Célibataire</v>
          </cell>
          <cell r="F22" t="str">
            <v>112-03074989-22</v>
          </cell>
          <cell r="G22" t="str">
            <v>Mao</v>
          </cell>
          <cell r="I22" t="str">
            <v>M</v>
          </cell>
          <cell r="J22" t="str">
            <v>Animateur/enquêteur</v>
          </cell>
          <cell r="K22" t="str">
            <v>FS</v>
          </cell>
          <cell r="L22">
            <v>31585</v>
          </cell>
          <cell r="M22">
            <v>8403</v>
          </cell>
          <cell r="N22">
            <v>39853</v>
          </cell>
          <cell r="O22">
            <v>40026</v>
          </cell>
          <cell r="P22" t="str">
            <v>CDD</v>
          </cell>
          <cell r="R22">
            <v>0</v>
          </cell>
          <cell r="S22" t="str">
            <v>T1</v>
          </cell>
          <cell r="T22" t="str">
            <v>Débutant</v>
          </cell>
          <cell r="U22">
            <v>1</v>
          </cell>
          <cell r="V22">
            <v>171.6</v>
          </cell>
          <cell r="W22">
            <v>30</v>
          </cell>
          <cell r="X22">
            <v>156250</v>
          </cell>
          <cell r="Y22">
            <v>910.54778554778557</v>
          </cell>
          <cell r="Z22">
            <v>0</v>
          </cell>
          <cell r="AA22">
            <v>156250</v>
          </cell>
          <cell r="AB22">
            <v>0</v>
          </cell>
          <cell r="AC22">
            <v>20000</v>
          </cell>
          <cell r="AD22">
            <v>176250</v>
          </cell>
          <cell r="AE22" t="str">
            <v>KNF01</v>
          </cell>
          <cell r="AF22">
            <v>6501</v>
          </cell>
        </row>
        <row r="23">
          <cell r="A23" t="str">
            <v>KN017</v>
          </cell>
          <cell r="B23" t="str">
            <v>ON</v>
          </cell>
          <cell r="C23">
            <v>5</v>
          </cell>
          <cell r="D23" t="str">
            <v>MALLOUM Abakar Kaya</v>
          </cell>
          <cell r="E23" t="str">
            <v>Marié</v>
          </cell>
          <cell r="F23" t="str">
            <v>204-00298824-22</v>
          </cell>
          <cell r="G23" t="str">
            <v>Mao</v>
          </cell>
          <cell r="H23">
            <v>134756</v>
          </cell>
          <cell r="I23" t="str">
            <v>M</v>
          </cell>
          <cell r="J23" t="str">
            <v>Admin Base</v>
          </cell>
          <cell r="K23" t="str">
            <v>Admin</v>
          </cell>
          <cell r="L23">
            <v>27758</v>
          </cell>
          <cell r="M23">
            <v>12175</v>
          </cell>
          <cell r="N23">
            <v>39851</v>
          </cell>
          <cell r="O23">
            <v>40026</v>
          </cell>
          <cell r="P23" t="str">
            <v>CDD</v>
          </cell>
          <cell r="Q23">
            <v>40086</v>
          </cell>
          <cell r="R23">
            <v>0</v>
          </cell>
          <cell r="S23" t="str">
            <v>T3</v>
          </cell>
          <cell r="T23" t="str">
            <v>Débutant</v>
          </cell>
          <cell r="U23">
            <v>4</v>
          </cell>
          <cell r="V23">
            <v>171.6</v>
          </cell>
          <cell r="W23">
            <v>30</v>
          </cell>
          <cell r="X23">
            <v>280000</v>
          </cell>
          <cell r="Y23">
            <v>1631.7016317016319</v>
          </cell>
          <cell r="Z23">
            <v>0</v>
          </cell>
          <cell r="AA23">
            <v>280000</v>
          </cell>
          <cell r="AB23">
            <v>0</v>
          </cell>
          <cell r="AC23">
            <v>20000</v>
          </cell>
          <cell r="AD23">
            <v>300000</v>
          </cell>
          <cell r="AE23" t="str">
            <v>KNC01</v>
          </cell>
          <cell r="AF23" t="str">
            <v>CB01</v>
          </cell>
        </row>
        <row r="24">
          <cell r="A24" t="str">
            <v>KN018</v>
          </cell>
          <cell r="B24" t="str">
            <v>ON</v>
          </cell>
          <cell r="C24">
            <v>5</v>
          </cell>
          <cell r="D24" t="str">
            <v>ZARA Abakar</v>
          </cell>
          <cell r="E24" t="str">
            <v>Divorcé</v>
          </cell>
          <cell r="F24" t="str">
            <v>201-00099183-22</v>
          </cell>
          <cell r="G24" t="str">
            <v>Mao</v>
          </cell>
          <cell r="I24" t="str">
            <v>F</v>
          </cell>
          <cell r="J24" t="str">
            <v>Femme ménage</v>
          </cell>
          <cell r="K24" t="str">
            <v>Admin</v>
          </cell>
          <cell r="L24">
            <v>25934</v>
          </cell>
          <cell r="M24">
            <v>13974</v>
          </cell>
          <cell r="N24">
            <v>39860</v>
          </cell>
          <cell r="O24">
            <v>40026</v>
          </cell>
          <cell r="P24" t="str">
            <v>CDD</v>
          </cell>
          <cell r="Q24">
            <v>40086</v>
          </cell>
          <cell r="R24">
            <v>0</v>
          </cell>
          <cell r="S24" t="str">
            <v>E1</v>
          </cell>
          <cell r="T24" t="str">
            <v>Débutant</v>
          </cell>
          <cell r="U24">
            <v>4</v>
          </cell>
          <cell r="V24">
            <v>264</v>
          </cell>
          <cell r="W24">
            <v>30</v>
          </cell>
          <cell r="X24">
            <v>95000</v>
          </cell>
          <cell r="Y24">
            <v>359.84848484848487</v>
          </cell>
          <cell r="Z24">
            <v>0</v>
          </cell>
          <cell r="AA24">
            <v>95000</v>
          </cell>
          <cell r="AB24">
            <v>0</v>
          </cell>
          <cell r="AC24">
            <v>20000</v>
          </cell>
          <cell r="AD24">
            <v>115000</v>
          </cell>
          <cell r="AE24" t="str">
            <v>KNC01</v>
          </cell>
          <cell r="AF24" t="str">
            <v>6500O</v>
          </cell>
        </row>
        <row r="25">
          <cell r="A25" t="str">
            <v>KN019</v>
          </cell>
          <cell r="B25" t="str">
            <v>ON</v>
          </cell>
          <cell r="C25">
            <v>5</v>
          </cell>
          <cell r="D25" t="str">
            <v>ABDRAMANE Ali Oumar</v>
          </cell>
          <cell r="E25" t="str">
            <v>Célibataire</v>
          </cell>
          <cell r="F25" t="str">
            <v>192/002</v>
          </cell>
          <cell r="G25" t="str">
            <v>Mao</v>
          </cell>
          <cell r="I25" t="str">
            <v>M</v>
          </cell>
          <cell r="J25" t="str">
            <v>Cuisinier</v>
          </cell>
          <cell r="K25" t="str">
            <v>Admin</v>
          </cell>
          <cell r="L25">
            <v>32185</v>
          </cell>
          <cell r="M25">
            <v>7813</v>
          </cell>
          <cell r="N25">
            <v>39860</v>
          </cell>
          <cell r="O25">
            <v>40026</v>
          </cell>
          <cell r="P25" t="str">
            <v>CDD</v>
          </cell>
          <cell r="Q25">
            <v>40086</v>
          </cell>
          <cell r="R25">
            <v>0</v>
          </cell>
          <cell r="S25" t="str">
            <v>E2</v>
          </cell>
          <cell r="T25" t="str">
            <v>Débutant</v>
          </cell>
          <cell r="U25">
            <v>1</v>
          </cell>
          <cell r="V25">
            <v>264</v>
          </cell>
          <cell r="W25">
            <v>30</v>
          </cell>
          <cell r="X25">
            <v>102500</v>
          </cell>
          <cell r="Y25">
            <v>388.25757575757575</v>
          </cell>
          <cell r="Z25">
            <v>0</v>
          </cell>
          <cell r="AA25">
            <v>102500</v>
          </cell>
          <cell r="AB25">
            <v>0</v>
          </cell>
          <cell r="AC25">
            <v>20000</v>
          </cell>
          <cell r="AD25">
            <v>122500</v>
          </cell>
          <cell r="AE25" t="str">
            <v>KNC01</v>
          </cell>
          <cell r="AF25" t="str">
            <v>6500O</v>
          </cell>
        </row>
        <row r="26">
          <cell r="A26" t="str">
            <v>KN020</v>
          </cell>
          <cell r="B26" t="str">
            <v>ON</v>
          </cell>
          <cell r="C26">
            <v>5</v>
          </cell>
          <cell r="D26" t="str">
            <v>DJADDA MHT Fane</v>
          </cell>
          <cell r="E26" t="str">
            <v>Marié</v>
          </cell>
          <cell r="F26" t="str">
            <v>105-00383586-12</v>
          </cell>
          <cell r="G26" t="str">
            <v>Mao</v>
          </cell>
          <cell r="I26" t="str">
            <v>M</v>
          </cell>
          <cell r="J26" t="str">
            <v>Magasinier</v>
          </cell>
          <cell r="K26" t="str">
            <v>Log</v>
          </cell>
          <cell r="L26">
            <v>28806</v>
          </cell>
          <cell r="M26">
            <v>11143</v>
          </cell>
          <cell r="N26">
            <v>39867</v>
          </cell>
          <cell r="O26">
            <v>40026</v>
          </cell>
          <cell r="P26" t="str">
            <v>CDD</v>
          </cell>
          <cell r="Q26">
            <v>40086</v>
          </cell>
          <cell r="R26">
            <v>0</v>
          </cell>
          <cell r="S26" t="str">
            <v>T1</v>
          </cell>
          <cell r="T26" t="str">
            <v>Débutant</v>
          </cell>
          <cell r="U26">
            <v>4</v>
          </cell>
          <cell r="V26">
            <v>171.6</v>
          </cell>
          <cell r="W26">
            <v>30</v>
          </cell>
          <cell r="X26">
            <v>156250</v>
          </cell>
          <cell r="Y26">
            <v>910.54778554778557</v>
          </cell>
          <cell r="Z26">
            <v>0</v>
          </cell>
          <cell r="AA26">
            <v>156250</v>
          </cell>
          <cell r="AB26">
            <v>0</v>
          </cell>
          <cell r="AC26">
            <v>20000</v>
          </cell>
          <cell r="AD26">
            <v>176250</v>
          </cell>
          <cell r="AE26" t="str">
            <v>KNC01</v>
          </cell>
          <cell r="AF26" t="str">
            <v>CB01</v>
          </cell>
        </row>
        <row r="27">
          <cell r="A27" t="str">
            <v>KN021</v>
          </cell>
          <cell r="B27" t="str">
            <v>ON</v>
          </cell>
          <cell r="C27">
            <v>4</v>
          </cell>
          <cell r="D27" t="str">
            <v>ABDELKERIM Mbodou Taher</v>
          </cell>
          <cell r="I27" t="str">
            <v>M</v>
          </cell>
          <cell r="J27" t="str">
            <v>Resp. Projet pratique soins</v>
          </cell>
          <cell r="K27" t="str">
            <v>SM</v>
          </cell>
          <cell r="L27">
            <v>30479</v>
          </cell>
          <cell r="M27">
            <v>9493</v>
          </cell>
          <cell r="N27">
            <v>39895</v>
          </cell>
          <cell r="O27">
            <v>40026</v>
          </cell>
          <cell r="P27" t="str">
            <v>CDD</v>
          </cell>
          <cell r="Q27">
            <v>40086</v>
          </cell>
          <cell r="R27">
            <v>0</v>
          </cell>
          <cell r="S27" t="str">
            <v>T3</v>
          </cell>
          <cell r="T27" t="str">
            <v>Débutant</v>
          </cell>
          <cell r="U27">
            <v>1</v>
          </cell>
          <cell r="V27">
            <v>171.6</v>
          </cell>
          <cell r="W27">
            <v>30</v>
          </cell>
          <cell r="X27">
            <v>280000</v>
          </cell>
          <cell r="Y27">
            <v>1631.7016317016319</v>
          </cell>
          <cell r="Z27">
            <v>0</v>
          </cell>
          <cell r="AA27">
            <v>280000</v>
          </cell>
          <cell r="AB27">
            <v>0</v>
          </cell>
          <cell r="AC27">
            <v>20000</v>
          </cell>
          <cell r="AD27">
            <v>300000</v>
          </cell>
          <cell r="AE27" t="str">
            <v>KNR01</v>
          </cell>
          <cell r="AF27" t="str">
            <v>BB01</v>
          </cell>
        </row>
        <row r="28">
          <cell r="A28" t="str">
            <v>KN022</v>
          </cell>
          <cell r="B28" t="str">
            <v>ON</v>
          </cell>
          <cell r="C28">
            <v>4</v>
          </cell>
          <cell r="D28" t="str">
            <v>ABDALLAH  Moustapha</v>
          </cell>
          <cell r="I28" t="str">
            <v>M</v>
          </cell>
          <cell r="J28" t="str">
            <v>Travailleur Social</v>
          </cell>
          <cell r="K28" t="str">
            <v>SM</v>
          </cell>
          <cell r="L28">
            <v>30317</v>
          </cell>
          <cell r="M28">
            <v>9654</v>
          </cell>
          <cell r="N28">
            <v>39895</v>
          </cell>
          <cell r="O28">
            <v>40026</v>
          </cell>
          <cell r="P28" t="str">
            <v>CDD</v>
          </cell>
          <cell r="Q28">
            <v>40086</v>
          </cell>
          <cell r="R28">
            <v>0</v>
          </cell>
          <cell r="S28" t="str">
            <v>T1</v>
          </cell>
          <cell r="T28" t="str">
            <v>Débutant</v>
          </cell>
          <cell r="U28">
            <v>3.5</v>
          </cell>
          <cell r="V28">
            <v>171.6</v>
          </cell>
          <cell r="W28">
            <v>30</v>
          </cell>
          <cell r="X28">
            <v>156250</v>
          </cell>
          <cell r="Y28">
            <v>910.54778554778557</v>
          </cell>
          <cell r="Z28">
            <v>0</v>
          </cell>
          <cell r="AA28">
            <v>156250</v>
          </cell>
          <cell r="AB28">
            <v>0</v>
          </cell>
          <cell r="AC28">
            <v>20000</v>
          </cell>
          <cell r="AD28">
            <v>176250</v>
          </cell>
          <cell r="AE28" t="str">
            <v>KNR01</v>
          </cell>
          <cell r="AF28" t="str">
            <v>BB01</v>
          </cell>
        </row>
        <row r="29">
          <cell r="A29" t="str">
            <v>KN023</v>
          </cell>
          <cell r="B29" t="str">
            <v>ON</v>
          </cell>
          <cell r="C29">
            <v>4</v>
          </cell>
          <cell r="D29" t="str">
            <v>ACHTA Bintou Ali</v>
          </cell>
          <cell r="I29" t="str">
            <v>F</v>
          </cell>
          <cell r="J29" t="str">
            <v>Travailleur Social</v>
          </cell>
          <cell r="K29" t="str">
            <v>SM</v>
          </cell>
          <cell r="L29">
            <v>31048</v>
          </cell>
          <cell r="M29">
            <v>8934</v>
          </cell>
          <cell r="N29">
            <v>39895</v>
          </cell>
          <cell r="O29">
            <v>40026</v>
          </cell>
          <cell r="P29" t="str">
            <v>CDD</v>
          </cell>
          <cell r="Q29">
            <v>40086</v>
          </cell>
          <cell r="R29">
            <v>0</v>
          </cell>
          <cell r="S29" t="str">
            <v>T1</v>
          </cell>
          <cell r="T29" t="str">
            <v>Débutant</v>
          </cell>
          <cell r="U29">
            <v>1</v>
          </cell>
          <cell r="V29">
            <v>171.6</v>
          </cell>
          <cell r="W29">
            <v>30</v>
          </cell>
          <cell r="X29">
            <v>156250</v>
          </cell>
          <cell r="Y29">
            <v>910.54778554778557</v>
          </cell>
          <cell r="Z29">
            <v>0</v>
          </cell>
          <cell r="AA29">
            <v>156250</v>
          </cell>
          <cell r="AB29">
            <v>0</v>
          </cell>
          <cell r="AC29">
            <v>20000</v>
          </cell>
          <cell r="AD29">
            <v>176250</v>
          </cell>
          <cell r="AE29" t="str">
            <v>KNR01</v>
          </cell>
          <cell r="AF29" t="str">
            <v>BB01</v>
          </cell>
        </row>
        <row r="30">
          <cell r="A30" t="str">
            <v>KN024</v>
          </cell>
          <cell r="B30" t="str">
            <v>ON</v>
          </cell>
          <cell r="C30">
            <v>4</v>
          </cell>
          <cell r="D30" t="str">
            <v>FATIME Drichi</v>
          </cell>
          <cell r="I30" t="str">
            <v>F</v>
          </cell>
          <cell r="J30" t="str">
            <v>Travailleur Social</v>
          </cell>
          <cell r="K30" t="str">
            <v>SM</v>
          </cell>
          <cell r="L30">
            <v>30317</v>
          </cell>
          <cell r="M30">
            <v>9654</v>
          </cell>
          <cell r="N30">
            <v>39895</v>
          </cell>
          <cell r="O30">
            <v>40026</v>
          </cell>
          <cell r="P30" t="str">
            <v>CDD</v>
          </cell>
          <cell r="Q30">
            <v>40086</v>
          </cell>
          <cell r="R30">
            <v>0</v>
          </cell>
          <cell r="S30" t="str">
            <v>T1</v>
          </cell>
          <cell r="T30" t="str">
            <v>Débutant</v>
          </cell>
          <cell r="U30">
            <v>4.5</v>
          </cell>
          <cell r="V30">
            <v>171.6</v>
          </cell>
          <cell r="W30">
            <v>30</v>
          </cell>
          <cell r="X30">
            <v>156250</v>
          </cell>
          <cell r="Y30">
            <v>910.54778554778557</v>
          </cell>
          <cell r="Z30">
            <v>0</v>
          </cell>
          <cell r="AA30">
            <v>156250</v>
          </cell>
          <cell r="AB30">
            <v>0</v>
          </cell>
          <cell r="AC30">
            <v>20000</v>
          </cell>
          <cell r="AD30">
            <v>176250</v>
          </cell>
          <cell r="AE30" t="str">
            <v>KNR01</v>
          </cell>
          <cell r="AF30" t="str">
            <v>BB01</v>
          </cell>
        </row>
        <row r="31">
          <cell r="A31" t="str">
            <v>KN025</v>
          </cell>
          <cell r="B31" t="str">
            <v>OFF</v>
          </cell>
          <cell r="C31">
            <v>3</v>
          </cell>
          <cell r="D31" t="str">
            <v>KHADIDJA Amabouwa Bakoumi</v>
          </cell>
          <cell r="I31" t="str">
            <v>F</v>
          </cell>
          <cell r="J31" t="str">
            <v>Enquetrice nut</v>
          </cell>
          <cell r="K31" t="str">
            <v>Nut</v>
          </cell>
          <cell r="L31">
            <v>32192</v>
          </cell>
          <cell r="M31">
            <v>7806</v>
          </cell>
          <cell r="N31">
            <v>39896</v>
          </cell>
          <cell r="O31">
            <v>40026</v>
          </cell>
          <cell r="P31" t="str">
            <v>CDD</v>
          </cell>
          <cell r="Q31">
            <v>40071</v>
          </cell>
          <cell r="R31">
            <v>0</v>
          </cell>
          <cell r="S31" t="str">
            <v>T1</v>
          </cell>
          <cell r="T31" t="str">
            <v>Débutant</v>
          </cell>
          <cell r="U31">
            <v>1.5</v>
          </cell>
          <cell r="V31">
            <v>171.6</v>
          </cell>
          <cell r="W31">
            <v>20</v>
          </cell>
          <cell r="X31">
            <v>156250</v>
          </cell>
          <cell r="Y31">
            <v>910.54778554778557</v>
          </cell>
          <cell r="Z31">
            <v>0</v>
          </cell>
          <cell r="AA31">
            <v>156250</v>
          </cell>
          <cell r="AB31">
            <v>0</v>
          </cell>
          <cell r="AC31">
            <v>20000</v>
          </cell>
          <cell r="AD31">
            <v>176250</v>
          </cell>
          <cell r="AE31" t="str">
            <v>KNN01</v>
          </cell>
          <cell r="AF31" t="str">
            <v>BB00</v>
          </cell>
        </row>
        <row r="32">
          <cell r="A32" t="str">
            <v>KN026</v>
          </cell>
          <cell r="B32" t="str">
            <v>OFF</v>
          </cell>
          <cell r="C32">
            <v>2</v>
          </cell>
          <cell r="D32" t="str">
            <v>MOUSSA Idriss</v>
          </cell>
          <cell r="I32" t="str">
            <v>M</v>
          </cell>
          <cell r="J32" t="str">
            <v>Animateur/enquêteur</v>
          </cell>
          <cell r="K32" t="str">
            <v>FS</v>
          </cell>
          <cell r="L32">
            <v>31048</v>
          </cell>
          <cell r="M32">
            <v>8934</v>
          </cell>
          <cell r="N32">
            <v>39896</v>
          </cell>
          <cell r="O32">
            <v>40026</v>
          </cell>
          <cell r="P32" t="str">
            <v>CDD</v>
          </cell>
          <cell r="Q32">
            <v>40086</v>
          </cell>
          <cell r="R32">
            <v>0</v>
          </cell>
          <cell r="S32" t="str">
            <v>T1</v>
          </cell>
          <cell r="T32" t="str">
            <v>Débutant</v>
          </cell>
          <cell r="U32">
            <v>3.5</v>
          </cell>
          <cell r="V32">
            <v>171.6</v>
          </cell>
          <cell r="W32">
            <v>30</v>
          </cell>
          <cell r="X32">
            <v>156250</v>
          </cell>
          <cell r="Y32">
            <v>910.54778554778557</v>
          </cell>
          <cell r="Z32">
            <v>0</v>
          </cell>
          <cell r="AA32">
            <v>156250</v>
          </cell>
          <cell r="AB32">
            <v>0</v>
          </cell>
          <cell r="AC32">
            <v>20000</v>
          </cell>
          <cell r="AD32">
            <v>176250</v>
          </cell>
          <cell r="AE32" t="str">
            <v>KNF01</v>
          </cell>
          <cell r="AF32">
            <v>6501</v>
          </cell>
        </row>
        <row r="33">
          <cell r="A33" t="str">
            <v>KN027</v>
          </cell>
          <cell r="B33" t="str">
            <v>OFF</v>
          </cell>
          <cell r="C33">
            <v>1</v>
          </cell>
          <cell r="D33" t="str">
            <v>ADOUM Ali Adoum</v>
          </cell>
          <cell r="I33" t="str">
            <v>M</v>
          </cell>
          <cell r="J33" t="str">
            <v>Traducteur</v>
          </cell>
          <cell r="K33" t="str">
            <v>Nut</v>
          </cell>
          <cell r="L33">
            <v>29587</v>
          </cell>
          <cell r="M33">
            <v>10374</v>
          </cell>
          <cell r="N33">
            <v>39933</v>
          </cell>
          <cell r="O33">
            <v>39933</v>
          </cell>
          <cell r="P33" t="str">
            <v>CDD</v>
          </cell>
          <cell r="Q33">
            <v>40025</v>
          </cell>
          <cell r="R33">
            <v>0</v>
          </cell>
          <cell r="S33" t="str">
            <v>T1</v>
          </cell>
          <cell r="T33" t="str">
            <v>Débutant</v>
          </cell>
          <cell r="U33">
            <v>1</v>
          </cell>
          <cell r="V33">
            <v>171.6</v>
          </cell>
          <cell r="W33">
            <v>24</v>
          </cell>
          <cell r="X33">
            <v>156250</v>
          </cell>
          <cell r="Y33">
            <v>910.54778554778557</v>
          </cell>
          <cell r="Z33">
            <v>0</v>
          </cell>
          <cell r="AA33">
            <v>156250</v>
          </cell>
          <cell r="AB33">
            <v>0</v>
          </cell>
          <cell r="AC33">
            <v>20000</v>
          </cell>
          <cell r="AD33">
            <v>176250</v>
          </cell>
          <cell r="AE33" t="str">
            <v>KNN01</v>
          </cell>
          <cell r="AF33">
            <v>6501</v>
          </cell>
        </row>
        <row r="34">
          <cell r="A34" t="str">
            <v>KN028</v>
          </cell>
          <cell r="B34" t="str">
            <v>OFF</v>
          </cell>
          <cell r="C34">
            <v>1</v>
          </cell>
          <cell r="D34" t="str">
            <v>BRAHIM Moussa Ali</v>
          </cell>
          <cell r="I34" t="str">
            <v>M</v>
          </cell>
          <cell r="J34" t="str">
            <v>Traducteur</v>
          </cell>
          <cell r="K34" t="str">
            <v>Nut</v>
          </cell>
          <cell r="L34">
            <v>23012</v>
          </cell>
          <cell r="M34">
            <v>16854</v>
          </cell>
          <cell r="N34">
            <v>39933</v>
          </cell>
          <cell r="O34">
            <v>39933</v>
          </cell>
          <cell r="P34" t="str">
            <v>CDD</v>
          </cell>
          <cell r="Q34">
            <v>39958</v>
          </cell>
          <cell r="R34">
            <v>0</v>
          </cell>
          <cell r="S34" t="str">
            <v>T1</v>
          </cell>
          <cell r="T34" t="str">
            <v>Débutant</v>
          </cell>
          <cell r="U34">
            <v>5</v>
          </cell>
          <cell r="V34">
            <v>171.6</v>
          </cell>
          <cell r="W34">
            <v>23</v>
          </cell>
          <cell r="X34">
            <v>156250</v>
          </cell>
          <cell r="Y34">
            <v>910.54778554778557</v>
          </cell>
          <cell r="Z34">
            <v>0</v>
          </cell>
          <cell r="AA34">
            <v>156250</v>
          </cell>
          <cell r="AB34">
            <v>0</v>
          </cell>
          <cell r="AC34">
            <v>20000</v>
          </cell>
          <cell r="AD34">
            <v>176250</v>
          </cell>
          <cell r="AE34" t="str">
            <v>KNN01</v>
          </cell>
          <cell r="AF34">
            <v>6501</v>
          </cell>
        </row>
        <row r="35">
          <cell r="A35" t="str">
            <v>KN029</v>
          </cell>
          <cell r="B35" t="str">
            <v>OFF</v>
          </cell>
          <cell r="C35">
            <v>2</v>
          </cell>
          <cell r="D35" t="str">
            <v>ABDELWAHID  Arabi Bahar</v>
          </cell>
          <cell r="I35" t="str">
            <v>M</v>
          </cell>
          <cell r="J35" t="str">
            <v>Chef Equipe Surv.</v>
          </cell>
          <cell r="K35" t="str">
            <v>Nut</v>
          </cell>
          <cell r="L35">
            <v>29587</v>
          </cell>
          <cell r="M35">
            <v>10374</v>
          </cell>
          <cell r="N35">
            <v>39941</v>
          </cell>
          <cell r="O35">
            <v>40014</v>
          </cell>
          <cell r="P35" t="str">
            <v>CDD</v>
          </cell>
          <cell r="Q35">
            <v>40023</v>
          </cell>
          <cell r="R35">
            <v>0</v>
          </cell>
          <cell r="S35" t="str">
            <v>T2</v>
          </cell>
          <cell r="T35" t="str">
            <v>Débutant</v>
          </cell>
          <cell r="U35">
            <v>1.5</v>
          </cell>
          <cell r="V35">
            <v>171.6</v>
          </cell>
          <cell r="W35">
            <v>10</v>
          </cell>
          <cell r="X35">
            <v>208750</v>
          </cell>
          <cell r="Y35">
            <v>1216</v>
          </cell>
          <cell r="Z35">
            <v>0</v>
          </cell>
          <cell r="AA35">
            <v>208750</v>
          </cell>
          <cell r="AB35">
            <v>0</v>
          </cell>
          <cell r="AC35">
            <v>6450</v>
          </cell>
          <cell r="AD35">
            <v>215200</v>
          </cell>
          <cell r="AE35" t="str">
            <v>KNNO1</v>
          </cell>
          <cell r="AF35" t="str">
            <v>CA01</v>
          </cell>
        </row>
        <row r="36">
          <cell r="A36" t="str">
            <v>KN030</v>
          </cell>
          <cell r="B36" t="str">
            <v>ON</v>
          </cell>
          <cell r="C36">
            <v>4</v>
          </cell>
          <cell r="D36" t="str">
            <v>ACHTA Mahamat Saleh</v>
          </cell>
          <cell r="I36" t="str">
            <v>F</v>
          </cell>
          <cell r="J36" t="str">
            <v>Enquêtrice nut</v>
          </cell>
          <cell r="K36" t="str">
            <v>Nut</v>
          </cell>
          <cell r="L36">
            <v>29587</v>
          </cell>
          <cell r="M36">
            <v>10374</v>
          </cell>
          <cell r="N36">
            <v>39995</v>
          </cell>
          <cell r="O36">
            <v>39995</v>
          </cell>
          <cell r="P36" t="str">
            <v>CDD</v>
          </cell>
          <cell r="Q36">
            <v>40086</v>
          </cell>
          <cell r="R36">
            <v>0</v>
          </cell>
          <cell r="S36" t="str">
            <v>T1</v>
          </cell>
          <cell r="T36" t="str">
            <v>Débutant</v>
          </cell>
          <cell r="U36">
            <v>1</v>
          </cell>
          <cell r="V36">
            <v>171.6</v>
          </cell>
          <cell r="W36">
            <v>30</v>
          </cell>
          <cell r="X36">
            <v>156250</v>
          </cell>
          <cell r="Y36">
            <v>911</v>
          </cell>
          <cell r="Z36">
            <v>0</v>
          </cell>
          <cell r="AA36">
            <v>156250</v>
          </cell>
          <cell r="AB36">
            <v>0</v>
          </cell>
          <cell r="AC36">
            <v>20000</v>
          </cell>
          <cell r="AD36">
            <v>176250</v>
          </cell>
          <cell r="AE36" t="str">
            <v>KNN01</v>
          </cell>
          <cell r="AF36" t="str">
            <v>BB00</v>
          </cell>
        </row>
        <row r="37">
          <cell r="A37" t="str">
            <v>KN031</v>
          </cell>
          <cell r="B37" t="str">
            <v>OFF</v>
          </cell>
          <cell r="C37">
            <v>1</v>
          </cell>
          <cell r="D37" t="str">
            <v>ALI  LARME</v>
          </cell>
          <cell r="I37" t="str">
            <v>M</v>
          </cell>
          <cell r="J37" t="str">
            <v>Chef Equipe Surv.</v>
          </cell>
          <cell r="K37" t="str">
            <v>Nut</v>
          </cell>
          <cell r="L37">
            <v>28938</v>
          </cell>
          <cell r="M37">
            <v>11011</v>
          </cell>
          <cell r="N37">
            <v>40014</v>
          </cell>
          <cell r="O37">
            <v>40014</v>
          </cell>
          <cell r="P37" t="str">
            <v>CDD</v>
          </cell>
          <cell r="Q37">
            <v>40023</v>
          </cell>
          <cell r="R37">
            <v>0</v>
          </cell>
          <cell r="S37" t="str">
            <v>T2</v>
          </cell>
          <cell r="T37" t="str">
            <v>Débutant</v>
          </cell>
          <cell r="U37">
            <v>1</v>
          </cell>
          <cell r="V37">
            <v>171.6</v>
          </cell>
          <cell r="W37">
            <v>10</v>
          </cell>
          <cell r="X37">
            <v>208750</v>
          </cell>
          <cell r="Y37">
            <v>1216</v>
          </cell>
          <cell r="Z37">
            <v>0</v>
          </cell>
          <cell r="AA37">
            <v>208750</v>
          </cell>
          <cell r="AB37">
            <v>0</v>
          </cell>
          <cell r="AC37">
            <v>6450</v>
          </cell>
          <cell r="AD37">
            <v>215200</v>
          </cell>
          <cell r="AE37" t="str">
            <v>KNN01</v>
          </cell>
          <cell r="AF37" t="str">
            <v>CA01</v>
          </cell>
        </row>
        <row r="38">
          <cell r="A38" t="str">
            <v>KN032</v>
          </cell>
          <cell r="B38" t="str">
            <v>OFF</v>
          </cell>
          <cell r="C38">
            <v>1</v>
          </cell>
          <cell r="D38" t="str">
            <v>OUSMANE OUMAR</v>
          </cell>
          <cell r="I38" t="str">
            <v>M</v>
          </cell>
          <cell r="J38" t="str">
            <v>Chef Equipe Surv.</v>
          </cell>
          <cell r="K38" t="str">
            <v>Nut</v>
          </cell>
          <cell r="L38">
            <v>28856</v>
          </cell>
          <cell r="M38">
            <v>11094</v>
          </cell>
          <cell r="N38">
            <v>40014</v>
          </cell>
          <cell r="O38">
            <v>40014</v>
          </cell>
          <cell r="P38" t="str">
            <v>CDD</v>
          </cell>
          <cell r="Q38">
            <v>40023</v>
          </cell>
          <cell r="R38">
            <v>0</v>
          </cell>
          <cell r="S38" t="str">
            <v>T2</v>
          </cell>
          <cell r="T38" t="str">
            <v>Débutant</v>
          </cell>
          <cell r="U38">
            <v>3.5</v>
          </cell>
          <cell r="V38">
            <v>171.6</v>
          </cell>
          <cell r="W38">
            <v>10</v>
          </cell>
          <cell r="X38">
            <v>208750</v>
          </cell>
          <cell r="Y38">
            <v>1216</v>
          </cell>
          <cell r="Z38">
            <v>0</v>
          </cell>
          <cell r="AA38">
            <v>208750</v>
          </cell>
          <cell r="AB38">
            <v>0</v>
          </cell>
          <cell r="AC38">
            <v>6450</v>
          </cell>
          <cell r="AD38">
            <v>215200</v>
          </cell>
          <cell r="AE38" t="str">
            <v>KNN01</v>
          </cell>
          <cell r="AF38" t="str">
            <v>CA01</v>
          </cell>
        </row>
        <row r="39">
          <cell r="A39" t="str">
            <v>KN033</v>
          </cell>
          <cell r="B39" t="str">
            <v>OFF</v>
          </cell>
          <cell r="C39">
            <v>1</v>
          </cell>
          <cell r="D39" t="str">
            <v>ALI MAHAMAT SEID</v>
          </cell>
          <cell r="I39" t="str">
            <v>M</v>
          </cell>
          <cell r="J39" t="str">
            <v>Chef Equipe Surv.</v>
          </cell>
          <cell r="K39" t="str">
            <v>Nut</v>
          </cell>
          <cell r="L39">
            <v>28491</v>
          </cell>
          <cell r="M39">
            <v>11454</v>
          </cell>
          <cell r="N39">
            <v>40014</v>
          </cell>
          <cell r="O39">
            <v>40014</v>
          </cell>
          <cell r="P39" t="str">
            <v>CDD</v>
          </cell>
          <cell r="Q39">
            <v>40023</v>
          </cell>
          <cell r="R39">
            <v>0</v>
          </cell>
          <cell r="S39" t="str">
            <v>T2</v>
          </cell>
          <cell r="T39" t="str">
            <v>Débutant</v>
          </cell>
          <cell r="U39">
            <v>2</v>
          </cell>
          <cell r="V39">
            <v>171.6</v>
          </cell>
          <cell r="W39">
            <v>10</v>
          </cell>
          <cell r="X39">
            <v>208750</v>
          </cell>
          <cell r="Y39">
            <v>1216</v>
          </cell>
          <cell r="Z39">
            <v>0</v>
          </cell>
          <cell r="AA39">
            <v>208750</v>
          </cell>
          <cell r="AB39">
            <v>0</v>
          </cell>
          <cell r="AC39">
            <v>6450</v>
          </cell>
          <cell r="AD39">
            <v>215200</v>
          </cell>
          <cell r="AE39" t="str">
            <v>KNN01</v>
          </cell>
          <cell r="AF39" t="str">
            <v>CA01</v>
          </cell>
        </row>
        <row r="40">
          <cell r="A40" t="str">
            <v>KN034</v>
          </cell>
          <cell r="B40" t="str">
            <v>OFF</v>
          </cell>
          <cell r="C40">
            <v>1</v>
          </cell>
          <cell r="D40" t="str">
            <v>ADJI MOUTA</v>
          </cell>
          <cell r="I40" t="str">
            <v>M</v>
          </cell>
          <cell r="J40" t="str">
            <v>Mesureur</v>
          </cell>
          <cell r="K40" t="str">
            <v>Nut</v>
          </cell>
          <cell r="L40">
            <v>24108</v>
          </cell>
          <cell r="M40">
            <v>15774</v>
          </cell>
          <cell r="N40">
            <v>40014</v>
          </cell>
          <cell r="O40">
            <v>40014</v>
          </cell>
          <cell r="P40" t="str">
            <v>CDD</v>
          </cell>
          <cell r="Q40">
            <v>40023</v>
          </cell>
          <cell r="R40">
            <v>0</v>
          </cell>
          <cell r="S40" t="str">
            <v>E3</v>
          </cell>
          <cell r="T40" t="str">
            <v>Débutant</v>
          </cell>
          <cell r="U40">
            <v>4.5</v>
          </cell>
          <cell r="V40">
            <v>171.6</v>
          </cell>
          <cell r="W40">
            <v>10</v>
          </cell>
          <cell r="X40">
            <v>118750</v>
          </cell>
          <cell r="Y40">
            <v>692.01631701631709</v>
          </cell>
          <cell r="Z40">
            <v>0</v>
          </cell>
          <cell r="AA40">
            <v>118750</v>
          </cell>
          <cell r="AB40">
            <v>0</v>
          </cell>
          <cell r="AC40">
            <v>6450</v>
          </cell>
          <cell r="AD40">
            <v>125200</v>
          </cell>
          <cell r="AE40" t="str">
            <v>KNN01</v>
          </cell>
          <cell r="AF40" t="str">
            <v>CA00</v>
          </cell>
        </row>
        <row r="41">
          <cell r="A41" t="str">
            <v>KN035</v>
          </cell>
          <cell r="B41" t="str">
            <v>OFF</v>
          </cell>
          <cell r="C41">
            <v>1</v>
          </cell>
          <cell r="D41" t="str">
            <v>AHMAT GUET MAHAMAT</v>
          </cell>
          <cell r="I41" t="str">
            <v>M</v>
          </cell>
          <cell r="J41" t="str">
            <v>Mesureur</v>
          </cell>
          <cell r="K41" t="str">
            <v>Nut</v>
          </cell>
          <cell r="L41">
            <v>27395</v>
          </cell>
          <cell r="M41">
            <v>12534</v>
          </cell>
          <cell r="N41">
            <v>40014</v>
          </cell>
          <cell r="O41">
            <v>40014</v>
          </cell>
          <cell r="P41" t="str">
            <v>CDD</v>
          </cell>
          <cell r="Q41">
            <v>40023</v>
          </cell>
          <cell r="R41">
            <v>0</v>
          </cell>
          <cell r="S41" t="str">
            <v>E3</v>
          </cell>
          <cell r="T41" t="str">
            <v>Débutant</v>
          </cell>
          <cell r="U41">
            <v>2</v>
          </cell>
          <cell r="V41">
            <v>171.6</v>
          </cell>
          <cell r="W41">
            <v>10</v>
          </cell>
          <cell r="X41">
            <v>118750</v>
          </cell>
          <cell r="Y41">
            <v>692.01631701631709</v>
          </cell>
          <cell r="Z41">
            <v>0</v>
          </cell>
          <cell r="AA41">
            <v>118750</v>
          </cell>
          <cell r="AB41">
            <v>0</v>
          </cell>
          <cell r="AC41">
            <v>6450</v>
          </cell>
          <cell r="AD41">
            <v>125200</v>
          </cell>
          <cell r="AE41" t="str">
            <v>KNN01</v>
          </cell>
          <cell r="AF41" t="str">
            <v>CA00</v>
          </cell>
        </row>
        <row r="42">
          <cell r="A42" t="str">
            <v>KN036</v>
          </cell>
          <cell r="B42" t="str">
            <v>OFF</v>
          </cell>
          <cell r="C42">
            <v>1</v>
          </cell>
          <cell r="D42" t="str">
            <v>AHMAT  SOULEYMEN DJARMA</v>
          </cell>
          <cell r="I42" t="str">
            <v>M</v>
          </cell>
          <cell r="J42" t="str">
            <v>Mesureur</v>
          </cell>
          <cell r="K42" t="str">
            <v>Nut</v>
          </cell>
          <cell r="L42">
            <v>27030</v>
          </cell>
          <cell r="M42">
            <v>12894</v>
          </cell>
          <cell r="N42">
            <v>40014</v>
          </cell>
          <cell r="O42">
            <v>40014</v>
          </cell>
          <cell r="P42" t="str">
            <v>CDD</v>
          </cell>
          <cell r="Q42">
            <v>40023</v>
          </cell>
          <cell r="R42">
            <v>0</v>
          </cell>
          <cell r="S42" t="str">
            <v>E3</v>
          </cell>
          <cell r="T42" t="str">
            <v>Débutant</v>
          </cell>
          <cell r="U42">
            <v>2</v>
          </cell>
          <cell r="V42">
            <v>171.6</v>
          </cell>
          <cell r="W42">
            <v>10</v>
          </cell>
          <cell r="X42">
            <v>118750</v>
          </cell>
          <cell r="Y42">
            <v>692.01631701631709</v>
          </cell>
          <cell r="Z42">
            <v>0</v>
          </cell>
          <cell r="AA42">
            <v>118750</v>
          </cell>
          <cell r="AB42">
            <v>0</v>
          </cell>
          <cell r="AC42">
            <v>6450</v>
          </cell>
          <cell r="AD42">
            <v>125200</v>
          </cell>
          <cell r="AE42" t="str">
            <v>KNN01</v>
          </cell>
          <cell r="AF42" t="str">
            <v>CA00</v>
          </cell>
        </row>
        <row r="43">
          <cell r="A43" t="str">
            <v>KN037</v>
          </cell>
          <cell r="B43" t="str">
            <v>OFF</v>
          </cell>
          <cell r="C43">
            <v>1</v>
          </cell>
          <cell r="D43" t="str">
            <v>MAHAMAT TAHER HASSANE</v>
          </cell>
          <cell r="I43" t="str">
            <v>M</v>
          </cell>
          <cell r="J43" t="str">
            <v>Mesureur</v>
          </cell>
          <cell r="K43" t="str">
            <v>Nut</v>
          </cell>
          <cell r="L43">
            <v>27760</v>
          </cell>
          <cell r="M43">
            <v>12174</v>
          </cell>
          <cell r="N43">
            <v>40014</v>
          </cell>
          <cell r="O43">
            <v>40014</v>
          </cell>
          <cell r="P43" t="str">
            <v>CDD</v>
          </cell>
          <cell r="Q43">
            <v>40023</v>
          </cell>
          <cell r="R43">
            <v>0</v>
          </cell>
          <cell r="S43" t="str">
            <v>E3</v>
          </cell>
          <cell r="T43" t="str">
            <v>Débutant</v>
          </cell>
          <cell r="U43">
            <v>3.5</v>
          </cell>
          <cell r="V43">
            <v>171.6</v>
          </cell>
          <cell r="W43">
            <v>10</v>
          </cell>
          <cell r="X43">
            <v>118750</v>
          </cell>
          <cell r="Y43">
            <v>692.01631701631709</v>
          </cell>
          <cell r="Z43">
            <v>0</v>
          </cell>
          <cell r="AA43">
            <v>118750</v>
          </cell>
          <cell r="AB43">
            <v>0</v>
          </cell>
          <cell r="AC43">
            <v>6450</v>
          </cell>
          <cell r="AD43">
            <v>125200</v>
          </cell>
          <cell r="AE43" t="str">
            <v>KNN01</v>
          </cell>
          <cell r="AF43" t="str">
            <v>CA00</v>
          </cell>
        </row>
        <row r="44">
          <cell r="A44" t="str">
            <v>KN038</v>
          </cell>
          <cell r="B44" t="str">
            <v>OFF</v>
          </cell>
          <cell r="C44">
            <v>1</v>
          </cell>
          <cell r="D44" t="str">
            <v>AHMAT MAHAMAT ALI</v>
          </cell>
          <cell r="I44" t="str">
            <v>M</v>
          </cell>
          <cell r="J44" t="str">
            <v>Mesureur</v>
          </cell>
          <cell r="K44" t="str">
            <v>Nut</v>
          </cell>
          <cell r="L44">
            <v>27196</v>
          </cell>
          <cell r="M44">
            <v>12729</v>
          </cell>
          <cell r="N44">
            <v>40014</v>
          </cell>
          <cell r="O44">
            <v>40014</v>
          </cell>
          <cell r="P44" t="str">
            <v>CDD</v>
          </cell>
          <cell r="Q44">
            <v>40023</v>
          </cell>
          <cell r="R44">
            <v>0</v>
          </cell>
          <cell r="S44" t="str">
            <v>E3</v>
          </cell>
          <cell r="T44" t="str">
            <v>Débutant</v>
          </cell>
          <cell r="U44">
            <v>3.5</v>
          </cell>
          <cell r="V44">
            <v>171.6</v>
          </cell>
          <cell r="W44">
            <v>10</v>
          </cell>
          <cell r="X44">
            <v>118750</v>
          </cell>
          <cell r="Y44">
            <v>692.01631701631709</v>
          </cell>
          <cell r="Z44">
            <v>0</v>
          </cell>
          <cell r="AA44">
            <v>118750</v>
          </cell>
          <cell r="AB44">
            <v>0</v>
          </cell>
          <cell r="AC44">
            <v>6450</v>
          </cell>
          <cell r="AD44">
            <v>125200</v>
          </cell>
          <cell r="AE44" t="str">
            <v>KNN01</v>
          </cell>
          <cell r="AF44" t="str">
            <v>CA00</v>
          </cell>
        </row>
        <row r="45">
          <cell r="A45" t="str">
            <v>KN039</v>
          </cell>
          <cell r="B45" t="str">
            <v>OFF</v>
          </cell>
          <cell r="C45">
            <v>1</v>
          </cell>
          <cell r="D45" t="str">
            <v>MAHAMAT CHOUKOU</v>
          </cell>
          <cell r="I45" t="str">
            <v>M</v>
          </cell>
          <cell r="J45" t="str">
            <v>Mesureur</v>
          </cell>
          <cell r="K45" t="str">
            <v>Nut</v>
          </cell>
          <cell r="L45">
            <v>27030</v>
          </cell>
          <cell r="M45">
            <v>12894</v>
          </cell>
          <cell r="N45">
            <v>40014</v>
          </cell>
          <cell r="O45">
            <v>40014</v>
          </cell>
          <cell r="P45" t="str">
            <v>CDD</v>
          </cell>
          <cell r="Q45">
            <v>40023</v>
          </cell>
          <cell r="R45">
            <v>0</v>
          </cell>
          <cell r="S45" t="str">
            <v>E3</v>
          </cell>
          <cell r="T45" t="str">
            <v>Débutant</v>
          </cell>
          <cell r="U45">
            <v>3.5</v>
          </cell>
          <cell r="V45">
            <v>171.6</v>
          </cell>
          <cell r="W45">
            <v>10</v>
          </cell>
          <cell r="X45">
            <v>118750</v>
          </cell>
          <cell r="Y45">
            <v>692.01631701631709</v>
          </cell>
          <cell r="Z45">
            <v>0</v>
          </cell>
          <cell r="AA45">
            <v>118750</v>
          </cell>
          <cell r="AB45">
            <v>0</v>
          </cell>
          <cell r="AC45">
            <v>6450</v>
          </cell>
          <cell r="AD45">
            <v>125200</v>
          </cell>
          <cell r="AE45" t="str">
            <v>KNN01</v>
          </cell>
          <cell r="AF45" t="str">
            <v>CA00</v>
          </cell>
        </row>
        <row r="46">
          <cell r="A46" t="str">
            <v>KN040</v>
          </cell>
          <cell r="B46" t="str">
            <v>OFF</v>
          </cell>
          <cell r="C46">
            <v>1</v>
          </cell>
          <cell r="D46" t="str">
            <v>OUMAR MOUSTAPHA MALLOUMI</v>
          </cell>
          <cell r="I46" t="str">
            <v>M</v>
          </cell>
          <cell r="J46" t="str">
            <v>Mesureur</v>
          </cell>
          <cell r="K46" t="str">
            <v>Nut</v>
          </cell>
          <cell r="L46">
            <v>27760</v>
          </cell>
          <cell r="M46">
            <v>12174</v>
          </cell>
          <cell r="N46">
            <v>40014</v>
          </cell>
          <cell r="O46">
            <v>40014</v>
          </cell>
          <cell r="P46" t="str">
            <v>CDD</v>
          </cell>
          <cell r="Q46">
            <v>40023</v>
          </cell>
          <cell r="R46">
            <v>0</v>
          </cell>
          <cell r="S46" t="str">
            <v>E3</v>
          </cell>
          <cell r="T46" t="str">
            <v>Débutant</v>
          </cell>
          <cell r="U46">
            <v>3</v>
          </cell>
          <cell r="V46">
            <v>171.6</v>
          </cell>
          <cell r="W46">
            <v>10</v>
          </cell>
          <cell r="X46">
            <v>118750</v>
          </cell>
          <cell r="Y46">
            <v>692.01631701631709</v>
          </cell>
          <cell r="Z46">
            <v>0</v>
          </cell>
          <cell r="AA46">
            <v>118750</v>
          </cell>
          <cell r="AB46">
            <v>0</v>
          </cell>
          <cell r="AC46">
            <v>6450</v>
          </cell>
          <cell r="AD46">
            <v>125200</v>
          </cell>
          <cell r="AE46" t="str">
            <v>KNN01</v>
          </cell>
          <cell r="AF46" t="str">
            <v>CA00</v>
          </cell>
        </row>
        <row r="47">
          <cell r="A47" t="str">
            <v>KN041</v>
          </cell>
          <cell r="B47" t="str">
            <v>OFF</v>
          </cell>
          <cell r="C47">
            <v>1</v>
          </cell>
          <cell r="D47" t="str">
            <v>BRAHIM MAHAMAT  SEID</v>
          </cell>
          <cell r="I47" t="str">
            <v>M</v>
          </cell>
          <cell r="J47" t="str">
            <v>Mesureur</v>
          </cell>
          <cell r="K47" t="str">
            <v>Nut</v>
          </cell>
          <cell r="L47">
            <v>29221</v>
          </cell>
          <cell r="M47">
            <v>10734</v>
          </cell>
          <cell r="N47">
            <v>40014</v>
          </cell>
          <cell r="O47">
            <v>40014</v>
          </cell>
          <cell r="P47" t="str">
            <v>CDD</v>
          </cell>
          <cell r="Q47">
            <v>40023</v>
          </cell>
          <cell r="R47">
            <v>0</v>
          </cell>
          <cell r="S47" t="str">
            <v>E3</v>
          </cell>
          <cell r="T47" t="str">
            <v>Débutant</v>
          </cell>
          <cell r="U47">
            <v>3</v>
          </cell>
          <cell r="V47">
            <v>171.6</v>
          </cell>
          <cell r="W47">
            <v>10</v>
          </cell>
          <cell r="X47">
            <v>118750</v>
          </cell>
          <cell r="Y47">
            <v>692.01631701631709</v>
          </cell>
          <cell r="Z47">
            <v>0</v>
          </cell>
          <cell r="AA47">
            <v>118750</v>
          </cell>
          <cell r="AB47">
            <v>0</v>
          </cell>
          <cell r="AC47">
            <v>6450</v>
          </cell>
          <cell r="AD47">
            <v>125200</v>
          </cell>
          <cell r="AE47" t="str">
            <v>KNN01</v>
          </cell>
          <cell r="AF47" t="str">
            <v>CA00</v>
          </cell>
        </row>
        <row r="48">
          <cell r="W48">
            <v>-40051</v>
          </cell>
          <cell r="Z48">
            <v>0</v>
          </cell>
          <cell r="AD48">
            <v>0</v>
          </cell>
        </row>
        <row r="49">
          <cell r="W49">
            <v>-40051</v>
          </cell>
        </row>
        <row r="50">
          <cell r="W50">
            <v>-40051</v>
          </cell>
        </row>
        <row r="51">
          <cell r="W51">
            <v>-40051</v>
          </cell>
        </row>
        <row r="52">
          <cell r="W52">
            <v>-40051</v>
          </cell>
        </row>
        <row r="53">
          <cell r="W53">
            <v>-40051</v>
          </cell>
        </row>
        <row r="54">
          <cell r="W54">
            <v>-40051</v>
          </cell>
        </row>
        <row r="55">
          <cell r="W55">
            <v>-40051</v>
          </cell>
        </row>
        <row r="56">
          <cell r="W56">
            <v>-40051</v>
          </cell>
        </row>
        <row r="57">
          <cell r="W57">
            <v>-40051</v>
          </cell>
        </row>
        <row r="58">
          <cell r="W58">
            <v>-40051</v>
          </cell>
        </row>
        <row r="59">
          <cell r="W59">
            <v>-40051</v>
          </cell>
        </row>
        <row r="60">
          <cell r="W60">
            <v>-40051</v>
          </cell>
        </row>
        <row r="61">
          <cell r="W61">
            <v>-40051</v>
          </cell>
        </row>
        <row r="62">
          <cell r="W62">
            <v>-40051</v>
          </cell>
        </row>
        <row r="63">
          <cell r="W63">
            <v>-40051</v>
          </cell>
        </row>
        <row r="64">
          <cell r="W64">
            <v>-40051</v>
          </cell>
        </row>
        <row r="65">
          <cell r="W65">
            <v>-40051</v>
          </cell>
        </row>
        <row r="66">
          <cell r="W66">
            <v>-40051</v>
          </cell>
        </row>
        <row r="67">
          <cell r="W67">
            <v>-40051</v>
          </cell>
        </row>
        <row r="68">
          <cell r="W68">
            <v>-40051</v>
          </cell>
        </row>
        <row r="69">
          <cell r="W69">
            <v>-40051</v>
          </cell>
        </row>
        <row r="70">
          <cell r="W70">
            <v>-40051</v>
          </cell>
        </row>
        <row r="71">
          <cell r="W71">
            <v>-40051</v>
          </cell>
        </row>
        <row r="72">
          <cell r="W72">
            <v>-40051</v>
          </cell>
        </row>
        <row r="73">
          <cell r="W73">
            <v>-40051</v>
          </cell>
        </row>
        <row r="74">
          <cell r="W74">
            <v>-40051</v>
          </cell>
        </row>
        <row r="75">
          <cell r="W75">
            <v>-40051</v>
          </cell>
        </row>
        <row r="76">
          <cell r="W76">
            <v>-40051</v>
          </cell>
        </row>
        <row r="77">
          <cell r="W77">
            <v>-40051</v>
          </cell>
        </row>
        <row r="78">
          <cell r="W78">
            <v>-40051</v>
          </cell>
        </row>
        <row r="79">
          <cell r="W79">
            <v>-40051</v>
          </cell>
        </row>
        <row r="80">
          <cell r="W80">
            <v>-40051</v>
          </cell>
        </row>
        <row r="81">
          <cell r="W81">
            <v>-40051</v>
          </cell>
        </row>
        <row r="82">
          <cell r="W82">
            <v>-40051</v>
          </cell>
        </row>
        <row r="83">
          <cell r="W83">
            <v>-40051</v>
          </cell>
        </row>
      </sheetData>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 val="Datas"/>
    </sheetNames>
    <sheetDataSet>
      <sheetData sheetId="0" refreshError="1"/>
      <sheetData sheetId="1" refreshError="1">
        <row r="5">
          <cell r="A5" t="str">
            <v>EF0001</v>
          </cell>
        </row>
        <row r="6">
          <cell r="A6" t="str">
            <v>EF0002</v>
          </cell>
        </row>
        <row r="7">
          <cell r="A7" t="str">
            <v>EF0003</v>
          </cell>
        </row>
        <row r="8">
          <cell r="A8" t="str">
            <v>EF0004</v>
          </cell>
        </row>
        <row r="9">
          <cell r="A9" t="str">
            <v>EF0005</v>
          </cell>
        </row>
        <row r="10">
          <cell r="A10" t="str">
            <v>EF0007</v>
          </cell>
        </row>
        <row r="11">
          <cell r="A11" t="str">
            <v>EF0008</v>
          </cell>
        </row>
        <row r="12">
          <cell r="A12" t="str">
            <v>EF0009</v>
          </cell>
        </row>
        <row r="13">
          <cell r="A13" t="str">
            <v>EF0010</v>
          </cell>
        </row>
        <row r="14">
          <cell r="A14" t="str">
            <v>EF0011</v>
          </cell>
        </row>
        <row r="15">
          <cell r="A15" t="str">
            <v>EF0012</v>
          </cell>
        </row>
        <row r="16">
          <cell r="A16" t="str">
            <v>EF0013</v>
          </cell>
        </row>
        <row r="17">
          <cell r="A17" t="str">
            <v>EF0014</v>
          </cell>
        </row>
        <row r="18">
          <cell r="A18" t="str">
            <v>EF0015</v>
          </cell>
        </row>
        <row r="19">
          <cell r="A19" t="str">
            <v>EF0016</v>
          </cell>
        </row>
        <row r="20">
          <cell r="A20" t="str">
            <v>EF0017</v>
          </cell>
        </row>
        <row r="21">
          <cell r="A21" t="str">
            <v>EF0018</v>
          </cell>
        </row>
        <row r="22">
          <cell r="A22" t="str">
            <v>EF0019</v>
          </cell>
        </row>
        <row r="23">
          <cell r="A23" t="str">
            <v>EF0020</v>
          </cell>
        </row>
        <row r="24">
          <cell r="A24" t="str">
            <v>EF0021</v>
          </cell>
        </row>
        <row r="25">
          <cell r="A25" t="str">
            <v>EF0022</v>
          </cell>
        </row>
        <row r="26">
          <cell r="A26" t="str">
            <v>EF0023</v>
          </cell>
        </row>
        <row r="27">
          <cell r="A27" t="str">
            <v>EF0024</v>
          </cell>
        </row>
        <row r="28">
          <cell r="A28" t="str">
            <v>EF0025</v>
          </cell>
        </row>
        <row r="29">
          <cell r="A29" t="str">
            <v>EF0026</v>
          </cell>
        </row>
        <row r="30">
          <cell r="A30" t="str">
            <v>EF0027</v>
          </cell>
        </row>
        <row r="31">
          <cell r="A31" t="str">
            <v>EF0028</v>
          </cell>
        </row>
        <row r="32">
          <cell r="A32" t="str">
            <v>EF0029</v>
          </cell>
        </row>
        <row r="33">
          <cell r="A33" t="str">
            <v>EF0030</v>
          </cell>
        </row>
        <row r="34">
          <cell r="A34" t="str">
            <v>EF0031</v>
          </cell>
        </row>
        <row r="35">
          <cell r="A35" t="str">
            <v>EF0032</v>
          </cell>
        </row>
        <row r="36">
          <cell r="A36" t="str">
            <v>EF0033</v>
          </cell>
        </row>
        <row r="37">
          <cell r="A37" t="str">
            <v>EF0034</v>
          </cell>
        </row>
        <row r="38">
          <cell r="A38" t="str">
            <v>EF0035</v>
          </cell>
        </row>
        <row r="39">
          <cell r="A39" t="str">
            <v>EF0036</v>
          </cell>
        </row>
        <row r="40">
          <cell r="A40" t="str">
            <v>EF0037</v>
          </cell>
        </row>
        <row r="41">
          <cell r="A41" t="str">
            <v>EF0038</v>
          </cell>
        </row>
        <row r="42">
          <cell r="A42" t="str">
            <v>EF0039</v>
          </cell>
        </row>
        <row r="43">
          <cell r="A43" t="str">
            <v>EF0040</v>
          </cell>
        </row>
        <row r="44">
          <cell r="A44" t="str">
            <v>EF0041</v>
          </cell>
        </row>
        <row r="45">
          <cell r="A45" t="str">
            <v>EF0042</v>
          </cell>
        </row>
        <row r="46">
          <cell r="A46" t="str">
            <v>EF0043</v>
          </cell>
        </row>
        <row r="47">
          <cell r="A47" t="str">
            <v>EF0044</v>
          </cell>
        </row>
        <row r="48">
          <cell r="A48" t="str">
            <v>EF0045</v>
          </cell>
        </row>
        <row r="49">
          <cell r="A49" t="str">
            <v>EF0046</v>
          </cell>
        </row>
        <row r="50">
          <cell r="A50" t="str">
            <v>EF0047</v>
          </cell>
        </row>
        <row r="51">
          <cell r="A51" t="str">
            <v>EF0048</v>
          </cell>
        </row>
        <row r="52">
          <cell r="A52" t="str">
            <v>EF0049</v>
          </cell>
        </row>
        <row r="53">
          <cell r="A53" t="str">
            <v>EF0050</v>
          </cell>
        </row>
        <row r="54">
          <cell r="A54" t="str">
            <v>EF0051</v>
          </cell>
        </row>
        <row r="55">
          <cell r="A55" t="str">
            <v>EF0052</v>
          </cell>
        </row>
        <row r="56">
          <cell r="A56" t="str">
            <v>EF0053</v>
          </cell>
        </row>
        <row r="57">
          <cell r="A57" t="str">
            <v>EF0054</v>
          </cell>
        </row>
        <row r="58">
          <cell r="A58" t="str">
            <v>EF0055</v>
          </cell>
        </row>
        <row r="59">
          <cell r="A59" t="str">
            <v>EF0056</v>
          </cell>
        </row>
        <row r="60">
          <cell r="A60" t="str">
            <v>EF0057</v>
          </cell>
        </row>
        <row r="61">
          <cell r="A61" t="str">
            <v>EF0058</v>
          </cell>
        </row>
        <row r="62">
          <cell r="A62" t="str">
            <v>EF0059</v>
          </cell>
        </row>
        <row r="63">
          <cell r="A63" t="str">
            <v>EF0060</v>
          </cell>
        </row>
        <row r="64">
          <cell r="A64" t="str">
            <v>EF0061</v>
          </cell>
        </row>
        <row r="65">
          <cell r="A65" t="str">
            <v>EF0062</v>
          </cell>
        </row>
        <row r="66">
          <cell r="A66" t="str">
            <v>EF0063</v>
          </cell>
        </row>
        <row r="67">
          <cell r="A67" t="str">
            <v>EF0064</v>
          </cell>
        </row>
        <row r="68">
          <cell r="A68" t="str">
            <v>EF0065</v>
          </cell>
        </row>
        <row r="69">
          <cell r="A69" t="str">
            <v>EF0066</v>
          </cell>
        </row>
        <row r="70">
          <cell r="A70" t="str">
            <v>EF0067</v>
          </cell>
        </row>
        <row r="71">
          <cell r="A71" t="str">
            <v>EF0068</v>
          </cell>
        </row>
        <row r="72">
          <cell r="A72" t="str">
            <v>EF0069</v>
          </cell>
        </row>
        <row r="73">
          <cell r="A73" t="str">
            <v>EF0070</v>
          </cell>
        </row>
        <row r="74">
          <cell r="A74" t="str">
            <v>EF0071</v>
          </cell>
        </row>
        <row r="75">
          <cell r="A75" t="str">
            <v>EF0072</v>
          </cell>
        </row>
        <row r="76">
          <cell r="A76" t="str">
            <v>EF0073</v>
          </cell>
        </row>
        <row r="77">
          <cell r="A77" t="str">
            <v>EF0074</v>
          </cell>
        </row>
        <row r="78">
          <cell r="A78" t="str">
            <v>EF0075</v>
          </cell>
        </row>
        <row r="79">
          <cell r="A79" t="str">
            <v>EF0076</v>
          </cell>
        </row>
        <row r="80">
          <cell r="A80" t="str">
            <v>EF0077</v>
          </cell>
        </row>
        <row r="81">
          <cell r="A81" t="str">
            <v>EF0078</v>
          </cell>
        </row>
        <row r="82">
          <cell r="A82" t="str">
            <v>EF0079</v>
          </cell>
        </row>
        <row r="83">
          <cell r="A83" t="str">
            <v>EF0080</v>
          </cell>
        </row>
        <row r="84">
          <cell r="A84" t="str">
            <v>EF0081</v>
          </cell>
        </row>
        <row r="85">
          <cell r="A85" t="str">
            <v>EF0082</v>
          </cell>
        </row>
        <row r="86">
          <cell r="A86" t="str">
            <v>EF0083</v>
          </cell>
        </row>
        <row r="87">
          <cell r="A87" t="str">
            <v>EF0084</v>
          </cell>
        </row>
        <row r="88">
          <cell r="A88" t="str">
            <v>EF0085</v>
          </cell>
        </row>
        <row r="89">
          <cell r="A89" t="str">
            <v>EF0086</v>
          </cell>
        </row>
        <row r="90">
          <cell r="A90" t="str">
            <v>EF0087</v>
          </cell>
        </row>
        <row r="91">
          <cell r="A91" t="str">
            <v>EF0088</v>
          </cell>
        </row>
        <row r="92">
          <cell r="A92" t="str">
            <v>EF0089</v>
          </cell>
        </row>
        <row r="93">
          <cell r="A93" t="str">
            <v>EF0090</v>
          </cell>
        </row>
        <row r="94">
          <cell r="A94" t="str">
            <v>EF0091</v>
          </cell>
        </row>
        <row r="95">
          <cell r="A95" t="str">
            <v>EF0092</v>
          </cell>
        </row>
        <row r="96">
          <cell r="A96" t="str">
            <v>EF0093</v>
          </cell>
        </row>
        <row r="97">
          <cell r="A97" t="str">
            <v>EF0094</v>
          </cell>
        </row>
        <row r="98">
          <cell r="A98" t="str">
            <v>EF0095</v>
          </cell>
        </row>
        <row r="99">
          <cell r="A99" t="str">
            <v>EF0096</v>
          </cell>
        </row>
        <row r="100">
          <cell r="A100" t="str">
            <v>EF0097</v>
          </cell>
        </row>
        <row r="101">
          <cell r="A101" t="str">
            <v>EF0098</v>
          </cell>
        </row>
        <row r="102">
          <cell r="A102" t="str">
            <v>EF0099</v>
          </cell>
        </row>
        <row r="103">
          <cell r="A103" t="str">
            <v>EF0100</v>
          </cell>
        </row>
        <row r="104">
          <cell r="A104" t="str">
            <v>EF0101</v>
          </cell>
        </row>
        <row r="105">
          <cell r="A105" t="str">
            <v>EF0102</v>
          </cell>
        </row>
        <row r="106">
          <cell r="A106" t="str">
            <v>EF0103</v>
          </cell>
        </row>
        <row r="107">
          <cell r="A107" t="str">
            <v>EF0104</v>
          </cell>
        </row>
        <row r="108">
          <cell r="A108" t="str">
            <v>EF0105</v>
          </cell>
        </row>
        <row r="109">
          <cell r="A109" t="str">
            <v>EF0106</v>
          </cell>
        </row>
        <row r="110">
          <cell r="A110" t="str">
            <v>EF0107</v>
          </cell>
        </row>
        <row r="111">
          <cell r="A111" t="str">
            <v>EF0108</v>
          </cell>
        </row>
        <row r="112">
          <cell r="A112" t="str">
            <v>EF0109</v>
          </cell>
        </row>
        <row r="113">
          <cell r="A113" t="str">
            <v>EF0110</v>
          </cell>
        </row>
        <row r="114">
          <cell r="A114" t="str">
            <v>EF0111</v>
          </cell>
        </row>
        <row r="115">
          <cell r="A115" t="str">
            <v>EF0112</v>
          </cell>
        </row>
        <row r="116">
          <cell r="A116" t="str">
            <v>EF0113</v>
          </cell>
        </row>
        <row r="117">
          <cell r="A117" t="str">
            <v>EF0114</v>
          </cell>
        </row>
        <row r="118">
          <cell r="A118" t="str">
            <v>EF0115</v>
          </cell>
        </row>
        <row r="119">
          <cell r="A119" t="str">
            <v>EF0116</v>
          </cell>
        </row>
        <row r="120">
          <cell r="A120" t="str">
            <v>EF0117</v>
          </cell>
        </row>
        <row r="121">
          <cell r="A121" t="str">
            <v>EF0118</v>
          </cell>
        </row>
        <row r="122">
          <cell r="A122" t="str">
            <v>EF0119</v>
          </cell>
        </row>
        <row r="123">
          <cell r="A123" t="str">
            <v>EF0120</v>
          </cell>
        </row>
        <row r="124">
          <cell r="A124" t="str">
            <v>EF0121</v>
          </cell>
        </row>
        <row r="125">
          <cell r="A125" t="str">
            <v>EF0122</v>
          </cell>
        </row>
        <row r="126">
          <cell r="A126" t="str">
            <v>EF0123</v>
          </cell>
        </row>
        <row r="127">
          <cell r="A127" t="str">
            <v>EF0124</v>
          </cell>
        </row>
        <row r="128">
          <cell r="A128" t="str">
            <v>EF0125</v>
          </cell>
        </row>
        <row r="129">
          <cell r="A129" t="str">
            <v>EF0126</v>
          </cell>
        </row>
        <row r="130">
          <cell r="A130" t="str">
            <v>EF0127</v>
          </cell>
        </row>
        <row r="131">
          <cell r="A131" t="str">
            <v>EF0128</v>
          </cell>
        </row>
        <row r="132">
          <cell r="A132" t="str">
            <v>EF0129</v>
          </cell>
        </row>
        <row r="133">
          <cell r="A133" t="str">
            <v>EF0130</v>
          </cell>
        </row>
        <row r="134">
          <cell r="A134" t="str">
            <v>EF0131</v>
          </cell>
        </row>
        <row r="135">
          <cell r="A135" t="str">
            <v>EF0132</v>
          </cell>
        </row>
        <row r="136">
          <cell r="A136" t="str">
            <v>EF0133</v>
          </cell>
        </row>
        <row r="137">
          <cell r="A137" t="str">
            <v>EF0134</v>
          </cell>
        </row>
        <row r="138">
          <cell r="A138" t="str">
            <v>EF0135</v>
          </cell>
        </row>
        <row r="139">
          <cell r="A139" t="str">
            <v>EF0136</v>
          </cell>
        </row>
        <row r="140">
          <cell r="A140" t="str">
            <v>EF0137</v>
          </cell>
        </row>
        <row r="141">
          <cell r="A141" t="str">
            <v>EF0138</v>
          </cell>
        </row>
        <row r="142">
          <cell r="A142" t="str">
            <v>EF0139</v>
          </cell>
        </row>
        <row r="143">
          <cell r="A143" t="str">
            <v>EF0140</v>
          </cell>
        </row>
        <row r="144">
          <cell r="A144" t="str">
            <v>EF0141</v>
          </cell>
        </row>
        <row r="145">
          <cell r="A145" t="str">
            <v>EF0142</v>
          </cell>
        </row>
        <row r="146">
          <cell r="A146" t="str">
            <v>EF0143</v>
          </cell>
        </row>
        <row r="147">
          <cell r="A147" t="str">
            <v>EF0144</v>
          </cell>
        </row>
        <row r="148">
          <cell r="A148" t="str">
            <v>EF0145</v>
          </cell>
        </row>
        <row r="149">
          <cell r="A149" t="str">
            <v>EF0146</v>
          </cell>
        </row>
        <row r="150">
          <cell r="A150" t="str">
            <v>EF0147</v>
          </cell>
        </row>
        <row r="151">
          <cell r="A151" t="str">
            <v>EF0148</v>
          </cell>
        </row>
        <row r="152">
          <cell r="A152" t="str">
            <v>EF0149</v>
          </cell>
        </row>
        <row r="153">
          <cell r="A153" t="str">
            <v>EF0150</v>
          </cell>
        </row>
        <row r="154">
          <cell r="A154" t="str">
            <v>EF0151</v>
          </cell>
        </row>
        <row r="155">
          <cell r="A155" t="str">
            <v>EF0152</v>
          </cell>
        </row>
        <row r="156">
          <cell r="A156" t="str">
            <v>EF0153</v>
          </cell>
        </row>
        <row r="157">
          <cell r="A157" t="str">
            <v>EF0154</v>
          </cell>
        </row>
        <row r="158">
          <cell r="A158" t="str">
            <v>EF0155</v>
          </cell>
        </row>
        <row r="159">
          <cell r="A159" t="str">
            <v>EF0156</v>
          </cell>
        </row>
        <row r="160">
          <cell r="A160" t="str">
            <v xml:space="preserve">EF0157 </v>
          </cell>
        </row>
        <row r="161">
          <cell r="A161" t="str">
            <v>EF0158</v>
          </cell>
        </row>
        <row r="162">
          <cell r="A162" t="str">
            <v>EF0159</v>
          </cell>
        </row>
        <row r="163">
          <cell r="A163" t="str">
            <v>EF0160</v>
          </cell>
        </row>
        <row r="164">
          <cell r="A164" t="str">
            <v>EF0161</v>
          </cell>
        </row>
        <row r="165">
          <cell r="A165" t="str">
            <v>EF0162</v>
          </cell>
        </row>
        <row r="166">
          <cell r="A166" t="str">
            <v>EF0163</v>
          </cell>
        </row>
        <row r="167">
          <cell r="A167" t="str">
            <v>EF0164</v>
          </cell>
        </row>
        <row r="168">
          <cell r="A168" t="str">
            <v>EF0165</v>
          </cell>
        </row>
        <row r="169">
          <cell r="A169" t="str">
            <v>EF0166</v>
          </cell>
        </row>
        <row r="170">
          <cell r="A170" t="str">
            <v>EF0167</v>
          </cell>
        </row>
        <row r="171">
          <cell r="A171" t="str">
            <v>EF0168</v>
          </cell>
        </row>
        <row r="172">
          <cell r="A172" t="str">
            <v>EF0169</v>
          </cell>
        </row>
        <row r="173">
          <cell r="A173" t="str">
            <v>EF0170</v>
          </cell>
        </row>
        <row r="174">
          <cell r="A174" t="str">
            <v>EF0171</v>
          </cell>
        </row>
        <row r="175">
          <cell r="A175" t="str">
            <v>EF0172</v>
          </cell>
        </row>
        <row r="176">
          <cell r="A176" t="str">
            <v>EF0173</v>
          </cell>
        </row>
        <row r="177">
          <cell r="A177" t="str">
            <v>EF0174</v>
          </cell>
        </row>
        <row r="178">
          <cell r="A178" t="str">
            <v>EF0175</v>
          </cell>
        </row>
        <row r="179">
          <cell r="A179" t="str">
            <v>EF0176</v>
          </cell>
        </row>
        <row r="180">
          <cell r="A180" t="str">
            <v>EF0177</v>
          </cell>
        </row>
        <row r="181">
          <cell r="A181" t="str">
            <v>EF0178</v>
          </cell>
        </row>
        <row r="182">
          <cell r="A182" t="str">
            <v>EF0179</v>
          </cell>
        </row>
        <row r="183">
          <cell r="A183" t="str">
            <v>EF0180</v>
          </cell>
        </row>
        <row r="184">
          <cell r="A184" t="str">
            <v>EF0181</v>
          </cell>
        </row>
        <row r="185">
          <cell r="A185" t="str">
            <v>EF0182</v>
          </cell>
        </row>
        <row r="186">
          <cell r="A186" t="str">
            <v>EF0183</v>
          </cell>
        </row>
        <row r="187">
          <cell r="A187" t="str">
            <v>EF0184</v>
          </cell>
        </row>
        <row r="188">
          <cell r="A188" t="str">
            <v>EF0185</v>
          </cell>
        </row>
        <row r="189">
          <cell r="A189" t="str">
            <v>EF0186</v>
          </cell>
        </row>
        <row r="190">
          <cell r="A190" t="str">
            <v>EF0187</v>
          </cell>
        </row>
        <row r="191">
          <cell r="A191" t="str">
            <v>EF0188</v>
          </cell>
        </row>
        <row r="192">
          <cell r="A192" t="str">
            <v>EF0189</v>
          </cell>
        </row>
        <row r="193">
          <cell r="A193" t="str">
            <v>EF0190</v>
          </cell>
        </row>
        <row r="194">
          <cell r="A194" t="str">
            <v>EF0191</v>
          </cell>
        </row>
        <row r="195">
          <cell r="A195" t="str">
            <v>EF0192</v>
          </cell>
        </row>
        <row r="196">
          <cell r="A196" t="str">
            <v>EF0193</v>
          </cell>
        </row>
        <row r="197">
          <cell r="A197" t="str">
            <v>EF0194</v>
          </cell>
        </row>
        <row r="198">
          <cell r="A198" t="str">
            <v>EF0195</v>
          </cell>
        </row>
        <row r="199">
          <cell r="A199" t="str">
            <v>EF0196</v>
          </cell>
        </row>
        <row r="200">
          <cell r="A200" t="str">
            <v>EF0197</v>
          </cell>
        </row>
        <row r="201">
          <cell r="A201" t="str">
            <v>EF0198</v>
          </cell>
        </row>
        <row r="202">
          <cell r="A202" t="str">
            <v>EF0199</v>
          </cell>
        </row>
        <row r="203">
          <cell r="A203" t="str">
            <v>EF0200</v>
          </cell>
        </row>
        <row r="204">
          <cell r="A204" t="str">
            <v>EF0201</v>
          </cell>
        </row>
        <row r="205">
          <cell r="A205" t="str">
            <v>EF0202</v>
          </cell>
        </row>
        <row r="206">
          <cell r="A206" t="str">
            <v>EF0203</v>
          </cell>
        </row>
        <row r="207">
          <cell r="A207" t="str">
            <v>EF0204</v>
          </cell>
        </row>
        <row r="208">
          <cell r="A208" t="str">
            <v>EF0205</v>
          </cell>
        </row>
        <row r="209">
          <cell r="A209" t="str">
            <v>EF0206</v>
          </cell>
        </row>
        <row r="210">
          <cell r="A210" t="str">
            <v>EF0207</v>
          </cell>
        </row>
        <row r="211">
          <cell r="A211" t="str">
            <v>EF0208</v>
          </cell>
        </row>
        <row r="212">
          <cell r="A212" t="str">
            <v>EF0209</v>
          </cell>
        </row>
        <row r="213">
          <cell r="A213" t="str">
            <v>EF0210</v>
          </cell>
        </row>
        <row r="214">
          <cell r="A214" t="str">
            <v>EF0211</v>
          </cell>
        </row>
        <row r="215">
          <cell r="A215" t="str">
            <v>EF0212</v>
          </cell>
        </row>
        <row r="216">
          <cell r="A216" t="str">
            <v>EF0213</v>
          </cell>
        </row>
        <row r="217">
          <cell r="A217" t="str">
            <v>EF0214</v>
          </cell>
        </row>
        <row r="218">
          <cell r="A218" t="str">
            <v>EF0215</v>
          </cell>
        </row>
        <row r="219">
          <cell r="A219" t="str">
            <v>EF0216</v>
          </cell>
        </row>
        <row r="220">
          <cell r="A220" t="str">
            <v>EF0217</v>
          </cell>
        </row>
        <row r="221">
          <cell r="A221" t="str">
            <v>EF0218</v>
          </cell>
        </row>
        <row r="222">
          <cell r="A222" t="str">
            <v>EF0219</v>
          </cell>
        </row>
        <row r="223">
          <cell r="A223" t="str">
            <v>EF0220</v>
          </cell>
        </row>
        <row r="224">
          <cell r="A224" t="str">
            <v>EF0223</v>
          </cell>
        </row>
        <row r="225">
          <cell r="A225" t="str">
            <v>EF0224</v>
          </cell>
        </row>
        <row r="226">
          <cell r="A226" t="str">
            <v>EF0225</v>
          </cell>
        </row>
        <row r="227">
          <cell r="A227" t="str">
            <v>EF0226</v>
          </cell>
        </row>
        <row r="228">
          <cell r="A228" t="str">
            <v>EF0227</v>
          </cell>
        </row>
        <row r="229">
          <cell r="A229" t="str">
            <v>EF0228</v>
          </cell>
        </row>
        <row r="230">
          <cell r="A230" t="str">
            <v>EF0229</v>
          </cell>
        </row>
        <row r="231">
          <cell r="A231" t="str">
            <v>EF0230</v>
          </cell>
        </row>
        <row r="232">
          <cell r="A232" t="str">
            <v>EF0231</v>
          </cell>
        </row>
        <row r="233">
          <cell r="A233" t="str">
            <v>EF0232</v>
          </cell>
        </row>
        <row r="234">
          <cell r="A234" t="str">
            <v>EF0233</v>
          </cell>
        </row>
        <row r="235">
          <cell r="A235" t="str">
            <v>EF0234</v>
          </cell>
        </row>
        <row r="236">
          <cell r="A236" t="str">
            <v>EF0235</v>
          </cell>
        </row>
        <row r="237">
          <cell r="A237" t="str">
            <v>EF0236</v>
          </cell>
        </row>
        <row r="238">
          <cell r="A238" t="str">
            <v>EF0237</v>
          </cell>
        </row>
        <row r="239">
          <cell r="A239" t="str">
            <v>EF0238</v>
          </cell>
        </row>
        <row r="240">
          <cell r="A240" t="str">
            <v>EF0239</v>
          </cell>
        </row>
        <row r="241">
          <cell r="A241" t="str">
            <v>EF0240</v>
          </cell>
        </row>
        <row r="242">
          <cell r="A242" t="str">
            <v>EF0241</v>
          </cell>
        </row>
        <row r="243">
          <cell r="A243" t="str">
            <v>EF0242</v>
          </cell>
        </row>
        <row r="244">
          <cell r="A244" t="str">
            <v>EF0243</v>
          </cell>
        </row>
        <row r="245">
          <cell r="A245" t="str">
            <v>EF0244</v>
          </cell>
        </row>
        <row r="246">
          <cell r="A246" t="str">
            <v>EF0245</v>
          </cell>
        </row>
        <row r="247">
          <cell r="A247" t="str">
            <v>EF0246</v>
          </cell>
        </row>
        <row r="248">
          <cell r="A248" t="str">
            <v>EF0247</v>
          </cell>
        </row>
        <row r="249">
          <cell r="A249" t="str">
            <v>EF0248</v>
          </cell>
        </row>
        <row r="250">
          <cell r="A250" t="str">
            <v>EF0249</v>
          </cell>
        </row>
        <row r="251">
          <cell r="A251" t="str">
            <v>EF0250</v>
          </cell>
        </row>
        <row r="252">
          <cell r="A252" t="str">
            <v>EF0251</v>
          </cell>
        </row>
        <row r="253">
          <cell r="A253" t="str">
            <v>EF0252</v>
          </cell>
        </row>
        <row r="254">
          <cell r="A254" t="str">
            <v>EF0253</v>
          </cell>
        </row>
        <row r="255">
          <cell r="A255" t="str">
            <v>EF0254</v>
          </cell>
        </row>
        <row r="256">
          <cell r="A256" t="str">
            <v>EF0255</v>
          </cell>
        </row>
        <row r="257">
          <cell r="A257" t="str">
            <v>EF0256</v>
          </cell>
        </row>
        <row r="258">
          <cell r="A258" t="str">
            <v>EF0257</v>
          </cell>
        </row>
        <row r="259">
          <cell r="A259" t="str">
            <v>EF0258</v>
          </cell>
        </row>
        <row r="260">
          <cell r="A260" t="str">
            <v>EF0259</v>
          </cell>
        </row>
        <row r="261">
          <cell r="A261" t="str">
            <v>EF0260</v>
          </cell>
        </row>
        <row r="262">
          <cell r="A262" t="str">
            <v>EF0261</v>
          </cell>
        </row>
        <row r="263">
          <cell r="A263" t="str">
            <v>EF0262</v>
          </cell>
        </row>
        <row r="264">
          <cell r="A264" t="str">
            <v>EF0263</v>
          </cell>
        </row>
        <row r="265">
          <cell r="A265" t="str">
            <v>EF0264</v>
          </cell>
        </row>
        <row r="266">
          <cell r="A266" t="str">
            <v>EF0265</v>
          </cell>
        </row>
        <row r="267">
          <cell r="A267" t="str">
            <v>EF0266</v>
          </cell>
        </row>
        <row r="268">
          <cell r="A268" t="str">
            <v>EF0267</v>
          </cell>
        </row>
        <row r="269">
          <cell r="A269" t="str">
            <v>EF0268</v>
          </cell>
        </row>
        <row r="270">
          <cell r="A270" t="str">
            <v>EF0269</v>
          </cell>
        </row>
        <row r="271">
          <cell r="A271" t="str">
            <v>EF0270</v>
          </cell>
        </row>
        <row r="272">
          <cell r="A272" t="str">
            <v>EF0271</v>
          </cell>
        </row>
        <row r="273">
          <cell r="A273" t="str">
            <v>EF0272</v>
          </cell>
        </row>
        <row r="274">
          <cell r="A274" t="str">
            <v>EF0273</v>
          </cell>
        </row>
        <row r="275">
          <cell r="A275" t="str">
            <v>EF0274</v>
          </cell>
        </row>
        <row r="276">
          <cell r="A276" t="str">
            <v>EF0275</v>
          </cell>
        </row>
        <row r="277">
          <cell r="A277" t="str">
            <v>EF0276</v>
          </cell>
        </row>
        <row r="278">
          <cell r="A278" t="str">
            <v>EF0277</v>
          </cell>
        </row>
        <row r="279">
          <cell r="A279" t="str">
            <v>EF0278</v>
          </cell>
        </row>
        <row r="280">
          <cell r="A280" t="str">
            <v>EF0279</v>
          </cell>
        </row>
        <row r="281">
          <cell r="A281" t="str">
            <v>EF0280</v>
          </cell>
        </row>
        <row r="282">
          <cell r="A282" t="str">
            <v>EF0281</v>
          </cell>
        </row>
        <row r="283">
          <cell r="A283" t="str">
            <v>EF0282</v>
          </cell>
        </row>
        <row r="284">
          <cell r="A284" t="str">
            <v>EF0283</v>
          </cell>
        </row>
        <row r="285">
          <cell r="A285" t="str">
            <v>EF0284</v>
          </cell>
        </row>
        <row r="286">
          <cell r="A286" t="str">
            <v>EF0285</v>
          </cell>
        </row>
        <row r="287">
          <cell r="A287" t="str">
            <v>EF0286</v>
          </cell>
        </row>
        <row r="288">
          <cell r="A288" t="str">
            <v>EF0287</v>
          </cell>
        </row>
        <row r="289">
          <cell r="A289" t="str">
            <v>EF0288</v>
          </cell>
        </row>
        <row r="290">
          <cell r="A290" t="str">
            <v>EF0289</v>
          </cell>
        </row>
        <row r="291">
          <cell r="A291" t="str">
            <v>EF0290</v>
          </cell>
        </row>
        <row r="292">
          <cell r="A292" t="str">
            <v>EF0291</v>
          </cell>
        </row>
        <row r="293">
          <cell r="A293" t="str">
            <v>EF0292</v>
          </cell>
        </row>
        <row r="294">
          <cell r="A294" t="str">
            <v>EF0293</v>
          </cell>
        </row>
        <row r="295">
          <cell r="A295" t="str">
            <v>EF0294</v>
          </cell>
        </row>
        <row r="296">
          <cell r="A296" t="str">
            <v>EF0295</v>
          </cell>
        </row>
        <row r="297">
          <cell r="A297" t="str">
            <v>EF0296</v>
          </cell>
        </row>
        <row r="298">
          <cell r="A298" t="str">
            <v>EF0297</v>
          </cell>
        </row>
        <row r="299">
          <cell r="A299" t="str">
            <v>EF0298</v>
          </cell>
        </row>
        <row r="300">
          <cell r="A300" t="str">
            <v>EF0299</v>
          </cell>
        </row>
        <row r="301">
          <cell r="A301" t="str">
            <v>EF0300</v>
          </cell>
        </row>
        <row r="302">
          <cell r="A302" t="str">
            <v>EF0301</v>
          </cell>
        </row>
        <row r="303">
          <cell r="A303" t="str">
            <v>EF0302</v>
          </cell>
        </row>
        <row r="304">
          <cell r="A304" t="str">
            <v>EF0303</v>
          </cell>
        </row>
        <row r="305">
          <cell r="A305" t="str">
            <v>EF0304</v>
          </cell>
        </row>
        <row r="306">
          <cell r="A306" t="str">
            <v>EF0305</v>
          </cell>
        </row>
        <row r="307">
          <cell r="A307" t="str">
            <v>EF0306</v>
          </cell>
        </row>
        <row r="308">
          <cell r="A308" t="str">
            <v>EF0307</v>
          </cell>
        </row>
        <row r="309">
          <cell r="A309" t="str">
            <v>EF0308</v>
          </cell>
        </row>
        <row r="310">
          <cell r="A310" t="str">
            <v>EF0309</v>
          </cell>
        </row>
        <row r="311">
          <cell r="A311" t="str">
            <v>EF0310</v>
          </cell>
        </row>
        <row r="312">
          <cell r="A312" t="str">
            <v>EF0311</v>
          </cell>
        </row>
        <row r="313">
          <cell r="A313" t="str">
            <v>EF0312</v>
          </cell>
        </row>
        <row r="314">
          <cell r="A314" t="str">
            <v>EF0313</v>
          </cell>
        </row>
        <row r="315">
          <cell r="A315" t="str">
            <v>EF0314</v>
          </cell>
        </row>
        <row r="316">
          <cell r="A316" t="str">
            <v>EF0315</v>
          </cell>
        </row>
        <row r="317">
          <cell r="A317" t="str">
            <v>EF0316</v>
          </cell>
        </row>
        <row r="318">
          <cell r="A318" t="str">
            <v>EF0317</v>
          </cell>
        </row>
        <row r="319">
          <cell r="A319" t="str">
            <v>EF0318</v>
          </cell>
        </row>
        <row r="320">
          <cell r="A320" t="str">
            <v>EF0319</v>
          </cell>
        </row>
        <row r="321">
          <cell r="A321" t="str">
            <v>EF0320</v>
          </cell>
        </row>
        <row r="322">
          <cell r="A322" t="str">
            <v>EF0321</v>
          </cell>
        </row>
        <row r="323">
          <cell r="A323" t="str">
            <v>EF0322</v>
          </cell>
        </row>
        <row r="324">
          <cell r="A324" t="str">
            <v>EF0323</v>
          </cell>
        </row>
        <row r="325">
          <cell r="A325" t="str">
            <v>EF0324</v>
          </cell>
        </row>
        <row r="326">
          <cell r="A326" t="str">
            <v>EF0325</v>
          </cell>
        </row>
        <row r="327">
          <cell r="A327" t="str">
            <v>EF0326</v>
          </cell>
        </row>
        <row r="328">
          <cell r="A328" t="str">
            <v>EF0327</v>
          </cell>
        </row>
        <row r="329">
          <cell r="A329" t="str">
            <v>EF0328</v>
          </cell>
        </row>
        <row r="330">
          <cell r="A330" t="str">
            <v>EF0329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use"/>
      <sheetName val="PFU IN"/>
      <sheetName val="PFU OUT"/>
      <sheetName val="PR"/>
      <sheetName val="SPO"/>
      <sheetName val="Prices List"/>
      <sheetName val="Lists"/>
      <sheetName val="How_to_use"/>
      <sheetName val="PFU_IN"/>
      <sheetName val="PFU_OUT"/>
      <sheetName val="Prices_List"/>
      <sheetName val="How_to_use1"/>
      <sheetName val="PFU_IN1"/>
      <sheetName val="PFU_OUT1"/>
      <sheetName val="Prices_Lis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arameters"/>
      <sheetName val="2 Assumptions"/>
      <sheetName val="3 COSTS COLLECTION"/>
      <sheetName val="4 RECAP ACCOUNT"/>
      <sheetName val="5 RECAP FIN LINE"/>
      <sheetName val="5 RECAP FIN LINE REAL"/>
      <sheetName val="6 RECAP Z1"/>
      <sheetName val="7 ReadMe Fr"/>
    </sheetNames>
    <sheetDataSet>
      <sheetData sheetId="0">
        <row r="6">
          <cell r="I6" t="str">
            <v>AUD</v>
          </cell>
        </row>
        <row r="7">
          <cell r="I7" t="str">
            <v>CAD</v>
          </cell>
        </row>
        <row r="8">
          <cell r="I8" t="str">
            <v>CHF</v>
          </cell>
        </row>
        <row r="9">
          <cell r="I9" t="str">
            <v>DKK</v>
          </cell>
        </row>
        <row r="10">
          <cell r="I10" t="str">
            <v>EUR</v>
          </cell>
        </row>
        <row r="11">
          <cell r="I11" t="str">
            <v>GBP</v>
          </cell>
        </row>
        <row r="12">
          <cell r="I12" t="str">
            <v>JPY</v>
          </cell>
        </row>
        <row r="13">
          <cell r="I13" t="str">
            <v>NOK</v>
          </cell>
        </row>
        <row r="14">
          <cell r="I14" t="str">
            <v>SEK</v>
          </cell>
        </row>
        <row r="15">
          <cell r="I15" t="str">
            <v>USD</v>
          </cell>
        </row>
        <row r="16">
          <cell r="I16" t="str">
            <v>XAF</v>
          </cell>
        </row>
        <row r="17">
          <cell r="I17" t="str">
            <v>ZZ</v>
          </cell>
        </row>
        <row r="18">
          <cell r="I18" t="str">
            <v>ZZ</v>
          </cell>
        </row>
        <row r="19">
          <cell r="I19" t="str">
            <v>ZZ</v>
          </cell>
        </row>
        <row r="20">
          <cell r="I20" t="str">
            <v>ZZ</v>
          </cell>
        </row>
        <row r="21">
          <cell r="I21" t="str">
            <v>ZZ</v>
          </cell>
        </row>
        <row r="22">
          <cell r="I22" t="str">
            <v>ZZ</v>
          </cell>
        </row>
        <row r="23">
          <cell r="I23" t="str">
            <v>ZZ</v>
          </cell>
        </row>
        <row r="24">
          <cell r="I24" t="str">
            <v>ZZ</v>
          </cell>
        </row>
        <row r="25">
          <cell r="I25" t="str">
            <v>ZZZ</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S"/>
      <sheetName val="HYPOTHESE"/>
      <sheetName val="SOMMAIRE"/>
      <sheetName val="DETAILS COUTS EXPATS"/>
      <sheetName val="PLAN FI EXPATS"/>
      <sheetName val="SYNTHESE BUD"/>
      <sheetName val="RECAP Z1"/>
    </sheetNames>
    <sheetDataSet>
      <sheetData sheetId="0" refreshError="1">
        <row r="4">
          <cell r="C4" t="str">
            <v>BASE 1</v>
          </cell>
          <cell r="H4" t="str">
            <v>1-PROJET</v>
          </cell>
          <cell r="J4" t="str">
            <v>AUD</v>
          </cell>
          <cell r="K4">
            <v>1.6381619999999999</v>
          </cell>
        </row>
        <row r="5">
          <cell r="H5" t="str">
            <v>2-A PRESENTER</v>
          </cell>
          <cell r="J5" t="str">
            <v>CAD</v>
          </cell>
          <cell r="K5">
            <v>1.553043</v>
          </cell>
        </row>
        <row r="6">
          <cell r="H6" t="str">
            <v>3-DEPOSE</v>
          </cell>
          <cell r="J6" t="str">
            <v>CHF</v>
          </cell>
          <cell r="K6">
            <v>1.6247100000000001</v>
          </cell>
        </row>
        <row r="7">
          <cell r="H7" t="str">
            <v>4-ACQUIS</v>
          </cell>
          <cell r="J7" t="str">
            <v>EUR</v>
          </cell>
          <cell r="K7">
            <v>1</v>
          </cell>
        </row>
        <row r="8">
          <cell r="H8" t="str">
            <v>5-SIGNE</v>
          </cell>
          <cell r="J8" t="str">
            <v>GBP</v>
          </cell>
          <cell r="K8">
            <v>0.79208599999999996</v>
          </cell>
        </row>
        <row r="9">
          <cell r="H9" t="str">
            <v>6-TERMINE</v>
          </cell>
          <cell r="J9" t="str">
            <v>JPY</v>
          </cell>
          <cell r="K9">
            <v>162.31</v>
          </cell>
        </row>
        <row r="10">
          <cell r="J10" t="str">
            <v>ND</v>
          </cell>
          <cell r="K10">
            <v>1</v>
          </cell>
        </row>
        <row r="11">
          <cell r="J11" t="str">
            <v>USD</v>
          </cell>
          <cell r="K11">
            <v>1.5</v>
          </cell>
        </row>
        <row r="12">
          <cell r="K12" t="str">
            <v>ADM REG</v>
          </cell>
        </row>
        <row r="13">
          <cell r="K13" t="str">
            <v>ADMIN BASE</v>
          </cell>
        </row>
        <row r="14">
          <cell r="K14" t="str">
            <v>PROG CO</v>
          </cell>
        </row>
        <row r="15">
          <cell r="K15" t="str">
            <v>PROJ CO</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2"/>
      <sheetName val="P1"/>
      <sheetName val="Proposal Info"/>
      <sheetName val="FX rate"/>
      <sheetName val="Inflation"/>
      <sheetName val="TO_DO"/>
      <sheetName val="Proposal_Info"/>
      <sheetName val="FX_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0">
          <cell r="A10" t="str">
            <v>GRADE</v>
          </cell>
          <cell r="B10" t="str">
            <v>BASIC</v>
          </cell>
          <cell r="C10" t="str">
            <v>COLA</v>
          </cell>
          <cell r="D10" t="str">
            <v>TOTAL BASIC+COLA</v>
          </cell>
          <cell r="E10" t="str">
            <v>OVERTIME ALLOWANCE</v>
          </cell>
          <cell r="F10" t="str">
            <v>TRANSPORT ALLOWANCE</v>
          </cell>
          <cell r="G10" t="str">
            <v>MEAL ALLOWANCE</v>
          </cell>
          <cell r="H10" t="str">
            <v>MEDICAL</v>
          </cell>
          <cell r="I10" t="str">
            <v>CLOTH</v>
          </cell>
          <cell r="J10" t="str">
            <v>SOCIAL ALLOW</v>
          </cell>
          <cell r="K10" t="str">
            <v>REPRESENTATION</v>
          </cell>
          <cell r="L10" t="str">
            <v>TOTAL ALLOWANCES</v>
          </cell>
          <cell r="M10" t="str">
            <v>GROSS SALARY</v>
          </cell>
          <cell r="N10" t="str">
            <v>60% TOTAL ALLOWANCE</v>
          </cell>
          <cell r="O10" t="str">
            <v>SOCIAL INS 8%</v>
          </cell>
          <cell r="P10" t="str">
            <v>REF. TAXABLE REVENUE</v>
          </cell>
          <cell r="Q10" t="str">
            <v>REF
INCOME TAX</v>
          </cell>
          <cell r="R10" t="str">
            <v xml:space="preserve">
NET SALARY</v>
          </cell>
          <cell r="U10" t="str">
            <v>SOCIAL INS 17%
2005</v>
          </cell>
          <cell r="V10" t="str">
            <v>TOTAL COST ACF
2005</v>
          </cell>
          <cell r="X10" t="str">
            <v>EXTRA HOUR</v>
          </cell>
          <cell r="Y10" t="str">
            <v>OVERTIME NORMAL DAY</v>
          </cell>
          <cell r="Z10" t="str">
            <v>OVERTIME WEEKLY HOLIDAY</v>
          </cell>
          <cell r="AA10" t="str">
            <v>OVERTIME PUBLIC HOLIDAY</v>
          </cell>
        </row>
        <row r="11">
          <cell r="A11" t="str">
            <v>A</v>
          </cell>
          <cell r="B11">
            <v>160840.21942449594</v>
          </cell>
          <cell r="C11">
            <v>33500</v>
          </cell>
          <cell r="D11">
            <v>194340.21942449594</v>
          </cell>
          <cell r="F11">
            <v>12000</v>
          </cell>
          <cell r="G11">
            <v>45000</v>
          </cell>
          <cell r="H11">
            <v>75000</v>
          </cell>
          <cell r="I11">
            <v>40000</v>
          </cell>
          <cell r="J11">
            <v>5000</v>
          </cell>
          <cell r="L11">
            <v>177000</v>
          </cell>
          <cell r="M11">
            <v>371340.21942449594</v>
          </cell>
          <cell r="N11">
            <v>106200</v>
          </cell>
          <cell r="O11">
            <v>24043.217553959676</v>
          </cell>
          <cell r="P11">
            <v>136797.00187053627</v>
          </cell>
          <cell r="Q11">
            <v>0</v>
          </cell>
          <cell r="R11">
            <v>347300</v>
          </cell>
          <cell r="U11">
            <v>51091.837302164313</v>
          </cell>
          <cell r="V11">
            <v>422432.05672666</v>
          </cell>
          <cell r="X11">
            <v>1875.4556536590703</v>
          </cell>
          <cell r="Y11">
            <v>2813.1834804886057</v>
          </cell>
          <cell r="Z11">
            <v>3750.9113073181406</v>
          </cell>
          <cell r="AA11">
            <v>3750.9113073181406</v>
          </cell>
        </row>
        <row r="12">
          <cell r="A12" t="str">
            <v>A1</v>
          </cell>
          <cell r="B12">
            <v>179642.98586720001</v>
          </cell>
          <cell r="C12">
            <v>33500</v>
          </cell>
          <cell r="D12">
            <v>213142.98586720001</v>
          </cell>
          <cell r="F12">
            <v>12000</v>
          </cell>
          <cell r="G12">
            <v>45000</v>
          </cell>
          <cell r="H12">
            <v>75000</v>
          </cell>
          <cell r="I12">
            <v>40000</v>
          </cell>
          <cell r="J12">
            <v>5000</v>
          </cell>
          <cell r="L12">
            <v>177000</v>
          </cell>
          <cell r="M12">
            <v>390142.98586720001</v>
          </cell>
          <cell r="N12">
            <v>106200</v>
          </cell>
          <cell r="O12">
            <v>25547.438869376001</v>
          </cell>
          <cell r="P12">
            <v>154095.54699782401</v>
          </cell>
          <cell r="Q12">
            <v>0</v>
          </cell>
          <cell r="R12">
            <v>364600</v>
          </cell>
          <cell r="U12">
            <v>54288.307597424006</v>
          </cell>
          <cell r="V12">
            <v>444431.29346462403</v>
          </cell>
          <cell r="X12">
            <v>1970.4191205414143</v>
          </cell>
          <cell r="Y12">
            <v>2955.6286808121213</v>
          </cell>
          <cell r="Z12">
            <v>3940.8382410828285</v>
          </cell>
          <cell r="AA12">
            <v>3940.8382410828285</v>
          </cell>
        </row>
        <row r="13">
          <cell r="A13" t="str">
            <v>A2</v>
          </cell>
          <cell r="B13">
            <v>198888.09426636796</v>
          </cell>
          <cell r="C13">
            <v>33500</v>
          </cell>
          <cell r="D13">
            <v>232388.09426636796</v>
          </cell>
          <cell r="F13">
            <v>12000</v>
          </cell>
          <cell r="G13">
            <v>45000</v>
          </cell>
          <cell r="H13">
            <v>75000</v>
          </cell>
          <cell r="I13">
            <v>40000</v>
          </cell>
          <cell r="J13">
            <v>5000</v>
          </cell>
          <cell r="L13">
            <v>177000</v>
          </cell>
          <cell r="M13">
            <v>409388.09426636796</v>
          </cell>
          <cell r="N13">
            <v>106200</v>
          </cell>
          <cell r="O13">
            <v>27087.047541309439</v>
          </cell>
          <cell r="P13">
            <v>171801.04672505852</v>
          </cell>
          <cell r="Q13">
            <v>0</v>
          </cell>
          <cell r="R13">
            <v>382300</v>
          </cell>
          <cell r="U13">
            <v>57559.976025282558</v>
          </cell>
          <cell r="V13">
            <v>466948.07029165054</v>
          </cell>
          <cell r="X13">
            <v>2067.6166377089289</v>
          </cell>
          <cell r="Y13">
            <v>3101.4249565633936</v>
          </cell>
          <cell r="Z13">
            <v>4135.2332754178578</v>
          </cell>
          <cell r="AA13">
            <v>4135.2332754178578</v>
          </cell>
        </row>
        <row r="14">
          <cell r="A14" t="str">
            <v>B</v>
          </cell>
          <cell r="B14">
            <v>233157.46882131189</v>
          </cell>
          <cell r="C14">
            <v>33500</v>
          </cell>
          <cell r="D14">
            <v>266657.46882131189</v>
          </cell>
          <cell r="F14">
            <v>12000</v>
          </cell>
          <cell r="G14">
            <v>45000</v>
          </cell>
          <cell r="H14">
            <v>75000</v>
          </cell>
          <cell r="I14">
            <v>40000</v>
          </cell>
          <cell r="J14">
            <v>5000</v>
          </cell>
          <cell r="L14">
            <v>177000</v>
          </cell>
          <cell r="M14">
            <v>443657.46882131189</v>
          </cell>
          <cell r="N14">
            <v>106200</v>
          </cell>
          <cell r="O14">
            <v>29828.597505704951</v>
          </cell>
          <cell r="P14">
            <v>203328.87131560693</v>
          </cell>
          <cell r="Q14">
            <v>1832.887131560693</v>
          </cell>
          <cell r="R14">
            <v>412000</v>
          </cell>
          <cell r="U14">
            <v>63385.76969962303</v>
          </cell>
          <cell r="V14">
            <v>507043.23852093494</v>
          </cell>
          <cell r="X14">
            <v>2240.6942869763225</v>
          </cell>
          <cell r="Y14">
            <v>3361.0414304644837</v>
          </cell>
          <cell r="Z14">
            <v>4481.3885739526449</v>
          </cell>
          <cell r="AA14">
            <v>4481.3885739526449</v>
          </cell>
        </row>
        <row r="15">
          <cell r="A15" t="str">
            <v>B1</v>
          </cell>
          <cell r="B15">
            <v>260244.85315779998</v>
          </cell>
          <cell r="C15">
            <v>33500</v>
          </cell>
          <cell r="D15">
            <v>293744.85315779998</v>
          </cell>
          <cell r="F15">
            <v>12000</v>
          </cell>
          <cell r="G15">
            <v>45000</v>
          </cell>
          <cell r="H15">
            <v>75000</v>
          </cell>
          <cell r="I15">
            <v>40000</v>
          </cell>
          <cell r="J15">
            <v>5000</v>
          </cell>
          <cell r="L15">
            <v>177000</v>
          </cell>
          <cell r="M15">
            <v>470744.85315779998</v>
          </cell>
          <cell r="N15">
            <v>106200</v>
          </cell>
          <cell r="O15">
            <v>31995.588252623998</v>
          </cell>
          <cell r="P15">
            <v>228249.26490517598</v>
          </cell>
          <cell r="Q15">
            <v>6149.8529810351956</v>
          </cell>
          <cell r="R15">
            <v>432600</v>
          </cell>
          <cell r="U15">
            <v>67990.625036826008</v>
          </cell>
          <cell r="V15">
            <v>538735.47819462605</v>
          </cell>
          <cell r="X15">
            <v>2377.4992583727271</v>
          </cell>
          <cell r="Y15">
            <v>3566.2488875590907</v>
          </cell>
          <cell r="Z15">
            <v>4754.9985167454543</v>
          </cell>
          <cell r="AA15">
            <v>4754.9985167454543</v>
          </cell>
        </row>
        <row r="16">
          <cell r="A16" t="str">
            <v>B2</v>
          </cell>
          <cell r="B16">
            <v>289719.74541359994</v>
          </cell>
          <cell r="C16">
            <v>33500</v>
          </cell>
          <cell r="D16">
            <v>323219.74541359994</v>
          </cell>
          <cell r="F16">
            <v>12000</v>
          </cell>
          <cell r="G16">
            <v>45000</v>
          </cell>
          <cell r="H16">
            <v>75000</v>
          </cell>
          <cell r="I16">
            <v>40000</v>
          </cell>
          <cell r="J16">
            <v>5000</v>
          </cell>
          <cell r="L16">
            <v>177000</v>
          </cell>
          <cell r="M16">
            <v>500219.74541359994</v>
          </cell>
          <cell r="N16">
            <v>106200</v>
          </cell>
          <cell r="O16">
            <v>34353.579633087997</v>
          </cell>
          <cell r="P16">
            <v>255366.16578051195</v>
          </cell>
          <cell r="Q16">
            <v>11573.233156102389</v>
          </cell>
          <cell r="R16">
            <v>454300</v>
          </cell>
          <cell r="U16">
            <v>73001.356720311989</v>
          </cell>
          <cell r="V16">
            <v>573221.10213391192</v>
          </cell>
          <cell r="X16">
            <v>2526.3623505737369</v>
          </cell>
          <cell r="Y16">
            <v>3789.5435258606053</v>
          </cell>
          <cell r="Z16">
            <v>5052.7247011474738</v>
          </cell>
          <cell r="AA16">
            <v>5052.7247011474738</v>
          </cell>
        </row>
        <row r="17">
          <cell r="A17" t="str">
            <v>C</v>
          </cell>
          <cell r="B17">
            <v>361349.51235463552</v>
          </cell>
          <cell r="C17">
            <v>33500</v>
          </cell>
          <cell r="D17">
            <v>394849.51235463552</v>
          </cell>
          <cell r="F17">
            <v>12000</v>
          </cell>
          <cell r="G17">
            <v>45000</v>
          </cell>
          <cell r="H17">
            <v>75000</v>
          </cell>
          <cell r="I17">
            <v>40000</v>
          </cell>
          <cell r="J17">
            <v>5000</v>
          </cell>
          <cell r="L17">
            <v>177000</v>
          </cell>
          <cell r="M17">
            <v>571849.51235463552</v>
          </cell>
          <cell r="N17">
            <v>106200</v>
          </cell>
          <cell r="O17">
            <v>40083.96098837084</v>
          </cell>
          <cell r="P17">
            <v>321265.5513662647</v>
          </cell>
          <cell r="Q17">
            <v>24753.11027325294</v>
          </cell>
          <cell r="R17">
            <v>507000</v>
          </cell>
          <cell r="U17">
            <v>85178.417100288047</v>
          </cell>
          <cell r="V17">
            <v>657027.92945492361</v>
          </cell>
          <cell r="X17">
            <v>2888.1288502759371</v>
          </cell>
          <cell r="Y17">
            <v>4332.1932754139052</v>
          </cell>
          <cell r="Z17">
            <v>5776.2577005518742</v>
          </cell>
          <cell r="AA17">
            <v>5776.2577005518742</v>
          </cell>
        </row>
        <row r="18">
          <cell r="A18" t="str">
            <v>C1</v>
          </cell>
          <cell r="B18">
            <v>395693.82088235393</v>
          </cell>
          <cell r="C18">
            <v>33500</v>
          </cell>
          <cell r="D18">
            <v>429193.82088235393</v>
          </cell>
          <cell r="F18">
            <v>12000</v>
          </cell>
          <cell r="G18">
            <v>45000</v>
          </cell>
          <cell r="H18">
            <v>75000</v>
          </cell>
          <cell r="I18">
            <v>40000</v>
          </cell>
          <cell r="J18">
            <v>5000</v>
          </cell>
          <cell r="L18">
            <v>177000</v>
          </cell>
          <cell r="M18">
            <v>606193.82088235393</v>
          </cell>
          <cell r="N18">
            <v>106200</v>
          </cell>
          <cell r="O18">
            <v>42831.505670588318</v>
          </cell>
          <cell r="P18">
            <v>352862.31521176558</v>
          </cell>
          <cell r="Q18">
            <v>31072.46304235312</v>
          </cell>
          <cell r="R18">
            <v>532300</v>
          </cell>
          <cell r="U18">
            <v>91016.949550000179</v>
          </cell>
          <cell r="V18">
            <v>697210.77043235407</v>
          </cell>
          <cell r="X18">
            <v>3061.5849539512824</v>
          </cell>
          <cell r="Y18">
            <v>4592.3774309269238</v>
          </cell>
          <cell r="Z18">
            <v>6123.1699079025648</v>
          </cell>
          <cell r="AA18">
            <v>6123.1699079025648</v>
          </cell>
        </row>
        <row r="19">
          <cell r="A19" t="str">
            <v>C2</v>
          </cell>
          <cell r="B19">
            <v>432010.12814619916</v>
          </cell>
          <cell r="C19">
            <v>33500</v>
          </cell>
          <cell r="D19">
            <v>465510.12814619916</v>
          </cell>
          <cell r="F19">
            <v>12000</v>
          </cell>
          <cell r="G19">
            <v>45000</v>
          </cell>
          <cell r="H19">
            <v>75000</v>
          </cell>
          <cell r="I19">
            <v>40000</v>
          </cell>
          <cell r="J19">
            <v>5000</v>
          </cell>
          <cell r="L19">
            <v>177000</v>
          </cell>
          <cell r="M19">
            <v>642510.12814619916</v>
          </cell>
          <cell r="N19">
            <v>106200</v>
          </cell>
          <cell r="O19">
            <v>45736.810251695933</v>
          </cell>
          <cell r="P19">
            <v>386273.31789450324</v>
          </cell>
          <cell r="Q19">
            <v>37754.663578900647</v>
          </cell>
          <cell r="R19">
            <v>559000</v>
          </cell>
          <cell r="U19">
            <v>97190.721784853871</v>
          </cell>
          <cell r="V19">
            <v>739700.849931053</v>
          </cell>
          <cell r="X19">
            <v>3245.0006472030259</v>
          </cell>
          <cell r="Y19">
            <v>4867.5009708045391</v>
          </cell>
          <cell r="Z19">
            <v>6490.0012944060518</v>
          </cell>
          <cell r="AA19">
            <v>6490.0012944060518</v>
          </cell>
        </row>
        <row r="20">
          <cell r="A20" t="str">
            <v>D</v>
          </cell>
          <cell r="B20">
            <v>264224.25145413331</v>
          </cell>
          <cell r="C20">
            <v>33500</v>
          </cell>
          <cell r="D20">
            <v>297724.25145413331</v>
          </cell>
          <cell r="E20">
            <v>132112.12572706665</v>
          </cell>
          <cell r="F20">
            <v>12000</v>
          </cell>
          <cell r="G20">
            <v>45000</v>
          </cell>
          <cell r="H20">
            <v>75000</v>
          </cell>
          <cell r="I20">
            <v>40000</v>
          </cell>
          <cell r="J20">
            <v>5000</v>
          </cell>
          <cell r="K20">
            <v>20000</v>
          </cell>
          <cell r="L20">
            <v>329112.12572706665</v>
          </cell>
          <cell r="M20">
            <v>626836.37718119996</v>
          </cell>
          <cell r="N20">
            <v>197467.27543623999</v>
          </cell>
          <cell r="O20">
            <v>39615.32215122987</v>
          </cell>
          <cell r="P20">
            <v>224608.92930290345</v>
          </cell>
          <cell r="Q20">
            <v>5421.7858605806887</v>
          </cell>
          <cell r="R20">
            <v>581800</v>
          </cell>
          <cell r="U20">
            <v>84182.559571363468</v>
          </cell>
          <cell r="V20">
            <v>711018.93675256346</v>
          </cell>
          <cell r="X20">
            <v>3165.8402887939392</v>
          </cell>
          <cell r="Y20">
            <v>4748.7604331909088</v>
          </cell>
          <cell r="AA20">
            <v>6331.6805775878784</v>
          </cell>
        </row>
        <row r="21">
          <cell r="A21" t="str">
            <v>D1</v>
          </cell>
          <cell r="B21">
            <v>288046.85166789364</v>
          </cell>
          <cell r="C21">
            <v>33500</v>
          </cell>
          <cell r="D21">
            <v>321546.85166789364</v>
          </cell>
          <cell r="E21">
            <v>144023.42583394682</v>
          </cell>
          <cell r="F21">
            <v>12000</v>
          </cell>
          <cell r="G21">
            <v>45000</v>
          </cell>
          <cell r="H21">
            <v>75000</v>
          </cell>
          <cell r="I21">
            <v>40000</v>
          </cell>
          <cell r="J21">
            <v>5000</v>
          </cell>
          <cell r="K21">
            <v>20000</v>
          </cell>
          <cell r="L21">
            <v>341023.42583394679</v>
          </cell>
          <cell r="M21">
            <v>662570.27750184038</v>
          </cell>
          <cell r="N21">
            <v>204614.05550036806</v>
          </cell>
          <cell r="O21">
            <v>42092.87257346094</v>
          </cell>
          <cell r="P21">
            <v>245953.9790944327</v>
          </cell>
          <cell r="Q21">
            <v>9690.7958188865396</v>
          </cell>
          <cell r="R21">
            <v>610800</v>
          </cell>
          <cell r="U21">
            <v>89447.354218604494</v>
          </cell>
          <cell r="V21">
            <v>752017.631720445</v>
          </cell>
          <cell r="X21">
            <v>3346.3145328375776</v>
          </cell>
          <cell r="Y21">
            <v>5019.4717992563665</v>
          </cell>
          <cell r="AA21">
            <v>6692.6290656751553</v>
          </cell>
        </row>
        <row r="22">
          <cell r="A22" t="str">
            <v>D2</v>
          </cell>
          <cell r="B22">
            <v>313279.67947014776</v>
          </cell>
          <cell r="C22">
            <v>33500</v>
          </cell>
          <cell r="D22">
            <v>346779.67947014776</v>
          </cell>
          <cell r="E22">
            <v>156639.83973507388</v>
          </cell>
          <cell r="F22">
            <v>12000</v>
          </cell>
          <cell r="G22">
            <v>45000</v>
          </cell>
          <cell r="H22">
            <v>75000</v>
          </cell>
          <cell r="I22">
            <v>40000</v>
          </cell>
          <cell r="J22">
            <v>5000</v>
          </cell>
          <cell r="K22">
            <v>20000</v>
          </cell>
          <cell r="L22">
            <v>353639.83973507385</v>
          </cell>
          <cell r="M22">
            <v>700419.51920522167</v>
          </cell>
          <cell r="N22">
            <v>212183.90384104432</v>
          </cell>
          <cell r="O22">
            <v>44717.086664895367</v>
          </cell>
          <cell r="P22">
            <v>268562.59280525241</v>
          </cell>
          <cell r="Q22">
            <v>14212.518561050483</v>
          </cell>
          <cell r="R22">
            <v>641500</v>
          </cell>
          <cell r="U22">
            <v>95023.80916290266</v>
          </cell>
          <cell r="V22">
            <v>795443.32836812432</v>
          </cell>
          <cell r="X22">
            <v>3537.4723192182914</v>
          </cell>
          <cell r="Y22">
            <v>5306.2084788274369</v>
          </cell>
          <cell r="AA22">
            <v>7074.9446384365829</v>
          </cell>
        </row>
        <row r="23">
          <cell r="A23" t="str">
            <v>E</v>
          </cell>
          <cell r="B23">
            <v>349202.72411115514</v>
          </cell>
          <cell r="C23">
            <v>33500</v>
          </cell>
          <cell r="D23">
            <v>382702.72411115514</v>
          </cell>
          <cell r="E23">
            <v>174601.36205557757</v>
          </cell>
          <cell r="F23">
            <v>12000</v>
          </cell>
          <cell r="G23">
            <v>45000</v>
          </cell>
          <cell r="H23">
            <v>75000</v>
          </cell>
          <cell r="I23">
            <v>40000</v>
          </cell>
          <cell r="J23">
            <v>5000</v>
          </cell>
          <cell r="K23">
            <v>20000</v>
          </cell>
          <cell r="L23">
            <v>371601.36205557757</v>
          </cell>
          <cell r="M23">
            <v>754304.08616673271</v>
          </cell>
          <cell r="N23">
            <v>222960.81723334655</v>
          </cell>
          <cell r="O23">
            <v>48453.083307560133</v>
          </cell>
          <cell r="P23">
            <v>300749.64080359502</v>
          </cell>
          <cell r="Q23">
            <v>20649.928160719002</v>
          </cell>
          <cell r="R23">
            <v>685200</v>
          </cell>
          <cell r="U23">
            <v>102962.80202856529</v>
          </cell>
          <cell r="V23">
            <v>857266.88819529803</v>
          </cell>
          <cell r="X23">
            <v>3809.6165968016803</v>
          </cell>
          <cell r="AA23">
            <v>7619.2331936033606</v>
          </cell>
        </row>
        <row r="24">
          <cell r="A24" t="str">
            <v>E1</v>
          </cell>
          <cell r="B24">
            <v>377399.53407798609</v>
          </cell>
          <cell r="C24">
            <v>33500</v>
          </cell>
          <cell r="D24">
            <v>410899.53407798609</v>
          </cell>
          <cell r="E24">
            <v>188699.76703899304</v>
          </cell>
          <cell r="F24">
            <v>12000</v>
          </cell>
          <cell r="G24">
            <v>45000</v>
          </cell>
          <cell r="H24">
            <v>75000</v>
          </cell>
          <cell r="I24">
            <v>40000</v>
          </cell>
          <cell r="J24">
            <v>5000</v>
          </cell>
          <cell r="K24">
            <v>20000</v>
          </cell>
          <cell r="L24">
            <v>385699.76703899307</v>
          </cell>
          <cell r="M24">
            <v>796599.30111697922</v>
          </cell>
          <cell r="N24">
            <v>231419.86022339584</v>
          </cell>
          <cell r="O24">
            <v>51385.551544110553</v>
          </cell>
          <cell r="P24">
            <v>326013.9825338755</v>
          </cell>
          <cell r="Q24">
            <v>25702.796506775103</v>
          </cell>
          <cell r="R24">
            <v>719500</v>
          </cell>
          <cell r="U24">
            <v>109194.29703123494</v>
          </cell>
          <cell r="V24">
            <v>905793.59814821405</v>
          </cell>
          <cell r="X24">
            <v>4023.228793520097</v>
          </cell>
          <cell r="AA24">
            <v>8046.4575870401941</v>
          </cell>
        </row>
        <row r="25">
          <cell r="A25" t="str">
            <v>E2</v>
          </cell>
          <cell r="B25">
            <v>406978.62773944071</v>
          </cell>
          <cell r="C25">
            <v>33500</v>
          </cell>
          <cell r="D25">
            <v>440478.62773944071</v>
          </cell>
          <cell r="E25">
            <v>203489.31386972035</v>
          </cell>
          <cell r="F25">
            <v>12000</v>
          </cell>
          <cell r="G25">
            <v>45000</v>
          </cell>
          <cell r="H25">
            <v>75000</v>
          </cell>
          <cell r="I25">
            <v>40000</v>
          </cell>
          <cell r="J25">
            <v>5000</v>
          </cell>
          <cell r="K25">
            <v>20000</v>
          </cell>
          <cell r="L25">
            <v>400489.31386972032</v>
          </cell>
          <cell r="M25">
            <v>840967.94160916097</v>
          </cell>
          <cell r="N25">
            <v>240293.58832183218</v>
          </cell>
          <cell r="O25">
            <v>54461.777284901829</v>
          </cell>
          <cell r="P25">
            <v>352516.85045453889</v>
          </cell>
          <cell r="Q25">
            <v>31003.370090907778</v>
          </cell>
          <cell r="R25">
            <v>755500</v>
          </cell>
          <cell r="U25">
            <v>115731.2767304164</v>
          </cell>
          <cell r="V25">
            <v>956699.21833957755</v>
          </cell>
          <cell r="X25">
            <v>4247.3128364099039</v>
          </cell>
          <cell r="AA25">
            <v>8494.6256728198077</v>
          </cell>
        </row>
        <row r="26">
          <cell r="A26" t="str">
            <v>F</v>
          </cell>
          <cell r="B26">
            <v>415666.65907467087</v>
          </cell>
          <cell r="C26">
            <v>33500</v>
          </cell>
          <cell r="D26">
            <v>449166.65907467087</v>
          </cell>
          <cell r="E26">
            <v>207833.32953733543</v>
          </cell>
          <cell r="F26">
            <v>12000</v>
          </cell>
          <cell r="G26">
            <v>45000</v>
          </cell>
          <cell r="H26">
            <v>75000</v>
          </cell>
          <cell r="I26">
            <v>40000</v>
          </cell>
          <cell r="J26">
            <v>5000</v>
          </cell>
          <cell r="K26">
            <v>20000</v>
          </cell>
          <cell r="L26">
            <v>404833.32953733543</v>
          </cell>
          <cell r="M26">
            <v>853999.9886120063</v>
          </cell>
          <cell r="N26">
            <v>242899.99772240125</v>
          </cell>
          <cell r="O26">
            <v>55365.332543765777</v>
          </cell>
          <cell r="P26">
            <v>360301.32653090509</v>
          </cell>
          <cell r="Q26">
            <v>32560.26530618102</v>
          </cell>
          <cell r="R26">
            <v>766100</v>
          </cell>
          <cell r="U26">
            <v>117651.33165550228</v>
          </cell>
          <cell r="V26">
            <v>971651.32026750862</v>
          </cell>
          <cell r="X26">
            <v>4313.1312556161938</v>
          </cell>
          <cell r="AA26">
            <v>8626.2625112323876</v>
          </cell>
        </row>
        <row r="27">
          <cell r="A27" t="str">
            <v>F1</v>
          </cell>
          <cell r="B27">
            <v>447083.55065521708</v>
          </cell>
          <cell r="C27">
            <v>33500</v>
          </cell>
          <cell r="D27">
            <v>480583.55065521708</v>
          </cell>
          <cell r="E27">
            <v>223541.77532760854</v>
          </cell>
          <cell r="F27">
            <v>12000</v>
          </cell>
          <cell r="G27">
            <v>45000</v>
          </cell>
          <cell r="H27">
            <v>75000</v>
          </cell>
          <cell r="I27">
            <v>40000</v>
          </cell>
          <cell r="J27">
            <v>5000</v>
          </cell>
          <cell r="K27">
            <v>20000</v>
          </cell>
          <cell r="L27">
            <v>420541.77532760857</v>
          </cell>
          <cell r="M27">
            <v>901125.3259828256</v>
          </cell>
          <cell r="N27">
            <v>252325.06519656512</v>
          </cell>
          <cell r="O27">
            <v>58632.689268142582</v>
          </cell>
          <cell r="P27">
            <v>388450.86138707452</v>
          </cell>
          <cell r="Q27">
            <v>38190.172277414902</v>
          </cell>
          <cell r="R27">
            <v>804300</v>
          </cell>
          <cell r="U27">
            <v>124594.464694803</v>
          </cell>
          <cell r="V27">
            <v>1025719.7906776286</v>
          </cell>
          <cell r="X27">
            <v>4551.1380100142705</v>
          </cell>
          <cell r="AA27">
            <v>9102.2760200285411</v>
          </cell>
        </row>
        <row r="28">
          <cell r="A28" t="str">
            <v>F2</v>
          </cell>
          <cell r="B28">
            <v>480122.57420763985</v>
          </cell>
          <cell r="C28">
            <v>33500</v>
          </cell>
          <cell r="D28">
            <v>513622.57420763985</v>
          </cell>
          <cell r="E28">
            <v>240061.28710381992</v>
          </cell>
          <cell r="F28">
            <v>12000</v>
          </cell>
          <cell r="G28">
            <v>45000</v>
          </cell>
          <cell r="H28">
            <v>75000</v>
          </cell>
          <cell r="I28">
            <v>40000</v>
          </cell>
          <cell r="J28">
            <v>5000</v>
          </cell>
          <cell r="K28">
            <v>20000</v>
          </cell>
          <cell r="L28">
            <v>437061.28710381989</v>
          </cell>
          <cell r="M28">
            <v>950683.86131145968</v>
          </cell>
          <cell r="N28">
            <v>262236.77226229192</v>
          </cell>
          <cell r="O28">
            <v>62068.747717594546</v>
          </cell>
          <cell r="P28">
            <v>418053.82649004529</v>
          </cell>
          <cell r="Q28">
            <v>44110.765298009064</v>
          </cell>
          <cell r="R28">
            <v>844500</v>
          </cell>
          <cell r="U28">
            <v>131896.08889988842</v>
          </cell>
          <cell r="V28">
            <v>1082579.9502113482</v>
          </cell>
          <cell r="X28">
            <v>4801.4336429871701</v>
          </cell>
          <cell r="AA28">
            <v>9602.8672859743401</v>
          </cell>
        </row>
        <row r="29">
          <cell r="A29" t="str">
            <v>G</v>
          </cell>
          <cell r="B29">
            <v>509292.74155829329</v>
          </cell>
          <cell r="C29">
            <v>33500</v>
          </cell>
          <cell r="D29">
            <v>542792.74155829335</v>
          </cell>
          <cell r="E29">
            <v>254646.37077914664</v>
          </cell>
          <cell r="F29">
            <v>12000</v>
          </cell>
          <cell r="G29">
            <v>45000</v>
          </cell>
          <cell r="H29">
            <v>75000</v>
          </cell>
          <cell r="I29">
            <v>40000</v>
          </cell>
          <cell r="J29">
            <v>5000</v>
          </cell>
          <cell r="K29">
            <v>20000</v>
          </cell>
          <cell r="L29">
            <v>451646.37077914667</v>
          </cell>
          <cell r="M29">
            <v>994439.11233744002</v>
          </cell>
          <cell r="N29">
            <v>270987.822467488</v>
          </cell>
          <cell r="O29">
            <v>65102.445122062512</v>
          </cell>
          <cell r="P29">
            <v>444190.29643623077</v>
          </cell>
          <cell r="Q29">
            <v>49338.059287246157</v>
          </cell>
          <cell r="R29">
            <v>880000</v>
          </cell>
          <cell r="U29">
            <v>138342.69588438285</v>
          </cell>
          <cell r="V29">
            <v>1132781.8082218228</v>
          </cell>
          <cell r="X29">
            <v>5022.4197592800001</v>
          </cell>
          <cell r="AA29">
            <v>10044.83951856</v>
          </cell>
        </row>
        <row r="30">
          <cell r="A30" t="str">
            <v>G1</v>
          </cell>
          <cell r="B30">
            <v>545551.49339074653</v>
          </cell>
          <cell r="C30">
            <v>33500</v>
          </cell>
          <cell r="D30">
            <v>579051.49339074653</v>
          </cell>
          <cell r="E30">
            <v>272775.74669537327</v>
          </cell>
          <cell r="F30">
            <v>12000</v>
          </cell>
          <cell r="G30">
            <v>45000</v>
          </cell>
          <cell r="H30">
            <v>75000</v>
          </cell>
          <cell r="I30">
            <v>40000</v>
          </cell>
          <cell r="J30">
            <v>5000</v>
          </cell>
          <cell r="K30">
            <v>20000</v>
          </cell>
          <cell r="L30">
            <v>469775.74669537327</v>
          </cell>
          <cell r="M30">
            <v>1048827.2400861199</v>
          </cell>
          <cell r="N30">
            <v>281865.44801722397</v>
          </cell>
          <cell r="O30">
            <v>68873.355312637636</v>
          </cell>
          <cell r="P30">
            <v>476678.1380781089</v>
          </cell>
          <cell r="Q30">
            <v>55835.627615621779</v>
          </cell>
          <cell r="R30">
            <v>924100</v>
          </cell>
          <cell r="U30">
            <v>146355.88003935499</v>
          </cell>
          <cell r="V30">
            <v>1195183.1201254749</v>
          </cell>
          <cell r="X30">
            <v>5297.1072731622216</v>
          </cell>
          <cell r="AA30">
            <v>10594.214546324443</v>
          </cell>
        </row>
        <row r="31">
          <cell r="A31" t="str">
            <v>G2</v>
          </cell>
          <cell r="B31">
            <v>583501.53276458662</v>
          </cell>
          <cell r="C31">
            <v>33500</v>
          </cell>
          <cell r="D31">
            <v>617001.53276458662</v>
          </cell>
          <cell r="E31">
            <v>291750.76638229331</v>
          </cell>
          <cell r="F31">
            <v>12000</v>
          </cell>
          <cell r="G31">
            <v>45000</v>
          </cell>
          <cell r="H31">
            <v>75000</v>
          </cell>
          <cell r="I31">
            <v>40000</v>
          </cell>
          <cell r="J31">
            <v>5000</v>
          </cell>
          <cell r="K31">
            <v>20000</v>
          </cell>
          <cell r="L31">
            <v>488750.76638229331</v>
          </cell>
          <cell r="M31">
            <v>1105752.2991468799</v>
          </cell>
          <cell r="N31">
            <v>293250.45982937596</v>
          </cell>
          <cell r="O31">
            <v>72820.159407517014</v>
          </cell>
          <cell r="P31">
            <v>510681.37335706962</v>
          </cell>
          <cell r="Q31">
            <v>62636.274671413928</v>
          </cell>
          <cell r="R31">
            <v>970300</v>
          </cell>
          <cell r="U31">
            <v>154742.83874097365</v>
          </cell>
          <cell r="V31">
            <v>1260495.1378878537</v>
          </cell>
          <cell r="X31">
            <v>5584.6075714488888</v>
          </cell>
          <cell r="AA31">
            <v>11169.215142897778</v>
          </cell>
        </row>
        <row r="32">
          <cell r="A32" t="str">
            <v>H</v>
          </cell>
          <cell r="B32">
            <v>658940.07653063128</v>
          </cell>
          <cell r="C32">
            <v>33500</v>
          </cell>
          <cell r="D32">
            <v>692440.07653063128</v>
          </cell>
          <cell r="E32">
            <v>329470.03826531564</v>
          </cell>
          <cell r="F32">
            <v>12000</v>
          </cell>
          <cell r="G32">
            <v>45000</v>
          </cell>
          <cell r="H32">
            <v>75000</v>
          </cell>
          <cell r="I32">
            <v>40000</v>
          </cell>
          <cell r="J32">
            <v>5000</v>
          </cell>
          <cell r="K32">
            <v>20000</v>
          </cell>
          <cell r="L32">
            <v>526470.03826531558</v>
          </cell>
          <cell r="M32">
            <v>1218910.114795947</v>
          </cell>
          <cell r="N32">
            <v>315882.02295918931</v>
          </cell>
          <cell r="O32">
            <v>80665.767959185658</v>
          </cell>
          <cell r="P32">
            <v>578274.30857144564</v>
          </cell>
          <cell r="Q32">
            <v>76154.861714289131</v>
          </cell>
          <cell r="R32">
            <v>1062100</v>
          </cell>
          <cell r="U32">
            <v>171414.75691326952</v>
          </cell>
          <cell r="V32">
            <v>1390324.8717092164</v>
          </cell>
          <cell r="X32">
            <v>6156.1116908886215</v>
          </cell>
          <cell r="AA32">
            <v>12312.223381777243</v>
          </cell>
        </row>
        <row r="33">
          <cell r="A33" t="str">
            <v>H1</v>
          </cell>
          <cell r="B33">
            <v>702664.54775380285</v>
          </cell>
          <cell r="C33">
            <v>33500</v>
          </cell>
          <cell r="D33">
            <v>736164.54775380285</v>
          </cell>
          <cell r="E33">
            <v>351332.27387690142</v>
          </cell>
          <cell r="F33">
            <v>12000</v>
          </cell>
          <cell r="G33">
            <v>45000</v>
          </cell>
          <cell r="H33">
            <v>75000</v>
          </cell>
          <cell r="I33">
            <v>40000</v>
          </cell>
          <cell r="J33">
            <v>5000</v>
          </cell>
          <cell r="K33">
            <v>20000</v>
          </cell>
          <cell r="L33">
            <v>548332.27387690148</v>
          </cell>
          <cell r="M33">
            <v>1284496.8216307042</v>
          </cell>
          <cell r="N33">
            <v>328999.3643261409</v>
          </cell>
          <cell r="O33">
            <v>85213.112966395507</v>
          </cell>
          <cell r="P33">
            <v>617451.43478740728</v>
          </cell>
          <cell r="Q33">
            <v>83990.286957481469</v>
          </cell>
          <cell r="R33">
            <v>1115300</v>
          </cell>
          <cell r="U33">
            <v>181077.86505359047</v>
          </cell>
          <cell r="V33">
            <v>1465574.6866842946</v>
          </cell>
          <cell r="X33">
            <v>6487.357685003557</v>
          </cell>
          <cell r="AA33">
            <v>12974.715370007114</v>
          </cell>
        </row>
        <row r="34">
          <cell r="A34" t="str">
            <v>H2</v>
          </cell>
          <cell r="B34">
            <v>748423.41097761982</v>
          </cell>
          <cell r="C34">
            <v>33500</v>
          </cell>
          <cell r="D34">
            <v>781923.41097761982</v>
          </cell>
          <cell r="E34">
            <v>374211.70548880991</v>
          </cell>
          <cell r="F34">
            <v>12000</v>
          </cell>
          <cell r="G34">
            <v>45000</v>
          </cell>
          <cell r="H34">
            <v>75000</v>
          </cell>
          <cell r="I34">
            <v>40000</v>
          </cell>
          <cell r="J34">
            <v>5000</v>
          </cell>
          <cell r="K34">
            <v>20000</v>
          </cell>
          <cell r="L34">
            <v>571211.70548880985</v>
          </cell>
          <cell r="M34">
            <v>1353135.1164664296</v>
          </cell>
          <cell r="N34">
            <v>342727.02329328592</v>
          </cell>
          <cell r="O34">
            <v>89972.034741672469</v>
          </cell>
          <cell r="P34">
            <v>658451.37623594736</v>
          </cell>
          <cell r="Q34">
            <v>92190.275247189478</v>
          </cell>
          <cell r="R34">
            <v>1171000</v>
          </cell>
          <cell r="U34">
            <v>191190.57382605399</v>
          </cell>
          <cell r="V34">
            <v>1544325.6902924837</v>
          </cell>
          <cell r="X34">
            <v>6834.0157397294424</v>
          </cell>
          <cell r="AA34">
            <v>13668.031479458885</v>
          </cell>
        </row>
        <row r="35">
          <cell r="A35" t="str">
            <v>I</v>
          </cell>
          <cell r="B35">
            <v>890298.11788032518</v>
          </cell>
          <cell r="C35">
            <v>33500</v>
          </cell>
          <cell r="D35">
            <v>923798.11788032518</v>
          </cell>
          <cell r="E35">
            <v>445149.05894016259</v>
          </cell>
          <cell r="F35">
            <v>12000</v>
          </cell>
          <cell r="G35">
            <v>45000</v>
          </cell>
          <cell r="H35">
            <v>75000</v>
          </cell>
          <cell r="I35">
            <v>40000</v>
          </cell>
          <cell r="J35">
            <v>5000</v>
          </cell>
          <cell r="K35">
            <v>20000</v>
          </cell>
          <cell r="L35">
            <v>642149.05894016265</v>
          </cell>
          <cell r="M35">
            <v>1565947.1768204877</v>
          </cell>
          <cell r="N35">
            <v>385289.43536409759</v>
          </cell>
          <cell r="O35">
            <v>104727.00425955381</v>
          </cell>
          <cell r="P35">
            <v>785571.11362077133</v>
          </cell>
          <cell r="Q35">
            <v>117614.22272415427</v>
          </cell>
          <cell r="R35">
            <v>1343600</v>
          </cell>
          <cell r="U35">
            <v>222544.88405155187</v>
          </cell>
          <cell r="V35">
            <v>1788492.0608720395</v>
          </cell>
          <cell r="X35">
            <v>7908.8241253559981</v>
          </cell>
          <cell r="AA35">
            <v>15817.648250711996</v>
          </cell>
        </row>
        <row r="36">
          <cell r="A36" t="str">
            <v>I1</v>
          </cell>
          <cell r="B36">
            <v>945440.03167067328</v>
          </cell>
          <cell r="C36">
            <v>33500</v>
          </cell>
          <cell r="D36">
            <v>978940.03167067328</v>
          </cell>
          <cell r="E36">
            <v>472720.01583533664</v>
          </cell>
          <cell r="F36">
            <v>12000</v>
          </cell>
          <cell r="G36">
            <v>45000</v>
          </cell>
          <cell r="H36">
            <v>75000</v>
          </cell>
          <cell r="I36">
            <v>40000</v>
          </cell>
          <cell r="J36">
            <v>5000</v>
          </cell>
          <cell r="K36">
            <v>20000</v>
          </cell>
          <cell r="L36">
            <v>669720.01583533664</v>
          </cell>
          <cell r="M36">
            <v>1648660.0475060099</v>
          </cell>
          <cell r="N36">
            <v>401832.00950120197</v>
          </cell>
          <cell r="O36">
            <v>110461.76329375003</v>
          </cell>
          <cell r="P36">
            <v>834978.26837692328</v>
          </cell>
          <cell r="Q36">
            <v>127495.65367538466</v>
          </cell>
          <cell r="R36">
            <v>1410700</v>
          </cell>
          <cell r="U36">
            <v>234731.24699921883</v>
          </cell>
          <cell r="V36">
            <v>1883391.2945052288</v>
          </cell>
          <cell r="X36">
            <v>8326.5658964949998</v>
          </cell>
          <cell r="AA36">
            <v>16653.13179299</v>
          </cell>
        </row>
        <row r="37">
          <cell r="A37" t="str">
            <v>I2</v>
          </cell>
          <cell r="B37">
            <v>1003461.7554878072</v>
          </cell>
          <cell r="C37">
            <v>33500</v>
          </cell>
          <cell r="D37">
            <v>1036961.7554878072</v>
          </cell>
          <cell r="E37">
            <v>501730.87774390361</v>
          </cell>
          <cell r="F37">
            <v>12000</v>
          </cell>
          <cell r="G37">
            <v>45000</v>
          </cell>
          <cell r="H37">
            <v>75000</v>
          </cell>
          <cell r="I37">
            <v>40000</v>
          </cell>
          <cell r="J37">
            <v>5000</v>
          </cell>
          <cell r="K37">
            <v>20000</v>
          </cell>
          <cell r="L37">
            <v>698730.87774390355</v>
          </cell>
          <cell r="M37">
            <v>1735692.6332317106</v>
          </cell>
          <cell r="N37">
            <v>419238.52664634213</v>
          </cell>
          <cell r="O37">
            <v>116496.02257073193</v>
          </cell>
          <cell r="P37">
            <v>886965.73291707528</v>
          </cell>
          <cell r="Q37">
            <v>137893.14658341507</v>
          </cell>
          <cell r="R37">
            <v>1481300</v>
          </cell>
          <cell r="U37">
            <v>247554.04796280537</v>
          </cell>
          <cell r="V37">
            <v>1983246.6811945164</v>
          </cell>
          <cell r="X37">
            <v>8766.1244102611654</v>
          </cell>
          <cell r="AA37">
            <v>17532.248820522331</v>
          </cell>
        </row>
      </sheetData>
      <sheetData sheetId="23" refreshError="1">
        <row r="15">
          <cell r="AF15" t="str">
            <v>1 month</v>
          </cell>
        </row>
        <row r="16">
          <cell r="AF16" t="str">
            <v>2 months</v>
          </cell>
        </row>
        <row r="17">
          <cell r="AF17" t="str">
            <v>3 months</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PARAMETERS"/>
      <sheetName val="PURCHASE AND DEP"/>
      <sheetName val="RUNNING COSTS"/>
      <sheetName val="COMMUNICATION COSTS"/>
      <sheetName val="SUMMARY BY BUD LINE - FORECAST "/>
      <sheetName val="SUMMARY BY BASE - FORECAST -"/>
      <sheetName val="SUMMARY BY BASE - REAL -"/>
      <sheetName val="SUMMARY BY BUD LINE - REAL"/>
      <sheetName val="Z1 SUMMARY"/>
      <sheetName val="RC AND COMM COSTS FOLLOW UP"/>
    </sheetNames>
    <sheetDataSet>
      <sheetData sheetId="0" refreshError="1"/>
      <sheetData sheetId="1" refreshError="1">
        <row r="3">
          <cell r="I3" t="str">
            <v>F1JP</v>
          </cell>
          <cell r="AB3" t="str">
            <v>TELSAT</v>
          </cell>
          <cell r="AK3">
            <v>6510</v>
          </cell>
        </row>
        <row r="4">
          <cell r="AB4" t="str">
            <v>TELMOB</v>
          </cell>
          <cell r="AE4" t="str">
            <v>PUR 100%</v>
          </cell>
          <cell r="AK4">
            <v>6511</v>
          </cell>
        </row>
        <row r="5">
          <cell r="AB5" t="str">
            <v>TELFIX</v>
          </cell>
          <cell r="AE5" t="str">
            <v>PUR DEP</v>
          </cell>
          <cell r="AK5">
            <v>6512</v>
          </cell>
        </row>
        <row r="6">
          <cell r="AB6" t="str">
            <v>FAX</v>
          </cell>
          <cell r="AE6" t="str">
            <v>OLD DEP</v>
          </cell>
          <cell r="AK6">
            <v>6513</v>
          </cell>
        </row>
        <row r="7">
          <cell r="AB7" t="str">
            <v>NET</v>
          </cell>
        </row>
        <row r="8">
          <cell r="AB8" t="str">
            <v>HF FIXE</v>
          </cell>
        </row>
        <row r="9">
          <cell r="AB9" t="str">
            <v>HF MOB</v>
          </cell>
        </row>
        <row r="10">
          <cell r="AB10" t="str">
            <v>VHF</v>
          </cell>
        </row>
        <row r="11">
          <cell r="AB11" t="str">
            <v>HANDSET</v>
          </cell>
        </row>
        <row r="12">
          <cell r="AB12" t="str">
            <v>RADDIV</v>
          </cell>
        </row>
        <row r="13">
          <cell r="AB13" t="str">
            <v>GENE</v>
          </cell>
        </row>
        <row r="14">
          <cell r="AB14" t="str">
            <v>EQDIV</v>
          </cell>
        </row>
        <row r="15">
          <cell r="AB15" t="str">
            <v>DESKTOP</v>
          </cell>
        </row>
        <row r="16">
          <cell r="AB16" t="str">
            <v>LAPTOP</v>
          </cell>
        </row>
        <row r="17">
          <cell r="AB17" t="str">
            <v>PRINTER</v>
          </cell>
        </row>
        <row r="18">
          <cell r="AB18" t="str">
            <v>COMPUTDIV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ition synthèse SDC"/>
      <sheetName val="NUT_PEC"/>
      <sheetName val="NUT_MOB"/>
      <sheetName val="NUT_SENSIB"/>
      <sheetName val="Staff_Nut"/>
      <sheetName val="Staff_SUPPORT"/>
      <sheetName val="Expats"/>
      <sheetName val="5.LOG direct programme"/>
      <sheetName val="5. Bureaux"/>
      <sheetName val="5. Transport"/>
      <sheetName val="5. Communication"/>
      <sheetName val="Chronogramme draft"/>
      <sheetName val="Grille RCI 2011"/>
      <sheetName val="FORMAT UNICEF"/>
      <sheetName val="RECAP unicef"/>
      <sheetName val="5. HA Equipements"/>
      <sheetName val="6. Hypothèses"/>
      <sheetName val="RH 1er jan"/>
      <sheetName val="RH 1er mai"/>
      <sheetName val="Calcul benef nut 12 mois"/>
      <sheetName val="Benef form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1">
          <cell r="B11">
            <v>12</v>
          </cell>
        </row>
      </sheetData>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SUMMARY FR"/>
      <sheetName val="PROPOSAL FR"/>
      <sheetName val="BUDGET DETAILLE V interne"/>
      <sheetName val="activités WS_3"/>
      <sheetName val="STAFF_3"/>
      <sheetName val="camion_3"/>
      <sheetName val="MOTOS_3"/>
      <sheetName val="besoin pour 1 source_3"/>
      <sheetName val="ouverture Giharo_3"/>
      <sheetName val="Procurement planning_3"/>
    </sheetNames>
    <sheetDataSet>
      <sheetData sheetId="0">
        <row r="3">
          <cell r="B3">
            <v>1290</v>
          </cell>
        </row>
        <row r="4">
          <cell r="B4">
            <v>1.25</v>
          </cell>
        </row>
        <row r="8">
          <cell r="B8">
            <v>12</v>
          </cell>
        </row>
        <row r="13">
          <cell r="B13">
            <v>100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data"/>
      <sheetName val="IC-Tax Schedule"/>
      <sheetName val="Employee Follow up"/>
      <sheetName val="Attendance"/>
      <sheetName val="Loans"/>
      <sheetName val="Medical coverage"/>
      <sheetName val="Field Allowance"/>
      <sheetName val="Hardship Allowance"/>
      <sheetName val="Tax Calculation"/>
      <sheetName val="Payroll Permanent"/>
      <sheetName val="Salary Receipt"/>
      <sheetName val="Benefits"/>
      <sheetName val="Benefit Receipt"/>
      <sheetName val="Advance Salary Receipt"/>
      <sheetName val="Payroll Temporary"/>
      <sheetName val="Salary Receipt Temporary"/>
      <sheetName val="report"/>
    </sheetNames>
    <sheetDataSet>
      <sheetData sheetId="0"/>
      <sheetData sheetId="1"/>
      <sheetData sheetId="2">
        <row r="3">
          <cell r="A3" t="str">
            <v>Staff Code</v>
          </cell>
          <cell r="B3" t="str">
            <v>Name</v>
          </cell>
          <cell r="C3" t="str">
            <v>NRC Card</v>
          </cell>
          <cell r="D3" t="str">
            <v>Sex</v>
          </cell>
          <cell r="E3" t="str">
            <v>Father's name</v>
          </cell>
          <cell r="F3" t="str">
            <v>Address</v>
          </cell>
          <cell r="G3" t="str">
            <v>Civil Status</v>
          </cell>
          <cell r="H3" t="str">
            <v>Birth Date</v>
          </cell>
          <cell r="I3" t="str">
            <v>Age (years)</v>
          </cell>
          <cell r="J3" t="str">
            <v>Position</v>
          </cell>
          <cell r="K3" t="str">
            <v>Department</v>
          </cell>
          <cell r="L3" t="str">
            <v>Team</v>
          </cell>
          <cell r="M3" t="str">
            <v>Base of work</v>
          </cell>
          <cell r="N3" t="str">
            <v>Place of work</v>
          </cell>
          <cell r="O3" t="str">
            <v>Date Entry in current position</v>
          </cell>
          <cell r="P3" t="str">
            <v>Qualifications grade</v>
          </cell>
          <cell r="Q3" t="str">
            <v>Date at current Grade</v>
          </cell>
          <cell r="R3" t="str">
            <v>HR Comments on career management</v>
          </cell>
          <cell r="S3" t="str">
            <v>Date Entry ACF</v>
          </cell>
          <cell r="T3" t="str">
            <v>Starting date contract</v>
          </cell>
          <cell r="U3" t="str">
            <v>Probationary Period</v>
          </cell>
          <cell r="V3" t="str">
            <v>End of probationary period date</v>
          </cell>
          <cell r="W3" t="str">
            <v>Contract duration (months)</v>
          </cell>
          <cell r="X3" t="str">
            <v>Ending date current contract</v>
          </cell>
          <cell r="Y3" t="str">
            <v>Seniority (months)</v>
          </cell>
          <cell r="Z3" t="str">
            <v>Seniority step</v>
          </cell>
          <cell r="AA3" t="str">
            <v>Date seniority step review</v>
          </cell>
          <cell r="AB3" t="str">
            <v>Date resignation</v>
          </cell>
          <cell r="AC3" t="str">
            <v>Ending date current contract due to resignation</v>
          </cell>
          <cell r="AD3" t="str">
            <v>Date of Last JD review</v>
          </cell>
          <cell r="AE3" t="str">
            <v>Date of last Appraisal</v>
          </cell>
          <cell r="AF3" t="str">
            <v>Appraisal done by</v>
          </cell>
          <cell r="AG3" t="str">
            <v>Date of next appraisal</v>
          </cell>
          <cell r="AH3" t="str">
            <v>Name of Training received</v>
          </cell>
          <cell r="AI3" t="str">
            <v>Training beginning date</v>
          </cell>
          <cell r="AJ3" t="str">
            <v>Training ending date</v>
          </cell>
          <cell r="AK3" t="str">
            <v>Training Content description</v>
          </cell>
          <cell r="AL3" t="str">
            <v>Comments</v>
          </cell>
          <cell r="AM3" t="str">
            <v>Training pending</v>
          </cell>
          <cell r="AN3" t="str">
            <v>Date Warning 1</v>
          </cell>
          <cell r="AO3" t="str">
            <v>Motif</v>
          </cell>
          <cell r="AP3" t="str">
            <v>Date warning 2</v>
          </cell>
          <cell r="AQ3" t="str">
            <v>Motif</v>
          </cell>
          <cell r="AR3" t="str">
            <v>Date warning 3</v>
          </cell>
          <cell r="AS3" t="str">
            <v>Motif</v>
          </cell>
          <cell r="AT3" t="str">
            <v>Date Dissmissal</v>
          </cell>
          <cell r="AU3" t="str">
            <v>Motif</v>
          </cell>
        </row>
        <row r="4">
          <cell r="A4" t="str">
            <v>NRS0018</v>
          </cell>
          <cell r="B4" t="str">
            <v>Nosima</v>
          </cell>
          <cell r="C4" t="str">
            <v>11/Ba Tha Ta (Ya ) 006354</v>
          </cell>
          <cell r="D4" t="str">
            <v>F</v>
          </cell>
          <cell r="E4" t="str">
            <v>Mustabis Rahmaan</v>
          </cell>
          <cell r="F4" t="str">
            <v>Ward (6), Buthidaung</v>
          </cell>
          <cell r="G4" t="str">
            <v>Married</v>
          </cell>
          <cell r="H4">
            <v>27395</v>
          </cell>
          <cell r="I4">
            <v>39.16484118291347</v>
          </cell>
          <cell r="J4" t="str">
            <v>TFP Agent</v>
          </cell>
          <cell r="K4" t="str">
            <v>Nutrition</v>
          </cell>
          <cell r="L4" t="str">
            <v>SC / OTP</v>
          </cell>
          <cell r="M4" t="str">
            <v>Buthidaung</v>
          </cell>
          <cell r="N4" t="str">
            <v>Buthidaung</v>
          </cell>
          <cell r="O4">
            <v>38534</v>
          </cell>
          <cell r="P4" t="str">
            <v>T1S</v>
          </cell>
          <cell r="Q4">
            <v>39569</v>
          </cell>
          <cell r="S4">
            <v>38353</v>
          </cell>
          <cell r="T4">
            <v>41640</v>
          </cell>
          <cell r="U4" t="str">
            <v>Nil</v>
          </cell>
          <cell r="W4">
            <v>11.960569550930996</v>
          </cell>
          <cell r="X4">
            <v>42004</v>
          </cell>
          <cell r="Y4">
            <v>109.89733059548254</v>
          </cell>
          <cell r="Z4" t="str">
            <v>s5</v>
          </cell>
          <cell r="AA4" t="str">
            <v>No more step in the future</v>
          </cell>
        </row>
        <row r="5">
          <cell r="A5" t="str">
            <v>NRS0054</v>
          </cell>
          <cell r="B5" t="str">
            <v>Salim Ullah(1)</v>
          </cell>
          <cell r="C5" t="str">
            <v>11/Ba Tha Ta (Ya) 119460</v>
          </cell>
          <cell r="D5" t="str">
            <v>M</v>
          </cell>
          <cell r="E5" t="str">
            <v>Ebrahim</v>
          </cell>
          <cell r="F5" t="str">
            <v>Ward (7), Buthidaung</v>
          </cell>
          <cell r="G5" t="str">
            <v>Married</v>
          </cell>
          <cell r="H5">
            <v>19725</v>
          </cell>
          <cell r="I5">
            <v>60.167031763417306</v>
          </cell>
          <cell r="J5" t="str">
            <v>Head of Watchman</v>
          </cell>
          <cell r="K5" t="str">
            <v>Logistics</v>
          </cell>
          <cell r="L5" t="str">
            <v>Security</v>
          </cell>
          <cell r="M5" t="str">
            <v>Buthidaung</v>
          </cell>
          <cell r="N5" t="str">
            <v>Buthidaung</v>
          </cell>
          <cell r="O5">
            <v>40179</v>
          </cell>
          <cell r="P5" t="str">
            <v>E2J</v>
          </cell>
          <cell r="Q5">
            <v>40179</v>
          </cell>
          <cell r="S5">
            <v>35629</v>
          </cell>
          <cell r="T5">
            <v>41640</v>
          </cell>
          <cell r="U5" t="str">
            <v>Nil</v>
          </cell>
          <cell r="W5">
            <v>11.960569550930996</v>
          </cell>
          <cell r="X5">
            <v>42004</v>
          </cell>
          <cell r="Y5">
            <v>199.39219712525664</v>
          </cell>
          <cell r="Z5" t="str">
            <v>s5</v>
          </cell>
          <cell r="AA5" t="str">
            <v>No more step in the future</v>
          </cell>
        </row>
        <row r="6">
          <cell r="A6" t="str">
            <v>NRS0081</v>
          </cell>
          <cell r="B6" t="str">
            <v>Abu Siddik</v>
          </cell>
          <cell r="C6" t="str">
            <v>11/Ba Tha Ta (Ya) 004049</v>
          </cell>
          <cell r="D6" t="str">
            <v>M</v>
          </cell>
          <cell r="E6" t="str">
            <v>Mostofiz</v>
          </cell>
          <cell r="F6" t="str">
            <v>Ka Gya Bet VT, Buthidaung</v>
          </cell>
          <cell r="G6" t="str">
            <v>Married</v>
          </cell>
          <cell r="H6">
            <v>27760</v>
          </cell>
          <cell r="I6">
            <v>38.165388828039433</v>
          </cell>
          <cell r="J6" t="str">
            <v>Watchman</v>
          </cell>
          <cell r="K6" t="str">
            <v>Logistics</v>
          </cell>
          <cell r="L6" t="str">
            <v>Security</v>
          </cell>
          <cell r="M6" t="str">
            <v>Buthidaung</v>
          </cell>
          <cell r="N6" t="str">
            <v>Buthidaung</v>
          </cell>
          <cell r="O6">
            <v>36852</v>
          </cell>
          <cell r="P6" t="str">
            <v>E1S</v>
          </cell>
          <cell r="Q6">
            <v>39934</v>
          </cell>
          <cell r="S6">
            <v>36852</v>
          </cell>
          <cell r="T6">
            <v>41640</v>
          </cell>
          <cell r="U6" t="str">
            <v>Nil</v>
          </cell>
          <cell r="W6">
            <v>11.960569550930996</v>
          </cell>
          <cell r="X6">
            <v>42004</v>
          </cell>
          <cell r="Y6">
            <v>159.21149897330594</v>
          </cell>
          <cell r="Z6" t="str">
            <v>s5</v>
          </cell>
          <cell r="AA6" t="str">
            <v>No more step in the future</v>
          </cell>
        </row>
        <row r="7">
          <cell r="A7" t="str">
            <v>NRS0111</v>
          </cell>
          <cell r="B7" t="str">
            <v xml:space="preserve">Maung Myint Oo @ Akbaal </v>
          </cell>
          <cell r="C7" t="str">
            <v>11/Ba Tha Ta (Ya)  050223</v>
          </cell>
          <cell r="D7" t="str">
            <v>M</v>
          </cell>
          <cell r="E7" t="str">
            <v>U Tu Miramed</v>
          </cell>
          <cell r="F7" t="str">
            <v>Thay Gan Gwa Sone, Buthidaung</v>
          </cell>
          <cell r="G7" t="str">
            <v>Married</v>
          </cell>
          <cell r="H7">
            <v>25716</v>
          </cell>
          <cell r="I7">
            <v>43.762322015334064</v>
          </cell>
          <cell r="J7" t="str">
            <v>TFP Agent</v>
          </cell>
          <cell r="K7" t="str">
            <v>Nutrition</v>
          </cell>
          <cell r="L7" t="str">
            <v>SC / OTP</v>
          </cell>
          <cell r="M7" t="str">
            <v>Buthidaung</v>
          </cell>
          <cell r="N7" t="str">
            <v>Buthidaung</v>
          </cell>
          <cell r="O7">
            <v>39083</v>
          </cell>
          <cell r="P7" t="str">
            <v>T1C</v>
          </cell>
          <cell r="Q7">
            <v>40725</v>
          </cell>
          <cell r="S7">
            <v>38390</v>
          </cell>
          <cell r="T7">
            <v>41640</v>
          </cell>
          <cell r="U7" t="str">
            <v>Nil</v>
          </cell>
          <cell r="W7">
            <v>11.960569550930996</v>
          </cell>
          <cell r="X7">
            <v>42004</v>
          </cell>
          <cell r="Y7">
            <v>108.68172484599589</v>
          </cell>
          <cell r="Z7" t="str">
            <v>s5</v>
          </cell>
          <cell r="AA7" t="str">
            <v>No more step in the future</v>
          </cell>
        </row>
        <row r="8">
          <cell r="A8" t="str">
            <v>NRS0162</v>
          </cell>
          <cell r="B8" t="str">
            <v xml:space="preserve">Hasson Shou Rif </v>
          </cell>
          <cell r="C8" t="str">
            <v>11/Ba Tha Ta (Ya) 044833</v>
          </cell>
          <cell r="D8" t="str">
            <v>M</v>
          </cell>
          <cell r="E8" t="str">
            <v>Husson Amoud</v>
          </cell>
          <cell r="F8" t="str">
            <v>Thein Taung Pyin VT, Buthidaung</v>
          </cell>
          <cell r="G8" t="str">
            <v>Married</v>
          </cell>
          <cell r="H8">
            <v>29952</v>
          </cell>
          <cell r="I8">
            <v>32.163198247535597</v>
          </cell>
          <cell r="J8" t="str">
            <v>TFP Agent</v>
          </cell>
          <cell r="K8" t="str">
            <v>Nutrition</v>
          </cell>
          <cell r="L8" t="str">
            <v>SC / OTP</v>
          </cell>
          <cell r="M8" t="str">
            <v>Buthidaung</v>
          </cell>
          <cell r="N8" t="str">
            <v>Buthidaung</v>
          </cell>
          <cell r="O8">
            <v>38054</v>
          </cell>
          <cell r="P8" t="str">
            <v>T1C</v>
          </cell>
          <cell r="Q8">
            <v>40725</v>
          </cell>
          <cell r="S8">
            <v>38054</v>
          </cell>
          <cell r="T8">
            <v>41640</v>
          </cell>
          <cell r="U8" t="str">
            <v>Nil</v>
          </cell>
          <cell r="W8">
            <v>11.960569550930996</v>
          </cell>
          <cell r="X8">
            <v>42004</v>
          </cell>
          <cell r="Y8">
            <v>119.72073921971253</v>
          </cell>
          <cell r="Z8" t="str">
            <v>s5</v>
          </cell>
          <cell r="AA8" t="str">
            <v>No more step in the future</v>
          </cell>
        </row>
        <row r="9">
          <cell r="A9" t="str">
            <v>NRS0202</v>
          </cell>
          <cell r="B9" t="str">
            <v xml:space="preserve">Seerazul Islam </v>
          </cell>
          <cell r="C9" t="str">
            <v>11/Ba Tha Ta (Ya) 076783</v>
          </cell>
          <cell r="D9" t="str">
            <v>M</v>
          </cell>
          <cell r="E9" t="str">
            <v>U Omar Meah</v>
          </cell>
          <cell r="F9" t="str">
            <v>Athwin Nget Thay VT, Buthidaung</v>
          </cell>
          <cell r="G9" t="str">
            <v>Married</v>
          </cell>
          <cell r="H9">
            <v>28948</v>
          </cell>
          <cell r="I9">
            <v>34.91237677984666</v>
          </cell>
          <cell r="J9" t="str">
            <v>Data Entry Organizer</v>
          </cell>
          <cell r="K9" t="str">
            <v>Phase In</v>
          </cell>
          <cell r="L9" t="str">
            <v>M&amp;E</v>
          </cell>
          <cell r="M9" t="str">
            <v>Buthidaung</v>
          </cell>
          <cell r="N9" t="str">
            <v>Buthidaung</v>
          </cell>
          <cell r="O9">
            <v>39083</v>
          </cell>
          <cell r="P9" t="str">
            <v>T1Q</v>
          </cell>
          <cell r="Q9">
            <v>39934</v>
          </cell>
          <cell r="S9">
            <v>38432</v>
          </cell>
          <cell r="T9">
            <v>41640</v>
          </cell>
          <cell r="U9" t="str">
            <v>Nil</v>
          </cell>
          <cell r="W9">
            <v>11.960569550930996</v>
          </cell>
          <cell r="X9">
            <v>42004</v>
          </cell>
          <cell r="Y9">
            <v>107.3018480492813</v>
          </cell>
          <cell r="Z9" t="str">
            <v>s5</v>
          </cell>
          <cell r="AA9" t="str">
            <v>No more step in the future</v>
          </cell>
        </row>
        <row r="10">
          <cell r="A10" t="str">
            <v>NRS0209</v>
          </cell>
          <cell r="B10" t="str">
            <v>Khin Khin Tun Shwe</v>
          </cell>
          <cell r="C10" t="str">
            <v>11/Ba Tha Ta (Naing) 020021</v>
          </cell>
          <cell r="D10" t="str">
            <v>F</v>
          </cell>
          <cell r="E10" t="str">
            <v>U Htun Shwe</v>
          </cell>
          <cell r="F10" t="str">
            <v>Ward (4), Buthidaung</v>
          </cell>
          <cell r="G10" t="str">
            <v>Married</v>
          </cell>
          <cell r="H10">
            <v>28918</v>
          </cell>
          <cell r="I10">
            <v>34.994523548740418</v>
          </cell>
          <cell r="J10" t="str">
            <v>TFP Agent</v>
          </cell>
          <cell r="K10" t="str">
            <v>Nutrition</v>
          </cell>
          <cell r="L10" t="str">
            <v>SC / OTP</v>
          </cell>
          <cell r="M10" t="str">
            <v>Buthidaung</v>
          </cell>
          <cell r="N10" t="str">
            <v>Buthidaung</v>
          </cell>
          <cell r="O10">
            <v>39349</v>
          </cell>
          <cell r="P10" t="str">
            <v>T1Q</v>
          </cell>
          <cell r="Q10">
            <v>40360</v>
          </cell>
          <cell r="S10">
            <v>38548</v>
          </cell>
          <cell r="T10">
            <v>41640</v>
          </cell>
          <cell r="U10" t="str">
            <v>Nil</v>
          </cell>
          <cell r="W10">
            <v>11.960569550930996</v>
          </cell>
          <cell r="X10">
            <v>42004</v>
          </cell>
          <cell r="Y10">
            <v>103.49075975359342</v>
          </cell>
          <cell r="Z10" t="str">
            <v>s5</v>
          </cell>
          <cell r="AA10" t="str">
            <v>No more step in the future</v>
          </cell>
        </row>
        <row r="11">
          <cell r="A11" t="str">
            <v>NRS0223</v>
          </cell>
          <cell r="B11" t="str">
            <v>Yee Yee Myint</v>
          </cell>
          <cell r="C11" t="str">
            <v>11/Ba Tha Ta (Naing) 023476</v>
          </cell>
          <cell r="D11" t="str">
            <v>F</v>
          </cell>
          <cell r="E11" t="str">
            <v>U Sein Tun</v>
          </cell>
          <cell r="F11" t="str">
            <v>Ward (3), Buthidaung</v>
          </cell>
          <cell r="G11" t="str">
            <v>Married</v>
          </cell>
          <cell r="H11">
            <v>27180</v>
          </cell>
          <cell r="I11">
            <v>39.753559693318728</v>
          </cell>
          <cell r="J11" t="str">
            <v>TFP Agent</v>
          </cell>
          <cell r="K11" t="str">
            <v>Nutrition</v>
          </cell>
          <cell r="L11" t="str">
            <v>SC / OTP</v>
          </cell>
          <cell r="M11" t="str">
            <v>Buthidaung</v>
          </cell>
          <cell r="N11" t="str">
            <v>Buthidaung</v>
          </cell>
          <cell r="O11">
            <v>39083</v>
          </cell>
          <cell r="P11" t="str">
            <v>T1C</v>
          </cell>
          <cell r="Q11">
            <v>40725</v>
          </cell>
          <cell r="S11">
            <v>38749</v>
          </cell>
          <cell r="T11">
            <v>41640</v>
          </cell>
          <cell r="U11" t="str">
            <v>Nil</v>
          </cell>
          <cell r="W11">
            <v>11.960569550930996</v>
          </cell>
          <cell r="X11">
            <v>42004</v>
          </cell>
          <cell r="Y11">
            <v>96.887063655030801</v>
          </cell>
          <cell r="Z11" t="str">
            <v>s5</v>
          </cell>
          <cell r="AA11" t="str">
            <v>No more step in the future</v>
          </cell>
        </row>
        <row r="12">
          <cell r="A12" t="str">
            <v>NRS0231</v>
          </cell>
          <cell r="B12" t="str">
            <v>Seerazul Mustafa</v>
          </cell>
          <cell r="C12" t="str">
            <v>11/Ba Tha Ta (Ya) 015860</v>
          </cell>
          <cell r="D12" t="str">
            <v>M</v>
          </cell>
          <cell r="E12" t="str">
            <v>Korli Rahman</v>
          </cell>
          <cell r="F12" t="str">
            <v>Kwan Dine VT, Buthidaung</v>
          </cell>
          <cell r="G12" t="str">
            <v>Married</v>
          </cell>
          <cell r="H12">
            <v>29221</v>
          </cell>
          <cell r="I12">
            <v>34.16484118291347</v>
          </cell>
          <cell r="J12" t="str">
            <v>Team Leader</v>
          </cell>
          <cell r="K12" t="str">
            <v>Nutrition</v>
          </cell>
          <cell r="L12" t="str">
            <v>SC / OTP</v>
          </cell>
          <cell r="M12" t="str">
            <v>Buthidaung</v>
          </cell>
          <cell r="N12" t="str">
            <v>Buthidaung</v>
          </cell>
          <cell r="O12">
            <v>40889</v>
          </cell>
          <cell r="P12" t="str">
            <v>T2Q</v>
          </cell>
          <cell r="Q12">
            <v>41548</v>
          </cell>
          <cell r="S12">
            <v>38749</v>
          </cell>
          <cell r="T12">
            <v>41640</v>
          </cell>
          <cell r="U12" t="str">
            <v>Nil</v>
          </cell>
          <cell r="W12">
            <v>11.960569550930996</v>
          </cell>
          <cell r="X12">
            <v>42004</v>
          </cell>
          <cell r="Y12">
            <v>96.887063655030801</v>
          </cell>
          <cell r="Z12" t="str">
            <v>s5</v>
          </cell>
          <cell r="AA12" t="str">
            <v>No more step in the future</v>
          </cell>
          <cell r="AD12">
            <v>40889</v>
          </cell>
        </row>
        <row r="13">
          <cell r="A13" t="str">
            <v>NRS0239</v>
          </cell>
          <cell r="B13" t="str">
            <v>Arafa Begum(2)</v>
          </cell>
          <cell r="C13" t="str">
            <v>11/Ba Tha Ta (Ya) 007149</v>
          </cell>
          <cell r="D13" t="str">
            <v>F</v>
          </cell>
          <cell r="E13" t="str">
            <v>Ali Ahmed</v>
          </cell>
          <cell r="F13" t="str">
            <v>Ka Gya Bet Kan Pyin VT, Buthidaung</v>
          </cell>
          <cell r="G13" t="str">
            <v>Married</v>
          </cell>
          <cell r="H13">
            <v>31048</v>
          </cell>
          <cell r="I13">
            <v>29.162102957283683</v>
          </cell>
          <cell r="J13" t="str">
            <v>Psychosocial worker</v>
          </cell>
          <cell r="K13" t="str">
            <v>Care Practice</v>
          </cell>
          <cell r="L13" t="str">
            <v>Nutrition</v>
          </cell>
          <cell r="M13" t="str">
            <v>Buthidaung</v>
          </cell>
          <cell r="N13" t="str">
            <v>Buthidaung</v>
          </cell>
          <cell r="O13">
            <v>39349</v>
          </cell>
          <cell r="P13" t="str">
            <v>T1C</v>
          </cell>
          <cell r="Q13">
            <v>41548</v>
          </cell>
          <cell r="S13">
            <v>38839</v>
          </cell>
          <cell r="T13">
            <v>41640</v>
          </cell>
          <cell r="U13" t="str">
            <v>Nil</v>
          </cell>
          <cell r="W13">
            <v>11.960569550930996</v>
          </cell>
          <cell r="X13">
            <v>42004</v>
          </cell>
          <cell r="Y13">
            <v>93.930184804928132</v>
          </cell>
          <cell r="Z13" t="str">
            <v>s5</v>
          </cell>
          <cell r="AA13" t="str">
            <v>No more step in the future</v>
          </cell>
        </row>
        <row r="14">
          <cell r="A14" t="str">
            <v>NRS0309</v>
          </cell>
          <cell r="B14" t="str">
            <v>Sayed Alom(2)</v>
          </cell>
          <cell r="C14" t="str">
            <v>11/Ba Tha Ta (Ya) 011058</v>
          </cell>
          <cell r="D14" t="str">
            <v>M</v>
          </cell>
          <cell r="E14" t="str">
            <v>Zaw Keri Ya</v>
          </cell>
          <cell r="F14" t="str">
            <v>Ka Gya Bet Kan Pyin VT, Buthidaung</v>
          </cell>
          <cell r="G14" t="str">
            <v>Married</v>
          </cell>
          <cell r="H14">
            <v>29587</v>
          </cell>
          <cell r="I14">
            <v>33.162650602409641</v>
          </cell>
          <cell r="J14" t="str">
            <v>TFP Agent</v>
          </cell>
          <cell r="K14" t="str">
            <v>Nutrition</v>
          </cell>
          <cell r="L14" t="str">
            <v>SC / OTP</v>
          </cell>
          <cell r="M14" t="str">
            <v>Buthidaung</v>
          </cell>
          <cell r="N14" t="str">
            <v>Buthidaung</v>
          </cell>
          <cell r="O14">
            <v>39783</v>
          </cell>
          <cell r="P14" t="str">
            <v>T1Q</v>
          </cell>
          <cell r="Q14">
            <v>40725</v>
          </cell>
          <cell r="S14">
            <v>39038</v>
          </cell>
          <cell r="T14">
            <v>41640</v>
          </cell>
          <cell r="U14" t="str">
            <v>Nil</v>
          </cell>
          <cell r="W14">
            <v>11.960569550930996</v>
          </cell>
          <cell r="X14">
            <v>42004</v>
          </cell>
          <cell r="Y14">
            <v>87.392197125256672</v>
          </cell>
          <cell r="Z14" t="str">
            <v>s5</v>
          </cell>
          <cell r="AA14" t="str">
            <v>No more step in the future</v>
          </cell>
        </row>
        <row r="15">
          <cell r="A15" t="str">
            <v>NRS0384</v>
          </cell>
          <cell r="B15" t="str">
            <v>Roshi Dullah</v>
          </cell>
          <cell r="C15" t="str">
            <v>11/Ba Tha Ta (Ya) 015458</v>
          </cell>
          <cell r="D15" t="str">
            <v>M</v>
          </cell>
          <cell r="E15" t="str">
            <v>Du Du Mea</v>
          </cell>
          <cell r="F15" t="str">
            <v>Kwan Dine VT, Buthidaung</v>
          </cell>
          <cell r="G15" t="str">
            <v>Married</v>
          </cell>
          <cell r="H15">
            <v>27609</v>
          </cell>
          <cell r="I15">
            <v>38.578860898138011</v>
          </cell>
          <cell r="J15" t="str">
            <v>Premixer</v>
          </cell>
          <cell r="K15" t="str">
            <v>Logistics</v>
          </cell>
          <cell r="L15" t="str">
            <v>Supply Chain</v>
          </cell>
          <cell r="M15" t="str">
            <v>Buthidaung</v>
          </cell>
          <cell r="N15" t="str">
            <v xml:space="preserve"> Buthidaung</v>
          </cell>
          <cell r="O15">
            <v>39234</v>
          </cell>
          <cell r="P15" t="str">
            <v>E1Q</v>
          </cell>
          <cell r="Q15">
            <v>41548</v>
          </cell>
          <cell r="S15">
            <v>39234</v>
          </cell>
          <cell r="T15">
            <v>41640</v>
          </cell>
          <cell r="U15" t="str">
            <v>Nil</v>
          </cell>
          <cell r="W15">
            <v>11.960569550930996</v>
          </cell>
          <cell r="X15">
            <v>42004</v>
          </cell>
          <cell r="Y15">
            <v>80.952772073921977</v>
          </cell>
          <cell r="Z15" t="str">
            <v>s5</v>
          </cell>
          <cell r="AA15" t="str">
            <v>No more step in the future</v>
          </cell>
        </row>
        <row r="16">
          <cell r="A16" t="str">
            <v>NRS0389</v>
          </cell>
          <cell r="B16" t="str">
            <v>Mohamed Hussein(1)</v>
          </cell>
          <cell r="C16" t="str">
            <v>11/Ba Tha Ta (Ya) 009589</v>
          </cell>
          <cell r="D16" t="str">
            <v>M</v>
          </cell>
          <cell r="E16" t="str">
            <v>Abdu Mawzied</v>
          </cell>
          <cell r="F16" t="str">
            <v>Maung Nah Ma Play Taung VT, Buthidaung</v>
          </cell>
          <cell r="G16" t="str">
            <v>Single</v>
          </cell>
          <cell r="H16">
            <v>30834</v>
          </cell>
          <cell r="I16">
            <v>29.748083242059145</v>
          </cell>
          <cell r="J16" t="str">
            <v>Team Leader</v>
          </cell>
          <cell r="K16" t="str">
            <v>Care Practice</v>
          </cell>
          <cell r="L16" t="str">
            <v>Nutrition</v>
          </cell>
          <cell r="M16" t="str">
            <v>Buthidaung</v>
          </cell>
          <cell r="N16" t="str">
            <v>Buthidaung</v>
          </cell>
          <cell r="O16">
            <v>41334</v>
          </cell>
          <cell r="P16" t="str">
            <v>T2J</v>
          </cell>
          <cell r="Q16">
            <v>41334</v>
          </cell>
          <cell r="S16">
            <v>39288</v>
          </cell>
          <cell r="T16">
            <v>41640</v>
          </cell>
          <cell r="U16" t="str">
            <v>Nil</v>
          </cell>
          <cell r="W16">
            <v>11.960569550930996</v>
          </cell>
          <cell r="X16">
            <v>42004</v>
          </cell>
          <cell r="Y16">
            <v>79.178644763860376</v>
          </cell>
          <cell r="Z16" t="str">
            <v>s5</v>
          </cell>
          <cell r="AA16" t="str">
            <v>No more step in the future</v>
          </cell>
          <cell r="AD16">
            <v>41334</v>
          </cell>
        </row>
        <row r="17">
          <cell r="A17" t="str">
            <v>NRS0394</v>
          </cell>
          <cell r="B17" t="str">
            <v>Shom Shu Alom (3)</v>
          </cell>
          <cell r="C17" t="str">
            <v>11/Ba Tha Ta (Ya) 079639</v>
          </cell>
          <cell r="D17" t="str">
            <v>M</v>
          </cell>
          <cell r="E17" t="str">
            <v>Mohamed Roshit</v>
          </cell>
          <cell r="F17" t="str">
            <v>King Taung VT, Buthidaung</v>
          </cell>
          <cell r="G17" t="str">
            <v>Single</v>
          </cell>
          <cell r="H17">
            <v>29994</v>
          </cell>
          <cell r="I17">
            <v>32.048192771084338</v>
          </cell>
          <cell r="J17" t="str">
            <v>TFP Agent</v>
          </cell>
          <cell r="K17" t="str">
            <v>Nutrition</v>
          </cell>
          <cell r="L17" t="str">
            <v>SC / OTP</v>
          </cell>
          <cell r="M17" t="str">
            <v>Buthidaung</v>
          </cell>
          <cell r="N17" t="str">
            <v>Buthidaung</v>
          </cell>
          <cell r="O17">
            <v>39846</v>
          </cell>
          <cell r="P17" t="str">
            <v>T1Q</v>
          </cell>
          <cell r="Q17">
            <v>41548</v>
          </cell>
          <cell r="S17">
            <v>39349</v>
          </cell>
          <cell r="T17">
            <v>41640</v>
          </cell>
          <cell r="U17" t="str">
            <v>Nil</v>
          </cell>
          <cell r="W17">
            <v>11.960569550930996</v>
          </cell>
          <cell r="X17">
            <v>42004</v>
          </cell>
          <cell r="Y17">
            <v>77.17453798767967</v>
          </cell>
          <cell r="Z17" t="str">
            <v>s5</v>
          </cell>
          <cell r="AA17" t="str">
            <v>No more step in the future</v>
          </cell>
        </row>
        <row r="18">
          <cell r="A18" t="str">
            <v>NRS0397</v>
          </cell>
          <cell r="B18" t="str">
            <v>Mohamed Alom</v>
          </cell>
          <cell r="C18" t="str">
            <v>11/Ba Tha Ta (Ya) 089239</v>
          </cell>
          <cell r="D18" t="str">
            <v>M</v>
          </cell>
          <cell r="E18" t="str">
            <v>Ha Su Mia</v>
          </cell>
          <cell r="F18" t="str">
            <v>Pike Thay Ywa hamlet, Ward7, PNL, Buthidaung</v>
          </cell>
          <cell r="G18" t="str">
            <v>Married</v>
          </cell>
          <cell r="H18">
            <v>29328</v>
          </cell>
          <cell r="I18">
            <v>33.87185104052574</v>
          </cell>
          <cell r="J18" t="str">
            <v>TFP Agent</v>
          </cell>
          <cell r="K18" t="str">
            <v>Nutrition</v>
          </cell>
          <cell r="L18" t="str">
            <v>SC / OTP</v>
          </cell>
          <cell r="M18" t="str">
            <v>Buthidaung</v>
          </cell>
          <cell r="N18" t="str">
            <v>Buthidaung</v>
          </cell>
          <cell r="O18">
            <v>39846</v>
          </cell>
          <cell r="P18" t="str">
            <v>T1Q</v>
          </cell>
          <cell r="Q18">
            <v>41548</v>
          </cell>
          <cell r="S18">
            <v>39349</v>
          </cell>
          <cell r="T18">
            <v>41640</v>
          </cell>
          <cell r="U18" t="str">
            <v>Nil</v>
          </cell>
          <cell r="W18">
            <v>11.960569550930996</v>
          </cell>
          <cell r="X18">
            <v>42004</v>
          </cell>
          <cell r="Y18">
            <v>77.17453798767967</v>
          </cell>
          <cell r="Z18" t="str">
            <v>s5</v>
          </cell>
          <cell r="AA18" t="str">
            <v>No more step in the future</v>
          </cell>
        </row>
        <row r="19">
          <cell r="A19" t="str">
            <v>NRS0398</v>
          </cell>
          <cell r="B19" t="str">
            <v>Ma Aye Myint @ Arafa(3)</v>
          </cell>
          <cell r="C19" t="str">
            <v>11/Ba Tha Ta (Ya) 002408</v>
          </cell>
          <cell r="D19" t="str">
            <v>F</v>
          </cell>
          <cell r="E19" t="str">
            <v>Abdu Shukur</v>
          </cell>
          <cell r="F19" t="str">
            <v>Ward (2), Buthidaung</v>
          </cell>
          <cell r="G19" t="str">
            <v>Married</v>
          </cell>
          <cell r="H19">
            <v>27030</v>
          </cell>
          <cell r="I19">
            <v>40.164293537787515</v>
          </cell>
          <cell r="J19" t="str">
            <v>TFP Agent</v>
          </cell>
          <cell r="K19" t="str">
            <v>Nutrition</v>
          </cell>
          <cell r="L19" t="str">
            <v>SC / OTP</v>
          </cell>
          <cell r="M19" t="str">
            <v>Buthidaung</v>
          </cell>
          <cell r="N19" t="str">
            <v>Buthidaung</v>
          </cell>
          <cell r="O19">
            <v>39846</v>
          </cell>
          <cell r="P19" t="str">
            <v>T1J</v>
          </cell>
          <cell r="Q19">
            <v>39845</v>
          </cell>
          <cell r="S19">
            <v>39349</v>
          </cell>
          <cell r="T19">
            <v>41640</v>
          </cell>
          <cell r="U19" t="str">
            <v>Nil</v>
          </cell>
          <cell r="W19">
            <v>11.960569550930996</v>
          </cell>
          <cell r="X19">
            <v>42004</v>
          </cell>
          <cell r="Y19">
            <v>77.17453798767967</v>
          </cell>
          <cell r="Z19" t="str">
            <v>s5</v>
          </cell>
          <cell r="AA19" t="str">
            <v>No more step in the future</v>
          </cell>
        </row>
        <row r="20">
          <cell r="A20" t="str">
            <v>NRS0399</v>
          </cell>
          <cell r="B20" t="str">
            <v>Md Ismile</v>
          </cell>
          <cell r="C20" t="str">
            <v>11/Ba Tha Ta (Ya) 037833</v>
          </cell>
          <cell r="D20" t="str">
            <v>M</v>
          </cell>
          <cell r="E20" t="str">
            <v>Abdu Gawfur</v>
          </cell>
          <cell r="F20" t="str">
            <v>Sein Nuin Pya VT, Buthidaung</v>
          </cell>
          <cell r="G20" t="str">
            <v>Single</v>
          </cell>
          <cell r="H20">
            <v>30175</v>
          </cell>
          <cell r="I20">
            <v>31.552573932092006</v>
          </cell>
          <cell r="J20" t="str">
            <v>TFP Agent</v>
          </cell>
          <cell r="K20" t="str">
            <v>Nutrition</v>
          </cell>
          <cell r="L20" t="str">
            <v>SC / OTP</v>
          </cell>
          <cell r="M20" t="str">
            <v>Buthidaung</v>
          </cell>
          <cell r="N20" t="str">
            <v>Buthidaung</v>
          </cell>
          <cell r="O20">
            <v>39846</v>
          </cell>
          <cell r="P20" t="str">
            <v>T1Q</v>
          </cell>
          <cell r="Q20">
            <v>40725</v>
          </cell>
          <cell r="S20">
            <v>39349</v>
          </cell>
          <cell r="T20">
            <v>41640</v>
          </cell>
          <cell r="U20" t="str">
            <v>Nil</v>
          </cell>
          <cell r="W20">
            <v>11.960569550930996</v>
          </cell>
          <cell r="X20">
            <v>42004</v>
          </cell>
          <cell r="Y20">
            <v>77.17453798767967</v>
          </cell>
          <cell r="Z20" t="str">
            <v>s5</v>
          </cell>
          <cell r="AA20" t="str">
            <v>No more step in the future</v>
          </cell>
        </row>
        <row r="21">
          <cell r="A21" t="str">
            <v>NRS0405</v>
          </cell>
          <cell r="B21" t="str">
            <v>Mus Taw Fa</v>
          </cell>
          <cell r="C21" t="str">
            <v>11/Ba Tha Ta (Ya) 088366</v>
          </cell>
          <cell r="D21" t="str">
            <v>M</v>
          </cell>
          <cell r="E21" t="str">
            <v>Sho Bhir Ahmed</v>
          </cell>
          <cell r="F21" t="str">
            <v>Phone Nyo Lake VT, Buthidaung</v>
          </cell>
          <cell r="G21" t="str">
            <v>Single</v>
          </cell>
          <cell r="H21">
            <v>31152</v>
          </cell>
          <cell r="I21">
            <v>28.877327491785323</v>
          </cell>
          <cell r="J21" t="str">
            <v xml:space="preserve">TFP Agent </v>
          </cell>
          <cell r="K21" t="str">
            <v>Nutrition</v>
          </cell>
          <cell r="L21" t="str">
            <v>SC / OTP</v>
          </cell>
          <cell r="M21" t="str">
            <v>Buthidaung</v>
          </cell>
          <cell r="N21" t="str">
            <v>Buthidaung</v>
          </cell>
          <cell r="O21">
            <v>40898</v>
          </cell>
          <cell r="P21" t="str">
            <v>T1Q</v>
          </cell>
          <cell r="Q21">
            <v>40360</v>
          </cell>
          <cell r="S21">
            <v>39384</v>
          </cell>
          <cell r="T21">
            <v>41640</v>
          </cell>
          <cell r="U21" t="str">
            <v>Nil</v>
          </cell>
          <cell r="W21">
            <v>11.960569550930996</v>
          </cell>
          <cell r="X21">
            <v>42004</v>
          </cell>
          <cell r="Y21">
            <v>76.024640657084191</v>
          </cell>
          <cell r="Z21" t="str">
            <v>s5</v>
          </cell>
          <cell r="AA21" t="str">
            <v>No more step in the future</v>
          </cell>
          <cell r="AD21">
            <v>40898</v>
          </cell>
        </row>
        <row r="22">
          <cell r="A22" t="str">
            <v>NRS0414</v>
          </cell>
          <cell r="B22" t="str">
            <v>Abu Ahmed</v>
          </cell>
          <cell r="C22" t="str">
            <v>11/BaThaTa (Ya)  001835</v>
          </cell>
          <cell r="D22" t="str">
            <v>M</v>
          </cell>
          <cell r="E22" t="str">
            <v>U Sulten Ahmed</v>
          </cell>
          <cell r="F22" t="str">
            <v>Ward (1), Buthidaung</v>
          </cell>
          <cell r="G22" t="str">
            <v>Married</v>
          </cell>
          <cell r="H22">
            <v>23377</v>
          </cell>
          <cell r="I22">
            <v>50.167031763417306</v>
          </cell>
          <cell r="J22" t="str">
            <v>Watchman</v>
          </cell>
          <cell r="K22" t="str">
            <v>Logistics</v>
          </cell>
          <cell r="L22" t="str">
            <v>Security</v>
          </cell>
          <cell r="M22" t="str">
            <v>Buthidaung</v>
          </cell>
          <cell r="N22" t="str">
            <v>Buthidaung</v>
          </cell>
          <cell r="O22">
            <v>39428</v>
          </cell>
          <cell r="P22" t="str">
            <v>E1Q</v>
          </cell>
          <cell r="Q22">
            <v>41548</v>
          </cell>
          <cell r="S22">
            <v>39428</v>
          </cell>
          <cell r="T22">
            <v>41640</v>
          </cell>
          <cell r="U22" t="str">
            <v>Nil</v>
          </cell>
          <cell r="W22">
            <v>11.960569550930996</v>
          </cell>
          <cell r="X22">
            <v>42004</v>
          </cell>
          <cell r="Y22">
            <v>74.579055441478431</v>
          </cell>
          <cell r="Z22" t="str">
            <v>s5</v>
          </cell>
          <cell r="AA22" t="str">
            <v>No more step in the future</v>
          </cell>
        </row>
        <row r="23">
          <cell r="A23" t="str">
            <v>NRS0418</v>
          </cell>
          <cell r="B23" t="str">
            <v>Gura Mea</v>
          </cell>
          <cell r="C23" t="str">
            <v>11/Ba Tha Ta (Ya)  001959</v>
          </cell>
          <cell r="D23" t="str">
            <v>M</v>
          </cell>
          <cell r="E23" t="str">
            <v>U Mu Zer Mea</v>
          </cell>
          <cell r="F23" t="str">
            <v>Ward (4), Buthidaung</v>
          </cell>
          <cell r="G23" t="str">
            <v>Married</v>
          </cell>
          <cell r="H23">
            <v>27395</v>
          </cell>
          <cell r="I23">
            <v>39.16484118291347</v>
          </cell>
          <cell r="J23" t="str">
            <v>Watchman</v>
          </cell>
          <cell r="K23" t="str">
            <v>Logistics</v>
          </cell>
          <cell r="L23" t="str">
            <v>Security</v>
          </cell>
          <cell r="M23" t="str">
            <v>Buthidaung</v>
          </cell>
          <cell r="N23" t="str">
            <v>Buthidaung</v>
          </cell>
          <cell r="O23">
            <v>39428</v>
          </cell>
          <cell r="P23" t="str">
            <v>E1C</v>
          </cell>
          <cell r="Q23">
            <v>41548</v>
          </cell>
          <cell r="S23">
            <v>39428</v>
          </cell>
          <cell r="T23">
            <v>41640</v>
          </cell>
          <cell r="U23" t="str">
            <v>Nil</v>
          </cell>
          <cell r="W23">
            <v>11.960569550930996</v>
          </cell>
          <cell r="X23">
            <v>42004</v>
          </cell>
          <cell r="Y23">
            <v>74.579055441478431</v>
          </cell>
          <cell r="Z23" t="str">
            <v>s5</v>
          </cell>
          <cell r="AA23" t="str">
            <v>No more step in the future</v>
          </cell>
        </row>
        <row r="24">
          <cell r="A24" t="str">
            <v>NRS0419</v>
          </cell>
          <cell r="B24" t="str">
            <v>Mohammed Salim(2)</v>
          </cell>
          <cell r="C24" t="str">
            <v>11/Ba Tha Ta (Ya) 001840</v>
          </cell>
          <cell r="D24" t="str">
            <v>M</v>
          </cell>
          <cell r="E24" t="str">
            <v>Abdu Raman</v>
          </cell>
          <cell r="F24" t="str">
            <v>Ward (4), Buthidaung</v>
          </cell>
          <cell r="G24" t="str">
            <v>Single</v>
          </cell>
          <cell r="H24">
            <v>31048</v>
          </cell>
          <cell r="I24">
            <v>29.162102957283683</v>
          </cell>
          <cell r="J24" t="str">
            <v>Watchman</v>
          </cell>
          <cell r="K24" t="str">
            <v>Logistics</v>
          </cell>
          <cell r="L24" t="str">
            <v>Security</v>
          </cell>
          <cell r="M24" t="str">
            <v>Buthidaung</v>
          </cell>
          <cell r="N24" t="str">
            <v>Buthidaung</v>
          </cell>
          <cell r="O24">
            <v>39173</v>
          </cell>
          <cell r="P24" t="str">
            <v>E1Q</v>
          </cell>
          <cell r="Q24">
            <v>39934</v>
          </cell>
          <cell r="S24">
            <v>39173</v>
          </cell>
          <cell r="T24">
            <v>41640</v>
          </cell>
          <cell r="U24" t="str">
            <v>Nil</v>
          </cell>
          <cell r="W24">
            <v>11.960569550930996</v>
          </cell>
          <cell r="X24">
            <v>42004</v>
          </cell>
          <cell r="Y24">
            <v>82.956878850102669</v>
          </cell>
          <cell r="Z24" t="str">
            <v>s5</v>
          </cell>
          <cell r="AA24" t="str">
            <v>No more step in the future</v>
          </cell>
        </row>
        <row r="25">
          <cell r="A25" t="str">
            <v>NRS0420</v>
          </cell>
          <cell r="B25" t="str">
            <v>Zaw Naing Tun</v>
          </cell>
          <cell r="C25" t="str">
            <v>11/Ba Tha Ta (Ya) 000180</v>
          </cell>
          <cell r="D25" t="str">
            <v>M</v>
          </cell>
          <cell r="E25" t="str">
            <v>U Ba Maung</v>
          </cell>
          <cell r="F25" t="str">
            <v>Ward (1), Buthidaung</v>
          </cell>
          <cell r="G25" t="str">
            <v>Married</v>
          </cell>
          <cell r="H25">
            <v>26665</v>
          </cell>
          <cell r="I25">
            <v>41.163745892661559</v>
          </cell>
          <cell r="J25" t="str">
            <v>Watchman</v>
          </cell>
          <cell r="K25" t="str">
            <v>Logistics</v>
          </cell>
          <cell r="L25" t="str">
            <v>Security</v>
          </cell>
          <cell r="M25" t="str">
            <v>Buthidaung</v>
          </cell>
          <cell r="N25" t="str">
            <v>Buthidaung</v>
          </cell>
          <cell r="O25">
            <v>39173</v>
          </cell>
          <cell r="P25" t="str">
            <v>E1C</v>
          </cell>
          <cell r="Q25">
            <v>40725</v>
          </cell>
          <cell r="S25">
            <v>39173</v>
          </cell>
          <cell r="T25">
            <v>41640</v>
          </cell>
          <cell r="U25" t="str">
            <v>Nil</v>
          </cell>
          <cell r="W25">
            <v>11.960569550930996</v>
          </cell>
          <cell r="X25">
            <v>42004</v>
          </cell>
          <cell r="Y25">
            <v>82.956878850102669</v>
          </cell>
          <cell r="Z25" t="str">
            <v>s5</v>
          </cell>
          <cell r="AA25" t="str">
            <v>No more step in the future</v>
          </cell>
          <cell r="AN25">
            <v>40249</v>
          </cell>
          <cell r="AO25" t="str">
            <v>JD</v>
          </cell>
        </row>
        <row r="26">
          <cell r="A26" t="str">
            <v>NRS0430</v>
          </cell>
          <cell r="B26" t="str">
            <v>Habi Rahman(2)</v>
          </cell>
          <cell r="C26" t="str">
            <v>11/Ba Tha Ta (Ya) 108525</v>
          </cell>
          <cell r="D26" t="str">
            <v>M</v>
          </cell>
          <cell r="E26" t="str">
            <v>Aziz Muddin</v>
          </cell>
          <cell r="F26" t="str">
            <v xml:space="preserve">Taung Ba Zarr VT, Buthidaung </v>
          </cell>
          <cell r="G26" t="str">
            <v>Married</v>
          </cell>
          <cell r="H26">
            <v>28491</v>
          </cell>
          <cell r="I26">
            <v>36.163745892661559</v>
          </cell>
          <cell r="J26" t="str">
            <v>Watchman</v>
          </cell>
          <cell r="K26" t="str">
            <v>Logistics</v>
          </cell>
          <cell r="L26" t="str">
            <v>Security</v>
          </cell>
          <cell r="M26" t="str">
            <v>Buthidaung</v>
          </cell>
          <cell r="N26" t="str">
            <v>Buthidaung</v>
          </cell>
          <cell r="O26">
            <v>39570</v>
          </cell>
          <cell r="P26" t="str">
            <v>E1J</v>
          </cell>
          <cell r="Q26">
            <v>39570</v>
          </cell>
          <cell r="S26">
            <v>39570</v>
          </cell>
          <cell r="T26">
            <v>41640</v>
          </cell>
          <cell r="U26" t="str">
            <v>Nil</v>
          </cell>
          <cell r="W26">
            <v>11.960569550930996</v>
          </cell>
          <cell r="X26">
            <v>42004</v>
          </cell>
          <cell r="Y26">
            <v>69.913757700205338</v>
          </cell>
          <cell r="Z26" t="str">
            <v>s5</v>
          </cell>
          <cell r="AA26" t="str">
            <v>No more step in the future</v>
          </cell>
          <cell r="AN26">
            <v>40010</v>
          </cell>
          <cell r="AO26" t="str">
            <v>IR, JD</v>
          </cell>
          <cell r="AP26">
            <v>41663</v>
          </cell>
          <cell r="AQ26" t="str">
            <v>IR</v>
          </cell>
        </row>
        <row r="27">
          <cell r="A27" t="str">
            <v>NRS0464</v>
          </cell>
          <cell r="B27" t="str">
            <v>MD. Dullah</v>
          </cell>
          <cell r="C27" t="str">
            <v>11/Ba Tha Ta (Ya) 039798</v>
          </cell>
          <cell r="D27" t="str">
            <v>M</v>
          </cell>
          <cell r="E27" t="str">
            <v>Zomu Lock</v>
          </cell>
          <cell r="F27" t="str">
            <v>Guder Pyin VT, Buthidaung</v>
          </cell>
          <cell r="G27" t="str">
            <v>Married</v>
          </cell>
          <cell r="H27">
            <v>25884</v>
          </cell>
          <cell r="I27">
            <v>43.302300109529028</v>
          </cell>
          <cell r="J27" t="str">
            <v>Watchman</v>
          </cell>
          <cell r="K27" t="str">
            <v>Logistics</v>
          </cell>
          <cell r="L27" t="str">
            <v>Security</v>
          </cell>
          <cell r="M27" t="str">
            <v>Buthidaung</v>
          </cell>
          <cell r="N27" t="str">
            <v>Buthidaung</v>
          </cell>
          <cell r="O27">
            <v>39770</v>
          </cell>
          <cell r="P27" t="str">
            <v>E1Q</v>
          </cell>
          <cell r="Q27">
            <v>40725</v>
          </cell>
          <cell r="S27">
            <v>39770</v>
          </cell>
          <cell r="T27">
            <v>41640</v>
          </cell>
          <cell r="U27" t="str">
            <v>Nil</v>
          </cell>
          <cell r="W27">
            <v>11.960569550930996</v>
          </cell>
          <cell r="X27">
            <v>42004</v>
          </cell>
          <cell r="Y27">
            <v>63.342915811088304</v>
          </cell>
          <cell r="Z27" t="str">
            <v>s5</v>
          </cell>
          <cell r="AA27">
            <v>41944</v>
          </cell>
        </row>
        <row r="28">
          <cell r="A28" t="str">
            <v>NRS0197</v>
          </cell>
          <cell r="B28" t="str">
            <v xml:space="preserve">Phyu Phyu Win @ Bu Bu </v>
          </cell>
          <cell r="C28" t="str">
            <v>11/Ba Tha Ta (Ya) 006968</v>
          </cell>
          <cell r="D28" t="str">
            <v>F</v>
          </cell>
          <cell r="E28" t="str">
            <v>U Sree Manta Poul</v>
          </cell>
          <cell r="F28" t="str">
            <v>Ward (7), Buthidaung</v>
          </cell>
          <cell r="G28" t="str">
            <v>Single</v>
          </cell>
          <cell r="H28">
            <v>31048</v>
          </cell>
          <cell r="I28">
            <v>29.162102957283683</v>
          </cell>
          <cell r="J28" t="str">
            <v>TFP Agent</v>
          </cell>
          <cell r="K28" t="str">
            <v>Nutrition</v>
          </cell>
          <cell r="L28" t="str">
            <v>SC / OTP</v>
          </cell>
          <cell r="M28" t="str">
            <v>Buthidaung</v>
          </cell>
          <cell r="N28" t="str">
            <v>Buthidaung</v>
          </cell>
          <cell r="O28">
            <v>39881</v>
          </cell>
          <cell r="P28" t="str">
            <v>T1Q</v>
          </cell>
          <cell r="Q28">
            <v>39881</v>
          </cell>
          <cell r="S28">
            <v>39881</v>
          </cell>
          <cell r="T28">
            <v>41640</v>
          </cell>
          <cell r="U28" t="str">
            <v>Nil</v>
          </cell>
          <cell r="W28">
            <v>11.960569550930996</v>
          </cell>
          <cell r="X28">
            <v>42004</v>
          </cell>
          <cell r="Y28">
            <v>59.696098562628336</v>
          </cell>
          <cell r="Z28" t="str">
            <v>s4</v>
          </cell>
          <cell r="AA28">
            <v>41699</v>
          </cell>
        </row>
        <row r="29">
          <cell r="A29" t="str">
            <v>NRS0204</v>
          </cell>
          <cell r="B29" t="str">
            <v xml:space="preserve">Maung Hla Shwe @ Md Smile </v>
          </cell>
          <cell r="C29" t="str">
            <v>11/Ba Tha Ta (Ya) 003612</v>
          </cell>
          <cell r="D29" t="str">
            <v>M</v>
          </cell>
          <cell r="E29" t="str">
            <v>U Abdul Monun</v>
          </cell>
          <cell r="F29" t="str">
            <v>Ward (4), Buthidaung</v>
          </cell>
          <cell r="G29" t="str">
            <v>Single</v>
          </cell>
          <cell r="H29">
            <v>29204</v>
          </cell>
          <cell r="I29">
            <v>34.211391018619935</v>
          </cell>
          <cell r="J29" t="str">
            <v>Data Entry Organizer</v>
          </cell>
          <cell r="K29" t="str">
            <v>Nutrition</v>
          </cell>
          <cell r="L29" t="str">
            <v>SC / OTP</v>
          </cell>
          <cell r="M29" t="str">
            <v>Buthidaung</v>
          </cell>
          <cell r="N29" t="str">
            <v>Buthidaung</v>
          </cell>
          <cell r="O29">
            <v>41499</v>
          </cell>
          <cell r="P29" t="str">
            <v>T1C</v>
          </cell>
          <cell r="Q29">
            <v>40725</v>
          </cell>
          <cell r="S29">
            <v>39881</v>
          </cell>
          <cell r="T29">
            <v>41640</v>
          </cell>
          <cell r="U29" t="str">
            <v>Nil</v>
          </cell>
          <cell r="W29">
            <v>11.960569550930996</v>
          </cell>
          <cell r="X29">
            <v>42004</v>
          </cell>
          <cell r="Y29">
            <v>59.696098562628336</v>
          </cell>
          <cell r="Z29" t="str">
            <v>s4</v>
          </cell>
          <cell r="AA29">
            <v>41699</v>
          </cell>
        </row>
        <row r="30">
          <cell r="A30" t="str">
            <v>NRS0403</v>
          </cell>
          <cell r="B30" t="str">
            <v>Hyrul Amin</v>
          </cell>
          <cell r="C30" t="str">
            <v>11/Ba Tha Ta (Ya) 095890</v>
          </cell>
          <cell r="D30" t="str">
            <v>M</v>
          </cell>
          <cell r="E30" t="str">
            <v>Saw Eid Amin</v>
          </cell>
          <cell r="F30" t="str">
            <v>Mee Gyaung Zay VT, Buthidaung</v>
          </cell>
          <cell r="G30" t="str">
            <v>Married</v>
          </cell>
          <cell r="H30">
            <v>29295</v>
          </cell>
          <cell r="I30">
            <v>33.962212486308871</v>
          </cell>
          <cell r="J30" t="str">
            <v>Psychosocial worker</v>
          </cell>
          <cell r="K30" t="str">
            <v>Care Practice</v>
          </cell>
          <cell r="L30" t="str">
            <v>Nutrition</v>
          </cell>
          <cell r="M30" t="str">
            <v>Buthidaung</v>
          </cell>
          <cell r="N30" t="str">
            <v>Buthidaung</v>
          </cell>
          <cell r="O30">
            <v>41640</v>
          </cell>
          <cell r="P30" t="str">
            <v>T1C</v>
          </cell>
          <cell r="Q30">
            <v>41548</v>
          </cell>
          <cell r="R30" t="str">
            <v>change department nutrition,TFP Agent to Pschosocial worker, CP through external recruitment</v>
          </cell>
          <cell r="S30">
            <v>39881</v>
          </cell>
          <cell r="T30">
            <v>41640</v>
          </cell>
          <cell r="U30" t="str">
            <v>2 months</v>
          </cell>
          <cell r="V30">
            <v>41698</v>
          </cell>
          <cell r="W30">
            <v>11.960569550930996</v>
          </cell>
          <cell r="X30">
            <v>42004</v>
          </cell>
          <cell r="Y30">
            <v>59.696098562628336</v>
          </cell>
          <cell r="Z30" t="str">
            <v>s4</v>
          </cell>
          <cell r="AA30">
            <v>41699</v>
          </cell>
        </row>
        <row r="31">
          <cell r="A31" t="str">
            <v>NRS0406</v>
          </cell>
          <cell r="B31" t="str">
            <v>Salma @ Ma Tin Mya</v>
          </cell>
          <cell r="C31" t="str">
            <v>11/BaThaTa (Ya) 000055</v>
          </cell>
          <cell r="D31" t="str">
            <v>F</v>
          </cell>
          <cell r="E31" t="str">
            <v>Mea Hussein</v>
          </cell>
          <cell r="F31" t="str">
            <v>Ward (1), Buthidaung</v>
          </cell>
          <cell r="G31" t="str">
            <v>Married</v>
          </cell>
          <cell r="H31">
            <v>27760</v>
          </cell>
          <cell r="I31">
            <v>38.165388828039433</v>
          </cell>
          <cell r="J31" t="str">
            <v>TFP Agent</v>
          </cell>
          <cell r="K31" t="str">
            <v>Nutrition</v>
          </cell>
          <cell r="L31" t="str">
            <v>SC / OTP</v>
          </cell>
          <cell r="M31" t="str">
            <v>Buthidaung</v>
          </cell>
          <cell r="N31" t="str">
            <v>Buthidaung</v>
          </cell>
          <cell r="O31">
            <v>39881</v>
          </cell>
          <cell r="P31" t="str">
            <v>T1Q</v>
          </cell>
          <cell r="Q31">
            <v>41548</v>
          </cell>
          <cell r="S31">
            <v>39881</v>
          </cell>
          <cell r="T31">
            <v>41640</v>
          </cell>
          <cell r="U31" t="str">
            <v>Nil</v>
          </cell>
          <cell r="W31">
            <v>11.960569550930996</v>
          </cell>
          <cell r="X31">
            <v>42004</v>
          </cell>
          <cell r="Y31">
            <v>59.696098562628336</v>
          </cell>
          <cell r="Z31" t="str">
            <v>s4</v>
          </cell>
          <cell r="AA31">
            <v>41699</v>
          </cell>
        </row>
        <row r="32">
          <cell r="A32" t="str">
            <v>NRS0458</v>
          </cell>
          <cell r="B32" t="str">
            <v>Noor Fatima</v>
          </cell>
          <cell r="C32" t="str">
            <v>11/Ba Tha Ta (Ya) 005966</v>
          </cell>
          <cell r="D32" t="str">
            <v>F</v>
          </cell>
          <cell r="E32" t="str">
            <v>Abusoyet</v>
          </cell>
          <cell r="F32" t="str">
            <v>Ward (5), Buthidaung</v>
          </cell>
          <cell r="G32" t="str">
            <v>Married</v>
          </cell>
          <cell r="H32">
            <v>30529</v>
          </cell>
          <cell r="I32">
            <v>30.583242059145675</v>
          </cell>
          <cell r="J32" t="str">
            <v>TFP Agent</v>
          </cell>
          <cell r="K32" t="str">
            <v>Nutrition</v>
          </cell>
          <cell r="L32" t="str">
            <v>SC / OTP</v>
          </cell>
          <cell r="M32" t="str">
            <v>Buthidaung</v>
          </cell>
          <cell r="N32" t="str">
            <v>Buthidaung</v>
          </cell>
          <cell r="O32">
            <v>39881</v>
          </cell>
          <cell r="P32" t="str">
            <v>T1Q</v>
          </cell>
          <cell r="Q32">
            <v>41548</v>
          </cell>
          <cell r="S32">
            <v>39881</v>
          </cell>
          <cell r="T32">
            <v>41640</v>
          </cell>
          <cell r="U32" t="str">
            <v>Nil</v>
          </cell>
          <cell r="W32">
            <v>11.960569550930996</v>
          </cell>
          <cell r="X32">
            <v>42004</v>
          </cell>
          <cell r="Y32">
            <v>59.696098562628336</v>
          </cell>
          <cell r="Z32" t="str">
            <v>s4</v>
          </cell>
          <cell r="AA32">
            <v>41699</v>
          </cell>
        </row>
        <row r="33">
          <cell r="A33" t="str">
            <v>NRS0459</v>
          </cell>
          <cell r="B33" t="str">
            <v>Soe Soe Myint@Subitara Bi Bi</v>
          </cell>
          <cell r="C33" t="str">
            <v>11/Ba Tha Ta (Ya) 002800</v>
          </cell>
          <cell r="D33" t="str">
            <v>F</v>
          </cell>
          <cell r="E33" t="str">
            <v>Abdu Shukur</v>
          </cell>
          <cell r="F33" t="str">
            <v>Ward (2), Buthidaung</v>
          </cell>
          <cell r="G33" t="str">
            <v>Married</v>
          </cell>
          <cell r="H33">
            <v>29997</v>
          </cell>
          <cell r="I33">
            <v>32.039978094194964</v>
          </cell>
          <cell r="J33" t="str">
            <v>TFP Agent</v>
          </cell>
          <cell r="K33" t="str">
            <v>Nutrition</v>
          </cell>
          <cell r="L33" t="str">
            <v>SC / OTP</v>
          </cell>
          <cell r="M33" t="str">
            <v>Buthidaung</v>
          </cell>
          <cell r="N33" t="str">
            <v>Buthidaung</v>
          </cell>
          <cell r="O33">
            <v>39881</v>
          </cell>
          <cell r="P33" t="str">
            <v>T1Q</v>
          </cell>
          <cell r="Q33">
            <v>41548</v>
          </cell>
          <cell r="S33">
            <v>39881</v>
          </cell>
          <cell r="T33">
            <v>41640</v>
          </cell>
          <cell r="U33" t="str">
            <v>Nil</v>
          </cell>
          <cell r="W33">
            <v>11.960569550930996</v>
          </cell>
          <cell r="X33">
            <v>42004</v>
          </cell>
          <cell r="Y33">
            <v>59.696098562628336</v>
          </cell>
          <cell r="Z33" t="str">
            <v>s4</v>
          </cell>
          <cell r="AA33">
            <v>41699</v>
          </cell>
        </row>
        <row r="34">
          <cell r="A34" t="str">
            <v>NRS0483</v>
          </cell>
          <cell r="B34" t="str">
            <v>Mohamed Yesope</v>
          </cell>
          <cell r="C34" t="str">
            <v>11/Ba Tha Ta (Ya) 122802</v>
          </cell>
          <cell r="D34" t="str">
            <v>M</v>
          </cell>
          <cell r="E34" t="str">
            <v>U Abul Baser</v>
          </cell>
          <cell r="F34" t="str">
            <v>Done Pike HT, Thin Ga Net VT, Buthidaung</v>
          </cell>
          <cell r="G34" t="str">
            <v>Married</v>
          </cell>
          <cell r="H34">
            <v>30288</v>
          </cell>
          <cell r="I34">
            <v>31.243154435925522</v>
          </cell>
          <cell r="J34" t="str">
            <v>TFP Agent</v>
          </cell>
          <cell r="K34" t="str">
            <v>Nutrition</v>
          </cell>
          <cell r="L34" t="str">
            <v>SC / OTP</v>
          </cell>
          <cell r="M34" t="str">
            <v>Buthidaung</v>
          </cell>
          <cell r="N34" t="str">
            <v>Buthidaung</v>
          </cell>
          <cell r="O34">
            <v>39881</v>
          </cell>
          <cell r="P34" t="str">
            <v>T1Q</v>
          </cell>
          <cell r="Q34">
            <v>40725</v>
          </cell>
          <cell r="S34">
            <v>39881</v>
          </cell>
          <cell r="T34">
            <v>41640</v>
          </cell>
          <cell r="U34" t="str">
            <v>Nil</v>
          </cell>
          <cell r="W34">
            <v>11.960569550930996</v>
          </cell>
          <cell r="X34">
            <v>42004</v>
          </cell>
          <cell r="Y34">
            <v>59.696098562628336</v>
          </cell>
          <cell r="Z34" t="str">
            <v>s4</v>
          </cell>
          <cell r="AA34">
            <v>41699</v>
          </cell>
        </row>
        <row r="35">
          <cell r="A35" t="str">
            <v>NRS0484</v>
          </cell>
          <cell r="B35" t="str">
            <v>Mujeburahman</v>
          </cell>
          <cell r="C35" t="str">
            <v>11/Ba Tha Ta (Ya) 079030</v>
          </cell>
          <cell r="D35" t="str">
            <v>M</v>
          </cell>
          <cell r="E35" t="str">
            <v>U Nozir Ahmed</v>
          </cell>
          <cell r="F35" t="str">
            <v>King Taung VT, Buthidaung</v>
          </cell>
          <cell r="G35" t="str">
            <v>Married</v>
          </cell>
          <cell r="H35">
            <v>29632</v>
          </cell>
          <cell r="I35">
            <v>33.039430449069002</v>
          </cell>
          <cell r="J35" t="str">
            <v>TFP Agent</v>
          </cell>
          <cell r="K35" t="str">
            <v>Nutrition</v>
          </cell>
          <cell r="L35" t="str">
            <v>SC / OTP</v>
          </cell>
          <cell r="M35" t="str">
            <v>Buthidaung</v>
          </cell>
          <cell r="N35" t="str">
            <v>Buthidaung</v>
          </cell>
          <cell r="O35">
            <v>39881</v>
          </cell>
          <cell r="P35" t="str">
            <v>T1Q</v>
          </cell>
          <cell r="Q35">
            <v>40725</v>
          </cell>
          <cell r="S35">
            <v>39881</v>
          </cell>
          <cell r="T35">
            <v>41640</v>
          </cell>
          <cell r="U35" t="str">
            <v>Nil</v>
          </cell>
          <cell r="W35">
            <v>11.960569550930996</v>
          </cell>
          <cell r="X35">
            <v>42004</v>
          </cell>
          <cell r="Y35">
            <v>59.696098562628336</v>
          </cell>
          <cell r="Z35" t="str">
            <v>s4</v>
          </cell>
          <cell r="AA35">
            <v>41699</v>
          </cell>
        </row>
        <row r="36">
          <cell r="A36" t="str">
            <v>NRS0493</v>
          </cell>
          <cell r="B36" t="str">
            <v>Ma Thein Nu</v>
          </cell>
          <cell r="C36" t="str">
            <v>11/Sa Ta Na (Naing) 022556</v>
          </cell>
          <cell r="D36" t="str">
            <v>F</v>
          </cell>
          <cell r="E36" t="str">
            <v>U Za Ni Phyu</v>
          </cell>
          <cell r="F36" t="str">
            <v>No.132, Win Ka Bar Road, North Ywa Gyi Qtr, Sittwe</v>
          </cell>
          <cell r="G36" t="str">
            <v>Single</v>
          </cell>
          <cell r="H36">
            <v>18761</v>
          </cell>
          <cell r="I36">
            <v>62.806681270536693</v>
          </cell>
          <cell r="J36" t="str">
            <v>Nurse</v>
          </cell>
          <cell r="K36" t="str">
            <v>Nutrition</v>
          </cell>
          <cell r="L36" t="str">
            <v>Medical</v>
          </cell>
          <cell r="M36" t="str">
            <v>Buthidaung</v>
          </cell>
          <cell r="N36" t="str">
            <v>Buthidaung</v>
          </cell>
          <cell r="O36">
            <v>39895</v>
          </cell>
          <cell r="P36" t="str">
            <v>T2C</v>
          </cell>
          <cell r="Q36">
            <v>41548</v>
          </cell>
          <cell r="S36">
            <v>39895</v>
          </cell>
          <cell r="T36">
            <v>41640</v>
          </cell>
          <cell r="U36" t="str">
            <v>Nil</v>
          </cell>
          <cell r="W36">
            <v>11.960569550930996</v>
          </cell>
          <cell r="X36">
            <v>42004</v>
          </cell>
          <cell r="Y36">
            <v>59.236139630390142</v>
          </cell>
          <cell r="Z36" t="str">
            <v>s4</v>
          </cell>
          <cell r="AA36">
            <v>41699</v>
          </cell>
          <cell r="AD36">
            <v>39448</v>
          </cell>
        </row>
        <row r="37">
          <cell r="A37" t="str">
            <v>NRS0494</v>
          </cell>
          <cell r="B37" t="str">
            <v>Hla Maung Oo</v>
          </cell>
          <cell r="C37" t="str">
            <v>11/Ba Tha Ta (Naing) 009202</v>
          </cell>
          <cell r="D37" t="str">
            <v>M</v>
          </cell>
          <cell r="E37" t="str">
            <v>U Thar Cho</v>
          </cell>
          <cell r="F37" t="str">
            <v>Ka Gya Bet Kan Pyin VT, Buthidaung</v>
          </cell>
          <cell r="G37" t="str">
            <v>Married</v>
          </cell>
          <cell r="H37">
            <v>25204</v>
          </cell>
          <cell r="I37">
            <v>45.164293537787515</v>
          </cell>
          <cell r="J37" t="str">
            <v>Watchman</v>
          </cell>
          <cell r="K37" t="str">
            <v>Logistics</v>
          </cell>
          <cell r="L37" t="str">
            <v>Security</v>
          </cell>
          <cell r="M37" t="str">
            <v>Buthidaung</v>
          </cell>
          <cell r="N37" t="str">
            <v>Buthidaung</v>
          </cell>
          <cell r="O37">
            <v>39941</v>
          </cell>
          <cell r="P37" t="str">
            <v>E1C</v>
          </cell>
          <cell r="Q37">
            <v>41548</v>
          </cell>
          <cell r="S37">
            <v>39941</v>
          </cell>
          <cell r="T37">
            <v>41640</v>
          </cell>
          <cell r="U37" t="str">
            <v>Nil</v>
          </cell>
          <cell r="W37">
            <v>11.960569550930996</v>
          </cell>
          <cell r="X37">
            <v>42004</v>
          </cell>
          <cell r="Y37">
            <v>57.724845995893219</v>
          </cell>
          <cell r="Z37" t="str">
            <v>s4</v>
          </cell>
          <cell r="AA37">
            <v>41760</v>
          </cell>
        </row>
        <row r="38">
          <cell r="A38" t="str">
            <v>NRS0495</v>
          </cell>
          <cell r="B38" t="str">
            <v>Aung Myo@ Arzizul Huck</v>
          </cell>
          <cell r="C38" t="str">
            <v>11/Ba Tha Ta (Ya) 079885</v>
          </cell>
          <cell r="D38" t="str">
            <v>M</v>
          </cell>
          <cell r="E38" t="str">
            <v>Abdu Zabbor</v>
          </cell>
          <cell r="F38" t="str">
            <v>Lay Myo, Buthidaung</v>
          </cell>
          <cell r="G38" t="str">
            <v>Single</v>
          </cell>
          <cell r="H38">
            <v>30682</v>
          </cell>
          <cell r="I38">
            <v>30.164293537787515</v>
          </cell>
          <cell r="J38" t="str">
            <v>Storehelper</v>
          </cell>
          <cell r="K38" t="str">
            <v>Logistics</v>
          </cell>
          <cell r="L38" t="str">
            <v>Supply Chain</v>
          </cell>
          <cell r="M38" t="str">
            <v>Buthidaung</v>
          </cell>
          <cell r="N38" t="str">
            <v>Buthidaung</v>
          </cell>
          <cell r="O38">
            <v>41596</v>
          </cell>
          <cell r="P38" t="str">
            <v>E1J</v>
          </cell>
          <cell r="Q38">
            <v>41596</v>
          </cell>
          <cell r="S38">
            <v>39941</v>
          </cell>
          <cell r="T38">
            <v>41640</v>
          </cell>
          <cell r="U38" t="str">
            <v>Nil</v>
          </cell>
          <cell r="W38">
            <v>11.960569550930996</v>
          </cell>
          <cell r="X38">
            <v>42004</v>
          </cell>
          <cell r="Y38">
            <v>57.724845995893219</v>
          </cell>
          <cell r="Z38" t="str">
            <v>s4</v>
          </cell>
          <cell r="AA38">
            <v>41760</v>
          </cell>
          <cell r="AD38">
            <v>41596</v>
          </cell>
        </row>
        <row r="39">
          <cell r="A39" t="str">
            <v>NRS0496</v>
          </cell>
          <cell r="B39" t="str">
            <v>Mohammed Shaker</v>
          </cell>
          <cell r="C39" t="str">
            <v>11/Ba Tha Ta (Ya) 008394</v>
          </cell>
          <cell r="D39" t="str">
            <v>M</v>
          </cell>
          <cell r="E39" t="str">
            <v>Abul Kasim</v>
          </cell>
          <cell r="F39" t="str">
            <v>Ka Gya Bet Kan Pyin VT, Buthidaung</v>
          </cell>
          <cell r="G39" t="str">
            <v>Married</v>
          </cell>
          <cell r="H39">
            <v>28856</v>
          </cell>
          <cell r="I39">
            <v>35.164293537787515</v>
          </cell>
          <cell r="J39" t="str">
            <v>Watchman</v>
          </cell>
          <cell r="K39" t="str">
            <v>Logistics</v>
          </cell>
          <cell r="L39" t="str">
            <v>Security</v>
          </cell>
          <cell r="M39" t="str">
            <v>Buthidaung</v>
          </cell>
          <cell r="N39" t="str">
            <v>Buthidaung</v>
          </cell>
          <cell r="O39">
            <v>39941</v>
          </cell>
          <cell r="P39" t="str">
            <v>E1C</v>
          </cell>
          <cell r="Q39">
            <v>41548</v>
          </cell>
          <cell r="S39">
            <v>39941</v>
          </cell>
          <cell r="T39">
            <v>41640</v>
          </cell>
          <cell r="U39" t="str">
            <v>Nil</v>
          </cell>
          <cell r="W39">
            <v>11.960569550930996</v>
          </cell>
          <cell r="X39">
            <v>42004</v>
          </cell>
          <cell r="Y39">
            <v>57.724845995893219</v>
          </cell>
          <cell r="Z39" t="str">
            <v>s4</v>
          </cell>
          <cell r="AA39">
            <v>41760</v>
          </cell>
        </row>
        <row r="40">
          <cell r="A40" t="str">
            <v>NRS0500</v>
          </cell>
          <cell r="B40" t="str">
            <v>Ma Thaung Sein</v>
          </cell>
          <cell r="C40" t="str">
            <v>11/Ba Tha Ta (Naing) 000171</v>
          </cell>
          <cell r="D40" t="str">
            <v>F</v>
          </cell>
          <cell r="E40" t="str">
            <v>U Oo Saw Hla</v>
          </cell>
          <cell r="F40" t="str">
            <v>Ward (5), Buthidaung</v>
          </cell>
          <cell r="G40" t="str">
            <v>Married</v>
          </cell>
          <cell r="H40">
            <v>26854</v>
          </cell>
          <cell r="I40">
            <v>40.646221248630887</v>
          </cell>
          <cell r="J40" t="str">
            <v>Cook</v>
          </cell>
          <cell r="K40" t="str">
            <v>Administration</v>
          </cell>
          <cell r="L40" t="str">
            <v>Admin</v>
          </cell>
          <cell r="M40" t="str">
            <v>Buthidaung</v>
          </cell>
          <cell r="N40" t="str">
            <v>Buthidaung</v>
          </cell>
          <cell r="O40">
            <v>41275</v>
          </cell>
          <cell r="P40" t="str">
            <v>E2Q</v>
          </cell>
          <cell r="Q40">
            <v>40817</v>
          </cell>
          <cell r="S40">
            <v>39958</v>
          </cell>
          <cell r="T40">
            <v>41640</v>
          </cell>
          <cell r="U40" t="str">
            <v>Nil</v>
          </cell>
          <cell r="W40">
            <v>11.960569550930996</v>
          </cell>
          <cell r="X40">
            <v>42004</v>
          </cell>
          <cell r="Y40">
            <v>57.16632443531828</v>
          </cell>
          <cell r="Z40" t="str">
            <v>s4</v>
          </cell>
          <cell r="AA40">
            <v>41760</v>
          </cell>
          <cell r="AD40">
            <v>41275</v>
          </cell>
        </row>
        <row r="41">
          <cell r="A41" t="str">
            <v>NRS0126</v>
          </cell>
          <cell r="B41" t="str">
            <v>Anwara Begom</v>
          </cell>
          <cell r="C41" t="str">
            <v>11/Ba Tha Ta (Ya) 243652</v>
          </cell>
          <cell r="D41" t="str">
            <v>F</v>
          </cell>
          <cell r="E41" t="str">
            <v>Abdul Khaleik</v>
          </cell>
          <cell r="F41" t="str">
            <v>Ward (7), Buthidaung</v>
          </cell>
          <cell r="G41" t="str">
            <v>Married</v>
          </cell>
          <cell r="H41">
            <v>26299</v>
          </cell>
          <cell r="I41">
            <v>42.165936473165388</v>
          </cell>
          <cell r="J41" t="str">
            <v>Psychosocial worker</v>
          </cell>
          <cell r="K41" t="str">
            <v>Care Practice</v>
          </cell>
          <cell r="L41" t="str">
            <v>Nutrition</v>
          </cell>
          <cell r="M41" t="str">
            <v>Buthidaung</v>
          </cell>
          <cell r="N41" t="str">
            <v>Buthidaung</v>
          </cell>
          <cell r="O41">
            <v>40299</v>
          </cell>
          <cell r="P41" t="str">
            <v>T1Q</v>
          </cell>
          <cell r="Q41">
            <v>40360</v>
          </cell>
          <cell r="S41">
            <v>39972</v>
          </cell>
          <cell r="T41">
            <v>41640</v>
          </cell>
          <cell r="U41" t="str">
            <v>Nil</v>
          </cell>
          <cell r="W41">
            <v>11.960569550930996</v>
          </cell>
          <cell r="X41">
            <v>42004</v>
          </cell>
          <cell r="Y41">
            <v>56.706365503080079</v>
          </cell>
          <cell r="Z41" t="str">
            <v>s4</v>
          </cell>
          <cell r="AA41">
            <v>41791</v>
          </cell>
          <cell r="AD41">
            <v>40299</v>
          </cell>
        </row>
        <row r="42">
          <cell r="A42" t="str">
            <v>NRS0183</v>
          </cell>
          <cell r="B42" t="str">
            <v>Saw Idd Amin</v>
          </cell>
          <cell r="C42" t="str">
            <v>11/Ba Tha Ta (Ya) 097369</v>
          </cell>
          <cell r="D42" t="str">
            <v>M</v>
          </cell>
          <cell r="E42" t="str">
            <v>Shomshu</v>
          </cell>
          <cell r="F42" t="str">
            <v>Thin Ga Net VT, Buthidaung</v>
          </cell>
          <cell r="G42" t="str">
            <v>Married</v>
          </cell>
          <cell r="H42">
            <v>29390</v>
          </cell>
          <cell r="I42">
            <v>33.702081051478643</v>
          </cell>
          <cell r="J42" t="str">
            <v>Team Leader</v>
          </cell>
          <cell r="K42" t="str">
            <v>Nutrition</v>
          </cell>
          <cell r="L42" t="str">
            <v>SC / OTP</v>
          </cell>
          <cell r="M42" t="str">
            <v>Buthidaung</v>
          </cell>
          <cell r="N42" t="str">
            <v>Buthidaung</v>
          </cell>
          <cell r="O42">
            <v>40028</v>
          </cell>
          <cell r="P42" t="str">
            <v>T2C</v>
          </cell>
          <cell r="Q42">
            <v>41548</v>
          </cell>
          <cell r="S42">
            <v>40028</v>
          </cell>
          <cell r="T42">
            <v>41640</v>
          </cell>
          <cell r="U42" t="str">
            <v>Nil</v>
          </cell>
          <cell r="W42">
            <v>11.960569550930996</v>
          </cell>
          <cell r="X42">
            <v>42004</v>
          </cell>
          <cell r="Y42">
            <v>54.866529774127315</v>
          </cell>
          <cell r="Z42" t="str">
            <v>s4</v>
          </cell>
          <cell r="AA42">
            <v>41852</v>
          </cell>
          <cell r="AD42" t="str">
            <v>17/012/2008</v>
          </cell>
          <cell r="AN42">
            <v>38598</v>
          </cell>
          <cell r="AO42" t="str">
            <v>IR</v>
          </cell>
          <cell r="AP42">
            <v>39302</v>
          </cell>
          <cell r="AQ42" t="str">
            <v>IR &amp; JD</v>
          </cell>
        </row>
        <row r="43">
          <cell r="A43" t="str">
            <v>NRS0221</v>
          </cell>
          <cell r="B43" t="str">
            <v>Mohamed Edris (2)</v>
          </cell>
          <cell r="C43" t="str">
            <v>11/Ba Tha Ta (Ya) 099004</v>
          </cell>
          <cell r="D43" t="str">
            <v>M</v>
          </cell>
          <cell r="E43" t="str">
            <v>U Dil Mohamed</v>
          </cell>
          <cell r="F43" t="str">
            <v>Thin Ga Net VT, Buthidaung</v>
          </cell>
          <cell r="G43" t="str">
            <v>Single</v>
          </cell>
          <cell r="H43">
            <v>29955</v>
          </cell>
          <cell r="I43">
            <v>32.154983570646223</v>
          </cell>
          <cell r="J43" t="str">
            <v>Team Leader</v>
          </cell>
          <cell r="K43" t="str">
            <v>Nutrition</v>
          </cell>
          <cell r="L43" t="str">
            <v>SC / OTP</v>
          </cell>
          <cell r="M43" t="str">
            <v>Buthidaung</v>
          </cell>
          <cell r="N43" t="str">
            <v>Buthidaung</v>
          </cell>
          <cell r="O43">
            <v>40028</v>
          </cell>
          <cell r="P43" t="str">
            <v>T2C</v>
          </cell>
          <cell r="Q43">
            <v>41548</v>
          </cell>
          <cell r="S43">
            <v>40028</v>
          </cell>
          <cell r="T43">
            <v>41640</v>
          </cell>
          <cell r="U43" t="str">
            <v>Nil</v>
          </cell>
          <cell r="W43">
            <v>11.960569550930996</v>
          </cell>
          <cell r="X43">
            <v>42004</v>
          </cell>
          <cell r="Y43">
            <v>54.866529774127315</v>
          </cell>
          <cell r="Z43" t="str">
            <v>s4</v>
          </cell>
          <cell r="AA43">
            <v>41852</v>
          </cell>
          <cell r="AD43">
            <v>39448</v>
          </cell>
        </row>
        <row r="44">
          <cell r="A44" t="str">
            <v>NRS0163</v>
          </cell>
          <cell r="B44" t="str">
            <v xml:space="preserve">Kamaluddein </v>
          </cell>
          <cell r="C44" t="str">
            <v>11/Ba Tha Ta (Ya) 007469</v>
          </cell>
          <cell r="D44" t="str">
            <v>M</v>
          </cell>
          <cell r="E44" t="str">
            <v>Shadet Hussein</v>
          </cell>
          <cell r="F44" t="str">
            <v>Ka Gya Bet Kan Pyin VT, Buthidaung</v>
          </cell>
          <cell r="G44" t="str">
            <v>Married</v>
          </cell>
          <cell r="H44">
            <v>29228</v>
          </cell>
          <cell r="I44">
            <v>34.145673603504932</v>
          </cell>
          <cell r="J44" t="str">
            <v>Head of Project</v>
          </cell>
          <cell r="K44" t="str">
            <v>Phase In</v>
          </cell>
          <cell r="L44" t="str">
            <v>FSL IGA</v>
          </cell>
          <cell r="M44" t="str">
            <v>Buthidaung</v>
          </cell>
          <cell r="N44" t="str">
            <v>Buthidaung</v>
          </cell>
          <cell r="O44">
            <v>41499</v>
          </cell>
          <cell r="P44" t="str">
            <v>T3J</v>
          </cell>
          <cell r="Q44">
            <v>41499</v>
          </cell>
          <cell r="S44">
            <v>40038</v>
          </cell>
          <cell r="T44">
            <v>41640</v>
          </cell>
          <cell r="U44" t="str">
            <v>Nil</v>
          </cell>
          <cell r="W44">
            <v>11.960569550930996</v>
          </cell>
          <cell r="X44">
            <v>42004</v>
          </cell>
          <cell r="Y44">
            <v>54.537987679671453</v>
          </cell>
          <cell r="Z44" t="str">
            <v>s4</v>
          </cell>
          <cell r="AA44">
            <v>41852</v>
          </cell>
        </row>
        <row r="45">
          <cell r="A45" t="str">
            <v>NRS0517</v>
          </cell>
          <cell r="B45" t="str">
            <v>Zafhour Ullah</v>
          </cell>
          <cell r="C45" t="str">
            <v>11/Ba Tha Ta (Ya) 091453</v>
          </cell>
          <cell r="D45" t="str">
            <v>M</v>
          </cell>
          <cell r="E45" t="str">
            <v>U Hamedu Raman</v>
          </cell>
          <cell r="F45" t="str">
            <v>Taung Ba Zar, Buthidaung</v>
          </cell>
          <cell r="G45" t="str">
            <v>Married</v>
          </cell>
          <cell r="H45">
            <v>28610</v>
          </cell>
          <cell r="I45">
            <v>35.837897042716321</v>
          </cell>
          <cell r="J45" t="str">
            <v>TFP Agent</v>
          </cell>
          <cell r="K45" t="str">
            <v>Nutrition</v>
          </cell>
          <cell r="L45" t="str">
            <v>SC / OTP</v>
          </cell>
          <cell r="M45" t="str">
            <v>Buthidaung</v>
          </cell>
          <cell r="N45" t="str">
            <v>Buthidaung</v>
          </cell>
          <cell r="O45">
            <v>40029</v>
          </cell>
          <cell r="P45" t="str">
            <v>T1Q</v>
          </cell>
          <cell r="Q45">
            <v>40725</v>
          </cell>
          <cell r="S45">
            <v>40029</v>
          </cell>
          <cell r="T45">
            <v>41640</v>
          </cell>
          <cell r="U45" t="str">
            <v>Nil</v>
          </cell>
          <cell r="W45">
            <v>11.960569550930996</v>
          </cell>
          <cell r="X45">
            <v>42004</v>
          </cell>
          <cell r="Y45">
            <v>54.833675564681727</v>
          </cell>
          <cell r="Z45" t="str">
            <v>s4</v>
          </cell>
          <cell r="AA45">
            <v>41852</v>
          </cell>
        </row>
        <row r="46">
          <cell r="A46" t="str">
            <v>NRS0518</v>
          </cell>
          <cell r="B46" t="str">
            <v>Nawze Mullah</v>
          </cell>
          <cell r="C46" t="str">
            <v>11/Ba Tha Ta (Ya) 067091</v>
          </cell>
          <cell r="D46" t="str">
            <v>M</v>
          </cell>
          <cell r="E46" t="str">
            <v>Saw Lim Ullah</v>
          </cell>
          <cell r="F46" t="str">
            <v>Dar Bine Sara, Buthidaung</v>
          </cell>
          <cell r="G46" t="str">
            <v>Single</v>
          </cell>
          <cell r="H46">
            <v>31005</v>
          </cell>
          <cell r="I46">
            <v>29.279846659364733</v>
          </cell>
          <cell r="J46" t="str">
            <v>TFP Agent</v>
          </cell>
          <cell r="K46" t="str">
            <v>Nutrition</v>
          </cell>
          <cell r="L46" t="str">
            <v>SC / OTP</v>
          </cell>
          <cell r="M46" t="str">
            <v>Buthidaung</v>
          </cell>
          <cell r="N46" t="str">
            <v>Buthidaung</v>
          </cell>
          <cell r="O46">
            <v>40029</v>
          </cell>
          <cell r="P46" t="str">
            <v>T1Q</v>
          </cell>
          <cell r="Q46">
            <v>40725</v>
          </cell>
          <cell r="S46">
            <v>40029</v>
          </cell>
          <cell r="T46">
            <v>41640</v>
          </cell>
          <cell r="U46" t="str">
            <v>Nil</v>
          </cell>
          <cell r="W46">
            <v>11.960569550930996</v>
          </cell>
          <cell r="X46">
            <v>42004</v>
          </cell>
          <cell r="Y46">
            <v>54.833675564681727</v>
          </cell>
          <cell r="Z46" t="str">
            <v>s4</v>
          </cell>
          <cell r="AA46">
            <v>41852</v>
          </cell>
        </row>
        <row r="47">
          <cell r="A47" t="str">
            <v>NRS0520</v>
          </cell>
          <cell r="B47" t="str">
            <v>Zaw Kir Ahmed 2</v>
          </cell>
          <cell r="C47" t="str">
            <v>11/Ba Tha Ta (Ya) 017468</v>
          </cell>
          <cell r="D47" t="str">
            <v>M</v>
          </cell>
          <cell r="E47" t="str">
            <v>U Adu Kader</v>
          </cell>
          <cell r="F47" t="str">
            <v>Da Byu Chaung, Buthidaung</v>
          </cell>
          <cell r="G47" t="str">
            <v>Single</v>
          </cell>
          <cell r="H47">
            <v>31201</v>
          </cell>
          <cell r="I47">
            <v>28.743154435925522</v>
          </cell>
          <cell r="J47" t="str">
            <v>Watchman</v>
          </cell>
          <cell r="K47" t="str">
            <v>Logistics</v>
          </cell>
          <cell r="L47" t="str">
            <v>Security</v>
          </cell>
          <cell r="M47" t="str">
            <v>Buthidaung</v>
          </cell>
          <cell r="N47" t="str">
            <v>Buthidaung</v>
          </cell>
          <cell r="O47">
            <v>40042</v>
          </cell>
          <cell r="P47" t="str">
            <v>E1J</v>
          </cell>
          <cell r="Q47">
            <v>40042</v>
          </cell>
          <cell r="S47">
            <v>40042</v>
          </cell>
          <cell r="T47">
            <v>41640</v>
          </cell>
          <cell r="U47" t="str">
            <v>Nil</v>
          </cell>
          <cell r="W47">
            <v>11.960569550930996</v>
          </cell>
          <cell r="X47">
            <v>42004</v>
          </cell>
          <cell r="Y47">
            <v>54.406570841889113</v>
          </cell>
          <cell r="Z47" t="str">
            <v>s4</v>
          </cell>
          <cell r="AA47">
            <v>41852</v>
          </cell>
        </row>
        <row r="48">
          <cell r="A48" t="str">
            <v>NRS0521</v>
          </cell>
          <cell r="B48" t="str">
            <v>Mustafa Kamal</v>
          </cell>
          <cell r="C48" t="str">
            <v>11/Ba Tha Ta (Ya) 135048</v>
          </cell>
          <cell r="D48" t="str">
            <v>M</v>
          </cell>
          <cell r="E48" t="str">
            <v>MV. Shona Mea</v>
          </cell>
          <cell r="F48" t="str">
            <v>Oo Hla Pe VT, Buthidaung</v>
          </cell>
          <cell r="G48" t="str">
            <v>Married</v>
          </cell>
          <cell r="H48">
            <v>31778</v>
          </cell>
          <cell r="I48">
            <v>27.163198247535597</v>
          </cell>
          <cell r="J48" t="str">
            <v>Watchman</v>
          </cell>
          <cell r="K48" t="str">
            <v>Logistics</v>
          </cell>
          <cell r="L48" t="str">
            <v>Security</v>
          </cell>
          <cell r="M48" t="str">
            <v>Buthidaung</v>
          </cell>
          <cell r="N48" t="str">
            <v>Buthidaung</v>
          </cell>
          <cell r="O48">
            <v>40042</v>
          </cell>
          <cell r="P48" t="str">
            <v>E1C</v>
          </cell>
          <cell r="Q48">
            <v>41548</v>
          </cell>
          <cell r="S48">
            <v>40042</v>
          </cell>
          <cell r="T48">
            <v>41640</v>
          </cell>
          <cell r="U48" t="str">
            <v>Nil</v>
          </cell>
          <cell r="W48">
            <v>11.960569550930996</v>
          </cell>
          <cell r="X48">
            <v>42004</v>
          </cell>
          <cell r="Y48">
            <v>54.406570841889113</v>
          </cell>
          <cell r="Z48" t="str">
            <v>s4</v>
          </cell>
          <cell r="AA48">
            <v>41852</v>
          </cell>
        </row>
        <row r="49">
          <cell r="A49" t="str">
            <v>NRS0525</v>
          </cell>
          <cell r="B49" t="str">
            <v>Mohamed Sabair</v>
          </cell>
          <cell r="C49" t="str">
            <v>11/Ba Tha Ta (Ya) 107127</v>
          </cell>
          <cell r="D49" t="str">
            <v>M</v>
          </cell>
          <cell r="E49" t="str">
            <v>U Muzar For</v>
          </cell>
          <cell r="F49" t="str">
            <v>Ward (14), Ngayant Chaung, Buthidaung</v>
          </cell>
          <cell r="G49" t="str">
            <v>Single</v>
          </cell>
          <cell r="H49">
            <v>31422</v>
          </cell>
          <cell r="I49">
            <v>28.138006571741514</v>
          </cell>
          <cell r="J49" t="str">
            <v>TFP Agent</v>
          </cell>
          <cell r="K49" t="str">
            <v>Nutrition</v>
          </cell>
          <cell r="L49" t="str">
            <v>SC / OTP</v>
          </cell>
          <cell r="M49" t="str">
            <v>Buthidaung</v>
          </cell>
          <cell r="N49" t="str">
            <v>Buthidaung</v>
          </cell>
          <cell r="O49">
            <v>41639</v>
          </cell>
          <cell r="P49" t="str">
            <v>T1J</v>
          </cell>
          <cell r="Q49">
            <v>41639</v>
          </cell>
          <cell r="S49">
            <v>40056</v>
          </cell>
          <cell r="T49">
            <v>41640</v>
          </cell>
          <cell r="U49" t="str">
            <v>Nil</v>
          </cell>
          <cell r="W49">
            <v>11.960569550930996</v>
          </cell>
          <cell r="X49">
            <v>42004</v>
          </cell>
          <cell r="Y49">
            <v>53.946611909650926</v>
          </cell>
          <cell r="Z49" t="str">
            <v>s4</v>
          </cell>
          <cell r="AA49">
            <v>41883</v>
          </cell>
          <cell r="AD49">
            <v>41610</v>
          </cell>
        </row>
        <row r="50">
          <cell r="A50" t="str">
            <v>NRS0553</v>
          </cell>
          <cell r="B50" t="str">
            <v>Mohamed Zawkaria 2</v>
          </cell>
          <cell r="C50" t="str">
            <v>11/Ba Tha Ta (Ya) 001353</v>
          </cell>
          <cell r="D50" t="str">
            <v>M</v>
          </cell>
          <cell r="E50" t="str">
            <v>U Asho Ali</v>
          </cell>
          <cell r="F50" t="str">
            <v>Ward (1), Buthidaung</v>
          </cell>
          <cell r="G50" t="str">
            <v>Married</v>
          </cell>
          <cell r="H50">
            <v>27308</v>
          </cell>
          <cell r="I50">
            <v>39.403066812705369</v>
          </cell>
          <cell r="J50" t="str">
            <v>Watchman</v>
          </cell>
          <cell r="K50" t="str">
            <v>Logistics</v>
          </cell>
          <cell r="L50" t="str">
            <v>Security</v>
          </cell>
          <cell r="M50" t="str">
            <v>Buthidaung</v>
          </cell>
          <cell r="N50" t="str">
            <v>Buthidaung</v>
          </cell>
          <cell r="O50">
            <v>40157</v>
          </cell>
          <cell r="P50" t="str">
            <v>E1Q</v>
          </cell>
          <cell r="Q50">
            <v>41548</v>
          </cell>
          <cell r="S50">
            <v>40157</v>
          </cell>
          <cell r="T50">
            <v>41640</v>
          </cell>
          <cell r="U50" t="str">
            <v>Nil</v>
          </cell>
          <cell r="W50">
            <v>11.960569550930996</v>
          </cell>
          <cell r="X50">
            <v>42004</v>
          </cell>
          <cell r="Y50">
            <v>50.628336755646814</v>
          </cell>
          <cell r="Z50" t="str">
            <v>s4</v>
          </cell>
          <cell r="AA50">
            <v>41974</v>
          </cell>
        </row>
        <row r="51">
          <cell r="A51" t="str">
            <v>NRS0570</v>
          </cell>
          <cell r="B51" t="str">
            <v>Rohim Ullah 2</v>
          </cell>
          <cell r="C51" t="str">
            <v>11/Ba Tha Ta (Ya) 036068</v>
          </cell>
          <cell r="D51" t="str">
            <v>M</v>
          </cell>
          <cell r="E51" t="str">
            <v>Sayedu Rahman</v>
          </cell>
          <cell r="F51" t="str">
            <v>Ka Gya Bet Kan Pyin VT, Buthidaung</v>
          </cell>
          <cell r="G51" t="str">
            <v>Married</v>
          </cell>
          <cell r="H51">
            <v>28491</v>
          </cell>
          <cell r="I51">
            <v>36.163745892661559</v>
          </cell>
          <cell r="J51" t="str">
            <v>Storehelper</v>
          </cell>
          <cell r="K51" t="str">
            <v>Logistics</v>
          </cell>
          <cell r="L51" t="str">
            <v>Supply Chain</v>
          </cell>
          <cell r="M51" t="str">
            <v>Buthidaung</v>
          </cell>
          <cell r="N51" t="str">
            <v>Buthidaung</v>
          </cell>
          <cell r="O51">
            <v>41323</v>
          </cell>
          <cell r="P51" t="str">
            <v>E1J</v>
          </cell>
          <cell r="Q51">
            <v>41323</v>
          </cell>
          <cell r="S51">
            <v>40443</v>
          </cell>
          <cell r="T51">
            <v>41640</v>
          </cell>
          <cell r="U51" t="str">
            <v>Nil</v>
          </cell>
          <cell r="W51">
            <v>11.960569550930996</v>
          </cell>
          <cell r="X51">
            <v>42004</v>
          </cell>
          <cell r="Y51">
            <v>41.232032854209443</v>
          </cell>
          <cell r="Z51" t="str">
            <v>s3</v>
          </cell>
          <cell r="AA51">
            <v>41883</v>
          </cell>
          <cell r="AD51">
            <v>41323</v>
          </cell>
        </row>
        <row r="52">
          <cell r="A52" t="str">
            <v>NRS0071</v>
          </cell>
          <cell r="B52" t="str">
            <v>Rahman</v>
          </cell>
          <cell r="C52" t="str">
            <v>11/Ba Tha Ta (Ya) 120292</v>
          </cell>
          <cell r="D52" t="str">
            <v>M</v>
          </cell>
          <cell r="E52" t="str">
            <v>Zokir Ahamed</v>
          </cell>
          <cell r="F52" t="str">
            <v>Ward (4), Buthidaung</v>
          </cell>
          <cell r="G52" t="str">
            <v>Married</v>
          </cell>
          <cell r="H52">
            <v>25569</v>
          </cell>
          <cell r="I52">
            <v>44.16484118291347</v>
          </cell>
          <cell r="J52" t="str">
            <v>Driver</v>
          </cell>
          <cell r="K52" t="str">
            <v>Logistics</v>
          </cell>
          <cell r="L52" t="str">
            <v>Fleet</v>
          </cell>
          <cell r="M52" t="str">
            <v>Buthidaung</v>
          </cell>
          <cell r="N52" t="str">
            <v>Buthidaung</v>
          </cell>
          <cell r="O52">
            <v>35483</v>
          </cell>
          <cell r="P52" t="str">
            <v>T1S</v>
          </cell>
          <cell r="Q52">
            <v>39934</v>
          </cell>
          <cell r="S52">
            <v>36213</v>
          </cell>
          <cell r="T52">
            <v>41640</v>
          </cell>
          <cell r="U52" t="str">
            <v>Nil</v>
          </cell>
          <cell r="W52">
            <v>11.960569550930996</v>
          </cell>
          <cell r="X52">
            <v>42004</v>
          </cell>
          <cell r="Y52">
            <v>180.20533880903491</v>
          </cell>
          <cell r="Z52" t="str">
            <v>s5</v>
          </cell>
          <cell r="AA52" t="str">
            <v>No more step in the future</v>
          </cell>
          <cell r="AN52">
            <v>36875</v>
          </cell>
          <cell r="AO52" t="str">
            <v>JD</v>
          </cell>
        </row>
        <row r="53">
          <cell r="A53" t="str">
            <v>NRS0355</v>
          </cell>
          <cell r="B53" t="str">
            <v>Yu Suf</v>
          </cell>
          <cell r="C53" t="str">
            <v>11/Ba Tha Ta (Ya) 000043</v>
          </cell>
          <cell r="D53" t="str">
            <v>M</v>
          </cell>
          <cell r="E53" t="str">
            <v>U Amir Husein</v>
          </cell>
          <cell r="F53" t="str">
            <v>Ward (1), Buthidaung</v>
          </cell>
          <cell r="G53" t="str">
            <v>Married</v>
          </cell>
          <cell r="H53">
            <v>27395</v>
          </cell>
          <cell r="I53">
            <v>39.16484118291347</v>
          </cell>
          <cell r="J53" t="str">
            <v>Driver</v>
          </cell>
          <cell r="K53" t="str">
            <v>Logistics</v>
          </cell>
          <cell r="L53" t="str">
            <v>Fleet</v>
          </cell>
          <cell r="M53" t="str">
            <v>Buthidaung</v>
          </cell>
          <cell r="N53" t="str">
            <v>Buthidaung</v>
          </cell>
          <cell r="O53">
            <v>39111</v>
          </cell>
          <cell r="P53" t="str">
            <v>T1S</v>
          </cell>
          <cell r="Q53">
            <v>41548</v>
          </cell>
          <cell r="S53">
            <v>39111</v>
          </cell>
          <cell r="T53">
            <v>41640</v>
          </cell>
          <cell r="U53" t="str">
            <v>Nil</v>
          </cell>
          <cell r="W53">
            <v>11.960569550930996</v>
          </cell>
          <cell r="X53">
            <v>42004</v>
          </cell>
          <cell r="Y53">
            <v>84.993839835728949</v>
          </cell>
          <cell r="Z53" t="str">
            <v>s5</v>
          </cell>
          <cell r="AA53" t="str">
            <v>No more step in the future</v>
          </cell>
        </row>
        <row r="54">
          <cell r="A54" t="str">
            <v>NRS0590</v>
          </cell>
          <cell r="B54" t="str">
            <v>Zaw Than Min</v>
          </cell>
          <cell r="C54" t="str">
            <v>11/Ba Tha Ta (Naing) 018781</v>
          </cell>
          <cell r="D54" t="str">
            <v>M</v>
          </cell>
          <cell r="E54" t="str">
            <v>U Maung Laon</v>
          </cell>
          <cell r="F54" t="str">
            <v>Ward (7), Buthidaung</v>
          </cell>
          <cell r="G54" t="str">
            <v>Married</v>
          </cell>
          <cell r="H54">
            <v>29222</v>
          </cell>
          <cell r="I54">
            <v>34.162102957283679</v>
          </cell>
          <cell r="J54" t="str">
            <v>Speedboat Driver / Watchman</v>
          </cell>
          <cell r="K54" t="str">
            <v>Logistics</v>
          </cell>
          <cell r="L54" t="str">
            <v>Fleet</v>
          </cell>
          <cell r="M54" t="str">
            <v>Buthidaung</v>
          </cell>
          <cell r="N54" t="str">
            <v>Buthidaung</v>
          </cell>
          <cell r="O54">
            <v>40575</v>
          </cell>
          <cell r="P54" t="str">
            <v>T1J</v>
          </cell>
          <cell r="Q54">
            <v>40575</v>
          </cell>
          <cell r="R54" t="str">
            <v>promotion from Watchman to speedboat driver/Watchman (Empolyee level 1 to Technician level 1) through external recruitment</v>
          </cell>
          <cell r="S54">
            <v>40575</v>
          </cell>
          <cell r="T54">
            <v>41640</v>
          </cell>
          <cell r="U54" t="str">
            <v>2 months</v>
          </cell>
          <cell r="V54">
            <v>41729</v>
          </cell>
          <cell r="W54">
            <v>11.960569550930996</v>
          </cell>
          <cell r="X54">
            <v>42004</v>
          </cell>
          <cell r="Y54">
            <v>36.895277207392198</v>
          </cell>
          <cell r="Z54" t="str">
            <v>s3</v>
          </cell>
          <cell r="AA54">
            <v>41671</v>
          </cell>
          <cell r="AD54">
            <v>40575</v>
          </cell>
          <cell r="AE54">
            <v>41488</v>
          </cell>
          <cell r="AN54">
            <v>41663</v>
          </cell>
          <cell r="AO54" t="str">
            <v>JD, IR</v>
          </cell>
        </row>
        <row r="55">
          <cell r="A55" t="str">
            <v>NRS0591</v>
          </cell>
          <cell r="B55" t="str">
            <v>U Kyaw Hlaing</v>
          </cell>
          <cell r="C55" t="str">
            <v>11/Ba Tha Ta (Naing) 015193</v>
          </cell>
          <cell r="D55" t="str">
            <v>M</v>
          </cell>
          <cell r="E55" t="str">
            <v>U Thein Hla</v>
          </cell>
          <cell r="F55" t="str">
            <v>Ward (3), Buthidaung</v>
          </cell>
          <cell r="G55" t="str">
            <v>Married</v>
          </cell>
          <cell r="H55">
            <v>25764</v>
          </cell>
          <cell r="I55">
            <v>43.630887185104051</v>
          </cell>
          <cell r="J55" t="str">
            <v>Watchman</v>
          </cell>
          <cell r="K55" t="str">
            <v>Logistics</v>
          </cell>
          <cell r="L55" t="str">
            <v>Security</v>
          </cell>
          <cell r="M55" t="str">
            <v>Buthidaung</v>
          </cell>
          <cell r="N55" t="str">
            <v>Buthidaung</v>
          </cell>
          <cell r="O55">
            <v>40623</v>
          </cell>
          <cell r="P55" t="str">
            <v>E1Q</v>
          </cell>
          <cell r="Q55">
            <v>41548</v>
          </cell>
          <cell r="S55">
            <v>40623</v>
          </cell>
          <cell r="T55">
            <v>41640</v>
          </cell>
          <cell r="U55" t="str">
            <v>Nil</v>
          </cell>
          <cell r="W55">
            <v>11.960569550930996</v>
          </cell>
          <cell r="X55">
            <v>42004</v>
          </cell>
          <cell r="Y55">
            <v>35.318275154004105</v>
          </cell>
          <cell r="Z55" t="str">
            <v>s2</v>
          </cell>
          <cell r="AA55">
            <v>41699</v>
          </cell>
          <cell r="AD55">
            <v>40623</v>
          </cell>
          <cell r="AN55">
            <v>41285</v>
          </cell>
          <cell r="AO55" t="str">
            <v>JD, IR</v>
          </cell>
        </row>
        <row r="56">
          <cell r="A56" t="str">
            <v>NRS0578</v>
          </cell>
          <cell r="B56" t="str">
            <v>Maung Maung Win@Hussein Zuharr</v>
          </cell>
          <cell r="C56" t="str">
            <v>11/Ba Tha Ta (Ya) 000035</v>
          </cell>
          <cell r="D56" t="str">
            <v>M</v>
          </cell>
          <cell r="E56" t="str">
            <v>U Abul Hussein</v>
          </cell>
          <cell r="F56" t="str">
            <v>Ward (1), Buthidaung</v>
          </cell>
          <cell r="G56" t="str">
            <v>Married</v>
          </cell>
          <cell r="H56">
            <v>31778</v>
          </cell>
          <cell r="I56">
            <v>27.163198247535597</v>
          </cell>
          <cell r="J56" t="str">
            <v>Team Leader</v>
          </cell>
          <cell r="K56" t="str">
            <v>Nutrition</v>
          </cell>
          <cell r="L56" t="str">
            <v>SC / OTP</v>
          </cell>
          <cell r="M56" t="str">
            <v>Buthidaung</v>
          </cell>
          <cell r="N56" t="str">
            <v>Buthidaung</v>
          </cell>
          <cell r="O56">
            <v>41640</v>
          </cell>
          <cell r="P56" t="str">
            <v>T2J</v>
          </cell>
          <cell r="Q56">
            <v>41640</v>
          </cell>
          <cell r="R56" t="str">
            <v>promotion from Psychosocial Worker to Team Leader Nutrition through internal recruitment</v>
          </cell>
          <cell r="S56">
            <v>40504</v>
          </cell>
          <cell r="T56">
            <v>41640</v>
          </cell>
          <cell r="U56" t="str">
            <v>2 months</v>
          </cell>
          <cell r="V56">
            <v>41712</v>
          </cell>
          <cell r="W56">
            <v>11.960569550930996</v>
          </cell>
          <cell r="X56">
            <v>42004</v>
          </cell>
          <cell r="Y56">
            <v>39.227926078028744</v>
          </cell>
          <cell r="Z56" t="str">
            <v>s3</v>
          </cell>
          <cell r="AA56">
            <v>41974</v>
          </cell>
          <cell r="AD56">
            <v>41640</v>
          </cell>
          <cell r="AN56">
            <v>40750</v>
          </cell>
          <cell r="AO56" t="str">
            <v>IR</v>
          </cell>
        </row>
        <row r="57">
          <cell r="A57" t="str">
            <v>NRS0568</v>
          </cell>
          <cell r="B57" t="str">
            <v>Hpyu Thet Nwe</v>
          </cell>
          <cell r="C57" t="str">
            <v>11/Ba Tha Ta (Naing) 018956</v>
          </cell>
          <cell r="D57" t="str">
            <v>F</v>
          </cell>
          <cell r="E57" t="str">
            <v>U Ba Thaung</v>
          </cell>
          <cell r="F57" t="str">
            <v>Oggar-Pyan street, Ward (3), Buthidaung</v>
          </cell>
          <cell r="G57" t="str">
            <v>Married</v>
          </cell>
          <cell r="H57">
            <v>29378</v>
          </cell>
          <cell r="I57">
            <v>33.734939759036145</v>
          </cell>
          <cell r="J57" t="str">
            <v>Head Nurse</v>
          </cell>
          <cell r="K57" t="str">
            <v>Nutrition</v>
          </cell>
          <cell r="L57" t="str">
            <v>Medical</v>
          </cell>
          <cell r="M57" t="str">
            <v>Buthidaung</v>
          </cell>
          <cell r="N57" t="str">
            <v>Buthidaung</v>
          </cell>
          <cell r="O57">
            <v>40544</v>
          </cell>
          <cell r="P57" t="str">
            <v>T3Q</v>
          </cell>
          <cell r="Q57">
            <v>41548</v>
          </cell>
          <cell r="S57">
            <v>40429</v>
          </cell>
          <cell r="T57">
            <v>41640</v>
          </cell>
          <cell r="U57" t="str">
            <v>Nil</v>
          </cell>
          <cell r="W57">
            <v>3.2201533406352683</v>
          </cell>
          <cell r="X57">
            <v>41738</v>
          </cell>
          <cell r="Y57">
            <v>41.691991786447645</v>
          </cell>
          <cell r="Z57" t="str">
            <v>s3</v>
          </cell>
          <cell r="AA57">
            <v>41883</v>
          </cell>
          <cell r="AB57">
            <v>41680</v>
          </cell>
          <cell r="AC57">
            <v>41738</v>
          </cell>
          <cell r="AD57">
            <v>40544</v>
          </cell>
          <cell r="AH57" t="str">
            <v>English</v>
          </cell>
          <cell r="AI57">
            <v>41652</v>
          </cell>
          <cell r="AJ57">
            <v>41656</v>
          </cell>
        </row>
        <row r="58">
          <cell r="A58" t="str">
            <v>NRS0615</v>
          </cell>
          <cell r="B58" t="str">
            <v>Khin Maung Latt@Shofiul Alom</v>
          </cell>
          <cell r="C58" t="str">
            <v>11/Ba Tha Ta (Ya) 008791</v>
          </cell>
          <cell r="D58" t="str">
            <v>M</v>
          </cell>
          <cell r="E58" t="str">
            <v>U Abdu Zabbor</v>
          </cell>
          <cell r="F58" t="str">
            <v>Ka Kyet Bet Kan Pyin, Buthidaung</v>
          </cell>
          <cell r="G58" t="str">
            <v>Single</v>
          </cell>
          <cell r="H58">
            <v>30843</v>
          </cell>
          <cell r="I58">
            <v>29.723439211391021</v>
          </cell>
          <cell r="J58" t="str">
            <v>TFP Agent</v>
          </cell>
          <cell r="K58" t="str">
            <v>Nutrition</v>
          </cell>
          <cell r="L58" t="str">
            <v>SC / OTP</v>
          </cell>
          <cell r="M58" t="str">
            <v>Buthidaung</v>
          </cell>
          <cell r="N58" t="str">
            <v>Buthidaung</v>
          </cell>
          <cell r="O58">
            <v>40725</v>
          </cell>
          <cell r="P58" t="str">
            <v>T1Q</v>
          </cell>
          <cell r="Q58">
            <v>41548</v>
          </cell>
          <cell r="S58">
            <v>40725</v>
          </cell>
          <cell r="T58">
            <v>41640</v>
          </cell>
          <cell r="U58" t="str">
            <v>Nil</v>
          </cell>
          <cell r="W58">
            <v>11.960569550930996</v>
          </cell>
          <cell r="X58">
            <v>42004</v>
          </cell>
          <cell r="Y58">
            <v>31.967145790554412</v>
          </cell>
          <cell r="Z58" t="str">
            <v>s2</v>
          </cell>
          <cell r="AA58">
            <v>41821</v>
          </cell>
          <cell r="AD58">
            <v>40725</v>
          </cell>
        </row>
        <row r="59">
          <cell r="A59" t="str">
            <v>NRS0643</v>
          </cell>
          <cell r="B59" t="str">
            <v>Anuwar Sadek@Maung Kyaw Win</v>
          </cell>
          <cell r="C59" t="str">
            <v>11/Ba Tha Ta (Ya) 019651)</v>
          </cell>
          <cell r="D59" t="str">
            <v>M</v>
          </cell>
          <cell r="E59" t="str">
            <v>U Mustafa Kamal</v>
          </cell>
          <cell r="F59" t="str">
            <v>Ba Gone Nar VT, Buthidaung</v>
          </cell>
          <cell r="G59" t="str">
            <v>Married</v>
          </cell>
          <cell r="H59">
            <v>30043</v>
          </cell>
          <cell r="I59">
            <v>31.914019715224537</v>
          </cell>
          <cell r="J59" t="str">
            <v>TFP Agent</v>
          </cell>
          <cell r="K59" t="str">
            <v>Nutrition</v>
          </cell>
          <cell r="L59" t="str">
            <v>SC / OTP</v>
          </cell>
          <cell r="M59" t="str">
            <v>Buthidaung</v>
          </cell>
          <cell r="N59" t="str">
            <v>Buthidaung</v>
          </cell>
          <cell r="O59">
            <v>40980</v>
          </cell>
          <cell r="P59" t="str">
            <v>T1Q</v>
          </cell>
          <cell r="Q59">
            <v>41548</v>
          </cell>
          <cell r="S59">
            <v>40980</v>
          </cell>
          <cell r="T59">
            <v>41640</v>
          </cell>
          <cell r="U59" t="str">
            <v>Nil</v>
          </cell>
          <cell r="W59">
            <v>2.2672508214676892</v>
          </cell>
          <cell r="X59">
            <v>41709</v>
          </cell>
          <cell r="Y59">
            <v>23.589322381930184</v>
          </cell>
          <cell r="Z59" t="str">
            <v>s1</v>
          </cell>
          <cell r="AA59">
            <v>41710</v>
          </cell>
          <cell r="AD59">
            <v>40980</v>
          </cell>
        </row>
        <row r="60">
          <cell r="A60" t="str">
            <v>NRS0305</v>
          </cell>
          <cell r="B60" t="str">
            <v>Jamaludien</v>
          </cell>
          <cell r="C60" t="str">
            <v>11/Ba Tha Ta (Ya) 007468</v>
          </cell>
          <cell r="D60" t="str">
            <v>M</v>
          </cell>
          <cell r="E60" t="str">
            <v>Shadaf Hussein</v>
          </cell>
          <cell r="F60" t="str">
            <v>Ka Gya Bet Kan Pyin VT, Buthidaung</v>
          </cell>
          <cell r="G60" t="str">
            <v>Married</v>
          </cell>
          <cell r="H60">
            <v>28647</v>
          </cell>
          <cell r="I60">
            <v>35.736582694414018</v>
          </cell>
          <cell r="J60" t="str">
            <v>Deputy Base Logistician</v>
          </cell>
          <cell r="K60" t="str">
            <v>Logistics</v>
          </cell>
          <cell r="L60" t="str">
            <v>Logistician</v>
          </cell>
          <cell r="M60" t="str">
            <v>Buthidaung</v>
          </cell>
          <cell r="N60" t="str">
            <v>Buthidaung</v>
          </cell>
          <cell r="O60">
            <v>41579</v>
          </cell>
          <cell r="P60" t="str">
            <v>T3J</v>
          </cell>
          <cell r="Q60">
            <v>41579</v>
          </cell>
          <cell r="S60">
            <v>39036</v>
          </cell>
          <cell r="T60">
            <v>41640</v>
          </cell>
          <cell r="U60" t="str">
            <v>Nil</v>
          </cell>
          <cell r="W60">
            <v>11.960569550930996</v>
          </cell>
          <cell r="X60">
            <v>42004</v>
          </cell>
          <cell r="Y60">
            <v>87.457905544147849</v>
          </cell>
          <cell r="Z60" t="str">
            <v>s5</v>
          </cell>
          <cell r="AA60" t="str">
            <v>No more step in the future</v>
          </cell>
          <cell r="AD60">
            <v>41214</v>
          </cell>
        </row>
        <row r="61">
          <cell r="A61" t="str">
            <v>NRS0649</v>
          </cell>
          <cell r="B61" t="str">
            <v>Mohammed Hamin</v>
          </cell>
          <cell r="C61" t="str">
            <v>11/Ba Tha Ta (Ya) 103736</v>
          </cell>
          <cell r="D61" t="str">
            <v>M</v>
          </cell>
          <cell r="E61" t="str">
            <v>Ahmed Kobir</v>
          </cell>
          <cell r="F61" t="str">
            <v>Pauk Taw Pyin, Nga Yant Chaung, Buthidaung</v>
          </cell>
          <cell r="G61" t="str">
            <v>Single</v>
          </cell>
          <cell r="H61">
            <v>29647</v>
          </cell>
          <cell r="I61">
            <v>32.998357064622127</v>
          </cell>
          <cell r="J61" t="str">
            <v>TFP Agent</v>
          </cell>
          <cell r="K61" t="str">
            <v>Nutrition</v>
          </cell>
          <cell r="L61" t="str">
            <v>SC / OTP</v>
          </cell>
          <cell r="M61" t="str">
            <v>Buthidaung</v>
          </cell>
          <cell r="N61" t="str">
            <v>Buthidaung</v>
          </cell>
          <cell r="O61">
            <v>41061</v>
          </cell>
          <cell r="P61" t="str">
            <v>T1J</v>
          </cell>
          <cell r="Q61">
            <v>41061</v>
          </cell>
          <cell r="S61">
            <v>41061</v>
          </cell>
          <cell r="T61">
            <v>41640</v>
          </cell>
          <cell r="U61" t="str">
            <v>Nil</v>
          </cell>
          <cell r="W61">
            <v>4.6002190580503832</v>
          </cell>
          <cell r="X61">
            <v>41780</v>
          </cell>
          <cell r="Y61">
            <v>20.928131416837783</v>
          </cell>
          <cell r="Z61" t="str">
            <v>s1</v>
          </cell>
          <cell r="AA61">
            <v>41791</v>
          </cell>
          <cell r="AD61">
            <v>41061</v>
          </cell>
        </row>
        <row r="62">
          <cell r="A62" t="str">
            <v>NRS0656</v>
          </cell>
          <cell r="B62" t="str">
            <v>Mohammed Ali</v>
          </cell>
          <cell r="C62" t="str">
            <v>11/Ba Tha Ta (Ya) 062876</v>
          </cell>
          <cell r="D62" t="str">
            <v>M</v>
          </cell>
          <cell r="E62" t="str">
            <v>U Mohammed Zakair</v>
          </cell>
          <cell r="F62" t="str">
            <v>Mee Gyaung Gaung Swe, Buthidaung</v>
          </cell>
          <cell r="G62" t="str">
            <v>Married</v>
          </cell>
          <cell r="H62">
            <v>29646</v>
          </cell>
          <cell r="I62">
            <v>33.001095290251918</v>
          </cell>
          <cell r="J62" t="str">
            <v>Deputy Programme Manager</v>
          </cell>
          <cell r="K62" t="str">
            <v>Nutrition</v>
          </cell>
          <cell r="L62" t="str">
            <v>SC / OTP</v>
          </cell>
          <cell r="M62" t="str">
            <v>Buthidaung</v>
          </cell>
          <cell r="N62" t="str">
            <v>Buthidaung</v>
          </cell>
          <cell r="O62">
            <v>41261</v>
          </cell>
          <cell r="P62" t="str">
            <v>M1J</v>
          </cell>
          <cell r="Q62">
            <v>41261</v>
          </cell>
          <cell r="S62">
            <v>41261</v>
          </cell>
          <cell r="T62">
            <v>41640</v>
          </cell>
          <cell r="U62" t="str">
            <v>Nil</v>
          </cell>
          <cell r="W62">
            <v>8.9375684556407453</v>
          </cell>
          <cell r="X62">
            <v>41912</v>
          </cell>
          <cell r="Y62">
            <v>14.35728952772074</v>
          </cell>
          <cell r="Z62" t="str">
            <v>s1</v>
          </cell>
          <cell r="AA62">
            <v>41974</v>
          </cell>
          <cell r="AD62">
            <v>41261</v>
          </cell>
        </row>
        <row r="63">
          <cell r="A63" t="str">
            <v>NRS0597</v>
          </cell>
          <cell r="B63" t="str">
            <v>Mohamed Ayas (3)</v>
          </cell>
          <cell r="C63" t="str">
            <v>11/Ba Tha Ta (Ya) 154733</v>
          </cell>
          <cell r="D63" t="str">
            <v>M</v>
          </cell>
          <cell r="E63" t="str">
            <v>U Mamed Noor</v>
          </cell>
          <cell r="F63" t="str">
            <v>Inn Chaung Ba Da Nar, Buthidaung</v>
          </cell>
          <cell r="G63" t="str">
            <v>Single</v>
          </cell>
          <cell r="H63">
            <v>32356</v>
          </cell>
          <cell r="I63">
            <v>25.580503833515884</v>
          </cell>
          <cell r="J63" t="str">
            <v>TFP Agent</v>
          </cell>
          <cell r="K63" t="str">
            <v>Nutrition</v>
          </cell>
          <cell r="L63" t="str">
            <v>SC / OTP</v>
          </cell>
          <cell r="M63" t="str">
            <v>Buthidaung</v>
          </cell>
          <cell r="N63" t="str">
            <v>Buthidaung</v>
          </cell>
          <cell r="O63">
            <v>40651</v>
          </cell>
          <cell r="P63" t="str">
            <v>T1J</v>
          </cell>
          <cell r="Q63">
            <v>40651</v>
          </cell>
          <cell r="S63">
            <v>40651</v>
          </cell>
          <cell r="T63">
            <v>41640</v>
          </cell>
          <cell r="U63" t="str">
            <v>Nil</v>
          </cell>
          <cell r="W63">
            <v>11.960569550930996</v>
          </cell>
          <cell r="X63">
            <v>42004</v>
          </cell>
          <cell r="Y63">
            <v>34.398357289527723</v>
          </cell>
          <cell r="Z63" t="str">
            <v>s2</v>
          </cell>
          <cell r="AA63">
            <v>41730</v>
          </cell>
          <cell r="AD63">
            <v>40651</v>
          </cell>
        </row>
        <row r="64">
          <cell r="A64" t="str">
            <v>NRS0664</v>
          </cell>
          <cell r="B64" t="str">
            <v>Sawna Ullah</v>
          </cell>
          <cell r="C64" t="str">
            <v>11/Ba Tha Ta (Ya) 015460</v>
          </cell>
          <cell r="D64" t="str">
            <v>M</v>
          </cell>
          <cell r="E64" t="str">
            <v>U Du Du Mea</v>
          </cell>
          <cell r="F64" t="str">
            <v>Kwan Dine, Buthidaung</v>
          </cell>
          <cell r="G64" t="str">
            <v>Married</v>
          </cell>
          <cell r="H64">
            <v>29952</v>
          </cell>
          <cell r="I64">
            <v>32.163198247535597</v>
          </cell>
          <cell r="J64" t="str">
            <v>Team Leader</v>
          </cell>
          <cell r="K64" t="str">
            <v>Care Practice</v>
          </cell>
          <cell r="L64" t="str">
            <v>Nutrition</v>
          </cell>
          <cell r="M64" t="str">
            <v>Buthidaung</v>
          </cell>
          <cell r="N64" t="str">
            <v>Buthidaung</v>
          </cell>
          <cell r="O64">
            <v>41334</v>
          </cell>
          <cell r="P64" t="str">
            <v>T2J</v>
          </cell>
          <cell r="Q64">
            <v>41334</v>
          </cell>
          <cell r="R64" t="str">
            <v>Prevention to Nutrition Care Practice</v>
          </cell>
          <cell r="S64">
            <v>41334</v>
          </cell>
          <cell r="T64">
            <v>41640</v>
          </cell>
          <cell r="U64" t="str">
            <v>Nil</v>
          </cell>
          <cell r="W64">
            <v>1.4457831325301205</v>
          </cell>
          <cell r="X64">
            <v>41684</v>
          </cell>
          <cell r="Y64">
            <v>11.958932238193018</v>
          </cell>
          <cell r="Z64" t="str">
            <v>s0</v>
          </cell>
          <cell r="AA64">
            <v>41699</v>
          </cell>
          <cell r="AD64">
            <v>41334</v>
          </cell>
        </row>
        <row r="65">
          <cell r="A65" t="str">
            <v>NRS0678</v>
          </cell>
          <cell r="B65" t="str">
            <v>Shofika Begom@Ni Ni Ma</v>
          </cell>
          <cell r="C65" t="str">
            <v>11/Ba Tha Ta (Ya) 007231</v>
          </cell>
          <cell r="D65" t="str">
            <v>F</v>
          </cell>
          <cell r="E65" t="str">
            <v>Mohamed Shofi</v>
          </cell>
          <cell r="F65" t="str">
            <v>Ka Kyet Bet Kan Pyin, Buthidaung</v>
          </cell>
          <cell r="G65" t="str">
            <v>Single</v>
          </cell>
          <cell r="H65">
            <v>32143</v>
          </cell>
          <cell r="I65">
            <v>26.163745892661556</v>
          </cell>
          <cell r="J65" t="str">
            <v>Psychosocial Worker</v>
          </cell>
          <cell r="K65" t="str">
            <v>Care Practice</v>
          </cell>
          <cell r="L65" t="str">
            <v>Nutrition</v>
          </cell>
          <cell r="M65" t="str">
            <v>Buthidaung</v>
          </cell>
          <cell r="N65" t="str">
            <v>Buthidaung</v>
          </cell>
          <cell r="O65">
            <v>41360</v>
          </cell>
          <cell r="P65" t="str">
            <v>T1J</v>
          </cell>
          <cell r="Q65">
            <v>41360</v>
          </cell>
          <cell r="S65">
            <v>41360</v>
          </cell>
          <cell r="T65">
            <v>41640</v>
          </cell>
          <cell r="U65" t="str">
            <v>Nil</v>
          </cell>
          <cell r="W65">
            <v>8.9375684556407453</v>
          </cell>
          <cell r="X65">
            <v>41912</v>
          </cell>
          <cell r="Y65">
            <v>11.104722792607802</v>
          </cell>
          <cell r="Z65" t="str">
            <v>s0</v>
          </cell>
          <cell r="AA65">
            <v>41730</v>
          </cell>
          <cell r="AD65">
            <v>41360</v>
          </cell>
        </row>
        <row r="66">
          <cell r="A66" t="str">
            <v>NRS0679</v>
          </cell>
          <cell r="B66" t="str">
            <v>Khin Maung Myint@Mamed Roshid</v>
          </cell>
          <cell r="C66" t="str">
            <v>11/Ba Tha Ta (Ya) 026290</v>
          </cell>
          <cell r="D66" t="str">
            <v>M</v>
          </cell>
          <cell r="E66" t="str">
            <v>Abushama</v>
          </cell>
          <cell r="F66" t="str">
            <v>Let Wae Ded Pa  Zun Chaung, Buthidaung</v>
          </cell>
          <cell r="G66" t="str">
            <v>Married</v>
          </cell>
          <cell r="H66">
            <v>30441</v>
          </cell>
          <cell r="I66">
            <v>30.824205914567361</v>
          </cell>
          <cell r="J66" t="str">
            <v>Psychosocial Worker</v>
          </cell>
          <cell r="K66" t="str">
            <v>Care Practice</v>
          </cell>
          <cell r="L66" t="str">
            <v>Nutrition</v>
          </cell>
          <cell r="M66" t="str">
            <v>Buthidaung</v>
          </cell>
          <cell r="N66" t="str">
            <v>Buthidaung</v>
          </cell>
          <cell r="O66">
            <v>41360</v>
          </cell>
          <cell r="P66" t="str">
            <v>T1J</v>
          </cell>
          <cell r="Q66">
            <v>41360</v>
          </cell>
          <cell r="S66">
            <v>41360</v>
          </cell>
          <cell r="T66">
            <v>41640</v>
          </cell>
          <cell r="U66" t="str">
            <v>Nil</v>
          </cell>
          <cell r="W66">
            <v>8.9375684556407453</v>
          </cell>
          <cell r="X66">
            <v>41912</v>
          </cell>
          <cell r="Y66">
            <v>11.104722792607802</v>
          </cell>
          <cell r="Z66" t="str">
            <v>s0</v>
          </cell>
          <cell r="AA66">
            <v>41730</v>
          </cell>
          <cell r="AD66">
            <v>41360</v>
          </cell>
        </row>
        <row r="67">
          <cell r="A67" t="str">
            <v>NRS0680</v>
          </cell>
          <cell r="B67" t="str">
            <v>Mohamed Tahayr</v>
          </cell>
          <cell r="C67" t="str">
            <v>11/Ba Tha Ta (Ya) 000972</v>
          </cell>
          <cell r="D67" t="str">
            <v>M</v>
          </cell>
          <cell r="E67" t="str">
            <v>Mamed Eliyas</v>
          </cell>
          <cell r="F67" t="str">
            <v>Ward (1), East, Buthidaung</v>
          </cell>
          <cell r="G67" t="str">
            <v>Married</v>
          </cell>
          <cell r="H67">
            <v>28918</v>
          </cell>
          <cell r="I67">
            <v>34.994523548740418</v>
          </cell>
          <cell r="J67" t="str">
            <v>Psychosocial Worker</v>
          </cell>
          <cell r="K67" t="str">
            <v>Care Practice</v>
          </cell>
          <cell r="L67" t="str">
            <v>Nutrition</v>
          </cell>
          <cell r="M67" t="str">
            <v>Buthidaung</v>
          </cell>
          <cell r="N67" t="str">
            <v>Buthidaung</v>
          </cell>
          <cell r="O67">
            <v>41360</v>
          </cell>
          <cell r="P67" t="str">
            <v>T1J</v>
          </cell>
          <cell r="Q67">
            <v>41360</v>
          </cell>
          <cell r="S67">
            <v>41360</v>
          </cell>
          <cell r="T67">
            <v>41640</v>
          </cell>
          <cell r="U67" t="str">
            <v>Nil</v>
          </cell>
          <cell r="W67">
            <v>8.9375684556407453</v>
          </cell>
          <cell r="X67">
            <v>41912</v>
          </cell>
          <cell r="Y67">
            <v>11.104722792607802</v>
          </cell>
          <cell r="Z67" t="str">
            <v>s0</v>
          </cell>
          <cell r="AA67">
            <v>41730</v>
          </cell>
          <cell r="AD67">
            <v>41360</v>
          </cell>
        </row>
        <row r="68">
          <cell r="A68" t="str">
            <v>NRS0681</v>
          </cell>
          <cell r="B68" t="str">
            <v>Afsar Begom@Nu Nu Khin</v>
          </cell>
          <cell r="C68" t="str">
            <v>11/Ba Tha Ta (Ya) 002911</v>
          </cell>
          <cell r="D68" t="str">
            <v>F</v>
          </cell>
          <cell r="E68" t="str">
            <v>U Aung Khine@Foyas</v>
          </cell>
          <cell r="F68" t="str">
            <v>Ward (2),  Buthidaung</v>
          </cell>
          <cell r="G68" t="str">
            <v>Married</v>
          </cell>
          <cell r="H68">
            <v>29075</v>
          </cell>
          <cell r="I68">
            <v>34.564622124863092</v>
          </cell>
          <cell r="J68" t="str">
            <v>Psychosocial Worker</v>
          </cell>
          <cell r="K68" t="str">
            <v>Care Practice</v>
          </cell>
          <cell r="L68" t="str">
            <v>Nutrition</v>
          </cell>
          <cell r="M68" t="str">
            <v>Buthidaung</v>
          </cell>
          <cell r="N68" t="str">
            <v>Buthidaung</v>
          </cell>
          <cell r="O68">
            <v>41360</v>
          </cell>
          <cell r="P68" t="str">
            <v>T1J</v>
          </cell>
          <cell r="Q68">
            <v>41360</v>
          </cell>
          <cell r="S68">
            <v>41360</v>
          </cell>
          <cell r="T68">
            <v>41640</v>
          </cell>
          <cell r="U68" t="str">
            <v>Nil</v>
          </cell>
          <cell r="W68">
            <v>8.9375684556407453</v>
          </cell>
          <cell r="X68">
            <v>41912</v>
          </cell>
          <cell r="Y68">
            <v>11.104722792607802</v>
          </cell>
          <cell r="Z68" t="str">
            <v>s0</v>
          </cell>
          <cell r="AA68">
            <v>41730</v>
          </cell>
          <cell r="AD68">
            <v>41360</v>
          </cell>
        </row>
        <row r="69">
          <cell r="A69" t="str">
            <v>NRS0682</v>
          </cell>
          <cell r="B69" t="str">
            <v>Rawziyar</v>
          </cell>
          <cell r="C69" t="str">
            <v>11/Ba Tha Ta (Ya) 147915</v>
          </cell>
          <cell r="D69" t="str">
            <v>F</v>
          </cell>
          <cell r="E69" t="str">
            <v>Awli Ahmed</v>
          </cell>
          <cell r="F69" t="str">
            <v>Krin Thar Mar, Ward (8), Buthidaung</v>
          </cell>
          <cell r="G69" t="str">
            <v>Single</v>
          </cell>
          <cell r="H69">
            <v>33060</v>
          </cell>
          <cell r="I69">
            <v>23.652792990142387</v>
          </cell>
          <cell r="J69" t="str">
            <v>Psychosocial Worker</v>
          </cell>
          <cell r="K69" t="str">
            <v>Care Practice</v>
          </cell>
          <cell r="L69" t="str">
            <v>Nutrition</v>
          </cell>
          <cell r="M69" t="str">
            <v>Buthidaung</v>
          </cell>
          <cell r="N69" t="str">
            <v>Buthidaung</v>
          </cell>
          <cell r="O69">
            <v>41360</v>
          </cell>
          <cell r="P69" t="str">
            <v>T1J</v>
          </cell>
          <cell r="Q69">
            <v>41360</v>
          </cell>
          <cell r="S69">
            <v>41360</v>
          </cell>
          <cell r="T69">
            <v>41640</v>
          </cell>
          <cell r="U69" t="str">
            <v>Nil</v>
          </cell>
          <cell r="W69">
            <v>8.9375684556407453</v>
          </cell>
          <cell r="X69">
            <v>41912</v>
          </cell>
          <cell r="Y69">
            <v>11.104722792607802</v>
          </cell>
          <cell r="Z69" t="str">
            <v>s0</v>
          </cell>
          <cell r="AA69">
            <v>41730</v>
          </cell>
          <cell r="AD69">
            <v>41360</v>
          </cell>
        </row>
        <row r="70">
          <cell r="A70" t="str">
            <v>NRS0683</v>
          </cell>
          <cell r="B70" t="str">
            <v>Maung Tin Soe@Shofi Ullah</v>
          </cell>
          <cell r="C70" t="str">
            <v>BTG 174384</v>
          </cell>
          <cell r="D70" t="str">
            <v>M</v>
          </cell>
          <cell r="E70" t="str">
            <v>Mohamed Muslim</v>
          </cell>
          <cell r="F70" t="str">
            <v>Tat Min Chaung, Buthidaung</v>
          </cell>
          <cell r="G70" t="str">
            <v>Married</v>
          </cell>
          <cell r="H70">
            <v>25204</v>
          </cell>
          <cell r="I70">
            <v>45.164293537787515</v>
          </cell>
          <cell r="J70" t="str">
            <v>Psychosocial Worker</v>
          </cell>
          <cell r="K70" t="str">
            <v>Care Practice</v>
          </cell>
          <cell r="L70" t="str">
            <v>Nutrition</v>
          </cell>
          <cell r="M70" t="str">
            <v>Buthidaung</v>
          </cell>
          <cell r="N70" t="str">
            <v>Buthidaung</v>
          </cell>
          <cell r="O70">
            <v>41360</v>
          </cell>
          <cell r="P70" t="str">
            <v>T1J</v>
          </cell>
          <cell r="Q70">
            <v>41360</v>
          </cell>
          <cell r="S70">
            <v>41360</v>
          </cell>
          <cell r="T70">
            <v>41640</v>
          </cell>
          <cell r="U70" t="str">
            <v>Nil</v>
          </cell>
          <cell r="W70">
            <v>8.9375684556407453</v>
          </cell>
          <cell r="X70">
            <v>41912</v>
          </cell>
          <cell r="Y70">
            <v>11.104722792607802</v>
          </cell>
          <cell r="Z70" t="str">
            <v>s0</v>
          </cell>
          <cell r="AA70">
            <v>41730</v>
          </cell>
          <cell r="AD70">
            <v>41360</v>
          </cell>
          <cell r="AN70">
            <v>41663</v>
          </cell>
          <cell r="AO70" t="str">
            <v>IR</v>
          </cell>
        </row>
        <row r="71">
          <cell r="A71" t="str">
            <v>NRS0684</v>
          </cell>
          <cell r="B71" t="str">
            <v>Aye Thein Shay</v>
          </cell>
          <cell r="C71" t="str">
            <v>11/Ba Tha Ta (Naing) 025748</v>
          </cell>
          <cell r="D71" t="str">
            <v>F</v>
          </cell>
          <cell r="E71" t="str">
            <v>U Tun Aung Khine</v>
          </cell>
          <cell r="F71" t="str">
            <v>Nga Kyi Duak, Buthidaung</v>
          </cell>
          <cell r="G71" t="str">
            <v>Single</v>
          </cell>
          <cell r="H71">
            <v>32874</v>
          </cell>
          <cell r="I71">
            <v>24.162102957283683</v>
          </cell>
          <cell r="J71" t="str">
            <v>Hygiene Promoter</v>
          </cell>
          <cell r="K71" t="str">
            <v>Phase In</v>
          </cell>
          <cell r="L71" t="str">
            <v>WASH software</v>
          </cell>
          <cell r="M71" t="str">
            <v>Buthidaung</v>
          </cell>
          <cell r="N71" t="str">
            <v>Buthidaung</v>
          </cell>
          <cell r="O71">
            <v>41671</v>
          </cell>
          <cell r="P71" t="str">
            <v>T1J</v>
          </cell>
          <cell r="Q71">
            <v>41360</v>
          </cell>
          <cell r="R71" t="str">
            <v>MHCP prevention to Phase In Software through external recruitment</v>
          </cell>
          <cell r="S71">
            <v>41360</v>
          </cell>
          <cell r="T71">
            <v>41640</v>
          </cell>
          <cell r="U71" t="str">
            <v>2 months</v>
          </cell>
          <cell r="V71">
            <v>41729</v>
          </cell>
          <cell r="W71">
            <v>11.960569550930996</v>
          </cell>
          <cell r="X71">
            <v>42004</v>
          </cell>
          <cell r="Y71">
            <v>11.104722792607802</v>
          </cell>
          <cell r="Z71" t="str">
            <v>s0</v>
          </cell>
          <cell r="AA71">
            <v>41730</v>
          </cell>
          <cell r="AD71">
            <v>41671</v>
          </cell>
        </row>
        <row r="72">
          <cell r="A72" t="str">
            <v>NRS0687</v>
          </cell>
          <cell r="B72" t="str">
            <v>Mohamed Jubaire</v>
          </cell>
          <cell r="C72" t="str">
            <v>11/Ba Tha Ta (Ya) 000159</v>
          </cell>
          <cell r="D72" t="str">
            <v>M</v>
          </cell>
          <cell r="E72" t="str">
            <v>U Jamal Hussan@U Kyaw Khine</v>
          </cell>
          <cell r="F72" t="str">
            <v>Ward(1), Buthidaung</v>
          </cell>
          <cell r="G72" t="str">
            <v>Married</v>
          </cell>
          <cell r="H72">
            <v>29217</v>
          </cell>
          <cell r="I72">
            <v>34.175794085432642</v>
          </cell>
          <cell r="J72" t="str">
            <v>Water Supply Animator</v>
          </cell>
          <cell r="K72" t="str">
            <v>Phase In</v>
          </cell>
          <cell r="L72" t="str">
            <v>WASH Hardware</v>
          </cell>
          <cell r="M72" t="str">
            <v>Buthidaung</v>
          </cell>
          <cell r="N72" t="str">
            <v>Buthidaung</v>
          </cell>
          <cell r="O72">
            <v>41671</v>
          </cell>
          <cell r="P72" t="str">
            <v>T1J</v>
          </cell>
          <cell r="Q72">
            <v>41360</v>
          </cell>
          <cell r="R72" t="str">
            <v>MHCP prevention to Phase In hardware through external recruitment</v>
          </cell>
          <cell r="S72">
            <v>41360</v>
          </cell>
          <cell r="T72">
            <v>41640</v>
          </cell>
          <cell r="U72" t="str">
            <v>2 months</v>
          </cell>
          <cell r="V72">
            <v>41752</v>
          </cell>
          <cell r="W72">
            <v>11.960569550930996</v>
          </cell>
          <cell r="X72">
            <v>42004</v>
          </cell>
          <cell r="Y72">
            <v>11.104722792607802</v>
          </cell>
          <cell r="Z72" t="str">
            <v>s0</v>
          </cell>
          <cell r="AA72">
            <v>41730</v>
          </cell>
          <cell r="AD72">
            <v>41671</v>
          </cell>
        </row>
        <row r="73">
          <cell r="A73" t="str">
            <v>NRS0689</v>
          </cell>
          <cell r="B73" t="str">
            <v>Soe Thu</v>
          </cell>
          <cell r="C73" t="str">
            <v>8/Na Ma Na (Naing) 139893</v>
          </cell>
          <cell r="D73" t="str">
            <v>M</v>
          </cell>
          <cell r="E73" t="str">
            <v>U Kyi Win</v>
          </cell>
          <cell r="F73" t="str">
            <v>Kyun Chaung Village, Natmauk Township, Magway Division</v>
          </cell>
          <cell r="G73" t="str">
            <v>Single</v>
          </cell>
          <cell r="H73">
            <v>32627</v>
          </cell>
          <cell r="I73">
            <v>24.83844468784228</v>
          </cell>
          <cell r="J73" t="str">
            <v>Health Assistant</v>
          </cell>
          <cell r="K73" t="str">
            <v>Nutrition</v>
          </cell>
          <cell r="L73" t="str">
            <v>Medical</v>
          </cell>
          <cell r="M73" t="str">
            <v>Buthidaung</v>
          </cell>
          <cell r="N73" t="str">
            <v>Buthidaung</v>
          </cell>
          <cell r="O73">
            <v>41367</v>
          </cell>
          <cell r="P73" t="str">
            <v>T2J</v>
          </cell>
          <cell r="Q73">
            <v>41367</v>
          </cell>
          <cell r="S73">
            <v>41367</v>
          </cell>
          <cell r="T73">
            <v>41640</v>
          </cell>
          <cell r="U73" t="str">
            <v>Nil</v>
          </cell>
          <cell r="W73">
            <v>8.9375684556407453</v>
          </cell>
          <cell r="X73">
            <v>41912</v>
          </cell>
          <cell r="Y73">
            <v>10.874743326488707</v>
          </cell>
          <cell r="Z73" t="str">
            <v>s0</v>
          </cell>
          <cell r="AA73">
            <v>41730</v>
          </cell>
          <cell r="AD73">
            <v>41367</v>
          </cell>
        </row>
        <row r="74">
          <cell r="A74" t="str">
            <v>NRS0690</v>
          </cell>
          <cell r="B74" t="str">
            <v>Kyaw Han Tun</v>
          </cell>
          <cell r="C74" t="str">
            <v>8/ Ma Ka Na (Naing) 180690</v>
          </cell>
          <cell r="D74" t="str">
            <v>M</v>
          </cell>
          <cell r="E74" t="str">
            <v>U Thike Soe Tun</v>
          </cell>
          <cell r="F74" t="str">
            <v>No 43, Aung Zay Ya Street, Phawkan Quarter, Insein Township Yangon Division</v>
          </cell>
          <cell r="G74" t="str">
            <v>Single</v>
          </cell>
          <cell r="H74">
            <v>33497</v>
          </cell>
          <cell r="I74">
            <v>22.45618838992333</v>
          </cell>
          <cell r="J74" t="str">
            <v>Health Assistant</v>
          </cell>
          <cell r="K74" t="str">
            <v>Nutrition</v>
          </cell>
          <cell r="L74" t="str">
            <v>Medical</v>
          </cell>
          <cell r="M74" t="str">
            <v>Buthidaung</v>
          </cell>
          <cell r="N74" t="str">
            <v>Buthidaung</v>
          </cell>
          <cell r="O74">
            <v>41367</v>
          </cell>
          <cell r="P74" t="str">
            <v>T2J</v>
          </cell>
          <cell r="Q74">
            <v>41367</v>
          </cell>
          <cell r="S74">
            <v>41367</v>
          </cell>
          <cell r="T74">
            <v>41640</v>
          </cell>
          <cell r="U74" t="str">
            <v>Nil</v>
          </cell>
          <cell r="W74">
            <v>8.9375684556407453</v>
          </cell>
          <cell r="X74">
            <v>41912</v>
          </cell>
          <cell r="Y74">
            <v>10.874743326488707</v>
          </cell>
          <cell r="Z74" t="str">
            <v>s0</v>
          </cell>
          <cell r="AA74">
            <v>41730</v>
          </cell>
          <cell r="AD74">
            <v>41367</v>
          </cell>
        </row>
        <row r="75">
          <cell r="A75" t="str">
            <v>NRS0697</v>
          </cell>
          <cell r="B75" t="str">
            <v>Shwe Thar Sein</v>
          </cell>
          <cell r="C75" t="str">
            <v>11/Ba Tha Ta (Naing) 025980</v>
          </cell>
          <cell r="D75" t="str">
            <v>M</v>
          </cell>
          <cell r="E75" t="str">
            <v>U Pe Ran Nyar</v>
          </cell>
          <cell r="F75" t="str">
            <v>Mee Gyaung Gaung Swe, Buthidaung</v>
          </cell>
          <cell r="G75" t="str">
            <v>Married</v>
          </cell>
          <cell r="H75">
            <v>31413</v>
          </cell>
          <cell r="I75">
            <v>28.162650602409638</v>
          </cell>
          <cell r="J75" t="str">
            <v>Team Leader</v>
          </cell>
          <cell r="K75" t="str">
            <v>Nutrition</v>
          </cell>
          <cell r="L75" t="str">
            <v>Community Awareness</v>
          </cell>
          <cell r="M75" t="str">
            <v>Buthidaung</v>
          </cell>
          <cell r="N75" t="str">
            <v>Buthidaung</v>
          </cell>
          <cell r="O75">
            <v>41386</v>
          </cell>
          <cell r="P75" t="str">
            <v>T2J</v>
          </cell>
          <cell r="Q75">
            <v>41386</v>
          </cell>
          <cell r="S75">
            <v>41386</v>
          </cell>
          <cell r="T75">
            <v>41640</v>
          </cell>
          <cell r="U75" t="str">
            <v>Nil</v>
          </cell>
          <cell r="W75">
            <v>8.9375684556407453</v>
          </cell>
          <cell r="X75">
            <v>41912</v>
          </cell>
          <cell r="Y75">
            <v>10.250513347022586</v>
          </cell>
          <cell r="Z75" t="str">
            <v>s0</v>
          </cell>
          <cell r="AA75">
            <v>41730</v>
          </cell>
          <cell r="AD75">
            <v>41386</v>
          </cell>
        </row>
        <row r="76">
          <cell r="A76" t="str">
            <v>NRS0711</v>
          </cell>
          <cell r="B76" t="str">
            <v>Oo Hee Dar</v>
          </cell>
          <cell r="C76" t="str">
            <v>11/Ba Tha Ta (Ya) 176355</v>
          </cell>
          <cell r="D76" t="str">
            <v>F</v>
          </cell>
          <cell r="E76" t="str">
            <v>Azizullah</v>
          </cell>
          <cell r="F76" t="str">
            <v>Mee Gyaung Zay, Buthidaung</v>
          </cell>
          <cell r="G76" t="str">
            <v>Single</v>
          </cell>
          <cell r="H76">
            <v>32143</v>
          </cell>
          <cell r="I76">
            <v>26.163745892661556</v>
          </cell>
          <cell r="J76" t="str">
            <v>CA technician</v>
          </cell>
          <cell r="K76" t="str">
            <v>Nutrition</v>
          </cell>
          <cell r="L76" t="str">
            <v>Community Awareness</v>
          </cell>
          <cell r="M76" t="str">
            <v>Buthidaung</v>
          </cell>
          <cell r="N76" t="str">
            <v>Buthidaung</v>
          </cell>
          <cell r="O76">
            <v>41396</v>
          </cell>
          <cell r="P76" t="str">
            <v>T1J</v>
          </cell>
          <cell r="Q76">
            <v>41396</v>
          </cell>
          <cell r="S76">
            <v>41396</v>
          </cell>
          <cell r="T76">
            <v>41640</v>
          </cell>
          <cell r="U76" t="str">
            <v>Nil</v>
          </cell>
          <cell r="W76">
            <v>8.9375684556407453</v>
          </cell>
          <cell r="X76">
            <v>41912</v>
          </cell>
          <cell r="Y76">
            <v>9.9219712525667347</v>
          </cell>
          <cell r="Z76" t="str">
            <v>s0</v>
          </cell>
          <cell r="AA76">
            <v>41760</v>
          </cell>
          <cell r="AD76">
            <v>41386</v>
          </cell>
        </row>
        <row r="77">
          <cell r="A77" t="str">
            <v>NRS0712</v>
          </cell>
          <cell r="B77" t="str">
            <v>Noor Islam</v>
          </cell>
          <cell r="C77" t="str">
            <v>11/Ba Tha Ta (Ya) 112547</v>
          </cell>
          <cell r="D77" t="str">
            <v>M</v>
          </cell>
          <cell r="E77" t="str">
            <v>Shorip Ahmed</v>
          </cell>
          <cell r="F77" t="str">
            <v>Ward (2), Buthidaung</v>
          </cell>
          <cell r="G77" t="str">
            <v>Married</v>
          </cell>
          <cell r="H77">
            <v>26373</v>
          </cell>
          <cell r="I77">
            <v>41.963307776560789</v>
          </cell>
          <cell r="J77" t="str">
            <v>CA technician</v>
          </cell>
          <cell r="K77" t="str">
            <v>Nutrition</v>
          </cell>
          <cell r="L77" t="str">
            <v>Community Awareness</v>
          </cell>
          <cell r="M77" t="str">
            <v>Buthidaung</v>
          </cell>
          <cell r="N77" t="str">
            <v>Buthidaung</v>
          </cell>
          <cell r="O77">
            <v>41396</v>
          </cell>
          <cell r="P77" t="str">
            <v>T1J</v>
          </cell>
          <cell r="Q77">
            <v>41396</v>
          </cell>
          <cell r="S77">
            <v>41396</v>
          </cell>
          <cell r="T77">
            <v>41640</v>
          </cell>
          <cell r="U77" t="str">
            <v>Nil</v>
          </cell>
          <cell r="W77">
            <v>8.9375684556407453</v>
          </cell>
          <cell r="X77">
            <v>41912</v>
          </cell>
          <cell r="Y77">
            <v>9.9219712525667347</v>
          </cell>
          <cell r="Z77" t="str">
            <v>s0</v>
          </cell>
          <cell r="AA77">
            <v>41760</v>
          </cell>
          <cell r="AD77">
            <v>41386</v>
          </cell>
        </row>
        <row r="78">
          <cell r="A78" t="str">
            <v>NRS0713</v>
          </cell>
          <cell r="B78" t="str">
            <v>Mohammed Hasson</v>
          </cell>
          <cell r="C78" t="str">
            <v>11/Ba Tha Ta (Ya) 062958</v>
          </cell>
          <cell r="D78" t="str">
            <v>M</v>
          </cell>
          <cell r="E78" t="str">
            <v>Mamed Hasson</v>
          </cell>
          <cell r="F78" t="str">
            <v>Lookmal Hakim</v>
          </cell>
          <cell r="G78" t="str">
            <v>Married</v>
          </cell>
          <cell r="H78">
            <v>30873</v>
          </cell>
          <cell r="I78">
            <v>29.641292442497264</v>
          </cell>
          <cell r="J78" t="str">
            <v>CA technician</v>
          </cell>
          <cell r="K78" t="str">
            <v>Nutrition</v>
          </cell>
          <cell r="L78" t="str">
            <v>Community Awareness</v>
          </cell>
          <cell r="M78" t="str">
            <v>Buthidaung</v>
          </cell>
          <cell r="N78" t="str">
            <v>Buthidaung</v>
          </cell>
          <cell r="O78">
            <v>41396</v>
          </cell>
          <cell r="P78" t="str">
            <v>T1J</v>
          </cell>
          <cell r="Q78">
            <v>41396</v>
          </cell>
          <cell r="S78">
            <v>41396</v>
          </cell>
          <cell r="T78">
            <v>41640</v>
          </cell>
          <cell r="U78" t="str">
            <v>Nil</v>
          </cell>
          <cell r="W78">
            <v>8.9375684556407453</v>
          </cell>
          <cell r="X78">
            <v>41912</v>
          </cell>
          <cell r="Y78">
            <v>9.9219712525667347</v>
          </cell>
          <cell r="Z78" t="str">
            <v>s0</v>
          </cell>
          <cell r="AA78">
            <v>41760</v>
          </cell>
          <cell r="AD78">
            <v>41386</v>
          </cell>
          <cell r="AN78">
            <v>41596</v>
          </cell>
          <cell r="AO78" t="str">
            <v>IR</v>
          </cell>
        </row>
        <row r="79">
          <cell r="A79" t="str">
            <v>NRS0714</v>
          </cell>
          <cell r="B79" t="str">
            <v>Noor Husson</v>
          </cell>
          <cell r="C79" t="str">
            <v>11/Ba Tha Ta (Ya) 031773</v>
          </cell>
          <cell r="D79" t="str">
            <v>M</v>
          </cell>
          <cell r="E79" t="str">
            <v>Sawyet Alom</v>
          </cell>
          <cell r="F79" t="str">
            <v>La Pyin Shay, Buthidaung</v>
          </cell>
          <cell r="G79" t="str">
            <v>Married</v>
          </cell>
          <cell r="H79">
            <v>29952</v>
          </cell>
          <cell r="I79">
            <v>32.163198247535597</v>
          </cell>
          <cell r="J79" t="str">
            <v>CA technician</v>
          </cell>
          <cell r="K79" t="str">
            <v>Nutrition</v>
          </cell>
          <cell r="L79" t="str">
            <v>Community Awareness</v>
          </cell>
          <cell r="M79" t="str">
            <v>Buthidaung</v>
          </cell>
          <cell r="N79" t="str">
            <v>Buthidaung</v>
          </cell>
          <cell r="O79">
            <v>41396</v>
          </cell>
          <cell r="P79" t="str">
            <v>T1J</v>
          </cell>
          <cell r="Q79">
            <v>41396</v>
          </cell>
          <cell r="S79">
            <v>41396</v>
          </cell>
          <cell r="T79">
            <v>41640</v>
          </cell>
          <cell r="U79" t="str">
            <v>Nil</v>
          </cell>
          <cell r="W79">
            <v>8.9375684556407453</v>
          </cell>
          <cell r="X79">
            <v>41912</v>
          </cell>
          <cell r="Y79">
            <v>9.9219712525667347</v>
          </cell>
          <cell r="Z79" t="str">
            <v>s0</v>
          </cell>
          <cell r="AA79">
            <v>41760</v>
          </cell>
          <cell r="AD79">
            <v>41386</v>
          </cell>
        </row>
        <row r="80">
          <cell r="A80" t="str">
            <v>NRS0715</v>
          </cell>
          <cell r="B80" t="str">
            <v>Saw Yaw Dul Amin</v>
          </cell>
          <cell r="C80" t="str">
            <v>11/Ba Tha Ta (Ya) 001786</v>
          </cell>
          <cell r="D80" t="str">
            <v>M</v>
          </cell>
          <cell r="E80" t="str">
            <v>Dil Mamed</v>
          </cell>
          <cell r="F80" t="str">
            <v>Ward (4), Buthidaung</v>
          </cell>
          <cell r="G80" t="str">
            <v>Married</v>
          </cell>
          <cell r="H80">
            <v>25934</v>
          </cell>
          <cell r="I80">
            <v>43.165388828039433</v>
          </cell>
          <cell r="J80" t="str">
            <v>CA technician</v>
          </cell>
          <cell r="K80" t="str">
            <v>Nutrition</v>
          </cell>
          <cell r="L80" t="str">
            <v>Community Awareness</v>
          </cell>
          <cell r="M80" t="str">
            <v>Buthidaung</v>
          </cell>
          <cell r="N80" t="str">
            <v>Buthidaung</v>
          </cell>
          <cell r="O80">
            <v>41396</v>
          </cell>
          <cell r="P80" t="str">
            <v>T1J</v>
          </cell>
          <cell r="Q80">
            <v>41396</v>
          </cell>
          <cell r="S80">
            <v>41396</v>
          </cell>
          <cell r="T80">
            <v>41640</v>
          </cell>
          <cell r="U80" t="str">
            <v>Nil</v>
          </cell>
          <cell r="W80">
            <v>8.9375684556407453</v>
          </cell>
          <cell r="X80">
            <v>41912</v>
          </cell>
          <cell r="Y80">
            <v>9.9219712525667347</v>
          </cell>
          <cell r="Z80" t="str">
            <v>s0</v>
          </cell>
          <cell r="AA80">
            <v>41760</v>
          </cell>
          <cell r="AD80">
            <v>41386</v>
          </cell>
        </row>
        <row r="81">
          <cell r="A81" t="str">
            <v>NRS0211</v>
          </cell>
          <cell r="B81" t="str">
            <v>Maung Myint Lwin</v>
          </cell>
          <cell r="C81" t="str">
            <v>11/Ba Tha Ta (Ya) 000012</v>
          </cell>
          <cell r="D81" t="str">
            <v>M</v>
          </cell>
          <cell r="E81" t="str">
            <v>U Win Maung</v>
          </cell>
          <cell r="F81" t="str">
            <v>Ward (1), Buthidaung</v>
          </cell>
          <cell r="G81" t="str">
            <v>Married</v>
          </cell>
          <cell r="H81">
            <v>29952</v>
          </cell>
          <cell r="I81">
            <v>32.163198247535597</v>
          </cell>
          <cell r="J81" t="str">
            <v>Logistics Manager</v>
          </cell>
          <cell r="K81" t="str">
            <v>Logistics</v>
          </cell>
          <cell r="L81" t="str">
            <v>Logistician</v>
          </cell>
          <cell r="M81" t="str">
            <v>Buthidaung</v>
          </cell>
          <cell r="N81" t="str">
            <v>Buthidaung/Maungdaw</v>
          </cell>
          <cell r="O81">
            <v>41671</v>
          </cell>
          <cell r="P81" t="str">
            <v>M2J</v>
          </cell>
          <cell r="Q81">
            <v>41671</v>
          </cell>
          <cell r="R81" t="str">
            <v>promotion from Base Log BTD to Logistics Manager (M1 level to M2 level) through internal recruitment</v>
          </cell>
          <cell r="S81">
            <v>38637</v>
          </cell>
          <cell r="T81">
            <v>41640</v>
          </cell>
          <cell r="U81" t="str">
            <v>3 months</v>
          </cell>
          <cell r="V81">
            <v>41759</v>
          </cell>
          <cell r="W81">
            <v>11.960569550930996</v>
          </cell>
          <cell r="X81">
            <v>42004</v>
          </cell>
          <cell r="Y81">
            <v>100.56673511293634</v>
          </cell>
          <cell r="Z81" t="str">
            <v>s5</v>
          </cell>
          <cell r="AA81" t="str">
            <v>No more step in the future</v>
          </cell>
          <cell r="AD81">
            <v>41671</v>
          </cell>
        </row>
        <row r="82">
          <cell r="A82" t="str">
            <v>NRS0722</v>
          </cell>
          <cell r="B82" t="str">
            <v>Boshir Ahmed</v>
          </cell>
          <cell r="C82" t="str">
            <v>11/Ba Tha Ta (Ya) 087920</v>
          </cell>
          <cell r="D82" t="str">
            <v>M</v>
          </cell>
          <cell r="E82" t="str">
            <v>Gonumea</v>
          </cell>
          <cell r="F82" t="str">
            <v>Phone Nyo Lake VT, Buthidaung</v>
          </cell>
          <cell r="G82" t="str">
            <v>Married</v>
          </cell>
          <cell r="H82">
            <v>24838</v>
          </cell>
          <cell r="I82">
            <v>46.166484118291351</v>
          </cell>
          <cell r="J82" t="str">
            <v>Helper</v>
          </cell>
          <cell r="K82" t="str">
            <v>Nutrition</v>
          </cell>
          <cell r="L82" t="str">
            <v>SC / OTP</v>
          </cell>
          <cell r="M82" t="str">
            <v>Buthidaung</v>
          </cell>
          <cell r="N82" t="str">
            <v>Buthidaung</v>
          </cell>
          <cell r="O82">
            <v>41407</v>
          </cell>
          <cell r="P82" t="str">
            <v>E1J</v>
          </cell>
          <cell r="Q82">
            <v>41407</v>
          </cell>
          <cell r="S82">
            <v>41407</v>
          </cell>
          <cell r="T82">
            <v>41640</v>
          </cell>
          <cell r="U82" t="str">
            <v>Nil</v>
          </cell>
          <cell r="W82">
            <v>8.9375684556407453</v>
          </cell>
          <cell r="X82">
            <v>41912</v>
          </cell>
          <cell r="Y82">
            <v>9.5605749486652982</v>
          </cell>
          <cell r="Z82" t="str">
            <v>s0</v>
          </cell>
          <cell r="AA82">
            <v>41772</v>
          </cell>
          <cell r="AD82">
            <v>41407</v>
          </cell>
        </row>
        <row r="83">
          <cell r="A83" t="str">
            <v>NRS0723</v>
          </cell>
          <cell r="B83" t="str">
            <v xml:space="preserve">Roshid Ahmed </v>
          </cell>
          <cell r="C83" t="str">
            <v>11/Ba Tha Ta (Ya) 014209</v>
          </cell>
          <cell r="D83" t="str">
            <v>M</v>
          </cell>
          <cell r="E83" t="str">
            <v>Sultan Ahmed</v>
          </cell>
          <cell r="F83" t="str">
            <v>Pyar Pyin Aung Pa, Buthidaung</v>
          </cell>
          <cell r="G83" t="str">
            <v>Married</v>
          </cell>
          <cell r="H83">
            <v>23377</v>
          </cell>
          <cell r="I83">
            <v>50.167031763417306</v>
          </cell>
          <cell r="J83" t="str">
            <v>Helper</v>
          </cell>
          <cell r="K83" t="str">
            <v>Nutrition</v>
          </cell>
          <cell r="L83" t="str">
            <v>SC / OTP</v>
          </cell>
          <cell r="M83" t="str">
            <v>Buthidaung</v>
          </cell>
          <cell r="N83" t="str">
            <v>Buthidaung</v>
          </cell>
          <cell r="O83">
            <v>41407</v>
          </cell>
          <cell r="P83" t="str">
            <v>E1J</v>
          </cell>
          <cell r="Q83">
            <v>41407</v>
          </cell>
          <cell r="S83">
            <v>41407</v>
          </cell>
          <cell r="T83">
            <v>41640</v>
          </cell>
          <cell r="U83" t="str">
            <v>Nil</v>
          </cell>
          <cell r="W83">
            <v>8.9375684556407453</v>
          </cell>
          <cell r="X83">
            <v>41912</v>
          </cell>
          <cell r="Y83">
            <v>9.5605749486652982</v>
          </cell>
          <cell r="Z83" t="str">
            <v>s0</v>
          </cell>
          <cell r="AA83">
            <v>41772</v>
          </cell>
          <cell r="AD83">
            <v>41407</v>
          </cell>
        </row>
        <row r="84">
          <cell r="A84" t="str">
            <v>NRS0724</v>
          </cell>
          <cell r="B84" t="str">
            <v>Mamed Shaker (2)</v>
          </cell>
          <cell r="C84" t="str">
            <v>11/Ba Tha Ta (Ya) 113862</v>
          </cell>
          <cell r="D84" t="str">
            <v>M</v>
          </cell>
          <cell r="E84" t="str">
            <v>U Shom Shu</v>
          </cell>
          <cell r="F84" t="str">
            <v>Nga Yent Chaung VT, Yin Ma Ht (Ward 9)</v>
          </cell>
          <cell r="G84" t="str">
            <v>Married</v>
          </cell>
          <cell r="H84">
            <v>28491</v>
          </cell>
          <cell r="I84">
            <v>36.163745892661559</v>
          </cell>
          <cell r="J84" t="str">
            <v>Helper</v>
          </cell>
          <cell r="K84" t="str">
            <v>Nutrition</v>
          </cell>
          <cell r="L84" t="str">
            <v>SC / OTP</v>
          </cell>
          <cell r="M84" t="str">
            <v>Buthidaung</v>
          </cell>
          <cell r="N84" t="str">
            <v>Buthidaung</v>
          </cell>
          <cell r="O84">
            <v>41407</v>
          </cell>
          <cell r="P84" t="str">
            <v>E1J</v>
          </cell>
          <cell r="Q84">
            <v>41407</v>
          </cell>
          <cell r="S84">
            <v>41407</v>
          </cell>
          <cell r="T84">
            <v>41640</v>
          </cell>
          <cell r="U84" t="str">
            <v>Nil</v>
          </cell>
          <cell r="W84">
            <v>8.9375684556407453</v>
          </cell>
          <cell r="X84">
            <v>41912</v>
          </cell>
          <cell r="Y84">
            <v>9.5605749486652982</v>
          </cell>
          <cell r="Z84" t="str">
            <v>s0</v>
          </cell>
          <cell r="AA84">
            <v>41772</v>
          </cell>
          <cell r="AD84">
            <v>41407</v>
          </cell>
        </row>
        <row r="85">
          <cell r="A85" t="str">
            <v>NRS0725</v>
          </cell>
          <cell r="B85" t="str">
            <v>Dil Mohammed</v>
          </cell>
          <cell r="C85" t="str">
            <v>11/Ba Tha Ta (Ya) 004824</v>
          </cell>
          <cell r="D85" t="str">
            <v>M</v>
          </cell>
          <cell r="E85" t="str">
            <v>Abul Hashim</v>
          </cell>
          <cell r="F85" t="str">
            <v>Ka Gya Bet, Buthidaung</v>
          </cell>
          <cell r="G85" t="str">
            <v>Married</v>
          </cell>
          <cell r="H85">
            <v>28254</v>
          </cell>
          <cell r="I85">
            <v>36.812705366922238</v>
          </cell>
          <cell r="J85" t="str">
            <v>Hygiene Promoter</v>
          </cell>
          <cell r="K85" t="str">
            <v>Phase In</v>
          </cell>
          <cell r="L85" t="str">
            <v>WASH software</v>
          </cell>
          <cell r="M85" t="str">
            <v>Buthidaung</v>
          </cell>
          <cell r="N85" t="str">
            <v>Buthidaung</v>
          </cell>
          <cell r="O85">
            <v>41499</v>
          </cell>
          <cell r="P85" t="str">
            <v>T1J</v>
          </cell>
          <cell r="Q85">
            <v>41499</v>
          </cell>
          <cell r="S85">
            <v>41407</v>
          </cell>
          <cell r="T85">
            <v>41640</v>
          </cell>
          <cell r="U85" t="str">
            <v>Nil</v>
          </cell>
          <cell r="W85">
            <v>11.960569550930996</v>
          </cell>
          <cell r="X85">
            <v>42004</v>
          </cell>
          <cell r="Y85">
            <v>9.5605749486652982</v>
          </cell>
          <cell r="Z85" t="str">
            <v>s0</v>
          </cell>
          <cell r="AA85">
            <v>41772</v>
          </cell>
          <cell r="AD85">
            <v>41407</v>
          </cell>
        </row>
        <row r="86">
          <cell r="A86" t="str">
            <v>NRS0732</v>
          </cell>
          <cell r="B86" t="str">
            <v>Zaw Linn Oo</v>
          </cell>
          <cell r="C86" t="str">
            <v>11/Ba Tha Ta (Ya) 000052</v>
          </cell>
          <cell r="D86" t="str">
            <v>M</v>
          </cell>
          <cell r="E86" t="str">
            <v>U Musta Ahmed</v>
          </cell>
          <cell r="F86" t="str">
            <v>Ward (1), Buthidaung</v>
          </cell>
          <cell r="G86" t="str">
            <v>Married</v>
          </cell>
          <cell r="H86">
            <v>28698</v>
          </cell>
          <cell r="I86">
            <v>35.596933187294631</v>
          </cell>
          <cell r="J86" t="str">
            <v>Deputy Programme Manager</v>
          </cell>
          <cell r="K86" t="str">
            <v>Phase In</v>
          </cell>
          <cell r="L86" t="str">
            <v>Phase In</v>
          </cell>
          <cell r="M86" t="str">
            <v>Buthidaung</v>
          </cell>
          <cell r="N86" t="str">
            <v>Buthidaung</v>
          </cell>
          <cell r="O86">
            <v>41428</v>
          </cell>
          <cell r="P86" t="str">
            <v>M1J</v>
          </cell>
          <cell r="Q86">
            <v>41428</v>
          </cell>
          <cell r="S86">
            <v>41428</v>
          </cell>
          <cell r="T86">
            <v>41640</v>
          </cell>
          <cell r="U86" t="str">
            <v>Nil</v>
          </cell>
          <cell r="W86">
            <v>11.960569550930996</v>
          </cell>
          <cell r="X86">
            <v>42004</v>
          </cell>
          <cell r="Y86">
            <v>8.8706365503080082</v>
          </cell>
          <cell r="Z86" t="str">
            <v>s0</v>
          </cell>
          <cell r="AA86">
            <v>41791</v>
          </cell>
          <cell r="AD86">
            <v>41339</v>
          </cell>
        </row>
        <row r="87">
          <cell r="A87" t="str">
            <v>NRS0734</v>
          </cell>
          <cell r="B87" t="str">
            <v>Khin Phyo Aye</v>
          </cell>
          <cell r="C87" t="str">
            <v>11/Ba Tha Ta (Naing) 027522</v>
          </cell>
          <cell r="D87" t="str">
            <v>F</v>
          </cell>
          <cell r="E87" t="str">
            <v>U Khin Maung Nu</v>
          </cell>
          <cell r="F87" t="str">
            <v>Ward (2), Buthidaung</v>
          </cell>
          <cell r="G87" t="str">
            <v>Single</v>
          </cell>
          <cell r="H87">
            <v>33916</v>
          </cell>
          <cell r="I87">
            <v>21.308871851040525</v>
          </cell>
          <cell r="J87" t="str">
            <v>Midwife</v>
          </cell>
          <cell r="K87" t="str">
            <v>Nutrition</v>
          </cell>
          <cell r="L87" t="str">
            <v>Medical</v>
          </cell>
          <cell r="M87" t="str">
            <v>Buthidaung</v>
          </cell>
          <cell r="N87" t="str">
            <v>Buthidaung</v>
          </cell>
          <cell r="O87">
            <v>41435</v>
          </cell>
          <cell r="P87" t="str">
            <v>T2J</v>
          </cell>
          <cell r="Q87">
            <v>41435</v>
          </cell>
          <cell r="S87">
            <v>41435</v>
          </cell>
          <cell r="T87">
            <v>41640</v>
          </cell>
          <cell r="U87" t="str">
            <v>Nil</v>
          </cell>
          <cell r="W87">
            <v>8.9375684556407453</v>
          </cell>
          <cell r="X87">
            <v>41912</v>
          </cell>
          <cell r="Y87">
            <v>8.640657084188911</v>
          </cell>
          <cell r="Z87" t="str">
            <v>s0</v>
          </cell>
          <cell r="AA87">
            <v>41791</v>
          </cell>
          <cell r="AD87">
            <v>41435</v>
          </cell>
        </row>
        <row r="88">
          <cell r="A88" t="str">
            <v>NRS0735</v>
          </cell>
          <cell r="B88" t="str">
            <v>Win Aeindra Khin</v>
          </cell>
          <cell r="C88" t="str">
            <v>11/Ba Tha Ta (Naing) 028817</v>
          </cell>
          <cell r="D88" t="str">
            <v>F</v>
          </cell>
          <cell r="E88" t="str">
            <v>U Tin Oo</v>
          </cell>
          <cell r="F88" t="str">
            <v>Ward (5), Buthidaung</v>
          </cell>
          <cell r="G88" t="str">
            <v>Single</v>
          </cell>
          <cell r="H88">
            <v>34569</v>
          </cell>
          <cell r="I88">
            <v>19.520810514786419</v>
          </cell>
          <cell r="J88" t="str">
            <v>Midwife</v>
          </cell>
          <cell r="K88" t="str">
            <v>Nutrition</v>
          </cell>
          <cell r="L88" t="str">
            <v>Medical</v>
          </cell>
          <cell r="M88" t="str">
            <v>Buthidaung</v>
          </cell>
          <cell r="N88" t="str">
            <v>Buthidaung</v>
          </cell>
          <cell r="O88">
            <v>41435</v>
          </cell>
          <cell r="P88" t="str">
            <v>T2J</v>
          </cell>
          <cell r="Q88">
            <v>41435</v>
          </cell>
          <cell r="S88">
            <v>41435</v>
          </cell>
          <cell r="T88">
            <v>41640</v>
          </cell>
          <cell r="U88" t="str">
            <v>Nil</v>
          </cell>
          <cell r="W88">
            <v>8.9375684556407453</v>
          </cell>
          <cell r="X88">
            <v>41912</v>
          </cell>
          <cell r="Y88">
            <v>8.640657084188911</v>
          </cell>
          <cell r="Z88" t="str">
            <v>s0</v>
          </cell>
          <cell r="AA88">
            <v>41791</v>
          </cell>
          <cell r="AD88">
            <v>41435</v>
          </cell>
        </row>
        <row r="89">
          <cell r="A89" t="str">
            <v>NRS0740</v>
          </cell>
          <cell r="B89" t="str">
            <v>Alom Sha</v>
          </cell>
          <cell r="C89" t="str">
            <v>11/Ba Tha Ta (Ya) 007675</v>
          </cell>
          <cell r="D89" t="str">
            <v>M</v>
          </cell>
          <cell r="E89" t="str">
            <v>U Nadir Husson</v>
          </cell>
          <cell r="F89" t="str">
            <v>Ward (4), Buthidaung</v>
          </cell>
          <cell r="G89" t="str">
            <v>Married</v>
          </cell>
          <cell r="H89">
            <v>28491</v>
          </cell>
          <cell r="I89">
            <v>36.163745892661559</v>
          </cell>
          <cell r="J89" t="str">
            <v>Driver</v>
          </cell>
          <cell r="K89" t="str">
            <v>Logistics</v>
          </cell>
          <cell r="L89" t="str">
            <v>Fleet</v>
          </cell>
          <cell r="M89" t="str">
            <v>Buthidaung</v>
          </cell>
          <cell r="N89" t="str">
            <v>Buthidaung</v>
          </cell>
          <cell r="O89">
            <v>41446</v>
          </cell>
          <cell r="P89" t="str">
            <v>T1J</v>
          </cell>
          <cell r="Q89">
            <v>41446</v>
          </cell>
          <cell r="S89">
            <v>41446</v>
          </cell>
          <cell r="T89">
            <v>41640</v>
          </cell>
          <cell r="U89" t="str">
            <v>Nil</v>
          </cell>
          <cell r="W89">
            <v>8.9375684556407453</v>
          </cell>
          <cell r="X89">
            <v>41912</v>
          </cell>
          <cell r="Y89">
            <v>8.2792607802874745</v>
          </cell>
          <cell r="Z89" t="str">
            <v>s0</v>
          </cell>
          <cell r="AA89">
            <v>41791</v>
          </cell>
          <cell r="AD89">
            <v>41446</v>
          </cell>
        </row>
        <row r="90">
          <cell r="A90" t="str">
            <v>NRS0645</v>
          </cell>
          <cell r="B90" t="str">
            <v>Lokman Hakkim</v>
          </cell>
          <cell r="C90" t="str">
            <v>11/Ba Tha Ta (Ya) 068700</v>
          </cell>
          <cell r="D90" t="str">
            <v>M</v>
          </cell>
          <cell r="E90" t="str">
            <v>U mohammed Kasseim</v>
          </cell>
          <cell r="F90" t="str">
            <v>Chin Tha Mar, Buthidaung</v>
          </cell>
          <cell r="G90" t="str">
            <v>Single</v>
          </cell>
          <cell r="H90">
            <v>30803</v>
          </cell>
          <cell r="I90">
            <v>29.832968236582694</v>
          </cell>
          <cell r="J90" t="str">
            <v>TFP Agent</v>
          </cell>
          <cell r="K90" t="str">
            <v>Nutrition</v>
          </cell>
          <cell r="L90" t="str">
            <v>SC / OTP</v>
          </cell>
          <cell r="M90" t="str">
            <v>Buthidaung</v>
          </cell>
          <cell r="N90" t="str">
            <v>Buthidaung</v>
          </cell>
          <cell r="O90">
            <v>41050</v>
          </cell>
          <cell r="P90" t="str">
            <v>T1J</v>
          </cell>
          <cell r="Q90">
            <v>41050</v>
          </cell>
          <cell r="S90">
            <v>41050</v>
          </cell>
          <cell r="T90">
            <v>41640</v>
          </cell>
          <cell r="U90" t="str">
            <v>Nil</v>
          </cell>
          <cell r="W90">
            <v>4.5673603504928808</v>
          </cell>
          <cell r="X90">
            <v>41779</v>
          </cell>
          <cell r="Y90">
            <v>21.289527720739223</v>
          </cell>
          <cell r="Z90" t="str">
            <v>s1</v>
          </cell>
          <cell r="AA90">
            <v>41781</v>
          </cell>
          <cell r="AD90">
            <v>41050</v>
          </cell>
        </row>
        <row r="91">
          <cell r="A91" t="str">
            <v>NRS0629</v>
          </cell>
          <cell r="B91" t="str">
            <v>Ma Sein Than</v>
          </cell>
          <cell r="C91" t="str">
            <v>11 / Sa Ta Na (Naing) 014858</v>
          </cell>
          <cell r="D91" t="str">
            <v>F</v>
          </cell>
          <cell r="E91" t="str">
            <v>U Hla Htun Khine</v>
          </cell>
          <cell r="F91" t="str">
            <v>Ward (6), Buthidaung</v>
          </cell>
          <cell r="G91" t="str">
            <v>Married</v>
          </cell>
          <cell r="H91">
            <v>23166</v>
          </cell>
          <cell r="I91">
            <v>50.744797371303399</v>
          </cell>
          <cell r="J91" t="str">
            <v>Cleaner</v>
          </cell>
          <cell r="K91" t="str">
            <v>Administration</v>
          </cell>
          <cell r="L91" t="str">
            <v>Admin</v>
          </cell>
          <cell r="M91" t="str">
            <v>Buthidaung</v>
          </cell>
          <cell r="N91" t="str">
            <v>Buthidaung</v>
          </cell>
          <cell r="O91">
            <v>41456</v>
          </cell>
          <cell r="P91" t="str">
            <v>E1Q</v>
          </cell>
          <cell r="Q91">
            <v>41456</v>
          </cell>
          <cell r="S91">
            <v>40875</v>
          </cell>
          <cell r="T91">
            <v>41640</v>
          </cell>
          <cell r="U91" t="str">
            <v>Nil</v>
          </cell>
          <cell r="W91">
            <v>11.960569550930996</v>
          </cell>
          <cell r="X91">
            <v>42004</v>
          </cell>
          <cell r="Y91">
            <v>27.039014373716633</v>
          </cell>
          <cell r="Z91" t="str">
            <v>s2</v>
          </cell>
          <cell r="AA91">
            <v>41974</v>
          </cell>
          <cell r="AD91">
            <v>41456</v>
          </cell>
        </row>
        <row r="92">
          <cell r="A92" t="str">
            <v>NRS0755</v>
          </cell>
          <cell r="B92" t="str">
            <v xml:space="preserve">Abdu Zabbar </v>
          </cell>
          <cell r="C92" t="str">
            <v>11/Ba Tha Ta (Ya) 053976</v>
          </cell>
          <cell r="D92" t="str">
            <v>M</v>
          </cell>
          <cell r="E92" t="str">
            <v>U Abul Ahlom</v>
          </cell>
          <cell r="F92" t="str">
            <v>Ka Gya Bet Kan Pyin VT, Buthidaung</v>
          </cell>
          <cell r="G92" t="str">
            <v>Married</v>
          </cell>
          <cell r="H92">
            <v>21195</v>
          </cell>
          <cell r="I92">
            <v>55.498357064622127</v>
          </cell>
          <cell r="J92" t="str">
            <v>Head of Project</v>
          </cell>
          <cell r="K92" t="str">
            <v>Phase In</v>
          </cell>
          <cell r="L92" t="str">
            <v>FSL FPA</v>
          </cell>
          <cell r="M92" t="str">
            <v>Buthidaung</v>
          </cell>
          <cell r="N92" t="str">
            <v>Buthidaung</v>
          </cell>
          <cell r="O92">
            <v>41470</v>
          </cell>
          <cell r="P92" t="str">
            <v>T3J</v>
          </cell>
          <cell r="Q92">
            <v>41470</v>
          </cell>
          <cell r="S92">
            <v>41470</v>
          </cell>
          <cell r="T92">
            <v>41640</v>
          </cell>
          <cell r="U92" t="str">
            <v>Nil</v>
          </cell>
          <cell r="W92">
            <v>11.960569550930996</v>
          </cell>
          <cell r="X92">
            <v>42004</v>
          </cell>
          <cell r="Y92">
            <v>7.49075975359343</v>
          </cell>
          <cell r="Z92" t="str">
            <v>s0</v>
          </cell>
          <cell r="AA92">
            <v>41821</v>
          </cell>
          <cell r="AD92" t="str">
            <v>15/07/2013</v>
          </cell>
        </row>
        <row r="93">
          <cell r="A93" t="str">
            <v>NRS0765</v>
          </cell>
          <cell r="B93" t="str">
            <v>Mohamed Shaker (3)</v>
          </cell>
          <cell r="C93" t="str">
            <v>11/Ba Tha Ta (Ya) 102886</v>
          </cell>
          <cell r="D93" t="str">
            <v>M</v>
          </cell>
          <cell r="E93" t="str">
            <v>U Siddik Ahmed</v>
          </cell>
          <cell r="F93" t="str">
            <v>Ward (1), Buthidaung</v>
          </cell>
          <cell r="G93" t="str">
            <v>Married</v>
          </cell>
          <cell r="H93">
            <v>28732</v>
          </cell>
          <cell r="I93">
            <v>35.503833515881709</v>
          </cell>
          <cell r="J93" t="str">
            <v>Watchman</v>
          </cell>
          <cell r="K93" t="str">
            <v>Logistics</v>
          </cell>
          <cell r="L93" t="str">
            <v>Security</v>
          </cell>
          <cell r="M93" t="str">
            <v>Buthidaung</v>
          </cell>
          <cell r="N93" t="str">
            <v>Buthidaung</v>
          </cell>
          <cell r="O93">
            <v>41478</v>
          </cell>
          <cell r="P93" t="str">
            <v>E1J</v>
          </cell>
          <cell r="Q93">
            <v>41478</v>
          </cell>
          <cell r="S93">
            <v>41478</v>
          </cell>
          <cell r="T93">
            <v>41640</v>
          </cell>
          <cell r="U93" t="str">
            <v>Nil</v>
          </cell>
          <cell r="W93">
            <v>8.9375684556407453</v>
          </cell>
          <cell r="X93">
            <v>41912</v>
          </cell>
          <cell r="Y93">
            <v>7.2279260780287471</v>
          </cell>
          <cell r="Z93" t="str">
            <v>s0</v>
          </cell>
          <cell r="AA93">
            <v>41821</v>
          </cell>
          <cell r="AD93" t="str">
            <v>23/7/2013</v>
          </cell>
        </row>
        <row r="94">
          <cell r="A94" t="str">
            <v>NRS0766</v>
          </cell>
          <cell r="B94" t="str">
            <v>Abul Ahmed</v>
          </cell>
          <cell r="C94" t="str">
            <v>11/Ba Tha Ta (Ya) 007714</v>
          </cell>
          <cell r="D94" t="str">
            <v>M</v>
          </cell>
          <cell r="E94" t="str">
            <v>Shaker Ahmed</v>
          </cell>
          <cell r="F94" t="str">
            <v>Ka Gya Bet Kan Pyin, Buthidaung</v>
          </cell>
          <cell r="G94" t="str">
            <v>Married</v>
          </cell>
          <cell r="H94">
            <v>28856</v>
          </cell>
          <cell r="I94">
            <v>35.164293537787515</v>
          </cell>
          <cell r="J94" t="str">
            <v>Watchman</v>
          </cell>
          <cell r="K94" t="str">
            <v>Logistics</v>
          </cell>
          <cell r="L94" t="str">
            <v>Security</v>
          </cell>
          <cell r="M94" t="str">
            <v>Buthidaung</v>
          </cell>
          <cell r="N94" t="str">
            <v>Buthidaung</v>
          </cell>
          <cell r="O94">
            <v>41478</v>
          </cell>
          <cell r="P94" t="str">
            <v>E1J</v>
          </cell>
          <cell r="Q94">
            <v>41478</v>
          </cell>
          <cell r="S94">
            <v>41478</v>
          </cell>
          <cell r="T94">
            <v>41640</v>
          </cell>
          <cell r="U94" t="str">
            <v>Nil</v>
          </cell>
          <cell r="W94">
            <v>8.9375684556407453</v>
          </cell>
          <cell r="X94">
            <v>41912</v>
          </cell>
          <cell r="Y94">
            <v>7.2279260780287471</v>
          </cell>
          <cell r="Z94" t="str">
            <v>s0</v>
          </cell>
          <cell r="AA94">
            <v>41821</v>
          </cell>
          <cell r="AD94" t="str">
            <v>23/7/2013</v>
          </cell>
        </row>
        <row r="95">
          <cell r="A95" t="str">
            <v>NRS0772</v>
          </cell>
          <cell r="B95" t="str">
            <v>Sawlimullah@Maung Myint Hlaing</v>
          </cell>
          <cell r="C95" t="str">
            <v xml:space="preserve">11/Ba Tha Ta (Ya) 003469 </v>
          </cell>
          <cell r="D95" t="str">
            <v>M</v>
          </cell>
          <cell r="E95" t="str">
            <v>U Mohamed Dullah</v>
          </cell>
          <cell r="F95" t="str">
            <v>Ward (4), Buthidaung</v>
          </cell>
          <cell r="G95" t="str">
            <v>Single</v>
          </cell>
          <cell r="H95">
            <v>30203</v>
          </cell>
          <cell r="I95">
            <v>31.475903614457831</v>
          </cell>
          <cell r="J95" t="str">
            <v>Monitoring Officer</v>
          </cell>
          <cell r="K95" t="str">
            <v>Phase In</v>
          </cell>
          <cell r="L95" t="str">
            <v>M&amp;E</v>
          </cell>
          <cell r="M95" t="str">
            <v>Buthidaung</v>
          </cell>
          <cell r="N95" t="str">
            <v>Buthidaung</v>
          </cell>
          <cell r="O95">
            <v>41492</v>
          </cell>
          <cell r="P95" t="str">
            <v>T1J</v>
          </cell>
          <cell r="Q95">
            <v>41492</v>
          </cell>
          <cell r="S95">
            <v>41492</v>
          </cell>
          <cell r="T95">
            <v>41640</v>
          </cell>
          <cell r="U95" t="str">
            <v>Nil</v>
          </cell>
          <cell r="W95">
            <v>11.960569550930996</v>
          </cell>
          <cell r="X95">
            <v>42004</v>
          </cell>
          <cell r="Y95">
            <v>6.7679671457905544</v>
          </cell>
          <cell r="Z95" t="str">
            <v>s0</v>
          </cell>
          <cell r="AA95">
            <v>41852</v>
          </cell>
          <cell r="AD95">
            <v>41433</v>
          </cell>
        </row>
        <row r="96">
          <cell r="A96" t="str">
            <v>NRS0773</v>
          </cell>
          <cell r="B96" t="str">
            <v>Mohamed Amin (2)</v>
          </cell>
          <cell r="C96" t="str">
            <v>11/Ba Tha Ta (Ya) 016191</v>
          </cell>
          <cell r="D96" t="str">
            <v>M</v>
          </cell>
          <cell r="E96" t="str">
            <v>U Abdu Rawman</v>
          </cell>
          <cell r="F96" t="str">
            <v>Kwan Dine, Buthidaung</v>
          </cell>
          <cell r="G96" t="str">
            <v>Married</v>
          </cell>
          <cell r="H96">
            <v>26665</v>
          </cell>
          <cell r="I96">
            <v>41.163745892661559</v>
          </cell>
          <cell r="J96" t="str">
            <v>Monitoring Officer</v>
          </cell>
          <cell r="K96" t="str">
            <v>Phase In</v>
          </cell>
          <cell r="L96" t="str">
            <v>M&amp;E</v>
          </cell>
          <cell r="M96" t="str">
            <v>Buthidaung</v>
          </cell>
          <cell r="N96" t="str">
            <v>Buthidaung</v>
          </cell>
          <cell r="O96">
            <v>41492</v>
          </cell>
          <cell r="P96" t="str">
            <v>T1J</v>
          </cell>
          <cell r="Q96">
            <v>41492</v>
          </cell>
          <cell r="S96">
            <v>41492</v>
          </cell>
          <cell r="T96">
            <v>41640</v>
          </cell>
          <cell r="U96" t="str">
            <v>Nil</v>
          </cell>
          <cell r="W96">
            <v>11.960569550930996</v>
          </cell>
          <cell r="X96">
            <v>42004</v>
          </cell>
          <cell r="Y96">
            <v>6.7679671457905544</v>
          </cell>
          <cell r="Z96" t="str">
            <v>s0</v>
          </cell>
          <cell r="AA96">
            <v>41852</v>
          </cell>
          <cell r="AD96">
            <v>41433</v>
          </cell>
        </row>
        <row r="97">
          <cell r="A97" t="str">
            <v>NRS0774</v>
          </cell>
          <cell r="B97" t="str">
            <v>Ma Hla Win@Gu Pru</v>
          </cell>
          <cell r="C97" t="str">
            <v>11/Ba Tha Ta (Pyu) 000229</v>
          </cell>
          <cell r="D97" t="str">
            <v>F</v>
          </cell>
          <cell r="E97" t="str">
            <v>U Semontaw</v>
          </cell>
          <cell r="F97" t="str">
            <v>Ward (7), ButhidaungM</v>
          </cell>
          <cell r="G97" t="str">
            <v>Married</v>
          </cell>
          <cell r="H97">
            <v>28474</v>
          </cell>
          <cell r="I97">
            <v>36.210295728368017</v>
          </cell>
          <cell r="J97" t="str">
            <v>Monitoring Officer</v>
          </cell>
          <cell r="K97" t="str">
            <v>Phase In</v>
          </cell>
          <cell r="L97" t="str">
            <v>M&amp;E</v>
          </cell>
          <cell r="M97" t="str">
            <v>Buthidaung</v>
          </cell>
          <cell r="N97" t="str">
            <v>Buthidaung</v>
          </cell>
          <cell r="O97">
            <v>41492</v>
          </cell>
          <cell r="P97" t="str">
            <v>T1J</v>
          </cell>
          <cell r="Q97">
            <v>41492</v>
          </cell>
          <cell r="S97">
            <v>41492</v>
          </cell>
          <cell r="T97">
            <v>41640</v>
          </cell>
          <cell r="U97" t="str">
            <v>Nil</v>
          </cell>
          <cell r="W97">
            <v>11.960569550930996</v>
          </cell>
          <cell r="X97">
            <v>42004</v>
          </cell>
          <cell r="Y97">
            <v>6.7679671457905544</v>
          </cell>
          <cell r="Z97" t="str">
            <v>s0</v>
          </cell>
          <cell r="AA97">
            <v>41852</v>
          </cell>
          <cell r="AD97">
            <v>41433</v>
          </cell>
        </row>
        <row r="98">
          <cell r="A98" t="str">
            <v>NRS0777</v>
          </cell>
          <cell r="B98" t="str">
            <v>Torida @ Tofreda</v>
          </cell>
          <cell r="C98" t="str">
            <v>11/Ba Tha Ta (Ya) 141696</v>
          </cell>
          <cell r="D98" t="str">
            <v>F</v>
          </cell>
          <cell r="E98" t="str">
            <v>U Hamidul Hoque</v>
          </cell>
          <cell r="F98" t="str">
            <v>Taung Bazar, Butthidaung</v>
          </cell>
          <cell r="G98" t="str">
            <v>Married</v>
          </cell>
          <cell r="H98">
            <v>29952</v>
          </cell>
          <cell r="I98">
            <v>32.163198247535597</v>
          </cell>
          <cell r="J98" t="str">
            <v>TFP Agent</v>
          </cell>
          <cell r="K98" t="str">
            <v>Nutrition</v>
          </cell>
          <cell r="L98" t="str">
            <v>SC / OTP</v>
          </cell>
          <cell r="M98" t="str">
            <v>Buthidaung</v>
          </cell>
          <cell r="N98" t="str">
            <v>Buthidaung</v>
          </cell>
          <cell r="O98">
            <v>41640</v>
          </cell>
          <cell r="P98" t="str">
            <v>T1J</v>
          </cell>
          <cell r="Q98">
            <v>41499</v>
          </cell>
          <cell r="R98" t="str">
            <v>change department Hygien Promotor to TFP Agent through external recruitment</v>
          </cell>
          <cell r="S98">
            <v>41499</v>
          </cell>
          <cell r="T98">
            <v>41640</v>
          </cell>
          <cell r="U98" t="str">
            <v>Nil</v>
          </cell>
          <cell r="V98">
            <v>41698</v>
          </cell>
          <cell r="W98">
            <v>8.9375684556407453</v>
          </cell>
          <cell r="X98">
            <v>41912</v>
          </cell>
          <cell r="Y98">
            <v>6.537987679671458</v>
          </cell>
          <cell r="Z98" t="str">
            <v>s0</v>
          </cell>
          <cell r="AA98">
            <v>41852</v>
          </cell>
          <cell r="AD98">
            <v>41640</v>
          </cell>
        </row>
        <row r="99">
          <cell r="A99" t="str">
            <v>NRS0778</v>
          </cell>
          <cell r="B99" t="str">
            <v>Mamed Hares (2)</v>
          </cell>
          <cell r="C99" t="str">
            <v>11/Ba Tha Ta (Ya) 069754</v>
          </cell>
          <cell r="D99" t="str">
            <v>M</v>
          </cell>
          <cell r="E99" t="str">
            <v>U Zaw Lal Ahmed</v>
          </cell>
          <cell r="F99" t="str">
            <v>Ward (1), Buthidaung</v>
          </cell>
          <cell r="G99" t="str">
            <v>Married</v>
          </cell>
          <cell r="H99">
            <v>28491</v>
          </cell>
          <cell r="I99">
            <v>36.163745892661559</v>
          </cell>
          <cell r="J99" t="str">
            <v>Team Leader</v>
          </cell>
          <cell r="K99" t="str">
            <v>Phase In</v>
          </cell>
          <cell r="L99" t="str">
            <v>WASH software</v>
          </cell>
          <cell r="M99" t="str">
            <v>Buthidaung</v>
          </cell>
          <cell r="N99" t="str">
            <v>Buthidaung</v>
          </cell>
          <cell r="O99">
            <v>41671</v>
          </cell>
          <cell r="P99" t="str">
            <v>T2J</v>
          </cell>
          <cell r="Q99">
            <v>41671</v>
          </cell>
          <cell r="R99" t="str">
            <v>promotion from Hygiene Promotor to Team Leader Phase In WASH (Technician level 1 to 2) through EXTERNAL  recruitment</v>
          </cell>
          <cell r="S99">
            <v>41499</v>
          </cell>
          <cell r="T99">
            <v>41640</v>
          </cell>
          <cell r="U99" t="str">
            <v>2 months</v>
          </cell>
          <cell r="V99">
            <v>41729</v>
          </cell>
          <cell r="W99">
            <v>11.960569550930996</v>
          </cell>
          <cell r="X99">
            <v>42004</v>
          </cell>
          <cell r="Y99">
            <v>6.537987679671458</v>
          </cell>
          <cell r="Z99" t="str">
            <v>s0</v>
          </cell>
          <cell r="AA99">
            <v>41852</v>
          </cell>
          <cell r="AD99">
            <v>41671</v>
          </cell>
        </row>
        <row r="100">
          <cell r="A100" t="str">
            <v>NRS0779</v>
          </cell>
          <cell r="B100" t="str">
            <v>Mohamed Omar (2)</v>
          </cell>
          <cell r="C100" t="str">
            <v>11/Ba Tha Ta (Ya) 105355</v>
          </cell>
          <cell r="D100" t="str">
            <v>M</v>
          </cell>
          <cell r="E100" t="str">
            <v>U Abdu Salam</v>
          </cell>
          <cell r="F100" t="str">
            <v>Ward (5), Buthidaung</v>
          </cell>
          <cell r="G100" t="str">
            <v>Married</v>
          </cell>
          <cell r="H100">
            <v>28987</v>
          </cell>
          <cell r="I100">
            <v>34.805585980284775</v>
          </cell>
          <cell r="J100" t="str">
            <v>Hygiene Promoter</v>
          </cell>
          <cell r="K100" t="str">
            <v>Phase In</v>
          </cell>
          <cell r="L100" t="str">
            <v>WASH software</v>
          </cell>
          <cell r="M100" t="str">
            <v>Buthidaung</v>
          </cell>
          <cell r="N100" t="str">
            <v>Buthidaung</v>
          </cell>
          <cell r="O100">
            <v>41499</v>
          </cell>
          <cell r="P100" t="str">
            <v>T1J</v>
          </cell>
          <cell r="Q100">
            <v>41499</v>
          </cell>
          <cell r="S100">
            <v>41499</v>
          </cell>
          <cell r="T100">
            <v>41640</v>
          </cell>
          <cell r="U100" t="str">
            <v>Nil</v>
          </cell>
          <cell r="W100">
            <v>11.960569550930996</v>
          </cell>
          <cell r="X100">
            <v>42004</v>
          </cell>
          <cell r="Y100">
            <v>6.537987679671458</v>
          </cell>
          <cell r="Z100" t="str">
            <v>s0</v>
          </cell>
          <cell r="AA100">
            <v>41852</v>
          </cell>
          <cell r="AD100" t="str">
            <v>13/08/2013</v>
          </cell>
        </row>
        <row r="101">
          <cell r="A101" t="str">
            <v>NRS0784</v>
          </cell>
          <cell r="B101" t="str">
            <v>Hamid Husson</v>
          </cell>
          <cell r="C101" t="str">
            <v>BTG - 213270</v>
          </cell>
          <cell r="D101" t="str">
            <v>M</v>
          </cell>
          <cell r="E101" t="str">
            <v>Arzi Rahman</v>
          </cell>
          <cell r="F101" t="str">
            <v>Thin Ga Net, Buthidaung</v>
          </cell>
          <cell r="G101" t="str">
            <v>Married</v>
          </cell>
          <cell r="H101">
            <v>25204</v>
          </cell>
          <cell r="I101">
            <v>45.164293537787515</v>
          </cell>
          <cell r="J101" t="str">
            <v>FPA technician</v>
          </cell>
          <cell r="K101" t="str">
            <v>Phase In</v>
          </cell>
          <cell r="L101" t="str">
            <v>FSL FPA</v>
          </cell>
          <cell r="M101" t="str">
            <v>Buthidaung</v>
          </cell>
          <cell r="N101" t="str">
            <v>Buthidaung</v>
          </cell>
          <cell r="O101">
            <v>41499</v>
          </cell>
          <cell r="P101" t="str">
            <v>T1J</v>
          </cell>
          <cell r="Q101">
            <v>41499</v>
          </cell>
          <cell r="S101">
            <v>41499</v>
          </cell>
          <cell r="T101">
            <v>41640</v>
          </cell>
          <cell r="U101" t="str">
            <v>Nil</v>
          </cell>
          <cell r="W101">
            <v>11.960569550930996</v>
          </cell>
          <cell r="X101">
            <v>42004</v>
          </cell>
          <cell r="Y101">
            <v>6.537987679671458</v>
          </cell>
          <cell r="Z101" t="str">
            <v>s0</v>
          </cell>
          <cell r="AA101">
            <v>41852</v>
          </cell>
          <cell r="AD101" t="str">
            <v>13/08/2013</v>
          </cell>
        </row>
        <row r="102">
          <cell r="A102" t="str">
            <v>NRS0785</v>
          </cell>
          <cell r="B102" t="str">
            <v>Adu Goffar</v>
          </cell>
          <cell r="C102" t="str">
            <v>11/Ba Tha Ta (Ya) 113180</v>
          </cell>
          <cell r="D102" t="str">
            <v>M</v>
          </cell>
          <cell r="E102" t="str">
            <v>Mohamed Zolil</v>
          </cell>
          <cell r="F102" t="str">
            <v>Taung Bazar, Butthidaung</v>
          </cell>
          <cell r="G102" t="str">
            <v>Married</v>
          </cell>
          <cell r="H102">
            <v>25348</v>
          </cell>
          <cell r="I102">
            <v>44.769989047097482</v>
          </cell>
          <cell r="J102" t="str">
            <v>FPA technician</v>
          </cell>
          <cell r="K102" t="str">
            <v>Phase In</v>
          </cell>
          <cell r="L102" t="str">
            <v>FSL FPA</v>
          </cell>
          <cell r="M102" t="str">
            <v>Buthidaung</v>
          </cell>
          <cell r="N102" t="str">
            <v>Buthidaung</v>
          </cell>
          <cell r="O102">
            <v>41499</v>
          </cell>
          <cell r="P102" t="str">
            <v>T1J</v>
          </cell>
          <cell r="Q102">
            <v>41499</v>
          </cell>
          <cell r="S102">
            <v>41499</v>
          </cell>
          <cell r="T102">
            <v>41640</v>
          </cell>
          <cell r="U102" t="str">
            <v>Nil</v>
          </cell>
          <cell r="W102">
            <v>11.960569550930996</v>
          </cell>
          <cell r="X102">
            <v>42004</v>
          </cell>
          <cell r="Y102">
            <v>6.537987679671458</v>
          </cell>
          <cell r="Z102" t="str">
            <v>s0</v>
          </cell>
          <cell r="AA102">
            <v>41852</v>
          </cell>
          <cell r="AD102" t="str">
            <v>13/08/2013</v>
          </cell>
        </row>
        <row r="103">
          <cell r="A103" t="str">
            <v>NRS0786</v>
          </cell>
          <cell r="B103" t="str">
            <v>Maung Nyo Tun</v>
          </cell>
          <cell r="C103" t="str">
            <v>11/Ba Tha Ta (Ya) 032418</v>
          </cell>
          <cell r="D103" t="str">
            <v>M</v>
          </cell>
          <cell r="E103" t="str">
            <v>U Sein Dawy Aung</v>
          </cell>
          <cell r="F103" t="str">
            <v>Ward (5), Buthidaung</v>
          </cell>
          <cell r="G103" t="str">
            <v>Married</v>
          </cell>
          <cell r="H103">
            <v>25782</v>
          </cell>
          <cell r="I103">
            <v>43.581599123767802</v>
          </cell>
          <cell r="J103" t="str">
            <v>FPA technician</v>
          </cell>
          <cell r="K103" t="str">
            <v>Phase In</v>
          </cell>
          <cell r="L103" t="str">
            <v>FSL FPA</v>
          </cell>
          <cell r="M103" t="str">
            <v>Buthidaung</v>
          </cell>
          <cell r="N103" t="str">
            <v>Buthidaung</v>
          </cell>
          <cell r="O103">
            <v>41499</v>
          </cell>
          <cell r="P103" t="str">
            <v>T1J</v>
          </cell>
          <cell r="Q103">
            <v>41499</v>
          </cell>
          <cell r="S103">
            <v>41499</v>
          </cell>
          <cell r="T103">
            <v>41640</v>
          </cell>
          <cell r="U103" t="str">
            <v>Nil</v>
          </cell>
          <cell r="W103">
            <v>11.960569550930996</v>
          </cell>
          <cell r="X103">
            <v>42004</v>
          </cell>
          <cell r="Y103">
            <v>6.537987679671458</v>
          </cell>
          <cell r="Z103" t="str">
            <v>s0</v>
          </cell>
          <cell r="AA103">
            <v>41852</v>
          </cell>
          <cell r="AD103" t="str">
            <v>13/08/2013</v>
          </cell>
        </row>
        <row r="104">
          <cell r="A104" t="str">
            <v>NRS0787</v>
          </cell>
          <cell r="B104" t="str">
            <v>Janinaf Bi Bi@Ma Saw Phyu</v>
          </cell>
          <cell r="C104" t="str">
            <v>11/Ba Tha Ta (Ya) 119032</v>
          </cell>
          <cell r="D104" t="str">
            <v>F</v>
          </cell>
          <cell r="E104" t="str">
            <v>U Mea Hussein</v>
          </cell>
          <cell r="F104" t="str">
            <v>Ward (1), Buthidaung</v>
          </cell>
          <cell r="G104" t="str">
            <v>Married</v>
          </cell>
          <cell r="H104">
            <v>23225</v>
          </cell>
          <cell r="I104">
            <v>50.583242059145675</v>
          </cell>
          <cell r="J104" t="str">
            <v>FPA technician</v>
          </cell>
          <cell r="K104" t="str">
            <v>Phase In</v>
          </cell>
          <cell r="L104" t="str">
            <v>FSL FPA</v>
          </cell>
          <cell r="M104" t="str">
            <v>Buthidaung</v>
          </cell>
          <cell r="N104" t="str">
            <v>Buthidaung</v>
          </cell>
          <cell r="O104">
            <v>41499</v>
          </cell>
          <cell r="P104" t="str">
            <v>T1J</v>
          </cell>
          <cell r="Q104">
            <v>41499</v>
          </cell>
          <cell r="S104">
            <v>41499</v>
          </cell>
          <cell r="T104">
            <v>41640</v>
          </cell>
          <cell r="U104" t="str">
            <v>Nil</v>
          </cell>
          <cell r="W104">
            <v>11.960569550930996</v>
          </cell>
          <cell r="X104">
            <v>42004</v>
          </cell>
          <cell r="Y104">
            <v>6.537987679671458</v>
          </cell>
          <cell r="Z104" t="str">
            <v>s0</v>
          </cell>
          <cell r="AA104">
            <v>41852</v>
          </cell>
          <cell r="AD104" t="str">
            <v>13/08/2013</v>
          </cell>
        </row>
        <row r="105">
          <cell r="A105" t="str">
            <v>NRS0792</v>
          </cell>
          <cell r="B105" t="str">
            <v>Rashida</v>
          </cell>
          <cell r="C105" t="str">
            <v>11/Ba Tha Ta (Ya) 113985</v>
          </cell>
          <cell r="D105" t="str">
            <v>F</v>
          </cell>
          <cell r="E105" t="str">
            <v>U Boni Islam</v>
          </cell>
          <cell r="F105" t="str">
            <v>Ward (2), Buthidaung</v>
          </cell>
          <cell r="G105" t="str">
            <v>Married</v>
          </cell>
          <cell r="H105">
            <v>31413</v>
          </cell>
          <cell r="I105">
            <v>28.162650602409638</v>
          </cell>
          <cell r="J105" t="str">
            <v>IGA technician</v>
          </cell>
          <cell r="K105" t="str">
            <v>Phase In</v>
          </cell>
          <cell r="L105" t="str">
            <v>FSL FPA</v>
          </cell>
          <cell r="M105" t="str">
            <v>Buthidaung</v>
          </cell>
          <cell r="N105" t="str">
            <v>Buthidaung</v>
          </cell>
          <cell r="O105">
            <v>41499</v>
          </cell>
          <cell r="P105" t="str">
            <v>T1J</v>
          </cell>
          <cell r="Q105">
            <v>41499</v>
          </cell>
          <cell r="S105">
            <v>41499</v>
          </cell>
          <cell r="T105">
            <v>41640</v>
          </cell>
          <cell r="U105" t="str">
            <v>Nil</v>
          </cell>
          <cell r="W105">
            <v>11.960569550930996</v>
          </cell>
          <cell r="X105">
            <v>42004</v>
          </cell>
          <cell r="Y105">
            <v>6.537987679671458</v>
          </cell>
          <cell r="Z105" t="str">
            <v>s0</v>
          </cell>
          <cell r="AA105">
            <v>41852</v>
          </cell>
          <cell r="AD105" t="str">
            <v>13/08/2013</v>
          </cell>
        </row>
        <row r="106">
          <cell r="A106" t="str">
            <v>NRS0793</v>
          </cell>
          <cell r="B106" t="str">
            <v>Ali Ahmed @ Maung Shwe Aye</v>
          </cell>
          <cell r="C106" t="str">
            <v>11/Ba Tha Ta (Ya) 124720</v>
          </cell>
          <cell r="D106" t="str">
            <v>M</v>
          </cell>
          <cell r="E106" t="str">
            <v>Omar Mea</v>
          </cell>
          <cell r="F106" t="str">
            <v>Ka Gya Bet Kan Pyin, Buthidaung</v>
          </cell>
          <cell r="G106" t="str">
            <v>Married</v>
          </cell>
          <cell r="H106">
            <v>22902</v>
          </cell>
          <cell r="I106">
            <v>51.467688937568454</v>
          </cell>
          <cell r="J106" t="str">
            <v>IGA technician</v>
          </cell>
          <cell r="K106" t="str">
            <v>Phase In</v>
          </cell>
          <cell r="L106" t="str">
            <v>FSL IGA</v>
          </cell>
          <cell r="M106" t="str">
            <v>Buthidaung</v>
          </cell>
          <cell r="N106" t="str">
            <v>Buthidaung</v>
          </cell>
          <cell r="O106">
            <v>41499</v>
          </cell>
          <cell r="P106" t="str">
            <v>T1J</v>
          </cell>
          <cell r="Q106">
            <v>41499</v>
          </cell>
          <cell r="S106">
            <v>41499</v>
          </cell>
          <cell r="T106">
            <v>41640</v>
          </cell>
          <cell r="U106" t="str">
            <v>Nil</v>
          </cell>
          <cell r="W106">
            <v>11.960569550930996</v>
          </cell>
          <cell r="X106">
            <v>42004</v>
          </cell>
          <cell r="Y106">
            <v>6.537987679671458</v>
          </cell>
          <cell r="Z106" t="str">
            <v>s0</v>
          </cell>
          <cell r="AA106">
            <v>41852</v>
          </cell>
          <cell r="AD106" t="str">
            <v>13/08/2013</v>
          </cell>
        </row>
        <row r="107">
          <cell r="A107" t="str">
            <v>NRS0794</v>
          </cell>
          <cell r="B107" t="str">
            <v>Mozul Ahmed</v>
          </cell>
          <cell r="C107" t="str">
            <v>11/Ba Tha Ta (Ya) 017366</v>
          </cell>
          <cell r="D107" t="str">
            <v>M</v>
          </cell>
          <cell r="E107" t="str">
            <v>U Adu Gaffer</v>
          </cell>
          <cell r="F107" t="str">
            <v>Dabyu Chaung, Buthidaung</v>
          </cell>
          <cell r="G107" t="str">
            <v>Married</v>
          </cell>
          <cell r="H107">
            <v>30229</v>
          </cell>
          <cell r="I107">
            <v>31.404709748083242</v>
          </cell>
          <cell r="J107" t="str">
            <v>IGA technician</v>
          </cell>
          <cell r="K107" t="str">
            <v>Phase In</v>
          </cell>
          <cell r="L107" t="str">
            <v>FSL IGA</v>
          </cell>
          <cell r="M107" t="str">
            <v>Buthidaung</v>
          </cell>
          <cell r="N107" t="str">
            <v>Buthidaung</v>
          </cell>
          <cell r="O107">
            <v>41499</v>
          </cell>
          <cell r="P107" t="str">
            <v>T1J</v>
          </cell>
          <cell r="Q107">
            <v>41499</v>
          </cell>
          <cell r="S107">
            <v>41499</v>
          </cell>
          <cell r="T107">
            <v>41640</v>
          </cell>
          <cell r="U107" t="str">
            <v>Nil</v>
          </cell>
          <cell r="W107">
            <v>11.960569550930996</v>
          </cell>
          <cell r="X107">
            <v>42004</v>
          </cell>
          <cell r="Y107">
            <v>6.537987679671458</v>
          </cell>
          <cell r="Z107" t="str">
            <v>s0</v>
          </cell>
          <cell r="AA107">
            <v>41852</v>
          </cell>
          <cell r="AD107" t="str">
            <v>13/08/2013</v>
          </cell>
        </row>
        <row r="108">
          <cell r="A108" t="str">
            <v>NRS0702</v>
          </cell>
          <cell r="B108" t="str">
            <v>Mamed Hares@Ko Ko Naing</v>
          </cell>
          <cell r="C108" t="str">
            <v>11/Ba Tha Ta (Ya) 057439</v>
          </cell>
          <cell r="D108" t="str">
            <v>M</v>
          </cell>
          <cell r="E108" t="str">
            <v>Mamed Hashim</v>
          </cell>
          <cell r="F108" t="str">
            <v>Dar Bro Chaung, Buthidaung</v>
          </cell>
          <cell r="G108" t="str">
            <v>Married</v>
          </cell>
          <cell r="H108">
            <v>30067</v>
          </cell>
          <cell r="I108">
            <v>31.84830230010953</v>
          </cell>
          <cell r="J108" t="str">
            <v>Head of Project</v>
          </cell>
          <cell r="K108" t="str">
            <v>Phase In</v>
          </cell>
          <cell r="L108" t="str">
            <v>WASH software</v>
          </cell>
          <cell r="M108" t="str">
            <v>Buthidaung</v>
          </cell>
          <cell r="N108" t="str">
            <v>Buthidaung</v>
          </cell>
          <cell r="O108">
            <v>41499</v>
          </cell>
          <cell r="P108" t="str">
            <v>T3J</v>
          </cell>
          <cell r="Q108">
            <v>41499</v>
          </cell>
          <cell r="S108">
            <v>41396</v>
          </cell>
          <cell r="T108">
            <v>41640</v>
          </cell>
          <cell r="U108" t="str">
            <v>Nil</v>
          </cell>
          <cell r="W108">
            <v>11.960569550930996</v>
          </cell>
          <cell r="X108">
            <v>42004</v>
          </cell>
          <cell r="Y108">
            <v>9.9219712525667347</v>
          </cell>
          <cell r="Z108" t="str">
            <v>s0</v>
          </cell>
          <cell r="AA108">
            <v>41760</v>
          </cell>
          <cell r="AD108" t="str">
            <v>13/08/2013</v>
          </cell>
        </row>
        <row r="109">
          <cell r="A109" t="str">
            <v>NRS0800</v>
          </cell>
          <cell r="B109" t="str">
            <v>Mohamed Farruk (3)</v>
          </cell>
          <cell r="C109" t="str">
            <v>11/Ba Tha Ta (Ya) 005673</v>
          </cell>
          <cell r="D109" t="str">
            <v>M</v>
          </cell>
          <cell r="E109" t="str">
            <v>U Ayub</v>
          </cell>
          <cell r="F109" t="str">
            <v>Ward (1), Buthidaung</v>
          </cell>
          <cell r="G109" t="str">
            <v>Married</v>
          </cell>
          <cell r="H109">
            <v>29221</v>
          </cell>
          <cell r="I109">
            <v>34.16484118291347</v>
          </cell>
          <cell r="J109" t="str">
            <v>Storekeeper</v>
          </cell>
          <cell r="K109" t="str">
            <v>Logistics</v>
          </cell>
          <cell r="L109" t="str">
            <v>Supply Chain</v>
          </cell>
          <cell r="M109" t="str">
            <v>Buthidaung</v>
          </cell>
          <cell r="N109" t="str">
            <v>Buthidaung</v>
          </cell>
          <cell r="O109">
            <v>41508</v>
          </cell>
          <cell r="P109" t="str">
            <v>T1J</v>
          </cell>
          <cell r="Q109">
            <v>41508</v>
          </cell>
          <cell r="S109">
            <v>41508</v>
          </cell>
          <cell r="T109">
            <v>41640</v>
          </cell>
          <cell r="U109" t="str">
            <v>Nil</v>
          </cell>
          <cell r="W109">
            <v>8.9375684556407453</v>
          </cell>
          <cell r="X109">
            <v>41912</v>
          </cell>
          <cell r="Y109">
            <v>6.2422997946611911</v>
          </cell>
          <cell r="Z109" t="str">
            <v>s0</v>
          </cell>
          <cell r="AA109">
            <v>41852</v>
          </cell>
          <cell r="AD109">
            <v>41508</v>
          </cell>
        </row>
        <row r="110">
          <cell r="A110" t="str">
            <v>NRS0801</v>
          </cell>
          <cell r="B110" t="str">
            <v>Mamed Sadek</v>
          </cell>
          <cell r="C110" t="str">
            <v>11/Ba Tha Ta (Ya) 095779</v>
          </cell>
          <cell r="D110" t="str">
            <v>M</v>
          </cell>
          <cell r="E110" t="str">
            <v>Yukup</v>
          </cell>
          <cell r="F110" t="str">
            <v>Mee Gyaung Zay, Buthidaung</v>
          </cell>
          <cell r="G110" t="str">
            <v>Married</v>
          </cell>
          <cell r="H110">
            <v>30682</v>
          </cell>
          <cell r="I110">
            <v>30.164293537787515</v>
          </cell>
          <cell r="J110" t="str">
            <v>Team Leader</v>
          </cell>
          <cell r="K110" t="str">
            <v>Phase In</v>
          </cell>
          <cell r="L110" t="str">
            <v>WASH software</v>
          </cell>
          <cell r="M110" t="str">
            <v>Buthidaung</v>
          </cell>
          <cell r="N110" t="str">
            <v>Buthidaung</v>
          </cell>
          <cell r="O110">
            <v>41640</v>
          </cell>
          <cell r="P110" t="str">
            <v>T2J</v>
          </cell>
          <cell r="Q110">
            <v>41640</v>
          </cell>
          <cell r="R110" t="str">
            <v>change position from TFP Agent to Team Leader Phase In through external recruitment</v>
          </cell>
          <cell r="S110">
            <v>41512</v>
          </cell>
          <cell r="T110">
            <v>41640</v>
          </cell>
          <cell r="U110" t="str">
            <v>Nil</v>
          </cell>
          <cell r="V110">
            <v>41698</v>
          </cell>
          <cell r="W110">
            <v>11.960569550930996</v>
          </cell>
          <cell r="X110">
            <v>42004</v>
          </cell>
          <cell r="Y110">
            <v>6.1108829568788501</v>
          </cell>
          <cell r="Z110" t="str">
            <v>s0</v>
          </cell>
          <cell r="AA110">
            <v>41883</v>
          </cell>
          <cell r="AD110">
            <v>41640</v>
          </cell>
        </row>
        <row r="111">
          <cell r="A111" t="str">
            <v>NRS0741</v>
          </cell>
          <cell r="B111" t="str">
            <v>Mohamed Rofique</v>
          </cell>
          <cell r="C111" t="str">
            <v>11/Ba Tha Ta (Ya) 005842</v>
          </cell>
          <cell r="D111" t="str">
            <v>M</v>
          </cell>
          <cell r="E111" t="str">
            <v>U Hamid Husson</v>
          </cell>
          <cell r="F111" t="str">
            <v>Ward (5), Buthidaung</v>
          </cell>
          <cell r="G111" t="str">
            <v>Married</v>
          </cell>
          <cell r="H111">
            <v>28491</v>
          </cell>
          <cell r="I111">
            <v>36.163745892661559</v>
          </cell>
          <cell r="J111" t="str">
            <v>Driver</v>
          </cell>
          <cell r="K111" t="str">
            <v>Logistics</v>
          </cell>
          <cell r="L111" t="str">
            <v>Fleet</v>
          </cell>
          <cell r="M111" t="str">
            <v>Buthidaung</v>
          </cell>
          <cell r="N111" t="str">
            <v>Buthidaung</v>
          </cell>
          <cell r="O111">
            <v>41449</v>
          </cell>
          <cell r="P111" t="str">
            <v>T1J</v>
          </cell>
          <cell r="Q111">
            <v>41449</v>
          </cell>
          <cell r="S111">
            <v>41449</v>
          </cell>
          <cell r="T111">
            <v>41640</v>
          </cell>
          <cell r="U111" t="str">
            <v>Nil</v>
          </cell>
          <cell r="W111">
            <v>8.9375684556407453</v>
          </cell>
          <cell r="X111">
            <v>41912</v>
          </cell>
          <cell r="Y111">
            <v>8.1806981519507183</v>
          </cell>
          <cell r="Z111" t="str">
            <v>s0</v>
          </cell>
          <cell r="AA111">
            <v>41801</v>
          </cell>
          <cell r="AD111">
            <v>41449</v>
          </cell>
        </row>
        <row r="112">
          <cell r="A112" t="str">
            <v>NRS0815</v>
          </cell>
          <cell r="B112" t="str">
            <v>Maung Than Myint@MD Ziyard</v>
          </cell>
          <cell r="C112" t="str">
            <v>11/Ba Tha Ta (Ya) 008994</v>
          </cell>
          <cell r="D112" t="str">
            <v>M</v>
          </cell>
          <cell r="E112" t="str">
            <v>U Hamid Husson</v>
          </cell>
          <cell r="F112" t="str">
            <v>Ward (5), Buthidaung</v>
          </cell>
          <cell r="G112" t="str">
            <v>Married</v>
          </cell>
          <cell r="H112">
            <v>28491</v>
          </cell>
          <cell r="I112">
            <v>36.163745892661559</v>
          </cell>
          <cell r="J112" t="str">
            <v>Base Administrator</v>
          </cell>
          <cell r="K112" t="str">
            <v>Administration</v>
          </cell>
          <cell r="L112" t="str">
            <v>Admin</v>
          </cell>
          <cell r="M112" t="str">
            <v>Buthidaung</v>
          </cell>
          <cell r="N112" t="str">
            <v>Buthidaung</v>
          </cell>
          <cell r="O112">
            <v>41568</v>
          </cell>
          <cell r="P112" t="str">
            <v>T3J</v>
          </cell>
          <cell r="Q112">
            <v>41568</v>
          </cell>
          <cell r="S112">
            <v>41568</v>
          </cell>
          <cell r="T112">
            <v>41640</v>
          </cell>
          <cell r="U112" t="str">
            <v>Nil</v>
          </cell>
          <cell r="W112">
            <v>8.9375684556407453</v>
          </cell>
          <cell r="X112">
            <v>41912</v>
          </cell>
          <cell r="Y112">
            <v>4.2710472279260774</v>
          </cell>
          <cell r="Z112" t="str">
            <v>s0</v>
          </cell>
          <cell r="AA112">
            <v>41913</v>
          </cell>
          <cell r="AD112">
            <v>41568</v>
          </cell>
        </row>
        <row r="113">
          <cell r="A113" t="str">
            <v>NRS0733</v>
          </cell>
          <cell r="B113" t="str">
            <v>Khin Thiri Nway</v>
          </cell>
          <cell r="C113" t="str">
            <v>8/Ma La Na (Naing) 082197</v>
          </cell>
          <cell r="D113" t="str">
            <v>F</v>
          </cell>
          <cell r="E113" t="str">
            <v>U Myint Oo</v>
          </cell>
          <cell r="F113" t="str">
            <v>No.(2) Quarter,Man Thar Payar Kan,Min Hla Township, Magwe Division</v>
          </cell>
          <cell r="G113" t="str">
            <v>Single</v>
          </cell>
          <cell r="H113">
            <v>33623</v>
          </cell>
          <cell r="I113">
            <v>22.111171960569553</v>
          </cell>
          <cell r="J113" t="str">
            <v>Health Assistant</v>
          </cell>
          <cell r="K113" t="str">
            <v>Nutrition</v>
          </cell>
          <cell r="L113" t="str">
            <v>Medical</v>
          </cell>
          <cell r="M113" t="str">
            <v>Maungdaw</v>
          </cell>
          <cell r="N113" t="str">
            <v>Maungdaw</v>
          </cell>
          <cell r="O113">
            <v>41436</v>
          </cell>
          <cell r="P113" t="str">
            <v>T2J</v>
          </cell>
          <cell r="Q113">
            <v>41436</v>
          </cell>
          <cell r="S113">
            <v>41436</v>
          </cell>
          <cell r="T113">
            <v>41640</v>
          </cell>
          <cell r="U113" t="str">
            <v>Nil</v>
          </cell>
          <cell r="W113">
            <v>8.9375684556407453</v>
          </cell>
          <cell r="X113">
            <v>41912</v>
          </cell>
          <cell r="Y113">
            <v>8.6078028747433262</v>
          </cell>
          <cell r="Z113" t="str">
            <v>s0</v>
          </cell>
          <cell r="AA113">
            <v>41801</v>
          </cell>
          <cell r="AD113">
            <v>41436</v>
          </cell>
        </row>
        <row r="114">
          <cell r="A114" t="str">
            <v>NRS0816</v>
          </cell>
          <cell r="B114" t="str">
            <v>Adu Salam</v>
          </cell>
          <cell r="C114" t="str">
            <v>11/Ba Tha Ta (Ya) 015326</v>
          </cell>
          <cell r="D114" t="str">
            <v>M</v>
          </cell>
          <cell r="E114" t="str">
            <v>Noor Alom</v>
          </cell>
          <cell r="F114" t="str">
            <v>Kwan Dine, Buthidaung</v>
          </cell>
          <cell r="G114" t="str">
            <v>Married</v>
          </cell>
          <cell r="H114">
            <v>27395</v>
          </cell>
          <cell r="I114">
            <v>39.16484118291347</v>
          </cell>
          <cell r="J114" t="str">
            <v>Watchman</v>
          </cell>
          <cell r="K114" t="str">
            <v>Logistics</v>
          </cell>
          <cell r="L114" t="str">
            <v>Security</v>
          </cell>
          <cell r="M114" t="str">
            <v>Buthidaung</v>
          </cell>
          <cell r="N114" t="str">
            <v>Buthidaung</v>
          </cell>
          <cell r="O114">
            <v>41579</v>
          </cell>
          <cell r="P114" t="str">
            <v>E1J</v>
          </cell>
          <cell r="Q114">
            <v>41579</v>
          </cell>
          <cell r="S114">
            <v>41579</v>
          </cell>
          <cell r="T114">
            <v>41640</v>
          </cell>
          <cell r="U114" t="str">
            <v>Nil</v>
          </cell>
          <cell r="W114">
            <v>8.9375684556407453</v>
          </cell>
          <cell r="X114">
            <v>41912</v>
          </cell>
          <cell r="Y114">
            <v>3.9096509240246409</v>
          </cell>
          <cell r="Z114" t="str">
            <v>s0</v>
          </cell>
          <cell r="AA114">
            <v>41944</v>
          </cell>
          <cell r="AD114">
            <v>41579</v>
          </cell>
        </row>
        <row r="115">
          <cell r="A115" t="str">
            <v>NRS0817</v>
          </cell>
          <cell r="B115" t="str">
            <v>Hin Aye Khine (2)</v>
          </cell>
          <cell r="C115" t="str">
            <v>11/Ba Tha Ta (Naing) 023509</v>
          </cell>
          <cell r="D115" t="str">
            <v>F</v>
          </cell>
          <cell r="E115" t="str">
            <v>U Aye Than</v>
          </cell>
          <cell r="F115" t="str">
            <v>Ward (3), Buthidaung</v>
          </cell>
          <cell r="G115" t="str">
            <v>Married</v>
          </cell>
          <cell r="H115">
            <v>31837</v>
          </cell>
          <cell r="I115">
            <v>27.001642935377877</v>
          </cell>
          <cell r="J115" t="str">
            <v>TFP Agent</v>
          </cell>
          <cell r="K115" t="str">
            <v>Nutrition</v>
          </cell>
          <cell r="L115" t="str">
            <v>SC / OTP</v>
          </cell>
          <cell r="M115" t="str">
            <v>Buthidaung</v>
          </cell>
          <cell r="N115" t="str">
            <v>Buthidaung</v>
          </cell>
          <cell r="O115">
            <v>41582</v>
          </cell>
          <cell r="P115" t="str">
            <v>T1J</v>
          </cell>
          <cell r="Q115">
            <v>41582</v>
          </cell>
          <cell r="S115">
            <v>41582</v>
          </cell>
          <cell r="T115">
            <v>41640</v>
          </cell>
          <cell r="U115" t="str">
            <v>Nil</v>
          </cell>
          <cell r="W115">
            <v>8.9375684556407453</v>
          </cell>
          <cell r="X115">
            <v>41912</v>
          </cell>
          <cell r="Y115">
            <v>3.8110882956878851</v>
          </cell>
          <cell r="Z115" t="str">
            <v>s0</v>
          </cell>
          <cell r="AA115">
            <v>41944</v>
          </cell>
          <cell r="AD115">
            <v>41582</v>
          </cell>
        </row>
        <row r="116">
          <cell r="A116" t="str">
            <v>NRS0818</v>
          </cell>
          <cell r="B116" t="str">
            <v>Maung Zaw Win@Hamidullah</v>
          </cell>
          <cell r="C116" t="str">
            <v>11/Ba Tha Ta (Ya) 071999</v>
          </cell>
          <cell r="D116" t="str">
            <v>M</v>
          </cell>
          <cell r="E116" t="str">
            <v>U Fafest Ahmed</v>
          </cell>
          <cell r="F116" t="str">
            <v>Oo Hla Pe, Buthidaung</v>
          </cell>
          <cell r="G116" t="str">
            <v>Single</v>
          </cell>
          <cell r="H116">
            <v>31199</v>
          </cell>
          <cell r="I116">
            <v>28.748630887185104</v>
          </cell>
          <cell r="J116" t="str">
            <v>TFP Agent</v>
          </cell>
          <cell r="K116" t="str">
            <v>Nutrition</v>
          </cell>
          <cell r="L116" t="str">
            <v>SC / OTP</v>
          </cell>
          <cell r="M116" t="str">
            <v>Buthidaung</v>
          </cell>
          <cell r="N116" t="str">
            <v>Buthidaung</v>
          </cell>
          <cell r="O116">
            <v>41579</v>
          </cell>
          <cell r="P116" t="str">
            <v>T1J</v>
          </cell>
          <cell r="Q116">
            <v>41579</v>
          </cell>
          <cell r="S116">
            <v>41579</v>
          </cell>
          <cell r="T116">
            <v>41640</v>
          </cell>
          <cell r="U116" t="str">
            <v>Nil</v>
          </cell>
          <cell r="W116">
            <v>8.9375684556407453</v>
          </cell>
          <cell r="X116">
            <v>41912</v>
          </cell>
          <cell r="Y116">
            <v>3.9096509240246409</v>
          </cell>
          <cell r="Z116" t="str">
            <v>s0</v>
          </cell>
          <cell r="AA116">
            <v>41944</v>
          </cell>
          <cell r="AD116">
            <v>41579</v>
          </cell>
        </row>
        <row r="117">
          <cell r="A117" t="str">
            <v>NRS0821</v>
          </cell>
          <cell r="B117" t="str">
            <v>Mohamed Ayas (4)</v>
          </cell>
          <cell r="C117" t="str">
            <v>11/Ba Tha Ta (Ya) 065768</v>
          </cell>
          <cell r="D117" t="str">
            <v>M</v>
          </cell>
          <cell r="E117" t="str">
            <v>U Kamal Uddin</v>
          </cell>
          <cell r="F117" t="str">
            <v>Da Bine Sara, Buthidaung</v>
          </cell>
          <cell r="G117" t="str">
            <v>Married</v>
          </cell>
          <cell r="H117">
            <v>28290</v>
          </cell>
          <cell r="I117">
            <v>36.714129244249726</v>
          </cell>
          <cell r="J117" t="str">
            <v>TFP Agent</v>
          </cell>
          <cell r="K117" t="str">
            <v>Nutrition</v>
          </cell>
          <cell r="L117" t="str">
            <v>SC / OTP</v>
          </cell>
          <cell r="M117" t="str">
            <v>Buthidaung</v>
          </cell>
          <cell r="N117" t="str">
            <v>Buthidaung</v>
          </cell>
          <cell r="O117">
            <v>41579</v>
          </cell>
          <cell r="P117" t="str">
            <v>T1J</v>
          </cell>
          <cell r="Q117">
            <v>41579</v>
          </cell>
          <cell r="S117">
            <v>41579</v>
          </cell>
          <cell r="T117">
            <v>41640</v>
          </cell>
          <cell r="U117" t="str">
            <v>Nil</v>
          </cell>
          <cell r="W117">
            <v>8.9375684556407453</v>
          </cell>
          <cell r="X117">
            <v>41912</v>
          </cell>
          <cell r="Y117">
            <v>3.9096509240246409</v>
          </cell>
          <cell r="Z117" t="str">
            <v>s0</v>
          </cell>
          <cell r="AA117">
            <v>41944</v>
          </cell>
          <cell r="AD117">
            <v>41579</v>
          </cell>
        </row>
        <row r="118">
          <cell r="A118" t="str">
            <v>NRS0823</v>
          </cell>
          <cell r="B118" t="str">
            <v>Maung Myo Lwin</v>
          </cell>
          <cell r="C118" t="str">
            <v>11/Ba Tha Ta (Ya) 121702</v>
          </cell>
          <cell r="D118" t="str">
            <v>M</v>
          </cell>
          <cell r="E118" t="str">
            <v>U Maung Latt</v>
          </cell>
          <cell r="F118" t="str">
            <v>Ward (1), Buthidaung</v>
          </cell>
          <cell r="G118" t="str">
            <v>Single</v>
          </cell>
          <cell r="H118">
            <v>32857</v>
          </cell>
          <cell r="I118">
            <v>24.208652792990144</v>
          </cell>
          <cell r="J118" t="str">
            <v>Watchman</v>
          </cell>
          <cell r="K118" t="str">
            <v>Logistics</v>
          </cell>
          <cell r="L118" t="str">
            <v>Security</v>
          </cell>
          <cell r="M118" t="str">
            <v>Buthidaung</v>
          </cell>
          <cell r="N118" t="str">
            <v>Buthidaung</v>
          </cell>
          <cell r="O118">
            <v>41596</v>
          </cell>
          <cell r="P118" t="str">
            <v>E1J</v>
          </cell>
          <cell r="Q118">
            <v>41596</v>
          </cell>
          <cell r="S118">
            <v>41596</v>
          </cell>
          <cell r="T118">
            <v>41640</v>
          </cell>
          <cell r="U118" t="str">
            <v>Nil</v>
          </cell>
          <cell r="W118">
            <v>8.9375684556407453</v>
          </cell>
          <cell r="X118">
            <v>41912</v>
          </cell>
          <cell r="Y118">
            <v>3.3511293634496919</v>
          </cell>
          <cell r="Z118" t="str">
            <v>s0</v>
          </cell>
          <cell r="AA118">
            <v>41944</v>
          </cell>
          <cell r="AD118">
            <v>41596</v>
          </cell>
        </row>
        <row r="119">
          <cell r="A119" t="str">
            <v>NRS0827</v>
          </cell>
          <cell r="B119" t="str">
            <v>Aung Thein Kyaw</v>
          </cell>
          <cell r="C119" t="str">
            <v>11/Ba Tha Ta (Naing) 016823</v>
          </cell>
          <cell r="D119" t="str">
            <v>M</v>
          </cell>
          <cell r="E119" t="str">
            <v>U Maung Pyu Thar</v>
          </cell>
          <cell r="F119" t="str">
            <v>Ward (4), Buthidaung</v>
          </cell>
          <cell r="G119" t="str">
            <v>Married</v>
          </cell>
          <cell r="H119">
            <v>28220</v>
          </cell>
          <cell r="I119">
            <v>36.90580503833516</v>
          </cell>
          <cell r="J119" t="str">
            <v>Hygienist</v>
          </cell>
          <cell r="K119" t="str">
            <v>Nutrition</v>
          </cell>
          <cell r="L119" t="str">
            <v>SC / OTP</v>
          </cell>
          <cell r="M119" t="str">
            <v>Buthidaung</v>
          </cell>
          <cell r="N119" t="str">
            <v>Buthidaung</v>
          </cell>
          <cell r="O119">
            <v>41603</v>
          </cell>
          <cell r="P119" t="str">
            <v>E2J</v>
          </cell>
          <cell r="Q119">
            <v>41603</v>
          </cell>
          <cell r="S119">
            <v>41603</v>
          </cell>
          <cell r="T119">
            <v>41640</v>
          </cell>
          <cell r="U119" t="str">
            <v>Nil</v>
          </cell>
          <cell r="W119">
            <v>8.9375684556407453</v>
          </cell>
          <cell r="X119">
            <v>41912</v>
          </cell>
          <cell r="Y119">
            <v>3.1211498973305956</v>
          </cell>
          <cell r="Z119" t="str">
            <v>s0</v>
          </cell>
          <cell r="AA119">
            <v>41944</v>
          </cell>
          <cell r="AD119">
            <v>41603</v>
          </cell>
        </row>
        <row r="120">
          <cell r="A120" t="str">
            <v>NRS0738</v>
          </cell>
          <cell r="B120" t="str">
            <v>Maung Sadek Huxein</v>
          </cell>
          <cell r="C120" t="str">
            <v>11/Ba Tha Ta (Ya) 121834</v>
          </cell>
          <cell r="D120" t="str">
            <v>M</v>
          </cell>
          <cell r="E120" t="str">
            <v>U Shuna Ali</v>
          </cell>
          <cell r="F120" t="str">
            <v>Ward (1), Buthidaung</v>
          </cell>
          <cell r="G120" t="str">
            <v>Single</v>
          </cell>
          <cell r="H120">
            <v>33162</v>
          </cell>
          <cell r="I120">
            <v>23.373493975903614</v>
          </cell>
          <cell r="J120" t="str">
            <v>Purchaser</v>
          </cell>
          <cell r="K120" t="str">
            <v>Logistics</v>
          </cell>
          <cell r="L120" t="str">
            <v>Supply Chain</v>
          </cell>
          <cell r="M120" t="str">
            <v>Buthidaung</v>
          </cell>
          <cell r="N120" t="str">
            <v>Buthidaung</v>
          </cell>
          <cell r="O120">
            <v>41610</v>
          </cell>
          <cell r="P120" t="str">
            <v>T2J</v>
          </cell>
          <cell r="Q120">
            <v>41610</v>
          </cell>
          <cell r="S120">
            <v>41445</v>
          </cell>
          <cell r="T120">
            <v>41640</v>
          </cell>
          <cell r="U120" t="str">
            <v>Nil</v>
          </cell>
          <cell r="W120">
            <v>8.9375684556407453</v>
          </cell>
          <cell r="X120">
            <v>41912</v>
          </cell>
          <cell r="Y120">
            <v>8.3121149897330593</v>
          </cell>
          <cell r="Z120" t="str">
            <v>s0</v>
          </cell>
          <cell r="AA120">
            <v>41801</v>
          </cell>
          <cell r="AD120">
            <v>41610</v>
          </cell>
        </row>
        <row r="121">
          <cell r="A121" t="str">
            <v>NRS0828</v>
          </cell>
          <cell r="B121" t="str">
            <v>Soli Mullah</v>
          </cell>
          <cell r="C121" t="str">
            <v>11/Ba Tha Ta (Ya) 122085</v>
          </cell>
          <cell r="D121" t="str">
            <v>M</v>
          </cell>
          <cell r="E121" t="str">
            <v>U Mohamed Muslim</v>
          </cell>
          <cell r="F121" t="str">
            <v>Let Wai Dad Pyin Shay, Buthidaung</v>
          </cell>
          <cell r="G121" t="str">
            <v>Married</v>
          </cell>
          <cell r="H121">
            <v>31108</v>
          </cell>
          <cell r="I121">
            <v>28.997809419496168</v>
          </cell>
          <cell r="J121" t="str">
            <v>Helper</v>
          </cell>
          <cell r="K121" t="str">
            <v>Nutrition</v>
          </cell>
          <cell r="L121" t="str">
            <v>SC / OTP</v>
          </cell>
          <cell r="M121" t="str">
            <v>Buthidaung</v>
          </cell>
          <cell r="N121" t="str">
            <v>Buthidaung</v>
          </cell>
          <cell r="O121">
            <v>41610</v>
          </cell>
          <cell r="P121" t="str">
            <v>E1J</v>
          </cell>
          <cell r="Q121">
            <v>41610</v>
          </cell>
          <cell r="S121">
            <v>41610</v>
          </cell>
          <cell r="T121">
            <v>41640</v>
          </cell>
          <cell r="U121" t="str">
            <v>Nil</v>
          </cell>
          <cell r="W121">
            <v>8.9375684556407453</v>
          </cell>
          <cell r="X121">
            <v>41912</v>
          </cell>
          <cell r="Y121">
            <v>2.8911704312114992</v>
          </cell>
          <cell r="Z121" t="str">
            <v>s0</v>
          </cell>
          <cell r="AA121">
            <v>41974</v>
          </cell>
          <cell r="AD121">
            <v>41610</v>
          </cell>
        </row>
        <row r="122">
          <cell r="A122" t="str">
            <v>NRS0829</v>
          </cell>
          <cell r="B122" t="str">
            <v>Noor Islam</v>
          </cell>
          <cell r="C122" t="str">
            <v>11/Ba Tha Ta (Ya) 000961</v>
          </cell>
          <cell r="D122" t="str">
            <v>M</v>
          </cell>
          <cell r="E122" t="str">
            <v>U Abu Shama</v>
          </cell>
          <cell r="F122" t="str">
            <v>Ward (1), Buthidaung</v>
          </cell>
          <cell r="G122" t="str">
            <v>Married</v>
          </cell>
          <cell r="H122">
            <v>26858</v>
          </cell>
          <cell r="I122">
            <v>40.635268346111722</v>
          </cell>
          <cell r="J122" t="str">
            <v>Head of Project</v>
          </cell>
          <cell r="K122" t="str">
            <v>Phase In</v>
          </cell>
          <cell r="L122" t="str">
            <v>WASH Hardware</v>
          </cell>
          <cell r="M122" t="str">
            <v>Buthidaung</v>
          </cell>
          <cell r="N122" t="str">
            <v>Buthidaung</v>
          </cell>
          <cell r="O122">
            <v>41610</v>
          </cell>
          <cell r="P122" t="str">
            <v>T3J</v>
          </cell>
          <cell r="Q122">
            <v>41610</v>
          </cell>
          <cell r="S122">
            <v>41610</v>
          </cell>
          <cell r="T122">
            <v>41640</v>
          </cell>
          <cell r="U122" t="str">
            <v>Nil</v>
          </cell>
          <cell r="W122">
            <v>11.960569550930996</v>
          </cell>
          <cell r="X122">
            <v>42004</v>
          </cell>
          <cell r="Y122">
            <v>2.8911704312114992</v>
          </cell>
          <cell r="Z122" t="str">
            <v>s0</v>
          </cell>
          <cell r="AA122">
            <v>41974</v>
          </cell>
          <cell r="AD122">
            <v>41610</v>
          </cell>
        </row>
        <row r="123">
          <cell r="A123" t="str">
            <v>NRS0830</v>
          </cell>
          <cell r="B123" t="str">
            <v>Shabbir Ahmed</v>
          </cell>
          <cell r="C123" t="str">
            <v>11/Ba Tha Ta (Ya) 021517</v>
          </cell>
          <cell r="D123" t="str">
            <v>M</v>
          </cell>
          <cell r="E123" t="str">
            <v>U Dawlil Ahmed</v>
          </cell>
          <cell r="F123" t="str">
            <v>Ywa Ma, Buthidaung</v>
          </cell>
          <cell r="G123" t="str">
            <v>Single</v>
          </cell>
          <cell r="H123">
            <v>28890</v>
          </cell>
          <cell r="I123">
            <v>35.071193866374593</v>
          </cell>
          <cell r="J123" t="str">
            <v>Team Leader</v>
          </cell>
          <cell r="K123" t="str">
            <v>Phase In</v>
          </cell>
          <cell r="L123" t="str">
            <v>WASH Hardware</v>
          </cell>
          <cell r="M123" t="str">
            <v>Buthidaung</v>
          </cell>
          <cell r="N123" t="str">
            <v>Buthidaung</v>
          </cell>
          <cell r="O123">
            <v>41610</v>
          </cell>
          <cell r="P123" t="str">
            <v>T2J</v>
          </cell>
          <cell r="Q123">
            <v>41610</v>
          </cell>
          <cell r="S123">
            <v>41610</v>
          </cell>
          <cell r="T123">
            <v>41640</v>
          </cell>
          <cell r="U123" t="str">
            <v>Nil</v>
          </cell>
          <cell r="W123">
            <v>11.960569550930996</v>
          </cell>
          <cell r="X123">
            <v>42004</v>
          </cell>
          <cell r="Y123">
            <v>2.8911704312114992</v>
          </cell>
          <cell r="Z123" t="str">
            <v>s0</v>
          </cell>
          <cell r="AA123">
            <v>41974</v>
          </cell>
          <cell r="AD123">
            <v>41610</v>
          </cell>
        </row>
        <row r="124">
          <cell r="A124" t="str">
            <v>NRS0831</v>
          </cell>
          <cell r="B124" t="str">
            <v>Saw Zu</v>
          </cell>
          <cell r="C124" t="str">
            <v>11/Ba Tha Ta (Ya) 021443</v>
          </cell>
          <cell r="D124" t="str">
            <v>F</v>
          </cell>
          <cell r="E124" t="str">
            <v>U Sayed Hussein</v>
          </cell>
          <cell r="F124" t="str">
            <v>Taung Bazaar, Buthidaung</v>
          </cell>
          <cell r="G124" t="str">
            <v>Married</v>
          </cell>
          <cell r="H124">
            <v>30743</v>
          </cell>
          <cell r="I124">
            <v>29.997261774370209</v>
          </cell>
          <cell r="J124" t="str">
            <v>TFP Agent</v>
          </cell>
          <cell r="K124" t="str">
            <v>Nutrition</v>
          </cell>
          <cell r="L124" t="str">
            <v>SC / OTP</v>
          </cell>
          <cell r="M124" t="str">
            <v>Buthidaung</v>
          </cell>
          <cell r="N124" t="str">
            <v>Buthidaung</v>
          </cell>
          <cell r="O124">
            <v>41610</v>
          </cell>
          <cell r="P124" t="str">
            <v>T1J</v>
          </cell>
          <cell r="Q124">
            <v>41610</v>
          </cell>
          <cell r="S124">
            <v>41610</v>
          </cell>
          <cell r="T124">
            <v>41640</v>
          </cell>
          <cell r="U124" t="str">
            <v>Nil</v>
          </cell>
          <cell r="W124">
            <v>8.9375684556407453</v>
          </cell>
          <cell r="X124">
            <v>41912</v>
          </cell>
          <cell r="Y124">
            <v>2.8911704312114992</v>
          </cell>
          <cell r="Z124" t="str">
            <v>s0</v>
          </cell>
          <cell r="AA124">
            <v>41974</v>
          </cell>
          <cell r="AD124">
            <v>41610</v>
          </cell>
        </row>
        <row r="125">
          <cell r="A125" t="str">
            <v>NRS0832</v>
          </cell>
          <cell r="B125" t="str">
            <v>Maung Than Thein</v>
          </cell>
          <cell r="C125" t="str">
            <v xml:space="preserve">11/Ba Tha Ta (Naing) 018770 </v>
          </cell>
          <cell r="D125" t="str">
            <v>M</v>
          </cell>
          <cell r="E125" t="str">
            <v>U Hla Maung</v>
          </cell>
          <cell r="F125" t="str">
            <v>Ward (2), Buthidaung</v>
          </cell>
          <cell r="G125" t="str">
            <v>Married</v>
          </cell>
          <cell r="H125">
            <v>29952</v>
          </cell>
          <cell r="I125">
            <v>32.163198247535597</v>
          </cell>
          <cell r="J125" t="str">
            <v>CA Technician</v>
          </cell>
          <cell r="K125" t="str">
            <v>Nutrition</v>
          </cell>
          <cell r="L125" t="str">
            <v>Community Awareness</v>
          </cell>
          <cell r="M125" t="str">
            <v>Buthidaung</v>
          </cell>
          <cell r="N125" t="str">
            <v>Buthidaung</v>
          </cell>
          <cell r="O125">
            <v>41610</v>
          </cell>
          <cell r="P125" t="str">
            <v>T1J</v>
          </cell>
          <cell r="Q125">
            <v>41610</v>
          </cell>
          <cell r="S125">
            <v>41610</v>
          </cell>
          <cell r="T125">
            <v>41640</v>
          </cell>
          <cell r="U125" t="str">
            <v>Nil</v>
          </cell>
          <cell r="W125">
            <v>8.9375684556407453</v>
          </cell>
          <cell r="X125">
            <v>41912</v>
          </cell>
          <cell r="Y125">
            <v>2.8911704312114992</v>
          </cell>
          <cell r="Z125" t="str">
            <v>s0</v>
          </cell>
          <cell r="AA125">
            <v>41974</v>
          </cell>
          <cell r="AD125">
            <v>41610</v>
          </cell>
        </row>
        <row r="126">
          <cell r="A126" t="str">
            <v>NRS0834</v>
          </cell>
          <cell r="B126" t="str">
            <v>Phyu Phyu Phwe</v>
          </cell>
          <cell r="C126" t="str">
            <v>11/Ba Tha Ta (Naing) 028049</v>
          </cell>
          <cell r="D126" t="str">
            <v>F</v>
          </cell>
          <cell r="E126" t="str">
            <v>U Phyu Hla Kyaw</v>
          </cell>
          <cell r="F126" t="str">
            <v>Nyaung Chaung, Buthidaung</v>
          </cell>
          <cell r="G126" t="str">
            <v>Married</v>
          </cell>
          <cell r="H126">
            <v>32206</v>
          </cell>
          <cell r="I126">
            <v>25.991237677984667</v>
          </cell>
          <cell r="J126" t="str">
            <v>TFP Agent (Part-time)</v>
          </cell>
          <cell r="K126" t="str">
            <v>Nutrition</v>
          </cell>
          <cell r="L126" t="str">
            <v>SC / OTP</v>
          </cell>
          <cell r="M126" t="str">
            <v>Buthidaung</v>
          </cell>
          <cell r="N126" t="str">
            <v>Buthidaung</v>
          </cell>
          <cell r="O126">
            <v>41619</v>
          </cell>
          <cell r="P126" t="str">
            <v>T1J</v>
          </cell>
          <cell r="Q126">
            <v>41619</v>
          </cell>
          <cell r="S126">
            <v>41619</v>
          </cell>
          <cell r="T126">
            <v>41640</v>
          </cell>
          <cell r="U126" t="str">
            <v>Nil</v>
          </cell>
          <cell r="W126">
            <v>8.9375684556407453</v>
          </cell>
          <cell r="X126">
            <v>41912</v>
          </cell>
          <cell r="Y126">
            <v>2.5954825462012319</v>
          </cell>
          <cell r="Z126" t="str">
            <v>s0</v>
          </cell>
          <cell r="AA126">
            <v>41974</v>
          </cell>
          <cell r="AD126">
            <v>41619</v>
          </cell>
        </row>
        <row r="127">
          <cell r="A127" t="str">
            <v>NRS0842</v>
          </cell>
          <cell r="B127" t="str">
            <v>Mohamed Yacop</v>
          </cell>
          <cell r="C127" t="str">
            <v>11/Ba Tha Ta (Ya) 113683</v>
          </cell>
          <cell r="D127" t="str">
            <v>M</v>
          </cell>
          <cell r="E127" t="str">
            <v>U Mohamed Hussein</v>
          </cell>
          <cell r="F127" t="str">
            <v>Ward (7), Ngan Yant Chaung, Buthidaung</v>
          </cell>
          <cell r="G127" t="str">
            <v>Married</v>
          </cell>
          <cell r="H127">
            <v>26665</v>
          </cell>
          <cell r="I127">
            <v>41.163745892661559</v>
          </cell>
          <cell r="J127" t="str">
            <v>TFP Agent</v>
          </cell>
          <cell r="K127" t="str">
            <v>Nutrition</v>
          </cell>
          <cell r="L127" t="str">
            <v>SC / OTP</v>
          </cell>
          <cell r="M127" t="str">
            <v>Buthidaung</v>
          </cell>
          <cell r="N127" t="str">
            <v>Buthidaung</v>
          </cell>
          <cell r="O127">
            <v>41641</v>
          </cell>
          <cell r="P127" t="str">
            <v>T1J</v>
          </cell>
          <cell r="Q127">
            <v>41641</v>
          </cell>
          <cell r="S127">
            <v>41641</v>
          </cell>
          <cell r="T127">
            <v>41641</v>
          </cell>
          <cell r="U127" t="str">
            <v>2 months</v>
          </cell>
          <cell r="V127">
            <v>41698</v>
          </cell>
          <cell r="W127">
            <v>8.904709748083242</v>
          </cell>
          <cell r="X127">
            <v>41912</v>
          </cell>
          <cell r="Y127">
            <v>1.8726899383983575</v>
          </cell>
          <cell r="Z127" t="str">
            <v>s0</v>
          </cell>
          <cell r="AA127">
            <v>42005</v>
          </cell>
          <cell r="AD127">
            <v>41641</v>
          </cell>
        </row>
        <row r="128">
          <cell r="A128" t="str">
            <v>NRS0843</v>
          </cell>
          <cell r="B128" t="str">
            <v>Aye Aye San</v>
          </cell>
          <cell r="C128" t="str">
            <v>11/Ba Tha Ta (Naing) 027224</v>
          </cell>
          <cell r="D128" t="str">
            <v>F</v>
          </cell>
          <cell r="E128" t="str">
            <v>U Maung Thar Win</v>
          </cell>
          <cell r="F128" t="str">
            <v>Ward (5), Buthidaung</v>
          </cell>
          <cell r="G128" t="str">
            <v>Single</v>
          </cell>
          <cell r="H128">
            <v>34126</v>
          </cell>
          <cell r="I128">
            <v>20.733844468784227</v>
          </cell>
          <cell r="J128" t="str">
            <v>Assistant Administrator</v>
          </cell>
          <cell r="K128" t="str">
            <v>Administration</v>
          </cell>
          <cell r="L128" t="str">
            <v>Admin</v>
          </cell>
          <cell r="M128" t="str">
            <v>Buthidaung</v>
          </cell>
          <cell r="N128" t="str">
            <v>Buthidaung</v>
          </cell>
          <cell r="O128">
            <v>41647</v>
          </cell>
          <cell r="P128" t="str">
            <v>E3J</v>
          </cell>
          <cell r="Q128">
            <v>41647</v>
          </cell>
          <cell r="S128">
            <v>41647</v>
          </cell>
          <cell r="T128">
            <v>41647</v>
          </cell>
          <cell r="U128" t="str">
            <v>1 month</v>
          </cell>
          <cell r="V128">
            <v>41677</v>
          </cell>
          <cell r="W128">
            <v>8.7075575027382257</v>
          </cell>
          <cell r="X128">
            <v>41912</v>
          </cell>
          <cell r="Y128">
            <v>1.675564681724846</v>
          </cell>
          <cell r="Z128" t="str">
            <v>s0</v>
          </cell>
          <cell r="AA128">
            <v>42005</v>
          </cell>
          <cell r="AD128">
            <v>41647</v>
          </cell>
        </row>
        <row r="129">
          <cell r="A129" t="str">
            <v>NRS0846</v>
          </cell>
          <cell r="B129" t="str">
            <v>Muhamed Zubyier</v>
          </cell>
          <cell r="C129" t="str">
            <v>11/ Ba Tha Ta (Ya) 176538</v>
          </cell>
          <cell r="D129" t="str">
            <v>M</v>
          </cell>
          <cell r="E129" t="str">
            <v>U Shobbir Ahamed</v>
          </cell>
          <cell r="F129" t="str">
            <v>Ward (5), Mee Gyaung Zay, Buthidaung</v>
          </cell>
          <cell r="G129" t="str">
            <v>Single</v>
          </cell>
          <cell r="H129">
            <v>34335</v>
          </cell>
          <cell r="I129">
            <v>20.161555312157724</v>
          </cell>
          <cell r="J129" t="str">
            <v>TFP Agent</v>
          </cell>
          <cell r="K129" t="str">
            <v>Nutrition</v>
          </cell>
          <cell r="L129" t="str">
            <v>OTP / SC</v>
          </cell>
          <cell r="M129" t="str">
            <v>Buthidaung</v>
          </cell>
          <cell r="N129" t="str">
            <v>Buthidaung</v>
          </cell>
          <cell r="O129">
            <v>41673</v>
          </cell>
          <cell r="P129" t="str">
            <v>T1J</v>
          </cell>
          <cell r="Q129">
            <v>41673</v>
          </cell>
          <cell r="R129" t="str">
            <v>newly recruited</v>
          </cell>
          <cell r="S129">
            <v>41673</v>
          </cell>
          <cell r="T129">
            <v>41673</v>
          </cell>
          <cell r="U129" t="str">
            <v>2 months</v>
          </cell>
          <cell r="V129">
            <v>41731</v>
          </cell>
          <cell r="W129">
            <v>7.8532311062431539</v>
          </cell>
          <cell r="X129">
            <v>41912</v>
          </cell>
          <cell r="Y129">
            <v>0.82135523613963035</v>
          </cell>
          <cell r="Z129" t="str">
            <v>s0</v>
          </cell>
          <cell r="AA129">
            <v>42036</v>
          </cell>
          <cell r="AD129">
            <v>41673</v>
          </cell>
        </row>
        <row r="130">
          <cell r="A130" t="str">
            <v>NRS0847</v>
          </cell>
          <cell r="B130" t="str">
            <v>Shomshida</v>
          </cell>
          <cell r="C130" t="str">
            <v>11 / Ba Tha Ta (Ya) 145670</v>
          </cell>
          <cell r="D130" t="str">
            <v>F</v>
          </cell>
          <cell r="E130" t="str">
            <v>U Sweyad Kasim</v>
          </cell>
          <cell r="F130" t="str">
            <v>Mee Gyaung Zay, Bogyi Chaung Hamlet, Buthidaung</v>
          </cell>
          <cell r="G130" t="str">
            <v>Married</v>
          </cell>
          <cell r="H130">
            <v>33239</v>
          </cell>
          <cell r="I130">
            <v>23.162650602409638</v>
          </cell>
          <cell r="J130" t="str">
            <v>TFP Agent</v>
          </cell>
          <cell r="K130" t="str">
            <v>Nutrition</v>
          </cell>
          <cell r="L130" t="str">
            <v>OTP / SC</v>
          </cell>
          <cell r="M130" t="str">
            <v>Buthidaung</v>
          </cell>
          <cell r="N130" t="str">
            <v>Buthidaung</v>
          </cell>
          <cell r="O130">
            <v>41673</v>
          </cell>
          <cell r="P130" t="str">
            <v>T1J</v>
          </cell>
          <cell r="Q130">
            <v>41673</v>
          </cell>
          <cell r="R130" t="str">
            <v>newly recruited</v>
          </cell>
          <cell r="S130">
            <v>41673</v>
          </cell>
          <cell r="T130">
            <v>41673</v>
          </cell>
          <cell r="U130" t="str">
            <v>2 months</v>
          </cell>
          <cell r="V130">
            <v>41731</v>
          </cell>
          <cell r="W130">
            <v>7.8532311062431539</v>
          </cell>
          <cell r="X130">
            <v>41912</v>
          </cell>
          <cell r="Y130">
            <v>0.82135523613963035</v>
          </cell>
          <cell r="Z130" t="str">
            <v>s0</v>
          </cell>
          <cell r="AA130">
            <v>42036</v>
          </cell>
          <cell r="AD130">
            <v>41673</v>
          </cell>
        </row>
        <row r="131">
          <cell r="A131" t="str">
            <v>NRS0852</v>
          </cell>
          <cell r="B131" t="str">
            <v>Zaw Myo Lin</v>
          </cell>
          <cell r="C131" t="str">
            <v xml:space="preserve">11 / Ba Tha Ta (Naing) </v>
          </cell>
          <cell r="D131" t="str">
            <v>M</v>
          </cell>
          <cell r="E131" t="str">
            <v>U Hla maung Thar</v>
          </cell>
          <cell r="F131" t="str">
            <v>Ward (7), Buthidaung</v>
          </cell>
          <cell r="G131" t="str">
            <v>Single</v>
          </cell>
          <cell r="H131">
            <v>33147</v>
          </cell>
          <cell r="I131">
            <v>23.414567360350492</v>
          </cell>
          <cell r="J131" t="str">
            <v>Watchman</v>
          </cell>
          <cell r="K131" t="str">
            <v>Logistics</v>
          </cell>
          <cell r="L131" t="str">
            <v>Security</v>
          </cell>
          <cell r="M131" t="str">
            <v>Buthidaung</v>
          </cell>
          <cell r="N131" t="str">
            <v>Buthidaung</v>
          </cell>
          <cell r="O131">
            <v>41689</v>
          </cell>
          <cell r="P131" t="str">
            <v>E1J</v>
          </cell>
          <cell r="Q131">
            <v>41689</v>
          </cell>
          <cell r="R131" t="str">
            <v>newly recruited</v>
          </cell>
          <cell r="S131">
            <v>41689</v>
          </cell>
          <cell r="T131">
            <v>41689</v>
          </cell>
          <cell r="U131" t="str">
            <v>1 month</v>
          </cell>
          <cell r="V131">
            <v>41716</v>
          </cell>
          <cell r="W131">
            <v>7.3274917853231099</v>
          </cell>
          <cell r="X131">
            <v>41912</v>
          </cell>
          <cell r="Y131">
            <v>0.29568788501026694</v>
          </cell>
          <cell r="Z131" t="str">
            <v>s0</v>
          </cell>
          <cell r="AA131">
            <v>42036</v>
          </cell>
          <cell r="AD131">
            <v>41689</v>
          </cell>
        </row>
        <row r="133">
          <cell r="A133" t="str">
            <v>TOTAL</v>
          </cell>
          <cell r="B133">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6"/>
      <sheetName val="R5"/>
      <sheetName val="R7"/>
      <sheetName val="R8"/>
      <sheetName val="PRINT"/>
      <sheetName val="SHEET"/>
      <sheetName val="SHEET 2"/>
      <sheetName val="P1"/>
      <sheetName val="P2"/>
      <sheetName val="P3"/>
      <sheetName val="Con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5">
          <cell r="P15" t="str">
            <v>CA12</v>
          </cell>
        </row>
        <row r="16">
          <cell r="P16" t="str">
            <v>CA22</v>
          </cell>
        </row>
        <row r="17">
          <cell r="P17" t="str">
            <v>CA32</v>
          </cell>
        </row>
        <row r="18">
          <cell r="P18" t="str">
            <v>CA42</v>
          </cell>
        </row>
        <row r="19">
          <cell r="P19" t="str">
            <v>CA52</v>
          </cell>
        </row>
      </sheetData>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rate"/>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Objective"/>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arameters"/>
      <sheetName val="2 Assumptions"/>
      <sheetName val="3 COSTS COLLECTION"/>
      <sheetName val="4 RECAP ACCOUNT"/>
      <sheetName val="5 RECAP FIN LINE"/>
      <sheetName val="5 RECAP FIN LINE REAL"/>
      <sheetName val="6 RECAP Z1"/>
      <sheetName val="7 ReadMe Fr"/>
    </sheetNames>
    <sheetDataSet>
      <sheetData sheetId="0" refreshError="1">
        <row r="6">
          <cell r="I6" t="str">
            <v>AUD</v>
          </cell>
          <cell r="AR6" t="str">
            <v>OFFICE</v>
          </cell>
          <cell r="AX6">
            <v>6502</v>
          </cell>
        </row>
        <row r="7">
          <cell r="AR7" t="str">
            <v>Gal ADMIN</v>
          </cell>
          <cell r="AX7" t="str">
            <v>RENTAL</v>
          </cell>
        </row>
        <row r="8">
          <cell r="AR8" t="str">
            <v>2x4</v>
          </cell>
          <cell r="AX8" t="str">
            <v>REHAB</v>
          </cell>
        </row>
        <row r="9">
          <cell r="AR9" t="str">
            <v>4x4</v>
          </cell>
          <cell r="AX9" t="str">
            <v>CHARGES</v>
          </cell>
        </row>
        <row r="10">
          <cell r="AR10" t="str">
            <v>TRUCK</v>
          </cell>
          <cell r="AX10" t="str">
            <v>EQUIP</v>
          </cell>
        </row>
        <row r="11">
          <cell r="AR11" t="str">
            <v>MOTO</v>
          </cell>
          <cell r="AX11" t="str">
            <v>STATIONARIES</v>
          </cell>
        </row>
        <row r="12">
          <cell r="AR12" t="str">
            <v>BOAT</v>
          </cell>
          <cell r="AX12" t="str">
            <v>OTHER</v>
          </cell>
        </row>
        <row r="13">
          <cell r="AR13" t="str">
            <v>OTHER Transp</v>
          </cell>
        </row>
        <row r="14">
          <cell r="AR14" t="str">
            <v>COMPUTER</v>
          </cell>
          <cell r="AX14">
            <v>6503</v>
          </cell>
        </row>
        <row r="15">
          <cell r="AR15" t="str">
            <v>COMMUNICATION</v>
          </cell>
          <cell r="AX15" t="str">
            <v>POST-MAIL</v>
          </cell>
        </row>
        <row r="16">
          <cell r="AR16" t="str">
            <v>RADIO</v>
          </cell>
          <cell r="AX16" t="str">
            <v>PUBLIC REL.</v>
          </cell>
        </row>
        <row r="17">
          <cell r="AR17" t="str">
            <v>OTHER EQPMT</v>
          </cell>
          <cell r="AX17" t="str">
            <v>ADMIN COSTS</v>
          </cell>
        </row>
        <row r="18">
          <cell r="AR18" t="str">
            <v>STORAGE</v>
          </cell>
          <cell r="AX18" t="str">
            <v>FIN. CHARGES</v>
          </cell>
        </row>
        <row r="19">
          <cell r="AR19" t="str">
            <v>PROGRAM COSTS</v>
          </cell>
          <cell r="AX19" t="str">
            <v>OTHER</v>
          </cell>
        </row>
        <row r="21">
          <cell r="AX21">
            <v>6504</v>
          </cell>
        </row>
        <row r="22">
          <cell r="AX22" t="str">
            <v>PURCHASE</v>
          </cell>
        </row>
        <row r="23">
          <cell r="AX23" t="str">
            <v>FUEL</v>
          </cell>
        </row>
        <row r="24">
          <cell r="AX24" t="str">
            <v>MAINTENANCE</v>
          </cell>
        </row>
        <row r="25">
          <cell r="AX25" t="str">
            <v>INSURANCE</v>
          </cell>
        </row>
        <row r="26">
          <cell r="AX26" t="str">
            <v>RENTAL</v>
          </cell>
        </row>
        <row r="27">
          <cell r="AX27" t="str">
            <v>DEPRECIATION (DONOR)</v>
          </cell>
        </row>
        <row r="28">
          <cell r="AX28" t="str">
            <v>AMORTISSMENT ACF</v>
          </cell>
        </row>
        <row r="30">
          <cell r="AX30">
            <v>6505</v>
          </cell>
        </row>
        <row r="31">
          <cell r="AX31" t="str">
            <v>PURCHASE</v>
          </cell>
        </row>
        <row r="32">
          <cell r="AX32" t="str">
            <v>FUEL</v>
          </cell>
        </row>
        <row r="33">
          <cell r="AX33" t="str">
            <v>MAINTENANCE</v>
          </cell>
        </row>
        <row r="34">
          <cell r="AX34" t="str">
            <v>INSURANCE</v>
          </cell>
        </row>
        <row r="35">
          <cell r="AX35" t="str">
            <v>RENTAL</v>
          </cell>
        </row>
        <row r="36">
          <cell r="AX36" t="str">
            <v>DEPRECIATION (DONOR)</v>
          </cell>
        </row>
        <row r="37">
          <cell r="AX37" t="str">
            <v>AMORTISSMENT ACF</v>
          </cell>
        </row>
        <row r="39">
          <cell r="AX39">
            <v>6506</v>
          </cell>
        </row>
        <row r="40">
          <cell r="AX40" t="str">
            <v>PURCHASE</v>
          </cell>
        </row>
        <row r="41">
          <cell r="AX41" t="str">
            <v>FUEL</v>
          </cell>
        </row>
        <row r="42">
          <cell r="AX42" t="str">
            <v>MAINTENANCE</v>
          </cell>
        </row>
        <row r="43">
          <cell r="AX43" t="str">
            <v>INSURANCE</v>
          </cell>
        </row>
        <row r="44">
          <cell r="AX44" t="str">
            <v>RENTAL</v>
          </cell>
        </row>
        <row r="45">
          <cell r="AX45" t="str">
            <v>DEPRECIATION (DONOR)</v>
          </cell>
        </row>
        <row r="46">
          <cell r="AX46" t="str">
            <v>AMORTISSMENT ACF</v>
          </cell>
        </row>
        <row r="48">
          <cell r="AX48">
            <v>6507</v>
          </cell>
        </row>
        <row r="49">
          <cell r="AX49" t="str">
            <v>PURCHASE</v>
          </cell>
        </row>
        <row r="50">
          <cell r="AX50" t="str">
            <v>FUEL</v>
          </cell>
        </row>
        <row r="51">
          <cell r="AX51" t="str">
            <v>MAINTENANCE</v>
          </cell>
        </row>
        <row r="52">
          <cell r="AX52" t="str">
            <v>INSURANCE</v>
          </cell>
        </row>
        <row r="53">
          <cell r="AX53" t="str">
            <v>RENTAL</v>
          </cell>
        </row>
        <row r="54">
          <cell r="AX54" t="str">
            <v>DEPRECIATION (DONOR)</v>
          </cell>
        </row>
        <row r="55">
          <cell r="AX55" t="str">
            <v>AMORTISSMENT ACF</v>
          </cell>
        </row>
        <row r="57">
          <cell r="AX57">
            <v>6508</v>
          </cell>
        </row>
        <row r="58">
          <cell r="AX58" t="str">
            <v>PURCHASE</v>
          </cell>
        </row>
        <row r="59">
          <cell r="AX59" t="str">
            <v>FUEL</v>
          </cell>
        </row>
        <row r="60">
          <cell r="AX60" t="str">
            <v>MAINTENANCE</v>
          </cell>
        </row>
        <row r="61">
          <cell r="AX61" t="str">
            <v>INSURANCE</v>
          </cell>
        </row>
        <row r="62">
          <cell r="AX62" t="str">
            <v>RENTAL</v>
          </cell>
        </row>
        <row r="63">
          <cell r="AX63" t="str">
            <v>DEPRECIATION (DONOR)</v>
          </cell>
        </row>
        <row r="64">
          <cell r="AX64" t="str">
            <v>AMORTISSMENT ACF</v>
          </cell>
        </row>
        <row r="66">
          <cell r="AX66">
            <v>6509</v>
          </cell>
        </row>
        <row r="67">
          <cell r="AX67" t="str">
            <v>OTHER</v>
          </cell>
        </row>
        <row r="69">
          <cell r="AX69">
            <v>6510</v>
          </cell>
        </row>
        <row r="70">
          <cell r="AX70" t="str">
            <v>LAPTOP</v>
          </cell>
        </row>
        <row r="71">
          <cell r="AX71" t="str">
            <v>DESKTOP</v>
          </cell>
        </row>
        <row r="72">
          <cell r="AX72" t="str">
            <v>PRINTER</v>
          </cell>
        </row>
        <row r="73">
          <cell r="AX73" t="str">
            <v>OTHER PURCHASE</v>
          </cell>
        </row>
        <row r="74">
          <cell r="AX74" t="str">
            <v>MAINTENANCE</v>
          </cell>
        </row>
        <row r="76">
          <cell r="AX76">
            <v>6511</v>
          </cell>
        </row>
        <row r="77">
          <cell r="AX77" t="str">
            <v>SATPHONE PURCHASE</v>
          </cell>
        </row>
        <row r="78">
          <cell r="AX78" t="str">
            <v>MOBILEPHONE PURCHASE</v>
          </cell>
        </row>
        <row r="79">
          <cell r="AX79" t="str">
            <v>OTHER PURCHASE</v>
          </cell>
        </row>
        <row r="80">
          <cell r="AX80" t="str">
            <v>MAINTENANCE</v>
          </cell>
        </row>
        <row r="81">
          <cell r="AX81" t="str">
            <v>FIX LINES RUN COSTS</v>
          </cell>
        </row>
        <row r="82">
          <cell r="AX82" t="str">
            <v>MOBILEPHONE RUN. COSTS</v>
          </cell>
        </row>
        <row r="83">
          <cell r="AX83" t="str">
            <v>SATPHONE RUN. COSTS</v>
          </cell>
        </row>
        <row r="84">
          <cell r="AX84" t="str">
            <v>DEPRECIATION (DONOR)</v>
          </cell>
        </row>
        <row r="85">
          <cell r="AX85" t="str">
            <v>AMORTISSMENT ACF</v>
          </cell>
        </row>
        <row r="87">
          <cell r="AX87">
            <v>6512</v>
          </cell>
        </row>
        <row r="88">
          <cell r="AX88" t="str">
            <v>HF PURCHASE</v>
          </cell>
        </row>
        <row r="89">
          <cell r="AX89" t="str">
            <v>VHF PURCHASE</v>
          </cell>
        </row>
        <row r="90">
          <cell r="AX90" t="str">
            <v>OTHER PURCHASE</v>
          </cell>
        </row>
        <row r="91">
          <cell r="AX91" t="str">
            <v>ADMIN COSTS</v>
          </cell>
        </row>
        <row r="92">
          <cell r="AX92" t="str">
            <v>OTHER RUN. COSTS</v>
          </cell>
        </row>
        <row r="93">
          <cell r="AX93" t="str">
            <v>DEPRECIATION (DONOR)</v>
          </cell>
        </row>
        <row r="94">
          <cell r="AX94" t="str">
            <v>AMORTISSMENT ACF</v>
          </cell>
        </row>
        <row r="96">
          <cell r="AX96">
            <v>6513</v>
          </cell>
        </row>
        <row r="97">
          <cell r="AX97" t="str">
            <v>GENERATOR PURCHASE</v>
          </cell>
        </row>
        <row r="98">
          <cell r="AX98" t="str">
            <v>FUEL GENERATOR</v>
          </cell>
        </row>
        <row r="99">
          <cell r="AX99" t="str">
            <v>MAINTENANCE GENERATOR</v>
          </cell>
        </row>
        <row r="100">
          <cell r="AX100" t="str">
            <v>OTHER PURCHASE</v>
          </cell>
        </row>
        <row r="101">
          <cell r="AX101" t="str">
            <v>OTHER RUN. COSTS</v>
          </cell>
        </row>
        <row r="102">
          <cell r="AX102" t="str">
            <v>DEPRECIATION (DONOR)</v>
          </cell>
        </row>
        <row r="103">
          <cell r="AX103" t="str">
            <v>AMORTISSMENT ACF</v>
          </cell>
        </row>
        <row r="105">
          <cell r="AX105">
            <v>6514</v>
          </cell>
        </row>
        <row r="106">
          <cell r="AX106" t="str">
            <v>RENTAL</v>
          </cell>
        </row>
        <row r="107">
          <cell r="AX107" t="str">
            <v>REHAB</v>
          </cell>
        </row>
        <row r="108">
          <cell r="AX108" t="str">
            <v>CHARGES</v>
          </cell>
        </row>
        <row r="109">
          <cell r="AX109" t="str">
            <v>OTHER</v>
          </cell>
        </row>
        <row r="111">
          <cell r="AX111">
            <v>6523</v>
          </cell>
        </row>
        <row r="112">
          <cell r="AX112" t="str">
            <v>OTHER PROG COSTS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arameters"/>
      <sheetName val="2 Assumptions"/>
      <sheetName val="3 COSTS COLLECTION"/>
      <sheetName val="4 RECAP ACCOUNT"/>
      <sheetName val="5 RECAP FIN LINE"/>
      <sheetName val="6 RECAP Z1"/>
      <sheetName val="7 ReadMe Fr"/>
    </sheetNames>
    <sheetDataSet>
      <sheetData sheetId="0" refreshError="1">
        <row r="6">
          <cell r="C6" t="str">
            <v>NDJAMENA</v>
          </cell>
          <cell r="AX6">
            <v>6502</v>
          </cell>
          <cell r="AY6" t="str">
            <v>WRONG SELECTION</v>
          </cell>
        </row>
        <row r="7">
          <cell r="AX7" t="str">
            <v>LOCATION</v>
          </cell>
        </row>
        <row r="8">
          <cell r="AX8" t="str">
            <v>REHAB</v>
          </cell>
        </row>
        <row r="9">
          <cell r="AX9" t="str">
            <v>CHARGES</v>
          </cell>
        </row>
        <row r="10">
          <cell r="AX10" t="str">
            <v>EQUIP</v>
          </cell>
        </row>
        <row r="11">
          <cell r="AX11" t="str">
            <v>PAPETERIE</v>
          </cell>
        </row>
        <row r="12">
          <cell r="AX12" t="str">
            <v>AUTRES</v>
          </cell>
        </row>
        <row r="14">
          <cell r="AX14">
            <v>6503</v>
          </cell>
          <cell r="AY14" t="str">
            <v>WRONG SELECTION</v>
          </cell>
        </row>
        <row r="15">
          <cell r="AX15" t="str">
            <v>POST-MAIL</v>
          </cell>
        </row>
        <row r="16">
          <cell r="AX16" t="str">
            <v>PUBLIC REL.</v>
          </cell>
        </row>
        <row r="17">
          <cell r="AX17" t="str">
            <v>ADMIN COSTS</v>
          </cell>
        </row>
        <row r="18">
          <cell r="AX18" t="str">
            <v>FIN. CHARGES</v>
          </cell>
        </row>
        <row r="19">
          <cell r="AX19" t="str">
            <v>AUTRES</v>
          </cell>
        </row>
        <row r="21">
          <cell r="AX21">
            <v>6504</v>
          </cell>
          <cell r="AY21" t="str">
            <v>WRONG SELECTION</v>
          </cell>
        </row>
        <row r="22">
          <cell r="AX22" t="str">
            <v>ACHAT</v>
          </cell>
          <cell r="AY22" t="str">
            <v>EQPT PURCHASE</v>
          </cell>
        </row>
        <row r="23">
          <cell r="AX23" t="str">
            <v>FUEL</v>
          </cell>
        </row>
        <row r="24">
          <cell r="AX24" t="str">
            <v>MAINTENANCE</v>
          </cell>
        </row>
        <row r="25">
          <cell r="AX25" t="str">
            <v>INSURANCE</v>
          </cell>
        </row>
        <row r="26">
          <cell r="AX26" t="str">
            <v>LOCATION</v>
          </cell>
        </row>
        <row r="27">
          <cell r="AX27" t="str">
            <v>DEPRECIATION (DONOR)</v>
          </cell>
        </row>
        <row r="28">
          <cell r="AX28" t="str">
            <v>AMORTISSMENT ACF</v>
          </cell>
        </row>
        <row r="30">
          <cell r="AX30">
            <v>6505</v>
          </cell>
          <cell r="AY30" t="str">
            <v>WRONG SELECTION</v>
          </cell>
        </row>
        <row r="31">
          <cell r="AX31" t="str">
            <v>ACHAT</v>
          </cell>
          <cell r="AY31" t="str">
            <v>EQPT PURCHASE</v>
          </cell>
        </row>
        <row r="32">
          <cell r="AX32" t="str">
            <v>FUEL</v>
          </cell>
        </row>
        <row r="33">
          <cell r="AX33" t="str">
            <v>MAINTENANCE</v>
          </cell>
        </row>
        <row r="34">
          <cell r="AX34" t="str">
            <v>INSURANCE</v>
          </cell>
        </row>
        <row r="35">
          <cell r="AX35" t="str">
            <v>LOCATION</v>
          </cell>
        </row>
        <row r="36">
          <cell r="AX36" t="str">
            <v>DEPRECIATION (DONOR)</v>
          </cell>
        </row>
        <row r="37">
          <cell r="AX37" t="str">
            <v>AMORTISSMENT ACF</v>
          </cell>
        </row>
        <row r="39">
          <cell r="AX39">
            <v>6506</v>
          </cell>
          <cell r="AY39" t="str">
            <v>WRONG SELECTION</v>
          </cell>
        </row>
        <row r="40">
          <cell r="AX40" t="str">
            <v>ACHAT</v>
          </cell>
          <cell r="AY40" t="str">
            <v>EQPT PURCHASE</v>
          </cell>
        </row>
        <row r="41">
          <cell r="AX41" t="str">
            <v>FUEL</v>
          </cell>
        </row>
        <row r="42">
          <cell r="AX42" t="str">
            <v>MAINTENANCE</v>
          </cell>
        </row>
        <row r="43">
          <cell r="AX43" t="str">
            <v>INSURANCE</v>
          </cell>
        </row>
        <row r="44">
          <cell r="AX44" t="str">
            <v>LOCATION</v>
          </cell>
        </row>
        <row r="45">
          <cell r="AX45" t="str">
            <v>DEPRECIATION (DONOR)</v>
          </cell>
        </row>
        <row r="46">
          <cell r="AX46" t="str">
            <v>AMORTISSMENT ACF</v>
          </cell>
        </row>
        <row r="48">
          <cell r="AX48">
            <v>6507</v>
          </cell>
          <cell r="AY48" t="str">
            <v>WRONG SELECTION</v>
          </cell>
        </row>
        <row r="49">
          <cell r="AX49" t="str">
            <v>ACHAT</v>
          </cell>
          <cell r="AY49" t="str">
            <v>EQPT PURCHASE</v>
          </cell>
        </row>
        <row r="50">
          <cell r="AX50" t="str">
            <v>FUEL</v>
          </cell>
        </row>
        <row r="51">
          <cell r="AX51" t="str">
            <v>MAINTENANCE</v>
          </cell>
        </row>
        <row r="52">
          <cell r="AX52" t="str">
            <v>INSURANCE</v>
          </cell>
        </row>
        <row r="53">
          <cell r="AX53" t="str">
            <v>LOCATION</v>
          </cell>
        </row>
        <row r="54">
          <cell r="AX54" t="str">
            <v>DEPRECIATION (DONOR)</v>
          </cell>
        </row>
        <row r="55">
          <cell r="AX55" t="str">
            <v>AMORTISSMENT ACF</v>
          </cell>
        </row>
        <row r="57">
          <cell r="AX57">
            <v>6508</v>
          </cell>
          <cell r="AY57" t="str">
            <v>WRONG SELECTION</v>
          </cell>
        </row>
        <row r="58">
          <cell r="AX58" t="str">
            <v>ACHAT</v>
          </cell>
          <cell r="AY58" t="str">
            <v>EQPT PURCHASE</v>
          </cell>
        </row>
        <row r="59">
          <cell r="AX59" t="str">
            <v>FUEL</v>
          </cell>
        </row>
        <row r="60">
          <cell r="AX60" t="str">
            <v>MAINTENANCE</v>
          </cell>
        </row>
        <row r="61">
          <cell r="AX61" t="str">
            <v>INSURANCE</v>
          </cell>
        </row>
        <row r="62">
          <cell r="AX62" t="str">
            <v>LOCATION</v>
          </cell>
        </row>
        <row r="63">
          <cell r="AX63" t="str">
            <v>DEPRECIATION (DONOR)</v>
          </cell>
        </row>
        <row r="64">
          <cell r="AX64" t="str">
            <v>AMORTISSMENT ACF</v>
          </cell>
        </row>
        <row r="66">
          <cell r="AX66">
            <v>6509</v>
          </cell>
          <cell r="AY66" t="str">
            <v>WRONG SELECTION</v>
          </cell>
        </row>
        <row r="67">
          <cell r="AX67" t="str">
            <v>AUTRES</v>
          </cell>
        </row>
        <row r="69">
          <cell r="AX69">
            <v>6510</v>
          </cell>
        </row>
        <row r="70">
          <cell r="AX70" t="str">
            <v>LAPTOP</v>
          </cell>
          <cell r="AY70" t="str">
            <v>EQPT PURCHASE</v>
          </cell>
        </row>
        <row r="71">
          <cell r="AX71" t="str">
            <v>DESKTOP</v>
          </cell>
          <cell r="AY71" t="str">
            <v>EQPT PURCHASE</v>
          </cell>
        </row>
        <row r="72">
          <cell r="AX72" t="str">
            <v>IMPRIMANTE</v>
          </cell>
          <cell r="AY72" t="str">
            <v>EQPT PURCHASE</v>
          </cell>
        </row>
        <row r="73">
          <cell r="AX73" t="str">
            <v>AUTRES ACHATS</v>
          </cell>
          <cell r="AY73" t="str">
            <v>EQPT PURCHASE</v>
          </cell>
        </row>
        <row r="74">
          <cell r="AX74" t="str">
            <v>MAINTENANCE</v>
          </cell>
        </row>
        <row r="76">
          <cell r="AX76">
            <v>6511</v>
          </cell>
          <cell r="AY76" t="str">
            <v>WRONG SELECTION</v>
          </cell>
        </row>
        <row r="77">
          <cell r="AX77" t="str">
            <v>SATPHONE PURCHASE</v>
          </cell>
          <cell r="AY77" t="str">
            <v>EQPT PURCHASE</v>
          </cell>
        </row>
        <row r="78">
          <cell r="AX78" t="str">
            <v>MOBILEPHONE PURCHASE</v>
          </cell>
          <cell r="AY78" t="str">
            <v>EQPT PURCHASE</v>
          </cell>
        </row>
        <row r="79">
          <cell r="AX79" t="str">
            <v>OTHER PURCHASE</v>
          </cell>
          <cell r="AY79" t="str">
            <v>EQPT PURCHASE</v>
          </cell>
        </row>
        <row r="80">
          <cell r="AX80" t="str">
            <v>MAINTENANCE</v>
          </cell>
        </row>
        <row r="81">
          <cell r="AX81" t="str">
            <v>FIX LINES RUN COSTS</v>
          </cell>
        </row>
        <row r="82">
          <cell r="AX82" t="str">
            <v>MOBILEPHONE RUN. COSTS</v>
          </cell>
        </row>
        <row r="83">
          <cell r="AX83" t="str">
            <v>SATPHONE RUN. COSTS</v>
          </cell>
        </row>
        <row r="84">
          <cell r="AX84" t="str">
            <v>DEPRECIATION (DONOR)</v>
          </cell>
        </row>
        <row r="85">
          <cell r="AX85" t="str">
            <v>AMORTISSMENT ACF</v>
          </cell>
        </row>
        <row r="87">
          <cell r="AX87">
            <v>6512</v>
          </cell>
          <cell r="AY87" t="str">
            <v>WRONG SELECTION</v>
          </cell>
        </row>
        <row r="88">
          <cell r="AX88" t="str">
            <v>HF PURCHASE</v>
          </cell>
          <cell r="AY88" t="str">
            <v>EQPT PURCHASE</v>
          </cell>
        </row>
        <row r="89">
          <cell r="AX89" t="str">
            <v>VHF PURCHASE</v>
          </cell>
          <cell r="AY89" t="str">
            <v>EQPT PURCHASE</v>
          </cell>
        </row>
        <row r="90">
          <cell r="AX90" t="str">
            <v>OTHER PURCHASE</v>
          </cell>
          <cell r="AY90" t="str">
            <v>EQPT PURCHASE</v>
          </cell>
        </row>
        <row r="91">
          <cell r="AX91" t="str">
            <v>ADMIN COSTS</v>
          </cell>
        </row>
        <row r="92">
          <cell r="AX92" t="str">
            <v>OTHER RUN. COSTS</v>
          </cell>
        </row>
        <row r="93">
          <cell r="AX93" t="str">
            <v>DEPRECIATION (DONOR)</v>
          </cell>
        </row>
        <row r="94">
          <cell r="AX94" t="str">
            <v>AMORTISSMENT ACF</v>
          </cell>
        </row>
        <row r="96">
          <cell r="AX96">
            <v>6513</v>
          </cell>
          <cell r="AY96" t="str">
            <v>WRONG SELECTION</v>
          </cell>
        </row>
        <row r="97">
          <cell r="AX97" t="str">
            <v>GENERATOR PURCHASE</v>
          </cell>
          <cell r="AY97" t="str">
            <v>EQPT PURCHASE</v>
          </cell>
        </row>
        <row r="98">
          <cell r="AX98" t="str">
            <v>FUEL GENERATOR</v>
          </cell>
        </row>
        <row r="99">
          <cell r="AX99" t="str">
            <v>MAINTENANCE GENERATOR</v>
          </cell>
        </row>
        <row r="100">
          <cell r="AX100" t="str">
            <v>OTHER PURCHASE</v>
          </cell>
          <cell r="AY100" t="str">
            <v>EQPT PURCHASE</v>
          </cell>
        </row>
        <row r="101">
          <cell r="AX101" t="str">
            <v>OTHER RUN. COSTS</v>
          </cell>
        </row>
        <row r="102">
          <cell r="AX102" t="str">
            <v>DEPRECIATION (DONOR)</v>
          </cell>
        </row>
        <row r="103">
          <cell r="AX103" t="str">
            <v>AMORTISSMENT ACF</v>
          </cell>
        </row>
        <row r="105">
          <cell r="AX105">
            <v>6514</v>
          </cell>
          <cell r="AY105" t="str">
            <v>WRONG SELECTION</v>
          </cell>
        </row>
        <row r="106">
          <cell r="AX106" t="str">
            <v>RENTAL</v>
          </cell>
        </row>
        <row r="107">
          <cell r="AX107" t="str">
            <v>REHAB</v>
          </cell>
        </row>
        <row r="108">
          <cell r="AX108" t="str">
            <v>CHARGES</v>
          </cell>
        </row>
        <row r="109">
          <cell r="AX109" t="str">
            <v>OTHER</v>
          </cell>
        </row>
        <row r="111">
          <cell r="AX111">
            <v>6523</v>
          </cell>
          <cell r="AY111" t="str">
            <v>WRONG SELECTION</v>
          </cell>
        </row>
        <row r="112">
          <cell r="AX112" t="str">
            <v>OTHER PROG COSTS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rameters"/>
      <sheetName val="1. Summary"/>
      <sheetName val="2. LOE"/>
      <sheetName val="3. Main Detailed"/>
      <sheetName val="4. Travel"/>
      <sheetName val="5. Allowances"/>
      <sheetName val="6. EVF"/>
      <sheetName val="7a. Sub - BlueForce"/>
      <sheetName val="7b. SUNY-CID"/>
      <sheetName val="Fee Matrix"/>
      <sheetName val="Subplan  Goal Estimator"/>
    </sheetNames>
    <sheetDataSet>
      <sheetData sheetId="0" refreshError="1"/>
      <sheetData sheetId="1" refreshError="1">
        <row r="15">
          <cell r="B15">
            <v>21.67</v>
          </cell>
        </row>
        <row r="98">
          <cell r="B98">
            <v>26</v>
          </cell>
        </row>
        <row r="100">
          <cell r="B100">
            <v>1.1666666666666667</v>
          </cell>
        </row>
        <row r="102">
          <cell r="B102">
            <v>0.2</v>
          </cell>
        </row>
        <row r="103">
          <cell r="B103">
            <v>0.25</v>
          </cell>
        </row>
        <row r="104">
          <cell r="B104">
            <v>0.75</v>
          </cell>
        </row>
        <row r="143">
          <cell r="B143">
            <v>285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sheetName val="Sheet1"/>
      <sheetName val="GL_BEL"/>
      <sheetName val="GL_BEL_correction extra"/>
      <sheetName val="Autres GL4x REP"/>
      <sheetName val="Historiques clients de  REP 201"/>
      <sheetName val="Historiques fournisseurs de  RE"/>
      <sheetName val="Liste signalétique Fournisseurs"/>
      <sheetName val="Sheet3"/>
      <sheetName val="Sheet2"/>
      <sheetName val="GL_USA"/>
      <sheetName val="GL_USA_correction extra"/>
      <sheetName val="US sales split Q1"/>
      <sheetName val="US sales split Q2"/>
      <sheetName val="GL_BEL_mt"/>
      <sheetName val="GL_USA_mt"/>
      <sheetName val="report_master_mapping"/>
      <sheetName val="mapping_headers"/>
      <sheetName val="authorized_GL_mt"/>
      <sheetName val="period_mapping"/>
      <sheetName val="act_closing_XR"/>
      <sheetName val="act_avg_PL_XR"/>
      <sheetName val="act_avg_BS_XR"/>
      <sheetName val="act_PL_X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EUR/…</v>
          </cell>
          <cell r="B1">
            <v>201501</v>
          </cell>
          <cell r="C1">
            <v>201502</v>
          </cell>
          <cell r="D1">
            <v>201503</v>
          </cell>
          <cell r="E1">
            <v>201504</v>
          </cell>
          <cell r="F1">
            <v>201505</v>
          </cell>
          <cell r="G1">
            <v>201506</v>
          </cell>
          <cell r="H1">
            <v>201507</v>
          </cell>
          <cell r="I1">
            <v>201508</v>
          </cell>
          <cell r="J1">
            <v>201509</v>
          </cell>
          <cell r="K1">
            <v>201510</v>
          </cell>
          <cell r="L1">
            <v>201511</v>
          </cell>
          <cell r="M1">
            <v>201512</v>
          </cell>
          <cell r="N1">
            <v>201601</v>
          </cell>
          <cell r="O1">
            <v>201602</v>
          </cell>
          <cell r="P1">
            <v>201603</v>
          </cell>
          <cell r="Q1">
            <v>201604</v>
          </cell>
          <cell r="R1">
            <v>201605</v>
          </cell>
          <cell r="S1">
            <v>201606</v>
          </cell>
          <cell r="T1">
            <v>201607</v>
          </cell>
          <cell r="U1">
            <v>201608</v>
          </cell>
          <cell r="V1">
            <v>201609</v>
          </cell>
          <cell r="W1">
            <v>201610</v>
          </cell>
          <cell r="X1">
            <v>201611</v>
          </cell>
          <cell r="Y1">
            <v>201612</v>
          </cell>
          <cell r="Z1">
            <v>201701</v>
          </cell>
          <cell r="AA1">
            <v>201702</v>
          </cell>
          <cell r="AB1">
            <v>201703</v>
          </cell>
          <cell r="AC1">
            <v>201704</v>
          </cell>
          <cell r="AD1">
            <v>201705</v>
          </cell>
          <cell r="AE1">
            <v>201706</v>
          </cell>
          <cell r="AF1">
            <v>201707</v>
          </cell>
          <cell r="AG1">
            <v>201708</v>
          </cell>
          <cell r="AH1">
            <v>201709</v>
          </cell>
          <cell r="AI1">
            <v>201710</v>
          </cell>
          <cell r="AJ1">
            <v>201711</v>
          </cell>
          <cell r="AK1">
            <v>201712</v>
          </cell>
        </row>
        <row r="2">
          <cell r="A2" t="str">
            <v>EUR</v>
          </cell>
          <cell r="B2">
            <v>1</v>
          </cell>
          <cell r="C2">
            <v>1</v>
          </cell>
          <cell r="D2">
            <v>1</v>
          </cell>
          <cell r="E2">
            <v>1</v>
          </cell>
          <cell r="F2">
            <v>1</v>
          </cell>
          <cell r="G2">
            <v>1</v>
          </cell>
          <cell r="H2">
            <v>1</v>
          </cell>
          <cell r="I2">
            <v>1</v>
          </cell>
          <cell r="J2">
            <v>1</v>
          </cell>
          <cell r="K2">
            <v>1</v>
          </cell>
          <cell r="L2">
            <v>1</v>
          </cell>
          <cell r="M2">
            <v>1</v>
          </cell>
          <cell r="N2">
            <v>1</v>
          </cell>
          <cell r="O2">
            <v>1</v>
          </cell>
          <cell r="P2">
            <v>1</v>
          </cell>
          <cell r="Q2">
            <v>1</v>
          </cell>
          <cell r="R2">
            <v>1</v>
          </cell>
          <cell r="S2">
            <v>1</v>
          </cell>
          <cell r="T2">
            <v>1</v>
          </cell>
          <cell r="U2">
            <v>1</v>
          </cell>
          <cell r="V2">
            <v>1</v>
          </cell>
          <cell r="W2">
            <v>1</v>
          </cell>
          <cell r="X2">
            <v>1</v>
          </cell>
          <cell r="Y2">
            <v>1</v>
          </cell>
          <cell r="Z2">
            <v>1</v>
          </cell>
          <cell r="AA2">
            <v>1</v>
          </cell>
          <cell r="AB2">
            <v>1</v>
          </cell>
          <cell r="AC2">
            <v>1</v>
          </cell>
          <cell r="AD2">
            <v>1</v>
          </cell>
          <cell r="AE2">
            <v>1</v>
          </cell>
          <cell r="AF2">
            <v>1</v>
          </cell>
          <cell r="AG2">
            <v>1</v>
          </cell>
          <cell r="AH2">
            <v>1</v>
          </cell>
          <cell r="AI2">
            <v>1</v>
          </cell>
          <cell r="AJ2">
            <v>1</v>
          </cell>
          <cell r="AK2">
            <v>1</v>
          </cell>
        </row>
        <row r="3">
          <cell r="A3" t="str">
            <v>USD</v>
          </cell>
          <cell r="B3">
            <v>0.92820000000000003</v>
          </cell>
          <cell r="C3">
            <v>0.92820000000000003</v>
          </cell>
          <cell r="D3">
            <v>0.92820000000000003</v>
          </cell>
          <cell r="E3">
            <v>0.89424999999999999</v>
          </cell>
          <cell r="F3">
            <v>0.89424999999999999</v>
          </cell>
          <cell r="G3">
            <v>0.89424999999999999</v>
          </cell>
          <cell r="H3">
            <v>0.89148000000000005</v>
          </cell>
          <cell r="I3">
            <v>0.89148000000000005</v>
          </cell>
          <cell r="J3">
            <v>0.89148000000000005</v>
          </cell>
          <cell r="K3">
            <v>0.91676999999999997</v>
          </cell>
          <cell r="L3">
            <v>0.91676999999999997</v>
          </cell>
          <cell r="M3">
            <v>0.91676999999999997</v>
          </cell>
          <cell r="N3">
            <v>0.88053000000000003</v>
          </cell>
          <cell r="O3">
            <v>0.88053000000000003</v>
          </cell>
          <cell r="P3">
            <v>0.88053000000000003</v>
          </cell>
          <cell r="Q3">
            <v>0.90046999999999999</v>
          </cell>
          <cell r="R3">
            <v>0.90046999999999999</v>
          </cell>
          <cell r="S3">
            <v>0.90046999999999999</v>
          </cell>
          <cell r="T3">
            <v>0.89190999999999998</v>
          </cell>
          <cell r="U3">
            <v>0.89190999999999998</v>
          </cell>
          <cell r="V3">
            <v>0.89190999999999998</v>
          </cell>
          <cell r="W3">
            <v>0.95009999999999994</v>
          </cell>
          <cell r="X3">
            <v>0.95009999999999994</v>
          </cell>
          <cell r="Y3">
            <v>0.95009999999999994</v>
          </cell>
          <cell r="Z3">
            <v>0.93606999999999996</v>
          </cell>
          <cell r="AA3">
            <v>0.93606999999999996</v>
          </cell>
          <cell r="AB3">
            <v>0.93606999999999996</v>
          </cell>
          <cell r="AC3">
            <v>0.87536000000000003</v>
          </cell>
          <cell r="AD3">
            <v>0.87536000000000003</v>
          </cell>
          <cell r="AE3">
            <v>0.87536000000000003</v>
          </cell>
          <cell r="AF3">
            <v>0.84962000000000004</v>
          </cell>
          <cell r="AG3">
            <v>0.84148999999999996</v>
          </cell>
          <cell r="AH3">
            <v>0.84630000000000005</v>
          </cell>
          <cell r="AI3">
            <v>0.85892999999999997</v>
          </cell>
          <cell r="AJ3">
            <v>0.84218999999999999</v>
          </cell>
          <cell r="AK3">
            <v>0.8347</v>
          </cell>
        </row>
        <row r="4">
          <cell r="A4" t="str">
            <v>GBP</v>
          </cell>
          <cell r="B4">
            <v>1.37402</v>
          </cell>
          <cell r="C4">
            <v>1.37402</v>
          </cell>
          <cell r="D4">
            <v>1.37402</v>
          </cell>
          <cell r="E4">
            <v>1.4063300000000001</v>
          </cell>
          <cell r="F4">
            <v>1.4063300000000001</v>
          </cell>
          <cell r="G4">
            <v>1.4063300000000001</v>
          </cell>
          <cell r="H4">
            <v>1.3509100000000001</v>
          </cell>
          <cell r="I4">
            <v>1.3509100000000001</v>
          </cell>
          <cell r="J4">
            <v>1.3509100000000001</v>
          </cell>
          <cell r="K4">
            <v>1.35704</v>
          </cell>
          <cell r="L4">
            <v>1.35704</v>
          </cell>
          <cell r="M4">
            <v>1.35704</v>
          </cell>
          <cell r="N4">
            <v>1.2651699999999999</v>
          </cell>
          <cell r="O4">
            <v>1.2651699999999999</v>
          </cell>
          <cell r="P4">
            <v>1.2651699999999999</v>
          </cell>
          <cell r="Q4">
            <v>1.2057500000000001</v>
          </cell>
          <cell r="R4">
            <v>1.2057500000000001</v>
          </cell>
          <cell r="S4">
            <v>1.2057500000000001</v>
          </cell>
          <cell r="T4">
            <v>1.1567799999999999</v>
          </cell>
          <cell r="U4">
            <v>1.1567799999999999</v>
          </cell>
          <cell r="V4">
            <v>1.1567799999999999</v>
          </cell>
          <cell r="W4">
            <v>1.17221</v>
          </cell>
          <cell r="X4">
            <v>1.17221</v>
          </cell>
          <cell r="Y4">
            <v>1.17221</v>
          </cell>
          <cell r="Z4">
            <v>1.16889</v>
          </cell>
          <cell r="AA4">
            <v>1.16889</v>
          </cell>
          <cell r="AB4">
            <v>1.16889</v>
          </cell>
          <cell r="AC4">
            <v>1.13815</v>
          </cell>
          <cell r="AD4">
            <v>1.13815</v>
          </cell>
          <cell r="AE4">
            <v>1.13815</v>
          </cell>
          <cell r="AF4">
            <v>1.13815</v>
          </cell>
          <cell r="AG4">
            <v>1.13815</v>
          </cell>
          <cell r="AH4">
            <v>1.1332500000000001</v>
          </cell>
          <cell r="AI4">
            <v>1.1369499999999999</v>
          </cell>
          <cell r="AJ4">
            <v>1.1353599999999999</v>
          </cell>
          <cell r="AK4">
            <v>1.12615</v>
          </cell>
          <cell r="AL4">
            <v>0</v>
          </cell>
          <cell r="AM4">
            <v>0</v>
          </cell>
          <cell r="AN4">
            <v>0</v>
          </cell>
        </row>
      </sheetData>
      <sheetData sheetId="21"/>
      <sheetData sheetId="22"/>
      <sheetData sheetId="2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Text"/>
      <sheetName val="P1"/>
      <sheetName val="P2"/>
      <sheetName val="Budget OFDA"/>
      <sheetName val="Budget_OFDA"/>
      <sheetName val="ex-rate"/>
      <sheetName val="Codes"/>
      <sheetName val="Parameters"/>
      <sheetName val="Paramètres"/>
      <sheetName val="TB Criteria"/>
      <sheetName val="Refs"/>
      <sheetName val="Listes"/>
      <sheetName val="CENTRAL DATA"/>
      <sheetName val="Guard"/>
      <sheetName val="15 Dec"/>
      <sheetName val="Banda Aceh"/>
      <sheetName val="Payroll Variable"/>
      <sheetName val="Use"/>
      <sheetName val="Data"/>
      <sheetName val="Andriansyah"/>
      <sheetName val="Mustaqin"/>
      <sheetName val="Amir Hamzah"/>
      <sheetName val="Rahmad Agung"/>
      <sheetName val="Fauzi Mahmoed"/>
      <sheetName val="Payroll variable "/>
      <sheetName val="Overtime status"/>
      <sheetName val="Ch_Shb &amp; Pabbi_2 DDUs"/>
    </sheetNames>
    <sheetDataSet>
      <sheetData sheetId="0" refreshError="1"/>
      <sheetData sheetId="1" refreshError="1">
        <row r="1">
          <cell r="A1" t="str">
            <v>First</v>
          </cell>
          <cell r="C1" t="str">
            <v>Second</v>
          </cell>
          <cell r="E1" t="str">
            <v>Third</v>
          </cell>
          <cell r="G1" t="str">
            <v>Fourd</v>
          </cell>
        </row>
        <row r="2">
          <cell r="A2" t="str">
            <v>1</v>
          </cell>
          <cell r="B2" t="str">
            <v>One</v>
          </cell>
          <cell r="C2" t="str">
            <v>1</v>
          </cell>
          <cell r="D2" t="str">
            <v>Ten</v>
          </cell>
          <cell r="E2" t="str">
            <v>11</v>
          </cell>
          <cell r="F2" t="str">
            <v>Eleven</v>
          </cell>
          <cell r="G2" t="str">
            <v>100</v>
          </cell>
          <cell r="H2" t="str">
            <v>One Hundred</v>
          </cell>
        </row>
        <row r="3">
          <cell r="A3" t="str">
            <v>2</v>
          </cell>
          <cell r="B3" t="str">
            <v>Two</v>
          </cell>
          <cell r="C3" t="str">
            <v>2</v>
          </cell>
          <cell r="D3" t="str">
            <v>Twenty</v>
          </cell>
          <cell r="E3" t="str">
            <v>12</v>
          </cell>
          <cell r="F3" t="str">
            <v>Twelve</v>
          </cell>
          <cell r="G3" t="str">
            <v>200</v>
          </cell>
          <cell r="H3" t="str">
            <v>Two Hundred</v>
          </cell>
        </row>
        <row r="4">
          <cell r="A4" t="str">
            <v>3</v>
          </cell>
          <cell r="B4" t="str">
            <v>Three</v>
          </cell>
          <cell r="C4" t="str">
            <v>3</v>
          </cell>
          <cell r="D4" t="str">
            <v>Thirty</v>
          </cell>
          <cell r="E4" t="str">
            <v>13</v>
          </cell>
          <cell r="F4" t="str">
            <v>Thirteen</v>
          </cell>
          <cell r="G4" t="str">
            <v>300</v>
          </cell>
          <cell r="H4" t="str">
            <v>Three Hundred</v>
          </cell>
        </row>
        <row r="5">
          <cell r="A5" t="str">
            <v>4</v>
          </cell>
          <cell r="B5" t="str">
            <v>Four</v>
          </cell>
          <cell r="C5" t="str">
            <v>4</v>
          </cell>
          <cell r="D5" t="str">
            <v>Fourty</v>
          </cell>
          <cell r="E5" t="str">
            <v>14</v>
          </cell>
          <cell r="F5" t="str">
            <v>Fourteen</v>
          </cell>
          <cell r="G5" t="str">
            <v>400</v>
          </cell>
          <cell r="H5" t="str">
            <v>Four Hundred</v>
          </cell>
        </row>
        <row r="6">
          <cell r="A6" t="str">
            <v>5</v>
          </cell>
          <cell r="B6" t="str">
            <v>Five</v>
          </cell>
          <cell r="C6" t="str">
            <v>5</v>
          </cell>
          <cell r="D6" t="str">
            <v>Fifty</v>
          </cell>
          <cell r="E6" t="str">
            <v>15</v>
          </cell>
          <cell r="F6" t="str">
            <v>Fifteen</v>
          </cell>
          <cell r="G6" t="str">
            <v>500</v>
          </cell>
          <cell r="H6" t="str">
            <v>Five Hundred</v>
          </cell>
        </row>
        <row r="7">
          <cell r="A7" t="str">
            <v>6</v>
          </cell>
          <cell r="B7" t="str">
            <v>Six</v>
          </cell>
          <cell r="C7" t="str">
            <v>6</v>
          </cell>
          <cell r="D7" t="str">
            <v>Sixty</v>
          </cell>
          <cell r="E7" t="str">
            <v>16</v>
          </cell>
          <cell r="F7" t="str">
            <v>Sixteen</v>
          </cell>
          <cell r="G7" t="str">
            <v>600</v>
          </cell>
          <cell r="H7" t="str">
            <v>Six Hundred</v>
          </cell>
        </row>
        <row r="8">
          <cell r="A8" t="str">
            <v>7</v>
          </cell>
          <cell r="B8" t="str">
            <v>Seven</v>
          </cell>
          <cell r="C8" t="str">
            <v>7</v>
          </cell>
          <cell r="D8" t="str">
            <v>Seventy</v>
          </cell>
          <cell r="E8" t="str">
            <v>17</v>
          </cell>
          <cell r="F8" t="str">
            <v>Seventeen</v>
          </cell>
          <cell r="G8" t="str">
            <v>700</v>
          </cell>
          <cell r="H8" t="str">
            <v>Seven Hundred</v>
          </cell>
        </row>
        <row r="9">
          <cell r="A9" t="str">
            <v>8</v>
          </cell>
          <cell r="B9" t="str">
            <v>Eight</v>
          </cell>
          <cell r="C9" t="str">
            <v>8</v>
          </cell>
          <cell r="D9" t="str">
            <v>Eighty</v>
          </cell>
          <cell r="E9" t="str">
            <v>18</v>
          </cell>
          <cell r="F9" t="str">
            <v>Eighteen</v>
          </cell>
          <cell r="G9" t="str">
            <v>800</v>
          </cell>
          <cell r="H9" t="str">
            <v>Eight Hundred</v>
          </cell>
        </row>
        <row r="10">
          <cell r="A10" t="str">
            <v>9</v>
          </cell>
          <cell r="B10" t="str">
            <v>Nine</v>
          </cell>
          <cell r="C10" t="str">
            <v>9</v>
          </cell>
          <cell r="D10" t="str">
            <v>Ninety</v>
          </cell>
          <cell r="E10" t="str">
            <v>19</v>
          </cell>
          <cell r="F10" t="str">
            <v>Nineteen</v>
          </cell>
          <cell r="G10" t="str">
            <v>900</v>
          </cell>
          <cell r="H10" t="str">
            <v>Nine Hundred</v>
          </cell>
        </row>
        <row r="11">
          <cell r="A11" t="str">
            <v>0</v>
          </cell>
          <cell r="B11" t="str">
            <v xml:space="preserve"> </v>
          </cell>
          <cell r="C11" t="str">
            <v>0</v>
          </cell>
          <cell r="E11" t="str">
            <v>00</v>
          </cell>
          <cell r="G11" t="str">
            <v>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Project Funding Flowchart"/>
      <sheetName val="How to use"/>
      <sheetName val="A1 N pivot"/>
      <sheetName val="A1N-ECHO_v10032013"/>
      <sheetName val="D1 K pivot"/>
      <sheetName val="D1K-HCR_v10032013"/>
    </sheetNames>
    <sheetDataSet>
      <sheetData sheetId="0">
        <row r="2">
          <cell r="A2" t="str">
            <v>KG</v>
          </cell>
          <cell r="B2" t="str">
            <v>1 Delivery</v>
          </cell>
        </row>
        <row r="3">
          <cell r="B3" t="str">
            <v>&gt;1 Delivery</v>
          </cell>
        </row>
      </sheetData>
      <sheetData sheetId="1"/>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209"/>
      <sheetName val="GO221"/>
      <sheetName val="GO228"/>
      <sheetName val="GA209"/>
      <sheetName val="GA236"/>
      <sheetName val="GG125"/>
      <sheetName val="GG147"/>
      <sheetName val="GB444"/>
      <sheetName val="GB446"/>
      <sheetName val="GB447"/>
      <sheetName val="GB459"/>
      <sheetName val="GB460"/>
      <sheetName val="GB461"/>
      <sheetName val="GH295"/>
      <sheetName val="OF209"/>
      <sheetName val="GX449"/>
      <sheetName val="GU762"/>
      <sheetName val="GU770"/>
      <sheetName val="GU781"/>
      <sheetName val="EC217"/>
      <sheetName val="SV280"/>
      <sheetName val="OF189"/>
      <sheetName val="OF238"/>
      <sheetName val="TR228"/>
      <sheetName val="U1000"/>
      <sheetName val="ANALYSIS "/>
      <sheetName val="ALL ACTUALS"/>
      <sheetName val="COMMITMENT TO B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ue"/>
      <sheetName val="Rapport de stock"/>
      <sheetName val="Transactions IN-OUT"/>
      <sheetName val="Livraison partenaires"/>
      <sheetName val="Distrib par partenaire"/>
      <sheetName val="Sheet3"/>
    </sheetNames>
    <sheetDataSet>
      <sheetData sheetId="0"/>
      <sheetData sheetId="1">
        <row r="11">
          <cell r="B11">
            <v>54</v>
          </cell>
          <cell r="C11" t="str">
            <v>MIXED SWEATER T-SHIRT 10-25 ANS</v>
          </cell>
          <cell r="D11" t="str">
            <v>282300-043</v>
          </cell>
          <cell r="E11" t="str">
            <v>BALE</v>
          </cell>
          <cell r="F11">
            <v>0</v>
          </cell>
          <cell r="G11">
            <v>0</v>
          </cell>
          <cell r="H11">
            <v>0</v>
          </cell>
          <cell r="I11">
            <v>0</v>
          </cell>
          <cell r="J11">
            <v>0</v>
          </cell>
          <cell r="K11">
            <v>99</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sheetData>
      <sheetData sheetId="2"/>
      <sheetData sheetId="3"/>
      <sheetData sheetId="4"/>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s"/>
      <sheetName val="Database"/>
      <sheetName val="Social Insurance list"/>
      <sheetName val="S.I. Odyssee"/>
      <sheetName val="Income Tax list"/>
      <sheetName val="I.T. Odyssee"/>
      <sheetName val="congés"/>
      <sheetName val="Signature"/>
      <sheetName val="Salary &amp; job scale"/>
      <sheetName val="Former employees"/>
      <sheetName val="Feuil7"/>
      <sheetName val="Feuil8"/>
      <sheetName val="Feuil9"/>
      <sheetName val="Feuil10"/>
      <sheetName val="Feuil11"/>
      <sheetName val="Feuil12"/>
      <sheetName val="Feuil13"/>
      <sheetName val="Feuil14"/>
      <sheetName val="Feuil15"/>
      <sheetName val="Feuil16"/>
      <sheetName val="Rapport de stock"/>
      <sheetName val="Social_Insurance_list"/>
      <sheetName val="S_I__Odyssee"/>
      <sheetName val="Income_Tax_list"/>
      <sheetName val="I_T__Odyssee"/>
      <sheetName val="Salary_&amp;_job_scale"/>
      <sheetName val="Former_employees"/>
      <sheetName val="Advance sheet"/>
      <sheetName val="PaySheet "/>
      <sheetName val="FTC"/>
      <sheetName val="END CONTRACT"/>
      <sheetName val="FORMER EMPLOYEE"/>
      <sheetName val="New Scale"/>
      <sheetName val="WORK CERTIFICATE"/>
      <sheetName val="Old"/>
      <sheetName val="WARNING"/>
      <sheetName val="budget forecast apr 06"/>
      <sheetName val="BANK NOTES (Jared)"/>
      <sheetName val="Previous Staff"/>
      <sheetName val="FTC (2)"/>
      <sheetName val="P1"/>
      <sheetName val="Advance_sheet"/>
      <sheetName val="PaySheet_"/>
      <sheetName val="END_CONTRACT"/>
      <sheetName val="FORMER_EMPLOYEE"/>
      <sheetName val="New_Scale"/>
      <sheetName val="WORK_CERTIFICATE"/>
      <sheetName val="budget_forecast_apr_06"/>
      <sheetName val="BANK_NOTES_(Jared)"/>
      <sheetName val="Previous_Staff"/>
      <sheetName val="FTC_(2)"/>
      <sheetName val="Social_Insurance_list1"/>
      <sheetName val="S_I__Odyssee1"/>
      <sheetName val="Income_Tax_list1"/>
      <sheetName val="I_T__Odyssee1"/>
      <sheetName val="Salary_&amp;_job_scale1"/>
      <sheetName val="Former_employees1"/>
      <sheetName val="Rapport_de_stock"/>
      <sheetName val="IRC"/>
      <sheetName val="FX RATES"/>
      <sheetName val="COMMITMENT TO BVA"/>
      <sheetName val="1 Parameters"/>
      <sheetName val="TB Crite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GRADES</v>
          </cell>
          <cell r="C5" t="str">
            <v>SALARY</v>
          </cell>
          <cell r="D5" t="str">
            <v>COLA</v>
          </cell>
        </row>
        <row r="6">
          <cell r="B6" t="str">
            <v>G1</v>
          </cell>
          <cell r="C6">
            <v>21100</v>
          </cell>
          <cell r="D6">
            <v>2550</v>
          </cell>
        </row>
        <row r="7">
          <cell r="B7" t="str">
            <v>G2</v>
          </cell>
          <cell r="C7">
            <v>26600</v>
          </cell>
          <cell r="D7">
            <v>2650</v>
          </cell>
        </row>
        <row r="8">
          <cell r="B8" t="str">
            <v>G3</v>
          </cell>
          <cell r="C8">
            <v>34500</v>
          </cell>
          <cell r="D8">
            <v>2750</v>
          </cell>
        </row>
        <row r="9">
          <cell r="B9" t="str">
            <v>G4</v>
          </cell>
          <cell r="C9">
            <v>43200</v>
          </cell>
          <cell r="D9">
            <v>2850</v>
          </cell>
        </row>
        <row r="10">
          <cell r="B10" t="str">
            <v>G5</v>
          </cell>
          <cell r="C10">
            <v>56500</v>
          </cell>
          <cell r="D10">
            <v>2950</v>
          </cell>
        </row>
        <row r="11">
          <cell r="B11" t="str">
            <v>G6</v>
          </cell>
          <cell r="C11">
            <v>68200</v>
          </cell>
          <cell r="D11">
            <v>3050</v>
          </cell>
        </row>
        <row r="12">
          <cell r="B12" t="str">
            <v>G7</v>
          </cell>
          <cell r="C12">
            <v>87400</v>
          </cell>
          <cell r="D12">
            <v>3150</v>
          </cell>
        </row>
        <row r="13">
          <cell r="B13" t="str">
            <v>G8</v>
          </cell>
          <cell r="C13">
            <v>113600</v>
          </cell>
          <cell r="D13">
            <v>3250</v>
          </cell>
        </row>
        <row r="14">
          <cell r="B14" t="str">
            <v>G9</v>
          </cell>
          <cell r="C14">
            <v>171400</v>
          </cell>
          <cell r="D14">
            <v>3250</v>
          </cell>
        </row>
        <row r="15">
          <cell r="B15" t="str">
            <v>G10</v>
          </cell>
          <cell r="C15">
            <v>221100</v>
          </cell>
          <cell r="D15">
            <v>3350</v>
          </cell>
        </row>
        <row r="16">
          <cell r="B16" t="str">
            <v>G11</v>
          </cell>
          <cell r="C16">
            <v>276400</v>
          </cell>
          <cell r="D16">
            <v>3350</v>
          </cell>
        </row>
        <row r="17">
          <cell r="B17" t="str">
            <v>G12</v>
          </cell>
          <cell r="C17">
            <v>345400</v>
          </cell>
          <cell r="D17">
            <v>3350</v>
          </cell>
        </row>
        <row r="18">
          <cell r="B18" t="str">
            <v>G13</v>
          </cell>
          <cell r="C18">
            <v>431700</v>
          </cell>
          <cell r="D18">
            <v>3350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ow r="5">
          <cell r="B5" t="str">
            <v>GRADES</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 Niger"/>
      <sheetName val="GRILLE PROPAL"/>
    </sheetNames>
    <sheetDataSet>
      <sheetData sheetId="0">
        <row r="2">
          <cell r="C2" t="str">
            <v>FONCTIONS</v>
          </cell>
          <cell r="D2" t="str">
            <v>Heures/mois</v>
          </cell>
        </row>
        <row r="3">
          <cell r="A3"/>
          <cell r="B3"/>
          <cell r="C3"/>
          <cell r="D3"/>
        </row>
        <row r="4">
          <cell r="A4" t="str">
            <v>Non Qualifié</v>
          </cell>
          <cell r="B4" t="str">
            <v>Cat 1</v>
          </cell>
          <cell r="C4" t="str">
            <v>Gardien</v>
          </cell>
          <cell r="D4">
            <v>240</v>
          </cell>
        </row>
        <row r="5">
          <cell r="A5"/>
          <cell r="B5"/>
          <cell r="C5"/>
          <cell r="D5"/>
        </row>
        <row r="6">
          <cell r="A6"/>
          <cell r="B6"/>
          <cell r="C6"/>
          <cell r="D6"/>
        </row>
        <row r="7">
          <cell r="A7"/>
          <cell r="B7"/>
          <cell r="C7"/>
          <cell r="D7"/>
        </row>
        <row r="8">
          <cell r="A8"/>
          <cell r="B8"/>
          <cell r="C8"/>
          <cell r="D8"/>
        </row>
        <row r="9">
          <cell r="A9"/>
          <cell r="B9"/>
          <cell r="C9"/>
          <cell r="D9"/>
        </row>
        <row r="10">
          <cell r="A10"/>
          <cell r="B10" t="str">
            <v>Cat 2</v>
          </cell>
          <cell r="C10" t="str">
            <v>personnel de maison</v>
          </cell>
          <cell r="D10">
            <v>180</v>
          </cell>
        </row>
        <row r="11">
          <cell r="A11"/>
          <cell r="B11"/>
          <cell r="C11" t="str">
            <v xml:space="preserve">Personnel Domestique </v>
          </cell>
          <cell r="D11">
            <v>180</v>
          </cell>
        </row>
        <row r="12">
          <cell r="A12"/>
          <cell r="B12"/>
          <cell r="C12" t="str">
            <v>Agent ménage/Cuisinier</v>
          </cell>
          <cell r="D12">
            <v>180</v>
          </cell>
        </row>
        <row r="13">
          <cell r="A13"/>
          <cell r="B13"/>
          <cell r="C13"/>
          <cell r="D13"/>
        </row>
        <row r="14">
          <cell r="A14"/>
          <cell r="B14"/>
          <cell r="C14"/>
          <cell r="D14"/>
        </row>
        <row r="15">
          <cell r="A15"/>
          <cell r="B15"/>
          <cell r="C15"/>
          <cell r="D15"/>
        </row>
        <row r="16">
          <cell r="A16" t="str">
            <v>Qualifié</v>
          </cell>
          <cell r="B16" t="str">
            <v>Cat 3</v>
          </cell>
          <cell r="C16"/>
          <cell r="D16"/>
        </row>
        <row r="17">
          <cell r="A17"/>
          <cell r="B17"/>
          <cell r="C17"/>
          <cell r="D17"/>
        </row>
        <row r="18">
          <cell r="A18"/>
          <cell r="B18"/>
          <cell r="C18"/>
          <cell r="D18"/>
        </row>
        <row r="19">
          <cell r="A19"/>
          <cell r="B19"/>
          <cell r="C19"/>
          <cell r="D19"/>
        </row>
        <row r="20">
          <cell r="A20"/>
          <cell r="B20"/>
          <cell r="C20"/>
          <cell r="D20"/>
        </row>
        <row r="21">
          <cell r="A21"/>
          <cell r="B21"/>
          <cell r="C21"/>
          <cell r="D21"/>
        </row>
        <row r="22">
          <cell r="A22"/>
          <cell r="B22"/>
          <cell r="C22"/>
          <cell r="D22"/>
        </row>
        <row r="23">
          <cell r="A23"/>
          <cell r="B23" t="str">
            <v>Cat 4</v>
          </cell>
          <cell r="C23" t="str">
            <v xml:space="preserve">Chauffeur </v>
          </cell>
          <cell r="D23">
            <v>192</v>
          </cell>
        </row>
        <row r="24">
          <cell r="A24"/>
          <cell r="B24"/>
          <cell r="C24" t="str">
            <v>Animateur</v>
          </cell>
          <cell r="D24">
            <v>173.33</v>
          </cell>
        </row>
        <row r="25">
          <cell r="A25"/>
          <cell r="B25"/>
          <cell r="C25" t="str">
            <v>Educateur SSR</v>
          </cell>
          <cell r="D25">
            <v>180</v>
          </cell>
        </row>
        <row r="26">
          <cell r="A26"/>
          <cell r="B26"/>
          <cell r="C26" t="str">
            <v>Travailleur Social</v>
          </cell>
          <cell r="D26">
            <v>180</v>
          </cell>
        </row>
        <row r="27">
          <cell r="A27"/>
          <cell r="B27"/>
          <cell r="C27"/>
          <cell r="D27"/>
        </row>
        <row r="28">
          <cell r="A28"/>
          <cell r="B28"/>
          <cell r="C28"/>
          <cell r="D28"/>
        </row>
        <row r="29">
          <cell r="A29"/>
          <cell r="B29"/>
          <cell r="C29"/>
          <cell r="D29"/>
        </row>
        <row r="30">
          <cell r="A30"/>
          <cell r="B30"/>
          <cell r="C30"/>
          <cell r="D30"/>
        </row>
        <row r="31">
          <cell r="A31"/>
          <cell r="B31"/>
          <cell r="C31"/>
          <cell r="D31"/>
        </row>
        <row r="32">
          <cell r="A32" t="str">
            <v>Hautement qualifié</v>
          </cell>
          <cell r="B32" t="str">
            <v>Cat 5</v>
          </cell>
          <cell r="C32" t="str">
            <v>Assistante Logisticienne</v>
          </cell>
          <cell r="D32">
            <v>173.33</v>
          </cell>
        </row>
        <row r="33">
          <cell r="A33"/>
          <cell r="B33"/>
          <cell r="C33" t="str">
            <v>Assistant responsable projet</v>
          </cell>
          <cell r="D33">
            <v>173.33</v>
          </cell>
        </row>
        <row r="34">
          <cell r="A34"/>
          <cell r="B34"/>
          <cell r="C34" t="str">
            <v>superviseur animateur</v>
          </cell>
          <cell r="D34">
            <v>173.33</v>
          </cell>
        </row>
        <row r="35">
          <cell r="A35"/>
          <cell r="B35"/>
          <cell r="C35" t="str">
            <v>communicateur</v>
          </cell>
          <cell r="D35">
            <v>173.33</v>
          </cell>
        </row>
        <row r="36">
          <cell r="A36"/>
          <cell r="B36"/>
          <cell r="C36" t="str">
            <v>Assistant Gestionnaire des Données</v>
          </cell>
          <cell r="D36">
            <v>173.33</v>
          </cell>
        </row>
        <row r="37">
          <cell r="A37"/>
          <cell r="B37"/>
          <cell r="C37"/>
          <cell r="D37"/>
        </row>
        <row r="38">
          <cell r="A38"/>
          <cell r="B38" t="str">
            <v>Cat 6</v>
          </cell>
          <cell r="C38" t="str">
            <v>logisticien</v>
          </cell>
          <cell r="D38">
            <v>173.33</v>
          </cell>
        </row>
        <row r="39">
          <cell r="A39"/>
          <cell r="B39"/>
          <cell r="C39" t="str">
            <v>Admin / RH</v>
          </cell>
          <cell r="D39">
            <v>173.33</v>
          </cell>
        </row>
        <row r="40">
          <cell r="A40"/>
          <cell r="B40"/>
          <cell r="C40" t="str">
            <v>Comptable</v>
          </cell>
          <cell r="D40">
            <v>173.33</v>
          </cell>
        </row>
        <row r="41">
          <cell r="A41"/>
          <cell r="B41"/>
          <cell r="C41" t="str">
            <v>Assistant Adm/Fin/RH</v>
          </cell>
          <cell r="D41">
            <v>173.33</v>
          </cell>
        </row>
        <row r="42">
          <cell r="A42"/>
          <cell r="B42"/>
          <cell r="C42" t="str">
            <v>Repporting Officer</v>
          </cell>
          <cell r="D42">
            <v>173.33</v>
          </cell>
        </row>
        <row r="43">
          <cell r="A43"/>
          <cell r="B43"/>
          <cell r="C43" t="str">
            <v>Gestionnaire Données</v>
          </cell>
          <cell r="D43">
            <v>180</v>
          </cell>
        </row>
        <row r="44">
          <cell r="A44"/>
          <cell r="B44"/>
          <cell r="C44" t="str">
            <v>Assistant Technique santé nutrition</v>
          </cell>
          <cell r="D44">
            <v>173.33</v>
          </cell>
        </row>
        <row r="45">
          <cell r="A45"/>
          <cell r="B45"/>
          <cell r="C45" t="str">
            <v>Infirmier  Superviseur</v>
          </cell>
          <cell r="D45">
            <v>173.33</v>
          </cell>
        </row>
        <row r="46">
          <cell r="A46"/>
          <cell r="B46"/>
          <cell r="C46" t="str">
            <v>Assistant Technique Santé Protection</v>
          </cell>
          <cell r="D46">
            <v>180</v>
          </cell>
        </row>
        <row r="47">
          <cell r="A47"/>
          <cell r="B47"/>
          <cell r="C47" t="str">
            <v>Psychologue</v>
          </cell>
          <cell r="D47">
            <v>180</v>
          </cell>
        </row>
        <row r="48">
          <cell r="A48"/>
          <cell r="B48"/>
          <cell r="C48" t="str">
            <v>Charge de liaison communautaire</v>
          </cell>
          <cell r="D48">
            <v>173.33</v>
          </cell>
        </row>
        <row r="49">
          <cell r="A49"/>
          <cell r="B49"/>
          <cell r="C49" t="str">
            <v>Assistant Technique santé nutrition</v>
          </cell>
          <cell r="D49">
            <v>180</v>
          </cell>
        </row>
        <row r="50">
          <cell r="A50"/>
          <cell r="B50"/>
          <cell r="C50" t="str">
            <v>Gérant Pharmacie</v>
          </cell>
          <cell r="D50">
            <v>173.33</v>
          </cell>
        </row>
        <row r="51">
          <cell r="A51"/>
          <cell r="B51"/>
          <cell r="C51" t="str">
            <v xml:space="preserve">Infirmier Migrant </v>
          </cell>
          <cell r="D51">
            <v>180</v>
          </cell>
        </row>
        <row r="52">
          <cell r="A52"/>
          <cell r="B52"/>
          <cell r="C52" t="str">
            <v>Sage femme superviseur</v>
          </cell>
          <cell r="D52">
            <v>180</v>
          </cell>
        </row>
        <row r="53">
          <cell r="A53"/>
          <cell r="B53"/>
          <cell r="C53"/>
          <cell r="D53"/>
        </row>
        <row r="54">
          <cell r="A54" t="str">
            <v>Management</v>
          </cell>
          <cell r="B54" t="str">
            <v>Cat 7</v>
          </cell>
          <cell r="C54" t="str">
            <v>Responsable Financier National</v>
          </cell>
          <cell r="D54">
            <v>173.33</v>
          </cell>
        </row>
        <row r="55">
          <cell r="A55"/>
          <cell r="B55"/>
          <cell r="C55" t="str">
            <v>Administrateur National</v>
          </cell>
          <cell r="D55">
            <v>173.33</v>
          </cell>
        </row>
        <row r="56">
          <cell r="A56"/>
          <cell r="B56"/>
          <cell r="C56" t="str">
            <v>Responsable Logistique National</v>
          </cell>
          <cell r="D56">
            <v>173.33</v>
          </cell>
        </row>
        <row r="57">
          <cell r="A57"/>
          <cell r="B57"/>
          <cell r="C57" t="str">
            <v>Référent sécu</v>
          </cell>
          <cell r="D57">
            <v>173.33</v>
          </cell>
        </row>
        <row r="58">
          <cell r="A58"/>
          <cell r="B58"/>
          <cell r="C58" t="str">
            <v>Responsable Fin base</v>
          </cell>
          <cell r="D58">
            <v>173.33</v>
          </cell>
        </row>
        <row r="59">
          <cell r="A59"/>
          <cell r="B59"/>
          <cell r="C59" t="str">
            <v>Responsable de plaidoyer</v>
          </cell>
          <cell r="D59">
            <v>173.33</v>
          </cell>
        </row>
        <row r="60">
          <cell r="A60"/>
          <cell r="B60"/>
          <cell r="C60" t="str">
            <v>Repporting Officer</v>
          </cell>
          <cell r="D60">
            <v>173.33</v>
          </cell>
        </row>
        <row r="61">
          <cell r="A61"/>
          <cell r="B61"/>
          <cell r="C61" t="str">
            <v>Responsable Pharmacie</v>
          </cell>
          <cell r="D61">
            <v>173.33</v>
          </cell>
        </row>
        <row r="62">
          <cell r="A62"/>
          <cell r="B62"/>
          <cell r="C62" t="str">
            <v>Assitant Coordinateur Médical</v>
          </cell>
          <cell r="D62">
            <v>173.33</v>
          </cell>
        </row>
        <row r="63">
          <cell r="A63"/>
          <cell r="B63"/>
          <cell r="C63" t="str">
            <v>Responsable volet communautaire</v>
          </cell>
          <cell r="D63">
            <v>173.33</v>
          </cell>
        </row>
        <row r="64">
          <cell r="A64"/>
          <cell r="B64"/>
          <cell r="C64"/>
          <cell r="D64"/>
        </row>
        <row r="65">
          <cell r="A65"/>
          <cell r="B65" t="str">
            <v>Cat 8</v>
          </cell>
          <cell r="C65" t="str">
            <v>Coordinateur site</v>
          </cell>
          <cell r="D65">
            <v>173.33</v>
          </cell>
        </row>
        <row r="66">
          <cell r="A66"/>
          <cell r="B66"/>
          <cell r="C66" t="str">
            <v>Chef de projet</v>
          </cell>
          <cell r="D66">
            <v>173.33</v>
          </cell>
        </row>
        <row r="67">
          <cell r="A67"/>
          <cell r="B67"/>
          <cell r="C67" t="str">
            <v>Coordo Admin log</v>
          </cell>
          <cell r="D67">
            <v>173.33</v>
          </cell>
        </row>
        <row r="68">
          <cell r="A68"/>
          <cell r="B68"/>
          <cell r="C68" t="str">
            <v>Responsable volet SSR</v>
          </cell>
          <cell r="D68">
            <v>173.33</v>
          </cell>
        </row>
        <row r="69">
          <cell r="A69"/>
          <cell r="B69"/>
          <cell r="C69" t="str">
            <v>Coordinateur Médical</v>
          </cell>
          <cell r="D69">
            <v>173.33</v>
          </cell>
        </row>
        <row r="70">
          <cell r="A70"/>
          <cell r="B70"/>
          <cell r="C70" t="str">
            <v>Référent Médical</v>
          </cell>
          <cell r="D70">
            <v>173.33</v>
          </cell>
        </row>
        <row r="71">
          <cell r="A71"/>
          <cell r="B71"/>
          <cell r="C71" t="str">
            <v>Responsable volet migrant</v>
          </cell>
          <cell r="D71">
            <v>173.33</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rier des actions"/>
      <sheetName val="Planning perso expat"/>
      <sheetName val="Planning perso local"/>
      <sheetName val="SaisieCoûtsBudget"/>
      <sheetName val="SaisieRessourcesBudget"/>
      <sheetName val="TablesCodes"/>
      <sheetName val="BudgetGlobal1"/>
      <sheetName val="BudgetGlobal2"/>
      <sheetName val="BudgetGlobal3"/>
      <sheetName val="BudgetGlobal4"/>
      <sheetName val="BudgetGlobal5"/>
      <sheetName val="BudgetCroisé1"/>
      <sheetName val="BudgetCroisé2"/>
      <sheetName val="BudgetGlobalMois1"/>
      <sheetName val="BudgetGlobalMois2"/>
      <sheetName val="BudgetGlobalMois3"/>
      <sheetName val="PlanFinancement1Tous"/>
      <sheetName val="PlanFinancement1TousECU"/>
      <sheetName val="PlanFinancement1Signé"/>
      <sheetName val="PlanFinancement2Tous"/>
      <sheetName val="PlanFinancement2Signé"/>
      <sheetName val="PlanFinancement3Tous"/>
      <sheetName val="PlanFinancement3Signé"/>
      <sheetName val="PlanFinancementMois1Tous"/>
      <sheetName val="PlanFinancementMois1Signé"/>
      <sheetName val="PlanFinancementMois2Tous"/>
      <sheetName val="PlanFinancementMois2Signé"/>
      <sheetName val="Calendrier_des_actions"/>
      <sheetName val="Planning_perso_expat"/>
      <sheetName val="Planning_perso_local"/>
      <sheetName val="Calendrier_des_actions4"/>
      <sheetName val="Planning_perso_expat4"/>
      <sheetName val="Planning_perso_local4"/>
      <sheetName val="Calendrier_des_actions3"/>
      <sheetName val="Planning_perso_expat3"/>
      <sheetName val="Planning_perso_local3"/>
      <sheetName val="Calendrier_des_actions1"/>
      <sheetName val="Planning_perso_expat1"/>
      <sheetName val="Planning_perso_local1"/>
      <sheetName val="Calendrier_des_actions2"/>
      <sheetName val="Planning_perso_expat2"/>
      <sheetName val="Planning_perso_local2"/>
      <sheetName val="Calendrier_des_actions5"/>
      <sheetName val="Planning_perso_expat5"/>
      <sheetName val="Planning_perso_local5"/>
      <sheetName val="Calendrier_des_actions6"/>
      <sheetName val="Planning_perso_expat6"/>
      <sheetName val="Planning_perso_local6"/>
      <sheetName val="Calendrier_des_actions7"/>
      <sheetName val="Planning_perso_expat7"/>
      <sheetName val="Planning_perso_local7"/>
      <sheetName val="Calendrier_des_actions8"/>
      <sheetName val="Planning_perso_expat8"/>
      <sheetName val="Planning_perso_local8"/>
      <sheetName val="Calendrier_des_actions10"/>
      <sheetName val="Planning_perso_expat10"/>
      <sheetName val="Planning_perso_local10"/>
      <sheetName val="Calendrier_des_actions9"/>
      <sheetName val="Planning_perso_expat9"/>
      <sheetName val="Planning_perso_local9"/>
      <sheetName val="Calendrier_des_actions11"/>
      <sheetName val="Planning_perso_expat11"/>
      <sheetName val="Planning_perso_local11"/>
      <sheetName val="Calendrier_des_actions12"/>
      <sheetName val="Planning_perso_expat12"/>
      <sheetName val="Planning_perso_local12"/>
      <sheetName val="Text"/>
      <sheetName val="Calendrier_des_actions13"/>
      <sheetName val="Planning_perso_expat13"/>
      <sheetName val="Planning_perso_local13"/>
      <sheetName val="Salary_&amp;_job_scale"/>
      <sheetName val="Salary &amp; job scale"/>
      <sheetName val="Calendrier_des_actions14"/>
      <sheetName val="Planning_perso_expat14"/>
      <sheetName val="Planning_perso_local14"/>
      <sheetName val="Salary_&amp;_job_scale1"/>
      <sheetName val="Calendrier_des_actions15"/>
      <sheetName val="Planning_perso_expat15"/>
      <sheetName val="Planning_perso_local15"/>
      <sheetName val="Salary_&amp;_job_scale2"/>
      <sheetName val="Calendrier_des_actions17"/>
      <sheetName val="Planning_perso_expat17"/>
      <sheetName val="Planning_perso_local17"/>
      <sheetName val="Salary_&amp;_job_scale4"/>
      <sheetName val="Calendrier_des_actions16"/>
      <sheetName val="Planning_perso_expat16"/>
      <sheetName val="Planning_perso_local16"/>
      <sheetName val="Salary_&amp;_job_scale3"/>
      <sheetName val="Calendrier_des_actions18"/>
      <sheetName val="Planning_perso_expat18"/>
      <sheetName val="Planning_perso_local18"/>
      <sheetName val="Salary_&amp;_job_scale5"/>
      <sheetName val="Rapport de stock"/>
      <sheetName val="Paramètres"/>
      <sheetName val="Calendrier_des_actions19"/>
      <sheetName val="Planning_perso_expat19"/>
      <sheetName val="Planning_perso_local19"/>
      <sheetName val="Salary_&amp;_job_scale6"/>
      <sheetName val="Rapport_de_stock"/>
      <sheetName val="Lists"/>
      <sheetName val="SALARY SCALE"/>
      <sheetName val="Paramétrages"/>
      <sheetName val="Sheet3"/>
      <sheetName val="Calendrier_des_actions20"/>
      <sheetName val="Planning_perso_expat20"/>
      <sheetName val="Planning_perso_local20"/>
      <sheetName val="Salary_&amp;_job_scale7"/>
      <sheetName val="Rapport_de_stock1"/>
      <sheetName val="Calendrier_des_actions21"/>
      <sheetName val="Planning_perso_expat21"/>
      <sheetName val="Planning_perso_local21"/>
      <sheetName val="Salary_&amp;_job_scale8"/>
      <sheetName val="Rapport_de_stock2"/>
      <sheetName val="Calendrier_des_actions22"/>
      <sheetName val="Planning_perso_expat22"/>
      <sheetName val="Planning_perso_local22"/>
      <sheetName val="Salary_&amp;_job_scale9"/>
      <sheetName val="Rapport_de_stock3"/>
      <sheetName val="Calendrier_des_actions23"/>
      <sheetName val="Planning_perso_expat23"/>
      <sheetName val="Planning_perso_local23"/>
      <sheetName val="Salary_&amp;_job_scale10"/>
      <sheetName val="Rapport_de_stock4"/>
      <sheetName val="Calendrier_des_actions24"/>
      <sheetName val="Planning_perso_expat24"/>
      <sheetName val="Planning_perso_local24"/>
      <sheetName val="Salary_&amp;_job_scale11"/>
      <sheetName val="Rapport_de_stock5"/>
      <sheetName val="Calendrier_des_actions25"/>
      <sheetName val="Planning_perso_expat25"/>
      <sheetName val="Planning_perso_local25"/>
      <sheetName val="Salary_&amp;_job_scale12"/>
      <sheetName val="Rapport_de_stock6"/>
      <sheetName val="Calendrier_des_actions26"/>
      <sheetName val="Planning_perso_expat26"/>
      <sheetName val="Planning_perso_local26"/>
      <sheetName val="Salary_&amp;_job_scale13"/>
      <sheetName val="Rapport_de_stock7"/>
      <sheetName val="Payledger"/>
      <sheetName val="FBM Results"/>
      <sheetName val="Forecast Prog "/>
      <sheetName val="PFI_D4G"/>
      <sheetName val="Employee Register"/>
      <sheetName val="PARAMETRES"/>
      <sheetName val="irc summary"/>
      <sheetName val="Cox"/>
      <sheetName val="INPUT"/>
      <sheetName val="SALARY_SCALE"/>
      <sheetName val="FBM_Results"/>
      <sheetName val="SALARY_SCALE1"/>
      <sheetName val="SALARY_SCALE3"/>
      <sheetName val="SALARY_SCALE2"/>
      <sheetName val="SALARY_SCALE4"/>
      <sheetName val="Calendrier_des_actions34"/>
      <sheetName val="Planning_perso_expat34"/>
      <sheetName val="Planning_perso_local34"/>
      <sheetName val="Salary_&amp;_job_scale21"/>
      <sheetName val="Rapport_de_stock15"/>
      <sheetName val="SALARY_SCALE14"/>
      <sheetName val="SALARY_SCALE6"/>
      <sheetName val="SALARY_SCALE5"/>
      <sheetName val="Calendrier_des_actions27"/>
      <sheetName val="Planning_perso_expat27"/>
      <sheetName val="Planning_perso_local27"/>
      <sheetName val="Salary_&amp;_job_scale14"/>
      <sheetName val="Rapport_de_stock8"/>
      <sheetName val="SALARY_SCALE7"/>
      <sheetName val="Calendrier_des_actions29"/>
      <sheetName val="Planning_perso_expat29"/>
      <sheetName val="Planning_perso_local29"/>
      <sheetName val="Salary_&amp;_job_scale16"/>
      <sheetName val="Rapport_de_stock10"/>
      <sheetName val="SALARY_SCALE9"/>
      <sheetName val="Calendrier_des_actions28"/>
      <sheetName val="Planning_perso_expat28"/>
      <sheetName val="Planning_perso_local28"/>
      <sheetName val="Salary_&amp;_job_scale15"/>
      <sheetName val="Rapport_de_stock9"/>
      <sheetName val="SALARY_SCALE8"/>
      <sheetName val="Calendrier_des_actions30"/>
      <sheetName val="Planning_perso_expat30"/>
      <sheetName val="Planning_perso_local30"/>
      <sheetName val="Salary_&amp;_job_scale17"/>
      <sheetName val="Rapport_de_stock11"/>
      <sheetName val="SALARY_SCALE10"/>
      <sheetName val="Calendrier_des_actions31"/>
      <sheetName val="Planning_perso_expat31"/>
      <sheetName val="Planning_perso_local31"/>
      <sheetName val="Salary_&amp;_job_scale18"/>
      <sheetName val="Rapport_de_stock12"/>
      <sheetName val="SALARY_SCALE11"/>
      <sheetName val="Calendrier_des_actions32"/>
      <sheetName val="Planning_perso_expat32"/>
      <sheetName val="Planning_perso_local32"/>
      <sheetName val="Salary_&amp;_job_scale19"/>
      <sheetName val="Rapport_de_stock13"/>
      <sheetName val="SALARY_SCALE12"/>
      <sheetName val="Calendrier_des_actions33"/>
      <sheetName val="Planning_perso_expat33"/>
      <sheetName val="Planning_perso_local33"/>
      <sheetName val="Salary_&amp;_job_scale20"/>
      <sheetName val="Rapport_de_stock14"/>
      <sheetName val="SALARY_SCALE13"/>
      <sheetName val="Calendrier_des_actions35"/>
      <sheetName val="Planning_perso_expat35"/>
      <sheetName val="Planning_perso_local35"/>
      <sheetName val="Salary_&amp;_job_scale22"/>
      <sheetName val="Rapport_de_stock16"/>
      <sheetName val="SALARY_SCALE15"/>
      <sheetName val="Calendrier_des_actions36"/>
      <sheetName val="Planning_perso_expat36"/>
      <sheetName val="Planning_perso_local36"/>
      <sheetName val="Salary_&amp;_job_scale23"/>
      <sheetName val="Rapport_de_stock17"/>
      <sheetName val="SALARY_SCALE16"/>
      <sheetName val="Employee_Register"/>
      <sheetName val="irc_summary"/>
      <sheetName val="Staff Costs"/>
      <sheetName val="Caisse"/>
      <sheetName val="Calendrier_des_actions37"/>
      <sheetName val="Planning_perso_expat37"/>
      <sheetName val="Planning_perso_local37"/>
      <sheetName val="Salary_&amp;_job_scale24"/>
      <sheetName val="Rapport_de_stock18"/>
      <sheetName val="SALARY_SCALE17"/>
      <sheetName val="Calendrier_des_actions38"/>
      <sheetName val="Planning_perso_expat38"/>
      <sheetName val="Planning_perso_local38"/>
      <sheetName val="Salary_&amp;_job_scale25"/>
      <sheetName val="Rapport_de_stock19"/>
      <sheetName val="SALARY_SCALE18"/>
      <sheetName val="FBM_Results1"/>
      <sheetName val="Calendrier_des_actions39"/>
      <sheetName val="Planning_perso_expat39"/>
      <sheetName val="Planning_perso_local39"/>
      <sheetName val="Salary_&amp;_job_scale26"/>
      <sheetName val="Rapport_de_stock20"/>
      <sheetName val="SALARY_SCALE19"/>
      <sheetName val="FBM_Results2"/>
      <sheetName val="Calendrier_des_actions40"/>
      <sheetName val="Planning_perso_expat40"/>
      <sheetName val="Planning_perso_local40"/>
      <sheetName val="Salary_&amp;_job_scale27"/>
      <sheetName val="Rapport_de_stock21"/>
      <sheetName val="SALARY_SCALE20"/>
      <sheetName val="FBM_Results3"/>
      <sheetName val="Calendrier_des_actions41"/>
      <sheetName val="Planning_perso_expat41"/>
      <sheetName val="Planning_perso_local41"/>
      <sheetName val="Salary_&amp;_job_scale28"/>
      <sheetName val="Rapport_de_stock22"/>
      <sheetName val="SALARY_SCALE21"/>
      <sheetName val="FBM_Results4"/>
      <sheetName val="Calendrier_des_actions42"/>
      <sheetName val="Planning_perso_expat42"/>
      <sheetName val="Planning_perso_local42"/>
      <sheetName val="Salary_&amp;_job_scale29"/>
      <sheetName val="Rapport_de_stock23"/>
      <sheetName val="SALARY_SCALE22"/>
      <sheetName val="FBM_Results5"/>
      <sheetName val="Calendrier_des_actions43"/>
      <sheetName val="Planning_perso_expat43"/>
      <sheetName val="Planning_perso_local43"/>
      <sheetName val="Salary_&amp;_job_scale30"/>
      <sheetName val="Rapport_de_stock24"/>
      <sheetName val="SALARY_SCALE23"/>
      <sheetName val="FBM_Results6"/>
      <sheetName val="Calendrier_des_actions44"/>
      <sheetName val="Planning_perso_expat44"/>
      <sheetName val="Planning_perso_local44"/>
      <sheetName val="Salary_&amp;_job_scale31"/>
      <sheetName val="Rapport_de_stock25"/>
      <sheetName val="SALARY_SCALE24"/>
      <sheetName val="FBM_Results7"/>
      <sheetName val="Calendrier_des_actions45"/>
      <sheetName val="Planning_perso_expat45"/>
      <sheetName val="Planning_perso_local45"/>
      <sheetName val="Salary_&amp;_job_scale32"/>
      <sheetName val="Rapport_de_stock26"/>
      <sheetName val="SALARY_SCALE25"/>
      <sheetName val="FBM_Results8"/>
      <sheetName val="Calendrier_des_actions46"/>
      <sheetName val="Planning_perso_expat46"/>
      <sheetName val="Planning_perso_local46"/>
      <sheetName val="Salary_&amp;_job_scale33"/>
      <sheetName val="Rapport_de_stock27"/>
      <sheetName val="SALARY_SCALE26"/>
      <sheetName val="FBM_Results9"/>
      <sheetName val="Calendrier_des_actions47"/>
      <sheetName val="Planning_perso_expat47"/>
      <sheetName val="Planning_perso_local47"/>
      <sheetName val="Salary_&amp;_job_scale34"/>
      <sheetName val="Rapport_de_stock28"/>
      <sheetName val="SALARY_SCALE27"/>
      <sheetName val="FBM_Results10"/>
      <sheetName val="Calendrier_des_actions48"/>
      <sheetName val="Planning_perso_expat48"/>
      <sheetName val="Planning_perso_local48"/>
      <sheetName val="Salary_&amp;_job_scale35"/>
      <sheetName val="Rapport_de_stock29"/>
      <sheetName val="SALARY_SCALE28"/>
      <sheetName val="FBM_Results11"/>
      <sheetName val="Calendrier_des_actions49"/>
      <sheetName val="Planning_perso_expat49"/>
      <sheetName val="Planning_perso_local49"/>
      <sheetName val="Salary_&amp;_job_scale36"/>
      <sheetName val="Rapport_de_stock30"/>
      <sheetName val="SALARY_SCALE29"/>
      <sheetName val="FBM_Results12"/>
      <sheetName val="Budget"/>
      <sheetName val="calcul salaires"/>
      <sheetName val="Signature sheet"/>
      <sheetName val="Backend serv"/>
      <sheetName val="Backend drugs"/>
      <sheetName val="detail pact"/>
      <sheetName val="Summary Pact"/>
      <sheetName val="Calendrier_des_actions50"/>
      <sheetName val="Planning_perso_expat50"/>
      <sheetName val="Planning_perso_local50"/>
      <sheetName val="Salary_&amp;_job_scale37"/>
      <sheetName val="Rapport_de_stock31"/>
      <sheetName val="SALARY_SCALE30"/>
      <sheetName val="FBM_Results13"/>
      <sheetName val="Staff_Costs"/>
      <sheetName val="Calendrier_des_actions51"/>
      <sheetName val="Planning_perso_expat51"/>
      <sheetName val="Planning_perso_local51"/>
      <sheetName val="Salary_&amp;_job_scale38"/>
      <sheetName val="Rapport_de_stock32"/>
      <sheetName val="SALARY_SCALE31"/>
      <sheetName val="FBM_Results14"/>
      <sheetName val="Staff_Costs1"/>
      <sheetName val="Data Sheet"/>
      <sheetName val="Staff &amp; MVD"/>
    </sheetNames>
    <sheetDataSet>
      <sheetData sheetId="0">
        <row r="4">
          <cell r="K4" t="str">
            <v>Code</v>
          </cell>
        </row>
      </sheetData>
      <sheetData sheetId="1">
        <row r="4">
          <cell r="K4" t="str">
            <v>Code</v>
          </cell>
        </row>
      </sheetData>
      <sheetData sheetId="2"/>
      <sheetData sheetId="3">
        <row r="4">
          <cell r="K4" t="str">
            <v>Code</v>
          </cell>
        </row>
      </sheetData>
      <sheetData sheetId="4">
        <row r="4">
          <cell r="K4" t="str">
            <v>Code</v>
          </cell>
        </row>
      </sheetData>
      <sheetData sheetId="5" refreshError="1">
        <row r="4">
          <cell r="K4" t="str">
            <v>Code</v>
          </cell>
          <cell r="L4" t="str">
            <v>Libellé</v>
          </cell>
          <cell r="M4" t="str">
            <v>Code + libellé</v>
          </cell>
          <cell r="N4" t="str">
            <v>Groupe</v>
          </cell>
          <cell r="W4" t="str">
            <v>Code</v>
          </cell>
          <cell r="X4" t="str">
            <v>libellé</v>
          </cell>
          <cell r="Y4" t="str">
            <v>Ordre</v>
          </cell>
        </row>
        <row r="5">
          <cell r="K5">
            <v>100</v>
          </cell>
          <cell r="L5" t="str">
            <v>Per Diem</v>
          </cell>
          <cell r="M5" t="str">
            <v>100 : Per Diem</v>
          </cell>
          <cell r="N5" t="str">
            <v>EXPAT</v>
          </cell>
          <cell r="W5" t="str">
            <v>EXPAT</v>
          </cell>
          <cell r="X5" t="str">
            <v>Personnel expatrié</v>
          </cell>
          <cell r="Y5">
            <v>1</v>
          </cell>
        </row>
        <row r="6">
          <cell r="K6">
            <v>101</v>
          </cell>
          <cell r="L6" t="str">
            <v>Frais de vie équipe</v>
          </cell>
          <cell r="M6" t="str">
            <v>101 : Frais de vie équipe</v>
          </cell>
          <cell r="N6" t="str">
            <v>EXPAT</v>
          </cell>
          <cell r="W6" t="str">
            <v>LOCAL</v>
          </cell>
          <cell r="X6" t="str">
            <v>Personnel local</v>
          </cell>
          <cell r="Y6">
            <v>2</v>
          </cell>
        </row>
        <row r="7">
          <cell r="K7">
            <v>103</v>
          </cell>
          <cell r="L7" t="str">
            <v>Frais médicaux/rapatriement expat</v>
          </cell>
          <cell r="M7" t="str">
            <v>103 : Frais médicaux/rapatriement expat</v>
          </cell>
          <cell r="N7" t="str">
            <v>EXPAT</v>
          </cell>
          <cell r="W7" t="str">
            <v>ADMIN</v>
          </cell>
          <cell r="X7" t="str">
            <v>Frais adminitratifs</v>
          </cell>
          <cell r="Y7">
            <v>3</v>
          </cell>
        </row>
        <row r="8">
          <cell r="K8">
            <v>110</v>
          </cell>
          <cell r="L8" t="str">
            <v>Loyer logement expat</v>
          </cell>
          <cell r="M8" t="str">
            <v>110 : Loyer logement expat</v>
          </cell>
          <cell r="N8" t="str">
            <v>EXPAT</v>
          </cell>
          <cell r="W8" t="str">
            <v>COMM</v>
          </cell>
          <cell r="X8" t="str">
            <v>Frais de communication</v>
          </cell>
          <cell r="Y8">
            <v>4</v>
          </cell>
        </row>
        <row r="9">
          <cell r="K9">
            <v>111</v>
          </cell>
          <cell r="L9" t="str">
            <v>Intendance logement expat</v>
          </cell>
          <cell r="M9" t="str">
            <v>111 : Intendance logement expat</v>
          </cell>
          <cell r="N9" t="str">
            <v>EXPAT</v>
          </cell>
          <cell r="W9" t="str">
            <v>VEHIC</v>
          </cell>
          <cell r="X9" t="str">
            <v>Véhicules</v>
          </cell>
          <cell r="Y9">
            <v>5</v>
          </cell>
        </row>
        <row r="10">
          <cell r="K10">
            <v>112</v>
          </cell>
          <cell r="L10" t="str">
            <v>Equipement/construct° logement expat</v>
          </cell>
          <cell r="M10" t="str">
            <v>112 : Equipement/construct° logement expat</v>
          </cell>
          <cell r="N10" t="str">
            <v>EXPAT</v>
          </cell>
          <cell r="W10" t="str">
            <v>MEDIC</v>
          </cell>
          <cell r="X10" t="str">
            <v>Dépenses médicales</v>
          </cell>
          <cell r="Y10">
            <v>6</v>
          </cell>
        </row>
        <row r="11">
          <cell r="K11">
            <v>113</v>
          </cell>
          <cell r="L11" t="str">
            <v>Assurance logement</v>
          </cell>
          <cell r="M11" t="str">
            <v>113 : Assurance logement</v>
          </cell>
          <cell r="N11" t="str">
            <v>EXPAT</v>
          </cell>
          <cell r="W11" t="str">
            <v>FORMA</v>
          </cell>
          <cell r="X11" t="str">
            <v>Dépenses formation</v>
          </cell>
          <cell r="Y11">
            <v>7</v>
          </cell>
        </row>
        <row r="12">
          <cell r="K12">
            <v>120</v>
          </cell>
          <cell r="L12" t="str">
            <v>Salaires</v>
          </cell>
          <cell r="M12" t="str">
            <v>120 : Salaires</v>
          </cell>
          <cell r="N12" t="str">
            <v>EXPAT</v>
          </cell>
          <cell r="W12" t="str">
            <v>SANIT</v>
          </cell>
          <cell r="X12" t="str">
            <v>Sanitation</v>
          </cell>
          <cell r="Y12">
            <v>8</v>
          </cell>
        </row>
        <row r="13">
          <cell r="K13">
            <v>121</v>
          </cell>
          <cell r="L13" t="str">
            <v>Charges sociales</v>
          </cell>
          <cell r="M13" t="str">
            <v>121 : Charges sociales</v>
          </cell>
          <cell r="N13" t="str">
            <v>EXPAT</v>
          </cell>
          <cell r="W13" t="str">
            <v>REHAB</v>
          </cell>
          <cell r="X13" t="str">
            <v>Réhabilitation</v>
          </cell>
          <cell r="Y13">
            <v>9</v>
          </cell>
        </row>
        <row r="14">
          <cell r="K14">
            <v>130</v>
          </cell>
          <cell r="L14" t="str">
            <v>Indemnités des expatriés</v>
          </cell>
          <cell r="M14" t="str">
            <v>130 : Indemnités des expatriés</v>
          </cell>
          <cell r="N14" t="str">
            <v>EXPAT</v>
          </cell>
          <cell r="W14" t="str">
            <v>LOGIS</v>
          </cell>
          <cell r="X14" t="str">
            <v>Logistique des programmes</v>
          </cell>
          <cell r="Y14">
            <v>10</v>
          </cell>
        </row>
        <row r="15">
          <cell r="K15">
            <v>131</v>
          </cell>
          <cell r="L15" t="str">
            <v>Assurances des expatriés</v>
          </cell>
          <cell r="M15" t="str">
            <v>131 : Assurances des expatriés</v>
          </cell>
          <cell r="N15" t="str">
            <v>EXPAT</v>
          </cell>
          <cell r="W15" t="str">
            <v>DIVER</v>
          </cell>
          <cell r="X15" t="str">
            <v>Services et divers</v>
          </cell>
          <cell r="Y15">
            <v>11</v>
          </cell>
        </row>
        <row r="16">
          <cell r="K16">
            <v>140</v>
          </cell>
          <cell r="L16" t="str">
            <v>Transports locaux des expatriés</v>
          </cell>
          <cell r="M16" t="str">
            <v>140 : Transports locaux des expatriés</v>
          </cell>
          <cell r="N16" t="str">
            <v>EXPAT</v>
          </cell>
        </row>
        <row r="17">
          <cell r="K17">
            <v>141</v>
          </cell>
          <cell r="L17" t="str">
            <v>Frais de transit, visas</v>
          </cell>
          <cell r="M17" t="str">
            <v>141 : Frais de transit, visas</v>
          </cell>
          <cell r="N17" t="str">
            <v>EXPAT</v>
          </cell>
        </row>
        <row r="18">
          <cell r="K18">
            <v>143</v>
          </cell>
          <cell r="L18" t="str">
            <v>Transports internationaux des expat</v>
          </cell>
          <cell r="M18" t="str">
            <v>143 : Transports internationaux des expat</v>
          </cell>
          <cell r="N18" t="str">
            <v>EXPAT</v>
          </cell>
        </row>
        <row r="19">
          <cell r="K19">
            <v>150</v>
          </cell>
          <cell r="L19" t="str">
            <v>Coûts recrutement des expat.</v>
          </cell>
          <cell r="M19" t="str">
            <v>150 : Coûts recrutement des expat.</v>
          </cell>
          <cell r="N19" t="str">
            <v>EXPAT</v>
          </cell>
        </row>
        <row r="20">
          <cell r="K20">
            <v>151</v>
          </cell>
          <cell r="L20" t="str">
            <v>Frais de formation des expatriés</v>
          </cell>
          <cell r="M20" t="str">
            <v>151 : Frais de formation des expatriés</v>
          </cell>
          <cell r="N20" t="str">
            <v>EXPAT</v>
          </cell>
        </row>
        <row r="21">
          <cell r="K21">
            <v>200</v>
          </cell>
          <cell r="L21" t="str">
            <v>Salaires employés maison expat</v>
          </cell>
          <cell r="M21" t="str">
            <v>200 : Salaires employés maison expat</v>
          </cell>
          <cell r="N21" t="str">
            <v>LOCAL</v>
          </cell>
        </row>
        <row r="22">
          <cell r="K22">
            <v>210</v>
          </cell>
          <cell r="L22" t="str">
            <v>Salaires personnel administratif</v>
          </cell>
          <cell r="M22" t="str">
            <v>210 : Salaires personnel administratif</v>
          </cell>
          <cell r="N22" t="str">
            <v>LOCAL</v>
          </cell>
        </row>
        <row r="23">
          <cell r="K23">
            <v>230</v>
          </cell>
          <cell r="L23" t="str">
            <v>Salaires personnel logistique</v>
          </cell>
          <cell r="M23" t="str">
            <v>230 : Salaires personnel logistique</v>
          </cell>
          <cell r="N23" t="str">
            <v>LOCAL</v>
          </cell>
        </row>
        <row r="24">
          <cell r="K24">
            <v>240</v>
          </cell>
          <cell r="L24" t="str">
            <v>Salaires personnel médical</v>
          </cell>
          <cell r="M24" t="str">
            <v>240 : Salaires personnel médical</v>
          </cell>
          <cell r="N24" t="str">
            <v>LOCAL</v>
          </cell>
        </row>
        <row r="25">
          <cell r="K25">
            <v>291</v>
          </cell>
          <cell r="L25" t="str">
            <v>Nourriture personnel local</v>
          </cell>
          <cell r="M25" t="str">
            <v>291 : Nourriture personnel local</v>
          </cell>
          <cell r="N25" t="str">
            <v>LOCAL</v>
          </cell>
        </row>
        <row r="26">
          <cell r="K26">
            <v>293</v>
          </cell>
          <cell r="L26" t="str">
            <v>Frais de transport personnel local</v>
          </cell>
          <cell r="M26" t="str">
            <v>293 : Frais de transport personnel local</v>
          </cell>
          <cell r="N26" t="str">
            <v>LOCAL</v>
          </cell>
        </row>
        <row r="27">
          <cell r="K27">
            <v>294</v>
          </cell>
          <cell r="L27" t="str">
            <v>Frais médicaux personnel local</v>
          </cell>
          <cell r="M27" t="str">
            <v>294 : Frais médicaux personnel local</v>
          </cell>
          <cell r="N27" t="str">
            <v>LOCAL</v>
          </cell>
        </row>
        <row r="28">
          <cell r="K28">
            <v>295</v>
          </cell>
          <cell r="L28" t="str">
            <v>Autres frais personnel local</v>
          </cell>
          <cell r="M28" t="str">
            <v>295 : Autres frais personnel local</v>
          </cell>
          <cell r="N28" t="str">
            <v>LOCAL</v>
          </cell>
        </row>
        <row r="29">
          <cell r="K29">
            <v>300</v>
          </cell>
          <cell r="L29" t="str">
            <v>Fournitures de bureau</v>
          </cell>
          <cell r="M29" t="str">
            <v>300 : Fournitures de bureau</v>
          </cell>
          <cell r="N29" t="str">
            <v>ADMIN</v>
          </cell>
        </row>
        <row r="30">
          <cell r="K30">
            <v>301</v>
          </cell>
          <cell r="L30" t="str">
            <v>Taxes administratives/impôts</v>
          </cell>
          <cell r="M30" t="str">
            <v>301 : Taxes administratives/impôts</v>
          </cell>
          <cell r="N30" t="str">
            <v>ADMIN</v>
          </cell>
        </row>
        <row r="31">
          <cell r="K31">
            <v>303</v>
          </cell>
          <cell r="L31" t="str">
            <v>Frais bancaires</v>
          </cell>
          <cell r="M31" t="str">
            <v>303 : Frais bancaires</v>
          </cell>
          <cell r="N31" t="str">
            <v>ADMIN</v>
          </cell>
        </row>
        <row r="32">
          <cell r="K32">
            <v>310</v>
          </cell>
          <cell r="L32" t="str">
            <v>Loyer bureau</v>
          </cell>
          <cell r="M32" t="str">
            <v>310 : Loyer bureau</v>
          </cell>
          <cell r="N32" t="str">
            <v>ADMIN</v>
          </cell>
        </row>
        <row r="33">
          <cell r="K33">
            <v>311</v>
          </cell>
          <cell r="L33" t="str">
            <v>Intendance du bureau</v>
          </cell>
          <cell r="M33" t="str">
            <v>311 : Intendance du bureau</v>
          </cell>
          <cell r="N33" t="str">
            <v>ADMIN</v>
          </cell>
        </row>
        <row r="34">
          <cell r="K34">
            <v>312</v>
          </cell>
          <cell r="L34" t="str">
            <v>Equipement du bureau</v>
          </cell>
          <cell r="M34" t="str">
            <v>312 : Equipement du bureau</v>
          </cell>
          <cell r="N34" t="str">
            <v>ADMIN</v>
          </cell>
        </row>
        <row r="35">
          <cell r="K35">
            <v>313</v>
          </cell>
          <cell r="L35" t="str">
            <v>Assurance du bureau</v>
          </cell>
          <cell r="M35" t="str">
            <v>313 : Assurance du bureau</v>
          </cell>
          <cell r="N35" t="str">
            <v>ADMIN</v>
          </cell>
        </row>
        <row r="36">
          <cell r="K36">
            <v>320</v>
          </cell>
          <cell r="L36" t="str">
            <v>Consom° téléphone, fax, télex et radio...</v>
          </cell>
          <cell r="M36" t="str">
            <v>320 : Consom° téléphone, fax, télex et radio...</v>
          </cell>
          <cell r="N36" t="str">
            <v>COMM</v>
          </cell>
        </row>
        <row r="37">
          <cell r="K37">
            <v>321</v>
          </cell>
          <cell r="L37" t="str">
            <v>Fournitures, maintenance équipt télécom</v>
          </cell>
          <cell r="M37" t="str">
            <v>321 : Fournitures, maintenance équipt télécom</v>
          </cell>
          <cell r="N37" t="str">
            <v>COMM</v>
          </cell>
        </row>
        <row r="38">
          <cell r="K38">
            <v>322</v>
          </cell>
          <cell r="L38" t="str">
            <v>Equipement télécommunication</v>
          </cell>
          <cell r="M38" t="str">
            <v>322 : Equipement télécommunication</v>
          </cell>
          <cell r="N38" t="str">
            <v>COMM</v>
          </cell>
        </row>
        <row r="39">
          <cell r="K39">
            <v>323</v>
          </cell>
          <cell r="L39" t="str">
            <v>Affranchissement</v>
          </cell>
          <cell r="M39" t="str">
            <v>323 : Affranchissement</v>
          </cell>
          <cell r="N39" t="str">
            <v>ADMIN</v>
          </cell>
        </row>
        <row r="40">
          <cell r="K40">
            <v>330</v>
          </cell>
          <cell r="L40" t="str">
            <v>Fournitures informatiques</v>
          </cell>
          <cell r="M40" t="str">
            <v>330 : Fournitures informatiques</v>
          </cell>
          <cell r="N40" t="str">
            <v>ADMIN</v>
          </cell>
        </row>
        <row r="41">
          <cell r="K41">
            <v>331</v>
          </cell>
          <cell r="L41" t="str">
            <v>Maintenance informatique</v>
          </cell>
          <cell r="M41" t="str">
            <v>331 : Maintenance informatique</v>
          </cell>
          <cell r="N41" t="str">
            <v>ADMIN</v>
          </cell>
        </row>
        <row r="42">
          <cell r="K42">
            <v>332</v>
          </cell>
          <cell r="L42" t="str">
            <v>Equipement informatique</v>
          </cell>
          <cell r="M42" t="str">
            <v>332 : Equipement informatique</v>
          </cell>
          <cell r="N42" t="str">
            <v>ADMIN</v>
          </cell>
        </row>
        <row r="43">
          <cell r="K43">
            <v>340</v>
          </cell>
          <cell r="L43" t="str">
            <v>Fournitures copieurs</v>
          </cell>
          <cell r="M43" t="str">
            <v>340 : Fournitures copieurs</v>
          </cell>
          <cell r="N43" t="str">
            <v>ADMIN</v>
          </cell>
        </row>
        <row r="44">
          <cell r="K44">
            <v>341</v>
          </cell>
          <cell r="L44" t="str">
            <v>Maintenance copieurs</v>
          </cell>
          <cell r="M44" t="str">
            <v>341 : Maintenance copieurs</v>
          </cell>
          <cell r="N44" t="str">
            <v>ADMIN</v>
          </cell>
        </row>
        <row r="45">
          <cell r="K45">
            <v>342</v>
          </cell>
          <cell r="L45" t="str">
            <v>Equipement copieurs</v>
          </cell>
          <cell r="M45" t="str">
            <v>342 : Equipement copieurs</v>
          </cell>
          <cell r="N45" t="str">
            <v>ADMIN</v>
          </cell>
        </row>
        <row r="46">
          <cell r="K46">
            <v>344</v>
          </cell>
          <cell r="L46" t="str">
            <v>Impressions diverses</v>
          </cell>
          <cell r="M46" t="str">
            <v>344 : Impressions diverses</v>
          </cell>
          <cell r="N46" t="str">
            <v>ADMIN</v>
          </cell>
        </row>
        <row r="47">
          <cell r="K47">
            <v>345</v>
          </cell>
          <cell r="L47" t="str">
            <v>Frais illustrat° revue médicale</v>
          </cell>
          <cell r="M47" t="str">
            <v>345 : Frais illustrat° revue médicale</v>
          </cell>
          <cell r="N47" t="str">
            <v>FORMA</v>
          </cell>
        </row>
        <row r="48">
          <cell r="K48">
            <v>346</v>
          </cell>
          <cell r="L48" t="str">
            <v>Frais maquette revue médicale</v>
          </cell>
          <cell r="M48" t="str">
            <v>346 : Frais maquette revue médicale</v>
          </cell>
          <cell r="N48" t="str">
            <v>FORMA</v>
          </cell>
        </row>
        <row r="49">
          <cell r="K49">
            <v>347</v>
          </cell>
          <cell r="L49" t="str">
            <v>Frais impression revue médicale</v>
          </cell>
          <cell r="M49" t="str">
            <v>347 : Frais impression revue médicale</v>
          </cell>
          <cell r="N49" t="str">
            <v>FORMA</v>
          </cell>
        </row>
        <row r="50">
          <cell r="K50">
            <v>350</v>
          </cell>
          <cell r="L50" t="str">
            <v>Documentation</v>
          </cell>
          <cell r="M50" t="str">
            <v>350 : Documentation</v>
          </cell>
          <cell r="N50" t="str">
            <v>FORMA</v>
          </cell>
        </row>
        <row r="51">
          <cell r="K51">
            <v>351</v>
          </cell>
          <cell r="L51" t="str">
            <v>Librairie médicale (hors training)</v>
          </cell>
          <cell r="M51" t="str">
            <v>351 : Librairie médicale (hors training)</v>
          </cell>
          <cell r="N51" t="str">
            <v>FORMA</v>
          </cell>
        </row>
        <row r="52">
          <cell r="K52">
            <v>360</v>
          </cell>
          <cell r="L52" t="str">
            <v>Frais traduction revue médicale</v>
          </cell>
          <cell r="M52" t="str">
            <v>360 : Frais traduction revue médicale</v>
          </cell>
          <cell r="N52" t="str">
            <v>FORMA</v>
          </cell>
        </row>
        <row r="53">
          <cell r="K53">
            <v>400</v>
          </cell>
          <cell r="L53" t="str">
            <v>Fret International</v>
          </cell>
          <cell r="M53" t="str">
            <v>400 : Fret International</v>
          </cell>
          <cell r="N53" t="str">
            <v>LOGIS</v>
          </cell>
        </row>
        <row r="54">
          <cell r="K54">
            <v>401</v>
          </cell>
          <cell r="L54" t="str">
            <v>Fret local</v>
          </cell>
          <cell r="M54" t="str">
            <v>401 : Fret local</v>
          </cell>
          <cell r="N54" t="str">
            <v>LOGIS</v>
          </cell>
        </row>
        <row r="55">
          <cell r="K55">
            <v>402</v>
          </cell>
          <cell r="L55" t="str">
            <v>Loyer entrepôts</v>
          </cell>
          <cell r="M55" t="str">
            <v>402 : Loyer entrepôts</v>
          </cell>
          <cell r="N55" t="str">
            <v>LOGIS</v>
          </cell>
        </row>
        <row r="56">
          <cell r="K56">
            <v>412</v>
          </cell>
          <cell r="L56" t="str">
            <v>Achat véhicules</v>
          </cell>
          <cell r="M56" t="str">
            <v>412 : Achat véhicules</v>
          </cell>
          <cell r="N56" t="str">
            <v>VEHIC</v>
          </cell>
        </row>
        <row r="57">
          <cell r="K57">
            <v>420</v>
          </cell>
          <cell r="L57" t="str">
            <v>Location véhicules</v>
          </cell>
          <cell r="M57" t="str">
            <v>420 : Location véhicules</v>
          </cell>
          <cell r="N57" t="str">
            <v>VEHIC</v>
          </cell>
        </row>
        <row r="58">
          <cell r="K58">
            <v>430</v>
          </cell>
          <cell r="L58" t="str">
            <v>Carburant véhicules</v>
          </cell>
          <cell r="M58" t="str">
            <v>430 : Carburant véhicules</v>
          </cell>
          <cell r="N58" t="str">
            <v>VEHIC</v>
          </cell>
        </row>
        <row r="59">
          <cell r="K59">
            <v>431</v>
          </cell>
          <cell r="L59" t="str">
            <v>Entretien, réparations véhicules</v>
          </cell>
          <cell r="M59" t="str">
            <v>431 : Entretien, réparations véhicules</v>
          </cell>
          <cell r="N59" t="str">
            <v>VEHIC</v>
          </cell>
        </row>
        <row r="60">
          <cell r="K60">
            <v>433</v>
          </cell>
          <cell r="L60" t="str">
            <v>Assurances et taxes véhicules</v>
          </cell>
          <cell r="M60" t="str">
            <v>433 : Assurances et taxes véhicules</v>
          </cell>
          <cell r="N60" t="str">
            <v>VEHIC</v>
          </cell>
        </row>
        <row r="61">
          <cell r="K61">
            <v>434</v>
          </cell>
          <cell r="L61" t="str">
            <v>Loyer garage</v>
          </cell>
          <cell r="M61" t="str">
            <v>434 : Loyer garage</v>
          </cell>
          <cell r="N61" t="str">
            <v>VEHIC</v>
          </cell>
        </row>
        <row r="62">
          <cell r="K62">
            <v>440</v>
          </cell>
          <cell r="L62" t="str">
            <v>Achat/locat° autres moyens de locomotion</v>
          </cell>
          <cell r="M62" t="str">
            <v>440 : Achat/locat° autres moyens de locomotion</v>
          </cell>
          <cell r="N62" t="str">
            <v>VEHIC</v>
          </cell>
        </row>
        <row r="63">
          <cell r="K63">
            <v>441</v>
          </cell>
          <cell r="L63" t="str">
            <v>Entretien/fonctionnement autres moyens loco</v>
          </cell>
          <cell r="M63" t="str">
            <v>441 : Entretien/fonctionnement autres moyens loco</v>
          </cell>
          <cell r="N63" t="str">
            <v>VEHIC</v>
          </cell>
        </row>
        <row r="64">
          <cell r="K64">
            <v>443</v>
          </cell>
          <cell r="L64" t="str">
            <v>Assurances et taxes autres moyens loco</v>
          </cell>
          <cell r="M64" t="str">
            <v>443 : Assurances et taxes autres moyens loco</v>
          </cell>
          <cell r="N64" t="str">
            <v>VEHIC</v>
          </cell>
        </row>
        <row r="65">
          <cell r="K65">
            <v>500</v>
          </cell>
          <cell r="L65" t="str">
            <v>Médicaments</v>
          </cell>
          <cell r="M65" t="str">
            <v>500 : Médicaments</v>
          </cell>
          <cell r="N65" t="str">
            <v>MEDIC</v>
          </cell>
        </row>
        <row r="66">
          <cell r="K66">
            <v>501</v>
          </cell>
          <cell r="L66" t="str">
            <v>Frais d'hospitalisation</v>
          </cell>
          <cell r="M66" t="str">
            <v>501 : Frais d'hospitalisation</v>
          </cell>
          <cell r="N66" t="str">
            <v>MEDIC</v>
          </cell>
        </row>
        <row r="67">
          <cell r="K67">
            <v>503</v>
          </cell>
          <cell r="L67" t="str">
            <v>Kits médicaux</v>
          </cell>
          <cell r="M67" t="str">
            <v>503 : Kits médicaux</v>
          </cell>
          <cell r="N67" t="str">
            <v>MEDIC</v>
          </cell>
        </row>
        <row r="68">
          <cell r="K68">
            <v>510</v>
          </cell>
          <cell r="L68" t="str">
            <v>Petit matériel médical</v>
          </cell>
          <cell r="M68" t="str">
            <v>510 : Petit matériel médical</v>
          </cell>
          <cell r="N68" t="str">
            <v>MEDIC</v>
          </cell>
        </row>
        <row r="69">
          <cell r="K69">
            <v>512</v>
          </cell>
          <cell r="L69" t="str">
            <v>Equipement/mat.médical</v>
          </cell>
          <cell r="M69" t="str">
            <v>512 : Equipement/mat.médical</v>
          </cell>
          <cell r="N69" t="str">
            <v>MEDIC</v>
          </cell>
        </row>
        <row r="70">
          <cell r="K70">
            <v>518</v>
          </cell>
          <cell r="L70" t="str">
            <v>Matériel médical divers</v>
          </cell>
          <cell r="M70" t="str">
            <v>518 : Matériel médical divers</v>
          </cell>
          <cell r="N70" t="str">
            <v>MEDIC</v>
          </cell>
        </row>
        <row r="71">
          <cell r="K71">
            <v>520</v>
          </cell>
          <cell r="L71" t="str">
            <v>Nourriture</v>
          </cell>
          <cell r="M71" t="str">
            <v>520 : Nourriture</v>
          </cell>
          <cell r="N71" t="str">
            <v>MEDIC</v>
          </cell>
        </row>
        <row r="72">
          <cell r="K72">
            <v>532</v>
          </cell>
          <cell r="L72" t="str">
            <v>Equipement/mat; de froid</v>
          </cell>
          <cell r="M72" t="str">
            <v>532 : Equipement/mat; de froid</v>
          </cell>
          <cell r="N72" t="str">
            <v>MEDIC</v>
          </cell>
        </row>
        <row r="73">
          <cell r="K73">
            <v>540</v>
          </cell>
          <cell r="L73" t="str">
            <v>Produits chimiques de sanitation</v>
          </cell>
          <cell r="M73" t="str">
            <v>540 : Produits chimiques de sanitation</v>
          </cell>
          <cell r="N73" t="str">
            <v>SANIT</v>
          </cell>
        </row>
        <row r="74">
          <cell r="K74">
            <v>550</v>
          </cell>
          <cell r="L74" t="str">
            <v>Fournitures pédagogiques</v>
          </cell>
          <cell r="M74" t="str">
            <v>550 : Fournitures pédagogiques</v>
          </cell>
          <cell r="N74" t="str">
            <v>FORMA</v>
          </cell>
        </row>
        <row r="75">
          <cell r="K75">
            <v>552</v>
          </cell>
          <cell r="L75" t="str">
            <v>Equipements pédagogiques</v>
          </cell>
          <cell r="M75" t="str">
            <v>552 : Equipements pédagogiques</v>
          </cell>
          <cell r="N75" t="str">
            <v>FORMA</v>
          </cell>
        </row>
        <row r="76">
          <cell r="K76">
            <v>560</v>
          </cell>
          <cell r="L76" t="str">
            <v>Frais de vie des étudiants</v>
          </cell>
          <cell r="M76" t="str">
            <v>560 : Frais de vie des étudiants</v>
          </cell>
          <cell r="N76" t="str">
            <v>FORMA</v>
          </cell>
        </row>
        <row r="77">
          <cell r="K77">
            <v>563</v>
          </cell>
          <cell r="L77" t="str">
            <v xml:space="preserve">Kits donnés aux étudiants </v>
          </cell>
          <cell r="M77" t="str">
            <v xml:space="preserve">563 : Kits donnés aux étudiants </v>
          </cell>
          <cell r="N77" t="str">
            <v>FORMA</v>
          </cell>
        </row>
        <row r="78">
          <cell r="K78">
            <v>600</v>
          </cell>
          <cell r="L78" t="str">
            <v>Réhabilitation : Matériaux et matériel</v>
          </cell>
          <cell r="M78" t="str">
            <v>600 : Réhabilitation : Matériaux et matériel</v>
          </cell>
          <cell r="N78" t="str">
            <v>REHAB</v>
          </cell>
        </row>
        <row r="79">
          <cell r="K79">
            <v>602</v>
          </cell>
          <cell r="L79" t="str">
            <v>Réhabilitation : Equipements non médicaux</v>
          </cell>
          <cell r="M79" t="str">
            <v>602 : Réhabilitation : Equipements non médicaux</v>
          </cell>
          <cell r="N79" t="str">
            <v>REHAB</v>
          </cell>
        </row>
        <row r="80">
          <cell r="K80">
            <v>603</v>
          </cell>
          <cell r="L80" t="str">
            <v>Réhabilitation : travaux sous-traités</v>
          </cell>
          <cell r="M80" t="str">
            <v>603 : Réhabilitation : travaux sous-traités</v>
          </cell>
          <cell r="N80" t="str">
            <v>REHAB</v>
          </cell>
        </row>
        <row r="81">
          <cell r="K81">
            <v>610</v>
          </cell>
          <cell r="L81" t="str">
            <v>Sanitation :Matériaux  et fournitures</v>
          </cell>
          <cell r="M81" t="str">
            <v>610 : Sanitation :Matériaux  et fournitures</v>
          </cell>
          <cell r="N81" t="str">
            <v>SANIT</v>
          </cell>
        </row>
        <row r="82">
          <cell r="K82">
            <v>611</v>
          </cell>
          <cell r="L82" t="str">
            <v>Sanitation : produits de désinfection</v>
          </cell>
          <cell r="M82" t="str">
            <v>611 : Sanitation : produits de désinfection</v>
          </cell>
          <cell r="N82" t="str">
            <v>SANIT</v>
          </cell>
        </row>
        <row r="83">
          <cell r="K83">
            <v>612</v>
          </cell>
          <cell r="L83" t="str">
            <v>Sanitation : Equipements</v>
          </cell>
          <cell r="M83" t="str">
            <v>612 : Sanitation : Equipements</v>
          </cell>
          <cell r="N83" t="str">
            <v>SANIT</v>
          </cell>
        </row>
        <row r="84">
          <cell r="K84">
            <v>613</v>
          </cell>
          <cell r="L84" t="str">
            <v>Sanitation : travaux sous-traités</v>
          </cell>
          <cell r="M84" t="str">
            <v>613 : Sanitation : travaux sous-traités</v>
          </cell>
          <cell r="N84" t="str">
            <v>SANIT</v>
          </cell>
        </row>
        <row r="85">
          <cell r="K85">
            <v>620</v>
          </cell>
          <cell r="L85" t="str">
            <v>Travaux sous-traités</v>
          </cell>
          <cell r="M85" t="str">
            <v>620 : Travaux sous-traités</v>
          </cell>
          <cell r="N85" t="str">
            <v>LOGIS</v>
          </cell>
        </row>
        <row r="86">
          <cell r="K86">
            <v>632</v>
          </cell>
          <cell r="L86" t="str">
            <v>Matériel d'énergie</v>
          </cell>
          <cell r="M86" t="str">
            <v>632 : Matériel d'énergie</v>
          </cell>
          <cell r="N86" t="str">
            <v>LOGIS</v>
          </cell>
        </row>
        <row r="87">
          <cell r="K87">
            <v>633</v>
          </cell>
          <cell r="L87" t="str">
            <v>Entretien / fonctionnement</v>
          </cell>
          <cell r="M87" t="str">
            <v>633 : Entretien / fonctionnement</v>
          </cell>
          <cell r="N87" t="str">
            <v>LOGIS</v>
          </cell>
        </row>
        <row r="88">
          <cell r="K88">
            <v>640</v>
          </cell>
          <cell r="L88" t="str">
            <v>Petit matériel logistique</v>
          </cell>
          <cell r="M88" t="str">
            <v>640 : Petit matériel logistique</v>
          </cell>
          <cell r="N88" t="str">
            <v>LOGIS</v>
          </cell>
        </row>
        <row r="89">
          <cell r="K89">
            <v>652</v>
          </cell>
          <cell r="L89" t="str">
            <v>Structures d'hébergement provisoires</v>
          </cell>
          <cell r="M89" t="str">
            <v>652 : Structures d'hébergement provisoires</v>
          </cell>
          <cell r="N89" t="str">
            <v>LOGIS</v>
          </cell>
        </row>
        <row r="90">
          <cell r="K90">
            <v>700</v>
          </cell>
          <cell r="L90" t="str">
            <v>Frais d'évaluation externe</v>
          </cell>
          <cell r="M90" t="str">
            <v>700 : Frais d'évaluation externe</v>
          </cell>
          <cell r="N90" t="str">
            <v>DIVER</v>
          </cell>
        </row>
        <row r="91">
          <cell r="K91">
            <v>701</v>
          </cell>
          <cell r="L91" t="str">
            <v>Frais d'évaluation interne</v>
          </cell>
          <cell r="M91" t="str">
            <v>701 : Frais d'évaluation interne</v>
          </cell>
          <cell r="N91" t="str">
            <v>DIVER</v>
          </cell>
        </row>
        <row r="92">
          <cell r="K92">
            <v>710</v>
          </cell>
          <cell r="L92" t="str">
            <v>Frais de représentation</v>
          </cell>
          <cell r="M92" t="str">
            <v>710 : Frais de représentation</v>
          </cell>
          <cell r="N92" t="str">
            <v>DIVER</v>
          </cell>
        </row>
        <row r="93">
          <cell r="K93">
            <v>720</v>
          </cell>
          <cell r="L93" t="str">
            <v>Achats pour revente</v>
          </cell>
          <cell r="M93" t="str">
            <v>720 : Achats pour revente</v>
          </cell>
          <cell r="N93" t="str">
            <v>DIVER</v>
          </cell>
        </row>
        <row r="94">
          <cell r="K94">
            <v>721</v>
          </cell>
          <cell r="L94" t="str">
            <v>Appui pour activités génératrices revenus</v>
          </cell>
          <cell r="M94" t="str">
            <v>721 : Appui pour activités génératrices revenus</v>
          </cell>
          <cell r="N94" t="str">
            <v>DIVER</v>
          </cell>
        </row>
        <row r="95">
          <cell r="K95">
            <v>730</v>
          </cell>
          <cell r="L95" t="str">
            <v>Différence de caisse</v>
          </cell>
          <cell r="M95" t="str">
            <v>730 : Différence de caisse</v>
          </cell>
          <cell r="N95" t="str">
            <v>DIVER</v>
          </cell>
        </row>
        <row r="96">
          <cell r="K96">
            <v>731</v>
          </cell>
          <cell r="L96" t="str">
            <v>Perte</v>
          </cell>
          <cell r="M96" t="str">
            <v>731 : Perte</v>
          </cell>
          <cell r="N96" t="str">
            <v>DIVER</v>
          </cell>
        </row>
        <row r="97">
          <cell r="K97">
            <v>732</v>
          </cell>
          <cell r="L97" t="str">
            <v>Vol</v>
          </cell>
          <cell r="M97" t="str">
            <v>732 : Vol</v>
          </cell>
          <cell r="N97" t="str">
            <v>DIVER</v>
          </cell>
        </row>
        <row r="98">
          <cell r="K98">
            <v>733</v>
          </cell>
          <cell r="L98" t="str">
            <v>Dons et subventions</v>
          </cell>
          <cell r="M98" t="str">
            <v>733 : Dons et subventions</v>
          </cell>
          <cell r="N98" t="str">
            <v>DIVER</v>
          </cell>
        </row>
        <row r="99">
          <cell r="K99">
            <v>800</v>
          </cell>
          <cell r="L99" t="str">
            <v>Union Européenne</v>
          </cell>
          <cell r="M99" t="str">
            <v>800 : Union Européenne</v>
          </cell>
        </row>
        <row r="100">
          <cell r="K100">
            <v>801</v>
          </cell>
          <cell r="L100" t="str">
            <v>Nations Unies</v>
          </cell>
          <cell r="M100" t="str">
            <v>801 : Nations Unies</v>
          </cell>
        </row>
        <row r="101">
          <cell r="K101">
            <v>804</v>
          </cell>
          <cell r="L101" t="str">
            <v>Gouvernements étrangers</v>
          </cell>
          <cell r="M101" t="str">
            <v>804 : Gouvernements étrangers</v>
          </cell>
        </row>
        <row r="102">
          <cell r="K102">
            <v>805</v>
          </cell>
          <cell r="L102" t="str">
            <v>Gouvernements français</v>
          </cell>
          <cell r="M102" t="str">
            <v>805 : Gouvernements français</v>
          </cell>
        </row>
        <row r="103">
          <cell r="K103">
            <v>809</v>
          </cell>
          <cell r="L103" t="str">
            <v>Financements en nature</v>
          </cell>
          <cell r="M103" t="str">
            <v>809 : Financements en nature</v>
          </cell>
        </row>
        <row r="104">
          <cell r="K104">
            <v>810</v>
          </cell>
          <cell r="L104" t="str">
            <v>Fondations privées</v>
          </cell>
          <cell r="M104" t="str">
            <v>810 : Fondations privées</v>
          </cell>
        </row>
        <row r="105">
          <cell r="K105">
            <v>811</v>
          </cell>
          <cell r="L105" t="str">
            <v>ONG</v>
          </cell>
          <cell r="M105" t="str">
            <v>811 : ONG</v>
          </cell>
        </row>
        <row r="106">
          <cell r="K106">
            <v>812</v>
          </cell>
          <cell r="L106" t="str">
            <v>Financements en nature</v>
          </cell>
          <cell r="M106" t="str">
            <v>812 : Financements en nature</v>
          </cell>
        </row>
        <row r="107">
          <cell r="K107">
            <v>813</v>
          </cell>
          <cell r="L107" t="str">
            <v>Activitées médicales rétribuées</v>
          </cell>
          <cell r="M107" t="str">
            <v>813 : Activitées médicales rétribuées</v>
          </cell>
        </row>
        <row r="108">
          <cell r="K108">
            <v>820</v>
          </cell>
          <cell r="L108" t="str">
            <v>Dons en numéraires</v>
          </cell>
          <cell r="M108" t="str">
            <v>820 : Dons en numéraires</v>
          </cell>
        </row>
        <row r="109">
          <cell r="K109">
            <v>823</v>
          </cell>
          <cell r="L109" t="str">
            <v>Ventes de soutien (Tee-shirt...)</v>
          </cell>
          <cell r="M109" t="str">
            <v>823 : Ventes de soutien (Tee-shirt...)</v>
          </cell>
        </row>
        <row r="110">
          <cell r="K110">
            <v>827</v>
          </cell>
          <cell r="L110" t="str">
            <v>Transferts de charges</v>
          </cell>
          <cell r="M110" t="str">
            <v>827 : Transferts de charges</v>
          </cell>
        </row>
        <row r="111">
          <cell r="K111">
            <v>828</v>
          </cell>
          <cell r="L111" t="str">
            <v>Produits financiers</v>
          </cell>
          <cell r="M111" t="str">
            <v>828 : Produits financiers</v>
          </cell>
        </row>
        <row r="112">
          <cell r="K112">
            <v>829</v>
          </cell>
          <cell r="L112" t="str">
            <v>Ressources exceptionnelles</v>
          </cell>
          <cell r="M112" t="str">
            <v>829 : Ressources exceptionnelles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ow r="4">
          <cell r="K4" t="str">
            <v>Code</v>
          </cell>
        </row>
      </sheetData>
      <sheetData sheetId="95">
        <row r="4">
          <cell r="K4" t="str">
            <v>Code</v>
          </cell>
        </row>
      </sheetData>
      <sheetData sheetId="96"/>
      <sheetData sheetId="97"/>
      <sheetData sheetId="98"/>
      <sheetData sheetId="99" refreshError="1"/>
      <sheetData sheetId="100" refreshError="1"/>
      <sheetData sheetId="101" refreshError="1"/>
      <sheetData sheetId="102" refreshError="1"/>
      <sheetData sheetId="103">
        <row r="4">
          <cell r="K4" t="str">
            <v>Code</v>
          </cell>
        </row>
      </sheetData>
      <sheetData sheetId="104">
        <row r="4">
          <cell r="K4" t="str">
            <v>Code</v>
          </cell>
        </row>
      </sheetData>
      <sheetData sheetId="105">
        <row r="4">
          <cell r="K4" t="str">
            <v>Code</v>
          </cell>
        </row>
      </sheetData>
      <sheetData sheetId="106"/>
      <sheetData sheetId="107">
        <row r="4">
          <cell r="K4" t="str">
            <v>Code</v>
          </cell>
        </row>
      </sheetData>
      <sheetData sheetId="108">
        <row r="4">
          <cell r="K4" t="str">
            <v>Code</v>
          </cell>
        </row>
      </sheetData>
      <sheetData sheetId="109">
        <row r="4">
          <cell r="K4" t="str">
            <v>Code</v>
          </cell>
        </row>
      </sheetData>
      <sheetData sheetId="110"/>
      <sheetData sheetId="111"/>
      <sheetData sheetId="112"/>
      <sheetData sheetId="113">
        <row r="4">
          <cell r="K4" t="str">
            <v>Code</v>
          </cell>
        </row>
      </sheetData>
      <sheetData sheetId="114"/>
      <sheetData sheetId="115"/>
      <sheetData sheetId="116"/>
      <sheetData sheetId="117"/>
      <sheetData sheetId="118"/>
      <sheetData sheetId="119"/>
      <sheetData sheetId="120"/>
      <sheetData sheetId="121"/>
      <sheetData sheetId="122"/>
      <sheetData sheetId="123">
        <row r="4">
          <cell r="K4" t="str">
            <v>Code</v>
          </cell>
        </row>
      </sheetData>
      <sheetData sheetId="124">
        <row r="4">
          <cell r="K4" t="str">
            <v>Code</v>
          </cell>
        </row>
      </sheetData>
      <sheetData sheetId="125">
        <row r="4">
          <cell r="K4" t="str">
            <v>Code</v>
          </cell>
        </row>
      </sheetData>
      <sheetData sheetId="126"/>
      <sheetData sheetId="127"/>
      <sheetData sheetId="128"/>
      <sheetData sheetId="129">
        <row r="4">
          <cell r="K4" t="str">
            <v>Code</v>
          </cell>
        </row>
      </sheetData>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row r="4">
          <cell r="K4" t="str">
            <v>Code</v>
          </cell>
        </row>
      </sheetData>
      <sheetData sheetId="150"/>
      <sheetData sheetId="151">
        <row r="4">
          <cell r="K4" t="str">
            <v>Code</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ow r="4">
          <cell r="K4" t="str">
            <v>Code</v>
          </cell>
        </row>
      </sheetData>
      <sheetData sheetId="220"/>
      <sheetData sheetId="221"/>
      <sheetData sheetId="222"/>
      <sheetData sheetId="223"/>
      <sheetData sheetId="224"/>
      <sheetData sheetId="225">
        <row r="4">
          <cell r="K4" t="str">
            <v>Code</v>
          </cell>
        </row>
      </sheetData>
      <sheetData sheetId="226"/>
      <sheetData sheetId="227">
        <row r="4">
          <cell r="K4" t="str">
            <v>Code</v>
          </cell>
        </row>
      </sheetData>
      <sheetData sheetId="228"/>
      <sheetData sheetId="229"/>
      <sheetData sheetId="230"/>
      <sheetData sheetId="231"/>
      <sheetData sheetId="232">
        <row r="4">
          <cell r="K4" t="str">
            <v>Code</v>
          </cell>
        </row>
      </sheetData>
      <sheetData sheetId="233">
        <row r="4">
          <cell r="K4" t="str">
            <v>Code</v>
          </cell>
        </row>
      </sheetData>
      <sheetData sheetId="234"/>
      <sheetData sheetId="235"/>
      <sheetData sheetId="236"/>
      <sheetData sheetId="237"/>
      <sheetData sheetId="238"/>
      <sheetData sheetId="239">
        <row r="4">
          <cell r="K4" t="str">
            <v>Code</v>
          </cell>
        </row>
      </sheetData>
      <sheetData sheetId="240">
        <row r="4">
          <cell r="K4" t="str">
            <v>Code</v>
          </cell>
        </row>
      </sheetData>
      <sheetData sheetId="241"/>
      <sheetData sheetId="242"/>
      <sheetData sheetId="243"/>
      <sheetData sheetId="244"/>
      <sheetData sheetId="245"/>
      <sheetData sheetId="246">
        <row r="4">
          <cell r="K4" t="str">
            <v>Code</v>
          </cell>
        </row>
      </sheetData>
      <sheetData sheetId="247">
        <row r="4">
          <cell r="K4" t="str">
            <v>Code</v>
          </cell>
        </row>
      </sheetData>
      <sheetData sheetId="248"/>
      <sheetData sheetId="249"/>
      <sheetData sheetId="250"/>
      <sheetData sheetId="251"/>
      <sheetData sheetId="252"/>
      <sheetData sheetId="253">
        <row r="4">
          <cell r="K4" t="str">
            <v>Code</v>
          </cell>
        </row>
      </sheetData>
      <sheetData sheetId="254">
        <row r="4">
          <cell r="K4" t="str">
            <v>Code</v>
          </cell>
        </row>
      </sheetData>
      <sheetData sheetId="255"/>
      <sheetData sheetId="256"/>
      <sheetData sheetId="257"/>
      <sheetData sheetId="258"/>
      <sheetData sheetId="259"/>
      <sheetData sheetId="260">
        <row r="4">
          <cell r="K4" t="str">
            <v>Code</v>
          </cell>
        </row>
      </sheetData>
      <sheetData sheetId="261">
        <row r="4">
          <cell r="K4" t="str">
            <v>Code</v>
          </cell>
        </row>
      </sheetData>
      <sheetData sheetId="262"/>
      <sheetData sheetId="263"/>
      <sheetData sheetId="264"/>
      <sheetData sheetId="265"/>
      <sheetData sheetId="266"/>
      <sheetData sheetId="267">
        <row r="4">
          <cell r="K4" t="str">
            <v>Code</v>
          </cell>
        </row>
      </sheetData>
      <sheetData sheetId="268">
        <row r="4">
          <cell r="K4" t="str">
            <v>Code</v>
          </cell>
        </row>
      </sheetData>
      <sheetData sheetId="269"/>
      <sheetData sheetId="270"/>
      <sheetData sheetId="271"/>
      <sheetData sheetId="272"/>
      <sheetData sheetId="273"/>
      <sheetData sheetId="274">
        <row r="4">
          <cell r="K4" t="str">
            <v>Code</v>
          </cell>
        </row>
      </sheetData>
      <sheetData sheetId="275">
        <row r="4">
          <cell r="K4" t="str">
            <v>Code</v>
          </cell>
        </row>
      </sheetData>
      <sheetData sheetId="276"/>
      <sheetData sheetId="277"/>
      <sheetData sheetId="278"/>
      <sheetData sheetId="279"/>
      <sheetData sheetId="280"/>
      <sheetData sheetId="281">
        <row r="4">
          <cell r="K4" t="str">
            <v>Code</v>
          </cell>
        </row>
      </sheetData>
      <sheetData sheetId="282">
        <row r="4">
          <cell r="K4" t="str">
            <v>Code</v>
          </cell>
        </row>
      </sheetData>
      <sheetData sheetId="283"/>
      <sheetData sheetId="284"/>
      <sheetData sheetId="285"/>
      <sheetData sheetId="286"/>
      <sheetData sheetId="287"/>
      <sheetData sheetId="288">
        <row r="4">
          <cell r="K4" t="str">
            <v>Code</v>
          </cell>
        </row>
      </sheetData>
      <sheetData sheetId="289">
        <row r="4">
          <cell r="K4" t="str">
            <v>Code</v>
          </cell>
        </row>
      </sheetData>
      <sheetData sheetId="290"/>
      <sheetData sheetId="291"/>
      <sheetData sheetId="292"/>
      <sheetData sheetId="293"/>
      <sheetData sheetId="294"/>
      <sheetData sheetId="295">
        <row r="4">
          <cell r="K4" t="str">
            <v>Code</v>
          </cell>
        </row>
      </sheetData>
      <sheetData sheetId="296">
        <row r="4">
          <cell r="K4" t="str">
            <v>Code</v>
          </cell>
        </row>
      </sheetData>
      <sheetData sheetId="297"/>
      <sheetData sheetId="298"/>
      <sheetData sheetId="299"/>
      <sheetData sheetId="300"/>
      <sheetData sheetId="301"/>
      <sheetData sheetId="302">
        <row r="4">
          <cell r="K4" t="str">
            <v>Code</v>
          </cell>
        </row>
      </sheetData>
      <sheetData sheetId="303">
        <row r="4">
          <cell r="K4" t="str">
            <v>Code</v>
          </cell>
        </row>
      </sheetData>
      <sheetData sheetId="304"/>
      <sheetData sheetId="305"/>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ow r="4">
          <cell r="K4" t="str">
            <v>Code</v>
          </cell>
        </row>
      </sheetData>
      <sheetData sheetId="317"/>
      <sheetData sheetId="318"/>
      <sheetData sheetId="319"/>
      <sheetData sheetId="320"/>
      <sheetData sheetId="321">
        <row r="4">
          <cell r="K4" t="str">
            <v>Code</v>
          </cell>
        </row>
      </sheetData>
      <sheetData sheetId="322"/>
      <sheetData sheetId="323">
        <row r="4">
          <cell r="K4" t="str">
            <v>Code</v>
          </cell>
        </row>
      </sheetData>
      <sheetData sheetId="324">
        <row r="4">
          <cell r="K4" t="str">
            <v>Code</v>
          </cell>
        </row>
      </sheetData>
      <sheetData sheetId="325"/>
      <sheetData sheetId="326"/>
      <sheetData sheetId="327"/>
      <sheetData sheetId="328"/>
      <sheetData sheetId="329"/>
      <sheetData sheetId="330"/>
      <sheetData sheetId="331">
        <row r="4">
          <cell r="K4" t="str">
            <v>Code</v>
          </cell>
        </row>
      </sheetData>
      <sheetData sheetId="332" refreshError="1"/>
      <sheetData sheetId="33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Objective"/>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INS"/>
      <sheetName val="Juillet 08"/>
      <sheetName val="Août 08"/>
      <sheetName val="Septembre 08"/>
      <sheetName val="Octobre 08"/>
      <sheetName val="Novembre 08"/>
      <sheetName val="Décembre 08"/>
      <sheetName val="GRAPHIQUE 1"/>
      <sheetName val="GRAPHIQUE 2"/>
      <sheetName val="Comparaison ONG"/>
    </sheetNames>
    <sheetDataSet>
      <sheetData sheetId="0" refreshError="1"/>
      <sheetData sheetId="1" refreshError="1">
        <row r="137">
          <cell r="A137" t="str">
            <v xml:space="preserve">Salaire plus bas </v>
          </cell>
        </row>
        <row r="138">
          <cell r="A138" t="str">
            <v>Différence</v>
          </cell>
        </row>
        <row r="139">
          <cell r="A139" t="str">
            <v>% par rapport au salaire plus bas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voi"/>
      <sheetName val="menutreso"/>
      <sheetName val="treso"/>
      <sheetName val="dev1"/>
      <sheetName val="dev2"/>
      <sheetName val="dev3"/>
      <sheetName val="dev4"/>
      <sheetName val="dev5"/>
      <sheetName val="dev6"/>
      <sheetName val="avances"/>
      <sheetName val="ModuleMenus"/>
      <sheetName val="ModuleRecalcul"/>
    </sheetNames>
    <sheetDataSet>
      <sheetData sheetId="0" refreshError="1">
        <row r="52">
          <cell r="A52" t="str">
            <v>JANVIER</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O DO"/>
      <sheetName val="D1"/>
      <sheetName val="D2"/>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1"/>
      <sheetName val="P2"/>
      <sheetName val="Salary &amp; job scale"/>
      <sheetName val="TO_DO"/>
      <sheetName val="Salary_&amp;_job_scale"/>
      <sheetName val="PARAMETERS"/>
      <sheetName val="1 Parameters"/>
      <sheetName val="2 Assumptions"/>
      <sheetName val="3 STAFF LIST"/>
      <sheetName val="4.1 SALARY SCALE"/>
      <sheetName val="4.2 NEW SALARY SCALE"/>
      <sheetName val="4.3 Grille MSP"/>
      <sheetName val="4.4 Primes delocalisés"/>
      <sheetName val="5 RECAP CONTRAT"/>
      <sheetName val="6 RECAP Z1"/>
      <sheetName val="7 ReadMe"/>
      <sheetName val="PARAMETRES"/>
      <sheetName val="Lists"/>
      <sheetName val="data1"/>
      <sheetName val="TO_DO1"/>
      <sheetName val="Salary_&amp;_job_scale1"/>
      <sheetName val="1_Parameters"/>
      <sheetName val="2_Assumptions"/>
      <sheetName val="3_STAFF_LIST"/>
      <sheetName val="4_1_SALARY_SCALE"/>
      <sheetName val="4_2_NEW_SALARY_SCALE"/>
      <sheetName val="4_3_Grille_MSP"/>
      <sheetName val="4_4_Primes_delocalisés"/>
      <sheetName val="5_RECAP_CONTRAT"/>
      <sheetName val="6_RECAP_Z1"/>
      <sheetName val="7_ReadMe"/>
      <sheetName val="SHA HR"/>
      <sheetName val="SUMMARY (2)"/>
      <sheetName val="TO_DO2"/>
      <sheetName val="Salary_&amp;_job_scale2"/>
      <sheetName val="1_Parameters1"/>
      <sheetName val="2_Assumptions1"/>
      <sheetName val="3_STAFF_LIST1"/>
      <sheetName val="4_1_SALARY_SCALE1"/>
      <sheetName val="4_2_NEW_SALARY_SCALE1"/>
      <sheetName val="4_3_Grille_MSP1"/>
      <sheetName val="4_4_Primes_delocalisés1"/>
      <sheetName val="5_RECAP_CONTRAT1"/>
      <sheetName val="6_RECAP_Z11"/>
      <sheetName val="7_ReadMe1"/>
      <sheetName val="Reference numbers"/>
      <sheetName val="TB Criteria"/>
      <sheetName val="Drop-down Options"/>
      <sheetName val="Barêmes"/>
      <sheetName val="parameter"/>
      <sheetName val="D - Admin Budget-GBP"/>
      <sheetName val="E - Admin Budget-local"/>
      <sheetName val="G - Staff Costs Glbl &amp; Natnl+"/>
      <sheetName val="F - Staff Costs UK &amp; National"/>
      <sheetName val="TablesCodes"/>
      <sheetName val="TO_DO3"/>
      <sheetName val="Salary_&amp;_job_scale3"/>
      <sheetName val="1_Parameters2"/>
      <sheetName val="2_Assumptions2"/>
      <sheetName val="3_STAFF_LIST2"/>
      <sheetName val="4_1_SALARY_SCALE2"/>
      <sheetName val="4_2_NEW_SALARY_SCALE2"/>
      <sheetName val="4_3_Grille_MSP2"/>
      <sheetName val="4_4_Primes_delocalisés2"/>
      <sheetName val="5_RECAP_CONTRAT2"/>
      <sheetName val="6_RECAP_Z12"/>
      <sheetName val="7_ReadMe2"/>
      <sheetName val="SUMMARY_(2)1"/>
      <sheetName val="SHA_HR1"/>
      <sheetName val="SUMMARY_(2)"/>
      <sheetName val="SHA_HR"/>
      <sheetName val="TO_DO4"/>
      <sheetName val="Salary_&amp;_job_scale4"/>
      <sheetName val="1_Parameters3"/>
      <sheetName val="2_Assumptions3"/>
      <sheetName val="3_STAFF_LIST3"/>
      <sheetName val="4_1_SALARY_SCALE3"/>
      <sheetName val="4_2_NEW_SALARY_SCALE3"/>
      <sheetName val="4_3_Grille_MSP3"/>
      <sheetName val="4_4_Primes_delocalisés3"/>
      <sheetName val="5_RECAP_CONTRAT3"/>
      <sheetName val="6_RECAP_Z13"/>
      <sheetName val="7_ReadMe3"/>
      <sheetName val="SUMMARY_(2)2"/>
      <sheetName val="SHA_HR2"/>
      <sheetName val="TO_DO5"/>
      <sheetName val="Salary_&amp;_job_scale5"/>
      <sheetName val="1_Parameters4"/>
      <sheetName val="2_Assumptions4"/>
      <sheetName val="3_STAFF_LIST4"/>
      <sheetName val="4_1_SALARY_SCALE4"/>
      <sheetName val="4_2_NEW_SALARY_SCALE4"/>
      <sheetName val="4_3_Grille_MSP4"/>
      <sheetName val="4_4_Primes_delocalisés4"/>
      <sheetName val="5_RECAP_CONTRAT4"/>
      <sheetName val="6_RECAP_Z14"/>
      <sheetName val="7_ReadMe4"/>
      <sheetName val="SUMMARY_(2)3"/>
      <sheetName val="SHA_HR3"/>
      <sheetName val="TO_DO6"/>
      <sheetName val="Salary_&amp;_job_scale6"/>
      <sheetName val="1_Parameters5"/>
      <sheetName val="2_Assumptions5"/>
      <sheetName val="3_STAFF_LIST5"/>
      <sheetName val="4_1_SALARY_SCALE5"/>
      <sheetName val="4_2_NEW_SALARY_SCALE5"/>
      <sheetName val="4_3_Grille_MSP5"/>
      <sheetName val="4_4_Primes_delocalisés5"/>
      <sheetName val="5_RECAP_CONTRAT5"/>
      <sheetName val="6_RECAP_Z15"/>
      <sheetName val="7_ReadMe5"/>
      <sheetName val="SUMMARY_(2)4"/>
      <sheetName val="SHA_HR4"/>
      <sheetName val="TO_DO16"/>
      <sheetName val="Salary_&amp;_job_scale16"/>
      <sheetName val="1_Parameters15"/>
      <sheetName val="2_Assumptions15"/>
      <sheetName val="3_STAFF_LIST15"/>
      <sheetName val="4_1_SALARY_SCALE15"/>
      <sheetName val="4_2_NEW_SALARY_SCALE15"/>
      <sheetName val="4_3_Grille_MSP15"/>
      <sheetName val="4_4_Primes_delocalisés15"/>
      <sheetName val="5_RECAP_CONTRAT15"/>
      <sheetName val="6_RECAP_Z115"/>
      <sheetName val="7_ReadMe15"/>
      <sheetName val="SUMMARY_(2)14"/>
      <sheetName val="SHA_HR14"/>
      <sheetName val="TO_DO8"/>
      <sheetName val="Salary_&amp;_job_scale8"/>
      <sheetName val="1_Parameters7"/>
      <sheetName val="2_Assumptions7"/>
      <sheetName val="3_STAFF_LIST7"/>
      <sheetName val="4_1_SALARY_SCALE7"/>
      <sheetName val="4_2_NEW_SALARY_SCALE7"/>
      <sheetName val="4_3_Grille_MSP7"/>
      <sheetName val="4_4_Primes_delocalisés7"/>
      <sheetName val="5_RECAP_CONTRAT7"/>
      <sheetName val="6_RECAP_Z17"/>
      <sheetName val="7_ReadMe7"/>
      <sheetName val="SUMMARY_(2)6"/>
      <sheetName val="SHA_HR6"/>
      <sheetName val="TO_DO7"/>
      <sheetName val="Salary_&amp;_job_scale7"/>
      <sheetName val="1_Parameters6"/>
      <sheetName val="2_Assumptions6"/>
      <sheetName val="3_STAFF_LIST6"/>
      <sheetName val="4_1_SALARY_SCALE6"/>
      <sheetName val="4_2_NEW_SALARY_SCALE6"/>
      <sheetName val="4_3_Grille_MSP6"/>
      <sheetName val="4_4_Primes_delocalisés6"/>
      <sheetName val="5_RECAP_CONTRAT6"/>
      <sheetName val="6_RECAP_Z16"/>
      <sheetName val="7_ReadMe6"/>
      <sheetName val="SUMMARY_(2)5"/>
      <sheetName val="SHA_HR5"/>
      <sheetName val="TO_DO9"/>
      <sheetName val="Salary_&amp;_job_scale9"/>
      <sheetName val="1_Parameters8"/>
      <sheetName val="2_Assumptions8"/>
      <sheetName val="3_STAFF_LIST8"/>
      <sheetName val="4_1_SALARY_SCALE8"/>
      <sheetName val="4_2_NEW_SALARY_SCALE8"/>
      <sheetName val="4_3_Grille_MSP8"/>
      <sheetName val="4_4_Primes_delocalisés8"/>
      <sheetName val="5_RECAP_CONTRAT8"/>
      <sheetName val="6_RECAP_Z18"/>
      <sheetName val="7_ReadMe8"/>
      <sheetName val="SUMMARY_(2)7"/>
      <sheetName val="SHA_HR7"/>
      <sheetName val="TO_DO11"/>
      <sheetName val="Salary_&amp;_job_scale11"/>
      <sheetName val="1_Parameters10"/>
      <sheetName val="2_Assumptions10"/>
      <sheetName val="3_STAFF_LIST10"/>
      <sheetName val="4_1_SALARY_SCALE10"/>
      <sheetName val="4_2_NEW_SALARY_SCALE10"/>
      <sheetName val="4_3_Grille_MSP10"/>
      <sheetName val="4_4_Primes_delocalisés10"/>
      <sheetName val="5_RECAP_CONTRAT10"/>
      <sheetName val="6_RECAP_Z110"/>
      <sheetName val="7_ReadMe10"/>
      <sheetName val="SUMMARY_(2)9"/>
      <sheetName val="SHA_HR9"/>
      <sheetName val="TO_DO10"/>
      <sheetName val="Salary_&amp;_job_scale10"/>
      <sheetName val="1_Parameters9"/>
      <sheetName val="2_Assumptions9"/>
      <sheetName val="3_STAFF_LIST9"/>
      <sheetName val="4_1_SALARY_SCALE9"/>
      <sheetName val="4_2_NEW_SALARY_SCALE9"/>
      <sheetName val="4_3_Grille_MSP9"/>
      <sheetName val="4_4_Primes_delocalisés9"/>
      <sheetName val="5_RECAP_CONTRAT9"/>
      <sheetName val="6_RECAP_Z19"/>
      <sheetName val="7_ReadMe9"/>
      <sheetName val="SUMMARY_(2)8"/>
      <sheetName val="SHA_HR8"/>
      <sheetName val="TO_DO12"/>
      <sheetName val="Salary_&amp;_job_scale12"/>
      <sheetName val="1_Parameters11"/>
      <sheetName val="2_Assumptions11"/>
      <sheetName val="3_STAFF_LIST11"/>
      <sheetName val="4_1_SALARY_SCALE11"/>
      <sheetName val="4_2_NEW_SALARY_SCALE11"/>
      <sheetName val="4_3_Grille_MSP11"/>
      <sheetName val="4_4_Primes_delocalisés11"/>
      <sheetName val="5_RECAP_CONTRAT11"/>
      <sheetName val="6_RECAP_Z111"/>
      <sheetName val="7_ReadMe11"/>
      <sheetName val="SUMMARY_(2)10"/>
      <sheetName val="SHA_HR10"/>
      <sheetName val="TO_DO13"/>
      <sheetName val="Salary_&amp;_job_scale13"/>
      <sheetName val="1_Parameters12"/>
      <sheetName val="2_Assumptions12"/>
      <sheetName val="3_STAFF_LIST12"/>
      <sheetName val="4_1_SALARY_SCALE12"/>
      <sheetName val="4_2_NEW_SALARY_SCALE12"/>
      <sheetName val="4_3_Grille_MSP12"/>
      <sheetName val="4_4_Primes_delocalisés12"/>
      <sheetName val="5_RECAP_CONTRAT12"/>
      <sheetName val="6_RECAP_Z112"/>
      <sheetName val="7_ReadMe12"/>
      <sheetName val="SUMMARY_(2)11"/>
      <sheetName val="SHA_HR11"/>
      <sheetName val="TO_DO14"/>
      <sheetName val="Salary_&amp;_job_scale14"/>
      <sheetName val="1_Parameters13"/>
      <sheetName val="2_Assumptions13"/>
      <sheetName val="3_STAFF_LIST13"/>
      <sheetName val="4_1_SALARY_SCALE13"/>
      <sheetName val="4_2_NEW_SALARY_SCALE13"/>
      <sheetName val="4_3_Grille_MSP13"/>
      <sheetName val="4_4_Primes_delocalisés13"/>
      <sheetName val="5_RECAP_CONTRAT13"/>
      <sheetName val="6_RECAP_Z113"/>
      <sheetName val="7_ReadMe13"/>
      <sheetName val="SUMMARY_(2)12"/>
      <sheetName val="SHA_HR12"/>
      <sheetName val="TO_DO15"/>
      <sheetName val="Salary_&amp;_job_scale15"/>
      <sheetName val="1_Parameters14"/>
      <sheetName val="2_Assumptions14"/>
      <sheetName val="3_STAFF_LIST14"/>
      <sheetName val="4_1_SALARY_SCALE14"/>
      <sheetName val="4_2_NEW_SALARY_SCALE14"/>
      <sheetName val="4_3_Grille_MSP14"/>
      <sheetName val="4_4_Primes_delocalisés14"/>
      <sheetName val="5_RECAP_CONTRAT14"/>
      <sheetName val="6_RECAP_Z114"/>
      <sheetName val="7_ReadMe14"/>
      <sheetName val="SUMMARY_(2)13"/>
      <sheetName val="SHA_HR13"/>
      <sheetName val="TO_DO17"/>
      <sheetName val="Salary_&amp;_job_scale17"/>
      <sheetName val="1_Parameters16"/>
      <sheetName val="2_Assumptions16"/>
      <sheetName val="3_STAFF_LIST16"/>
      <sheetName val="4_1_SALARY_SCALE16"/>
      <sheetName val="4_2_NEW_SALARY_SCALE16"/>
      <sheetName val="4_3_Grille_MSP16"/>
      <sheetName val="4_4_Primes_delocalisés16"/>
      <sheetName val="5_RECAP_CONTRAT16"/>
      <sheetName val="6_RECAP_Z116"/>
      <sheetName val="7_ReadMe16"/>
      <sheetName val="SUMMARY_(2)15"/>
      <sheetName val="SHA_HR15"/>
      <sheetName val="TO_DO18"/>
      <sheetName val="Salary_&amp;_job_scale18"/>
      <sheetName val="1_Parameters17"/>
      <sheetName val="2_Assumptions17"/>
      <sheetName val="3_STAFF_LIST17"/>
      <sheetName val="4_1_SALARY_SCALE17"/>
      <sheetName val="4_2_NEW_SALARY_SCALE17"/>
      <sheetName val="4_3_Grille_MSP17"/>
      <sheetName val="4_4_Primes_delocalisés17"/>
      <sheetName val="5_RECAP_CONTRAT17"/>
      <sheetName val="6_RECAP_Z117"/>
      <sheetName val="7_ReadMe17"/>
      <sheetName val="SUMMARY_(2)16"/>
      <sheetName val="SHA_HR16"/>
      <sheetName val="Paramétrages"/>
      <sheetName val="CODES"/>
      <sheetName val="Reference_numbers"/>
      <sheetName val="TB_Criteria"/>
      <sheetName val="Drop-down_Options"/>
      <sheetName val="TO_DO19"/>
      <sheetName val="Salary_&amp;_job_scale19"/>
      <sheetName val="1_Parameters18"/>
      <sheetName val="2_Assumptions18"/>
      <sheetName val="3_STAFF_LIST18"/>
      <sheetName val="4_1_SALARY_SCALE18"/>
      <sheetName val="4_2_NEW_SALARY_SCALE18"/>
      <sheetName val="4_3_Grille_MSP18"/>
      <sheetName val="4_4_Primes_delocalisés18"/>
      <sheetName val="5_RECAP_CONTRAT18"/>
      <sheetName val="6_RECAP_Z118"/>
      <sheetName val="7_ReadMe18"/>
      <sheetName val="SUMMARY_(2)17"/>
      <sheetName val="Reference_numbers1"/>
      <sheetName val="TB_Criteria1"/>
      <sheetName val="Drop-down_Options1"/>
      <sheetName val="SHA_HR17"/>
      <sheetName val="TO_DO21"/>
      <sheetName val="Salary_&amp;_job_scale21"/>
      <sheetName val="1_Parameters20"/>
      <sheetName val="2_Assumptions20"/>
      <sheetName val="3_STAFF_LIST20"/>
      <sheetName val="4_1_SALARY_SCALE20"/>
      <sheetName val="4_2_NEW_SALARY_SCALE20"/>
      <sheetName val="4_3_Grille_MSP20"/>
      <sheetName val="4_4_Primes_delocalisés20"/>
      <sheetName val="5_RECAP_CONTRAT20"/>
      <sheetName val="6_RECAP_Z120"/>
      <sheetName val="7_ReadMe20"/>
      <sheetName val="SUMMARY_(2)19"/>
      <sheetName val="Reference_numbers3"/>
      <sheetName val="TB_Criteria3"/>
      <sheetName val="Drop-down_Options3"/>
      <sheetName val="SHA_HR19"/>
      <sheetName val="TO_DO20"/>
      <sheetName val="Salary_&amp;_job_scale20"/>
      <sheetName val="1_Parameters19"/>
      <sheetName val="2_Assumptions19"/>
      <sheetName val="3_STAFF_LIST19"/>
      <sheetName val="4_1_SALARY_SCALE19"/>
      <sheetName val="4_2_NEW_SALARY_SCALE19"/>
      <sheetName val="4_3_Grille_MSP19"/>
      <sheetName val="4_4_Primes_delocalisés19"/>
      <sheetName val="5_RECAP_CONTRAT19"/>
      <sheetName val="6_RECAP_Z119"/>
      <sheetName val="7_ReadMe19"/>
      <sheetName val="SUMMARY_(2)18"/>
      <sheetName val="Reference_numbers2"/>
      <sheetName val="TB_Criteria2"/>
      <sheetName val="Drop-down_Options2"/>
      <sheetName val="SHA_HR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5">
          <cell r="D15" t="str">
            <v>Active</v>
          </cell>
          <cell r="J15" t="str">
            <v>ADMIN</v>
          </cell>
          <cell r="N15" t="str">
            <v>AJ01</v>
          </cell>
          <cell r="P15" t="str">
            <v>AM11</v>
          </cell>
          <cell r="R15" t="str">
            <v>86B</v>
          </cell>
          <cell r="T15" t="str">
            <v>AB01</v>
          </cell>
          <cell r="V15" t="str">
            <v>AA00</v>
          </cell>
          <cell r="X15" t="str">
            <v>CA00</v>
          </cell>
          <cell r="AB15" t="str">
            <v>6500O</v>
          </cell>
          <cell r="AH15" t="str">
            <v>Office</v>
          </cell>
        </row>
        <row r="16">
          <cell r="D16" t="str">
            <v>Stopped</v>
          </cell>
          <cell r="J16" t="str">
            <v>LOG</v>
          </cell>
          <cell r="N16" t="str">
            <v>AJ02</v>
          </cell>
          <cell r="P16" t="str">
            <v>AM13</v>
          </cell>
          <cell r="R16" t="str">
            <v>86C</v>
          </cell>
          <cell r="T16" t="str">
            <v>AB03</v>
          </cell>
          <cell r="V16" t="str">
            <v>AA01</v>
          </cell>
          <cell r="X16" t="str">
            <v>CA01</v>
          </cell>
          <cell r="AB16">
            <v>6501</v>
          </cell>
          <cell r="AH16" t="str">
            <v>Guest House</v>
          </cell>
        </row>
        <row r="17">
          <cell r="J17" t="str">
            <v>WS</v>
          </cell>
          <cell r="P17" t="str">
            <v>BA21</v>
          </cell>
          <cell r="R17" t="str">
            <v>86D</v>
          </cell>
          <cell r="T17" t="str">
            <v>AF02</v>
          </cell>
          <cell r="V17" t="str">
            <v>AA02</v>
          </cell>
          <cell r="X17" t="str">
            <v>CA02</v>
          </cell>
          <cell r="AH17" t="str">
            <v>SFC</v>
          </cell>
        </row>
        <row r="18">
          <cell r="J18" t="str">
            <v>FS</v>
          </cell>
          <cell r="P18" t="str">
            <v>BA20</v>
          </cell>
          <cell r="R18" t="str">
            <v>86E</v>
          </cell>
          <cell r="T18" t="str">
            <v>AB00</v>
          </cell>
          <cell r="V18" t="str">
            <v>AA03</v>
          </cell>
          <cell r="X18" t="str">
            <v>CA03</v>
          </cell>
          <cell r="AH18" t="str">
            <v>TFC</v>
          </cell>
        </row>
        <row r="19">
          <cell r="J19" t="str">
            <v>NUT1</v>
          </cell>
          <cell r="P19" t="str">
            <v>BA22</v>
          </cell>
          <cell r="R19" t="str">
            <v>86F</v>
          </cell>
          <cell r="T19" t="str">
            <v>AB02</v>
          </cell>
          <cell r="V19" t="str">
            <v>AA04</v>
          </cell>
          <cell r="AH19" t="str">
            <v>Field</v>
          </cell>
        </row>
        <row r="20">
          <cell r="J20" t="str">
            <v>NUT2</v>
          </cell>
          <cell r="P20" t="str">
            <v>AM10</v>
          </cell>
          <cell r="T20" t="str">
            <v>AC00</v>
          </cell>
          <cell r="V20" t="str">
            <v>AA10</v>
          </cell>
        </row>
        <row r="21">
          <cell r="J21" t="str">
            <v>HEALTH1</v>
          </cell>
          <cell r="P21" t="str">
            <v>AM12</v>
          </cell>
          <cell r="T21" t="str">
            <v>AD00</v>
          </cell>
          <cell r="V21" t="str">
            <v>AA11</v>
          </cell>
        </row>
        <row r="22">
          <cell r="J22" t="str">
            <v>HEALTH2</v>
          </cell>
          <cell r="P22" t="str">
            <v>AM14</v>
          </cell>
          <cell r="T22" t="str">
            <v>AE00</v>
          </cell>
          <cell r="V22" t="str">
            <v>AA12</v>
          </cell>
        </row>
        <row r="23">
          <cell r="P23" t="str">
            <v>AM15</v>
          </cell>
          <cell r="T23" t="str">
            <v>AF01</v>
          </cell>
          <cell r="V23" t="str">
            <v>AA15</v>
          </cell>
        </row>
        <row r="24">
          <cell r="P24" t="str">
            <v>AM17</v>
          </cell>
          <cell r="V24" t="str">
            <v>AA16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
      <sheetName val="Loan"/>
      <sheetName val="Payroll"/>
      <sheetName val="Advance"/>
      <sheetName val="LeaveBook"/>
      <sheetName val="LeaveFollow-up"/>
      <sheetName val="End of Service"/>
      <sheetName val="Contracts"/>
      <sheetName val="SAlary Slip"/>
      <sheetName val="Pivot Table"/>
      <sheetName val="IT"/>
      <sheetName val="NASSIT"/>
      <sheetName val="Salary Scale"/>
      <sheetName val="Accountancy"/>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L2" t="str">
            <v>A12</v>
          </cell>
          <cell r="P2" t="str">
            <v>B2B86A</v>
          </cell>
          <cell r="R2" t="str">
            <v>6500O</v>
          </cell>
          <cell r="T2" t="str">
            <v>AM10</v>
          </cell>
          <cell r="X2" t="str">
            <v>AA00</v>
          </cell>
        </row>
        <row r="3">
          <cell r="P3" t="str">
            <v>B2B86B</v>
          </cell>
          <cell r="R3">
            <v>6501</v>
          </cell>
          <cell r="T3" t="str">
            <v>BA10</v>
          </cell>
          <cell r="X3" t="str">
            <v>AA01</v>
          </cell>
        </row>
        <row r="4">
          <cell r="P4" t="str">
            <v>B2B86C</v>
          </cell>
          <cell r="T4" t="str">
            <v>BA11</v>
          </cell>
          <cell r="X4" t="str">
            <v>AA02</v>
          </cell>
        </row>
        <row r="5">
          <cell r="P5" t="str">
            <v>B2B86D</v>
          </cell>
          <cell r="X5" t="str">
            <v>AA03</v>
          </cell>
        </row>
        <row r="6">
          <cell r="X6" t="str">
            <v>AA04</v>
          </cell>
        </row>
        <row r="7">
          <cell r="X7" t="str">
            <v>AA10</v>
          </cell>
        </row>
        <row r="8">
          <cell r="X8" t="str">
            <v>AA11</v>
          </cell>
        </row>
        <row r="9">
          <cell r="X9" t="str">
            <v>AA12</v>
          </cell>
        </row>
        <row r="10">
          <cell r="X10" t="str">
            <v>AA13</v>
          </cell>
        </row>
        <row r="11">
          <cell r="X11" t="str">
            <v>AA14</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TAFF"/>
      <sheetName val="BOARD"/>
      <sheetName val="P2"/>
      <sheetName val="P3"/>
      <sheetName val="med cost"/>
      <sheetName val="PERDEIM"/>
      <sheetName val="OVERTIME"/>
      <sheetName val="loan"/>
      <sheetName val="loan contract"/>
    </sheetNames>
    <sheetDataSet>
      <sheetData sheetId="0">
        <row r="2">
          <cell r="A2" t="str">
            <v>NY0004</v>
          </cell>
        </row>
      </sheetData>
      <sheetData sheetId="1">
        <row r="5">
          <cell r="C5" t="str">
            <v>Drugs</v>
          </cell>
        </row>
        <row r="6">
          <cell r="C6" t="str">
            <v>Medconsultation</v>
          </cell>
        </row>
        <row r="7">
          <cell r="C7" t="str">
            <v>Medexamination</v>
          </cell>
        </row>
        <row r="8">
          <cell r="C8" t="str">
            <v>Drugs &amp; Medconsultation</v>
          </cell>
        </row>
        <row r="9">
          <cell r="C9" t="str">
            <v>Drugs &amp; Medconsultation &amp; Medexamination</v>
          </cell>
        </row>
        <row r="10">
          <cell r="C10" t="str">
            <v>X-ray</v>
          </cell>
        </row>
        <row r="11">
          <cell r="C11" t="str">
            <v>Drugs &amp; medexamination</v>
          </cell>
        </row>
        <row r="12">
          <cell r="C12" t="str">
            <v>Medical Glasses + Medconsultation</v>
          </cell>
        </row>
        <row r="13">
          <cell r="C13" t="str">
            <v>70% Plane Ticket for his wife</v>
          </cell>
        </row>
        <row r="14">
          <cell r="C14" t="str">
            <v xml:space="preserve"> Medconsultation &amp; Medexamination</v>
          </cell>
        </row>
      </sheetData>
      <sheetData sheetId="2">
        <row r="6">
          <cell r="A6" t="str">
            <v>A</v>
          </cell>
        </row>
      </sheetData>
      <sheetData sheetId="3"/>
      <sheetData sheetId="4"/>
      <sheetData sheetId="5"/>
      <sheetData sheetId="6"/>
      <sheetData sheetId="7"/>
      <sheetData sheetId="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tif en"/>
      <sheetName val="Explicatif fr"/>
      <sheetName val="Synthese"/>
      <sheetName val="Synthese projet"/>
      <sheetName val="Budget TOTAL"/>
      <sheetName val="Budget A1"/>
      <sheetName val="Budget A2"/>
      <sheetName val="Budget A3"/>
      <sheetName val="Budget A4"/>
      <sheetName val="Narratif"/>
      <sheetName val="Réalisé Année 01"/>
      <sheetName val="Réalisé Année 02"/>
      <sheetName val="Réalisé Année 03"/>
      <sheetName val="Réalisé Année 04"/>
    </sheetNames>
    <sheetDataSet>
      <sheetData sheetId="0"/>
      <sheetData sheetId="1"/>
      <sheetData sheetId="2">
        <row r="309">
          <cell r="F309" t="str">
            <v xml:space="preserve">janvier </v>
          </cell>
        </row>
        <row r="310">
          <cell r="F310" t="str">
            <v xml:space="preserve">février </v>
          </cell>
        </row>
        <row r="311">
          <cell r="F311" t="str">
            <v xml:space="preserve">mars </v>
          </cell>
        </row>
        <row r="312">
          <cell r="F312" t="str">
            <v xml:space="preserve">avril </v>
          </cell>
        </row>
        <row r="313">
          <cell r="F313" t="str">
            <v xml:space="preserve">mai </v>
          </cell>
        </row>
        <row r="314">
          <cell r="F314" t="str">
            <v xml:space="preserve">juin </v>
          </cell>
        </row>
        <row r="315">
          <cell r="F315" t="str">
            <v xml:space="preserve">juillet </v>
          </cell>
        </row>
        <row r="316">
          <cell r="F316" t="str">
            <v xml:space="preserve">août </v>
          </cell>
        </row>
        <row r="317">
          <cell r="F317" t="str">
            <v xml:space="preserve">septembre </v>
          </cell>
        </row>
        <row r="318">
          <cell r="F318" t="str">
            <v xml:space="preserve">octobre </v>
          </cell>
        </row>
        <row r="319">
          <cell r="F319" t="str">
            <v xml:space="preserve">novembre </v>
          </cell>
        </row>
        <row r="320">
          <cell r="F320" t="str">
            <v xml:space="preserve">décembre </v>
          </cell>
        </row>
        <row r="321">
          <cell r="F321" t="str">
            <v xml:space="preserve">janvier </v>
          </cell>
        </row>
        <row r="322">
          <cell r="F322" t="str">
            <v xml:space="preserve">février </v>
          </cell>
        </row>
        <row r="323">
          <cell r="F323" t="str">
            <v xml:space="preserve">mars </v>
          </cell>
        </row>
        <row r="324">
          <cell r="F324" t="str">
            <v xml:space="preserve">avril </v>
          </cell>
        </row>
        <row r="325">
          <cell r="F325" t="str">
            <v xml:space="preserve">mai </v>
          </cell>
        </row>
        <row r="326">
          <cell r="F326" t="str">
            <v xml:space="preserve">juin </v>
          </cell>
        </row>
        <row r="327">
          <cell r="F327" t="str">
            <v xml:space="preserve">juillet </v>
          </cell>
        </row>
        <row r="328">
          <cell r="F328" t="str">
            <v xml:space="preserve">août </v>
          </cell>
        </row>
        <row r="329">
          <cell r="F329" t="str">
            <v xml:space="preserve">septembre </v>
          </cell>
        </row>
        <row r="330">
          <cell r="F330" t="str">
            <v xml:space="preserve">octobre </v>
          </cell>
        </row>
        <row r="331">
          <cell r="F331" t="str">
            <v xml:space="preserve">novembre </v>
          </cell>
        </row>
        <row r="332">
          <cell r="F332" t="str">
            <v xml:space="preserve">décembre </v>
          </cell>
        </row>
        <row r="333">
          <cell r="F333" t="str">
            <v xml:space="preserve">janvier </v>
          </cell>
        </row>
        <row r="334">
          <cell r="F334" t="str">
            <v xml:space="preserve">février </v>
          </cell>
        </row>
        <row r="335">
          <cell r="F335" t="str">
            <v xml:space="preserve">mars </v>
          </cell>
        </row>
        <row r="336">
          <cell r="F336" t="str">
            <v xml:space="preserve">avril </v>
          </cell>
        </row>
        <row r="337">
          <cell r="F337" t="str">
            <v xml:space="preserve">mai </v>
          </cell>
        </row>
        <row r="338">
          <cell r="F338" t="str">
            <v xml:space="preserve">juin </v>
          </cell>
        </row>
        <row r="339">
          <cell r="F339" t="str">
            <v xml:space="preserve">juillet </v>
          </cell>
        </row>
        <row r="340">
          <cell r="F340" t="str">
            <v xml:space="preserve">août </v>
          </cell>
        </row>
        <row r="341">
          <cell r="F341" t="str">
            <v xml:space="preserve">septembre </v>
          </cell>
        </row>
        <row r="342">
          <cell r="F342" t="str">
            <v xml:space="preserve">octobre </v>
          </cell>
        </row>
        <row r="343">
          <cell r="F343" t="str">
            <v xml:space="preserve">novembre </v>
          </cell>
        </row>
        <row r="344">
          <cell r="F344" t="str">
            <v xml:space="preserve">décembre </v>
          </cell>
        </row>
        <row r="345">
          <cell r="F345" t="str">
            <v xml:space="preserve">janvier </v>
          </cell>
        </row>
        <row r="346">
          <cell r="F346" t="str">
            <v xml:space="preserve">février </v>
          </cell>
        </row>
        <row r="347">
          <cell r="F347" t="str">
            <v xml:space="preserve">mars </v>
          </cell>
        </row>
        <row r="348">
          <cell r="F348" t="str">
            <v xml:space="preserve">avril </v>
          </cell>
        </row>
        <row r="349">
          <cell r="F349" t="str">
            <v xml:space="preserve">mai </v>
          </cell>
        </row>
        <row r="350">
          <cell r="F350" t="str">
            <v xml:space="preserve">juin </v>
          </cell>
        </row>
        <row r="351">
          <cell r="F351" t="str">
            <v xml:space="preserve">juillet </v>
          </cell>
        </row>
        <row r="352">
          <cell r="F352" t="str">
            <v xml:space="preserve">août </v>
          </cell>
        </row>
        <row r="353">
          <cell r="F353" t="str">
            <v xml:space="preserve">septembre </v>
          </cell>
        </row>
        <row r="354">
          <cell r="F354" t="str">
            <v xml:space="preserve">octobre </v>
          </cell>
        </row>
        <row r="355">
          <cell r="F355" t="str">
            <v xml:space="preserve">novembre </v>
          </cell>
        </row>
        <row r="356">
          <cell r="F356" t="str">
            <v xml:space="preserve">décembre </v>
          </cell>
        </row>
        <row r="360">
          <cell r="F360" t="str">
            <v>Initial</v>
          </cell>
        </row>
        <row r="361">
          <cell r="F361" t="str">
            <v>Révisé</v>
          </cell>
        </row>
        <row r="362">
          <cell r="F362" t="str">
            <v>Amendé</v>
          </cell>
        </row>
        <row r="363">
          <cell r="F363" t="str">
            <v>En cours</v>
          </cell>
        </row>
        <row r="366">
          <cell r="F366" t="str">
            <v>01 Réduction des désastres</v>
          </cell>
          <cell r="J366" t="str">
            <v>01</v>
          </cell>
        </row>
        <row r="367">
          <cell r="F367" t="str">
            <v>02 Formation au secourisme</v>
          </cell>
          <cell r="J367" t="str">
            <v>02</v>
          </cell>
        </row>
        <row r="368">
          <cell r="F368" t="str">
            <v>03 Santé publique</v>
          </cell>
          <cell r="J368" t="str">
            <v>03</v>
          </cell>
        </row>
        <row r="369">
          <cell r="F369" t="str">
            <v>04 Soutien psychosocial</v>
          </cell>
        </row>
        <row r="370">
          <cell r="F370" t="str">
            <v>05 Lutte contre le Sida</v>
          </cell>
        </row>
        <row r="371">
          <cell r="F371" t="str">
            <v>06 Eau et assainissement</v>
          </cell>
        </row>
        <row r="372">
          <cell r="F372" t="str">
            <v>07 Réhabilitation</v>
          </cell>
        </row>
        <row r="373">
          <cell r="F373" t="str">
            <v>08 Développement économique et social</v>
          </cell>
        </row>
        <row r="374">
          <cell r="F374" t="str">
            <v>09 Développement organisationnel</v>
          </cell>
        </row>
        <row r="375">
          <cell r="F375" t="str">
            <v>10 Urgence</v>
          </cell>
        </row>
        <row r="376">
          <cell r="F376" t="str">
            <v>11 Coordination des activités</v>
          </cell>
        </row>
        <row r="377">
          <cell r="F377" t="str">
            <v>12 Grandes causes et fonds zonaux</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générales"/>
      <sheetName val="Contrats"/>
      <sheetName val="Suivi individuel"/>
      <sheetName val="Suivi mensuel"/>
      <sheetName val="Congés"/>
      <sheetName val="Rémunération"/>
      <sheetName val="Fiche de paie"/>
      <sheetName val="ITS"/>
      <sheetName val="CNSS"/>
      <sheetName val="ODVCRF"/>
      <sheetName val="Grille Salariale TP"/>
      <sheetName val="Grille salariale mi-temps"/>
      <sheetName val="GS revue"/>
      <sheetName val="Feuil1"/>
      <sheetName val="ODVCRM"/>
    </sheetNames>
    <sheetDataSet>
      <sheetData sheetId="0"/>
      <sheetData sheetId="1"/>
      <sheetData sheetId="2"/>
      <sheetData sheetId="3"/>
      <sheetData sheetId="4">
        <row r="2">
          <cell r="D2">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SUMMARY FR"/>
      <sheetName val="PROPOSAL FR"/>
      <sheetName val="BUDGET DETAILLE V interne"/>
      <sheetName val="MOTOS"/>
      <sheetName val="activités WS"/>
      <sheetName val="log"/>
      <sheetName val="Sécurité"/>
      <sheetName val="Imputation Radio"/>
      <sheetName val="Communication"/>
      <sheetName val="STAFF"/>
      <sheetName val="camion"/>
      <sheetName val="Bureau.Stock"/>
      <sheetName val="Véhicules"/>
      <sheetName val="besoin pour 1 source"/>
    </sheetNames>
    <sheetDataSet>
      <sheetData sheetId="0" refreshError="1">
        <row r="3">
          <cell r="B3">
            <v>1290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Logigramme"/>
      <sheetName val="Guide d'utilisation"/>
      <sheetName val="PAP"/>
      <sheetName val="Validation"/>
    </sheetNames>
    <sheetDataSet>
      <sheetData sheetId="0">
        <row r="2">
          <cell r="C2" t="str">
            <v>HQ</v>
          </cell>
          <cell r="D2" t="str">
            <v>DIRECT</v>
          </cell>
        </row>
        <row r="3">
          <cell r="C3" t="str">
            <v>REGIONAL</v>
          </cell>
          <cell r="D3" t="str">
            <v>NEGOCIATED</v>
          </cell>
        </row>
        <row r="4">
          <cell r="C4" t="str">
            <v>CAPITAL</v>
          </cell>
          <cell r="D4" t="str">
            <v>NAT OPEN TENDER</v>
          </cell>
        </row>
        <row r="5">
          <cell r="C5" t="str">
            <v>BASE</v>
          </cell>
          <cell r="D5" t="str">
            <v>INT OPEN TENDER</v>
          </cell>
        </row>
        <row r="6">
          <cell r="D6" t="str">
            <v>INT RESTRICTED TENDER</v>
          </cell>
        </row>
      </sheetData>
      <sheetData sheetId="1"/>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B to pay"/>
      <sheetName val="PSB paid"/>
      <sheetName val="Salary Scale"/>
      <sheetName val="invoice"/>
      <sheetName val="Advance"/>
      <sheetName val="invoice (2)"/>
      <sheetName val="Advance (2)"/>
      <sheetName val="invoice (3)"/>
      <sheetName val="Advance (3)"/>
      <sheetName val="1 Parameters"/>
      <sheetName val="2 Assumptions"/>
      <sheetName val="3 STAFF LIST"/>
      <sheetName val="4.1 SALARY SCALE"/>
      <sheetName val="4.2 NEW SALARY SCALE"/>
      <sheetName val="4.3 Grille MSP"/>
      <sheetName val="4.4 Primes delocalisés"/>
      <sheetName val="5 RECAP CONTRAT"/>
      <sheetName val="6 RECAP Z1"/>
      <sheetName val="7 ReadMe"/>
      <sheetName val="Lists"/>
      <sheetName val="Salary &amp; job scale"/>
      <sheetName val="P1"/>
      <sheetName val="Budget  by Objective"/>
      <sheetName val="PSB_to_pay"/>
      <sheetName val="PSB_paid"/>
      <sheetName val="Salary_Scale"/>
      <sheetName val="invoice_(2)"/>
      <sheetName val="Advance_(2)"/>
      <sheetName val="invoice_(3)"/>
      <sheetName val="Advance_(3)"/>
      <sheetName val="Price"/>
      <sheetName val="PSB_to_pay1"/>
      <sheetName val="PSB_paid1"/>
      <sheetName val="Salary_Scale1"/>
      <sheetName val="invoice_(2)1"/>
      <sheetName val="Advance_(2)1"/>
      <sheetName val="invoice_(3)1"/>
      <sheetName val="Advance_(3)1"/>
      <sheetName val="1_Parameters"/>
      <sheetName val="2_Assumptions"/>
      <sheetName val="3_STAFF_LIST"/>
      <sheetName val="4_1_SALARY_SCALE"/>
      <sheetName val="4_2_NEW_SALARY_SCALE"/>
      <sheetName val="4_3_Grille_MSP"/>
      <sheetName val="4_4_Primes_delocalisés"/>
      <sheetName val="5_RECAP_CONTRAT"/>
      <sheetName val="6_RECAP_Z1"/>
      <sheetName val="7_ReadMe"/>
      <sheetName val="Salary_&amp;_job_scale"/>
      <sheetName val="Budget__by_Objective"/>
      <sheetName val="PSB_to_pay2"/>
      <sheetName val="PSB_paid2"/>
      <sheetName val="Salary_Scale2"/>
      <sheetName val="invoice_(2)2"/>
      <sheetName val="Advance_(2)2"/>
      <sheetName val="invoice_(3)2"/>
      <sheetName val="Advance_(3)2"/>
      <sheetName val="1_Parameters1"/>
      <sheetName val="2_Assumptions1"/>
      <sheetName val="3_STAFF_LIST1"/>
      <sheetName val="4_1_SALARY_SCALE1"/>
      <sheetName val="4_2_NEW_SALARY_SCALE1"/>
      <sheetName val="4_3_Grille_MSP1"/>
      <sheetName val="4_4_Primes_delocalisés1"/>
      <sheetName val="5_RECAP_CONTRAT1"/>
      <sheetName val="6_RECAP_Z11"/>
      <sheetName val="7_ReadMe1"/>
      <sheetName val="Salary_&amp;_job_scale1"/>
      <sheetName val="Budget__by_Objective1"/>
      <sheetName val="PSB_to_pay3"/>
      <sheetName val="PSB_paid3"/>
      <sheetName val="Salary_Scale3"/>
      <sheetName val="invoice_(2)3"/>
      <sheetName val="Advance_(2)3"/>
      <sheetName val="invoice_(3)3"/>
      <sheetName val="Advance_(3)3"/>
      <sheetName val="1_Parameters2"/>
      <sheetName val="2_Assumptions2"/>
      <sheetName val="3_STAFF_LIST2"/>
      <sheetName val="4_1_SALARY_SCALE2"/>
      <sheetName val="4_2_NEW_SALARY_SCALE2"/>
      <sheetName val="4_3_Grille_MSP2"/>
      <sheetName val="4_4_Primes_delocalisés2"/>
      <sheetName val="5_RECAP_CONTRAT2"/>
      <sheetName val="6_RECAP_Z12"/>
      <sheetName val="7_ReadMe2"/>
      <sheetName val="Salary_&amp;_job_scale2"/>
      <sheetName val="Budget__by_Objective2"/>
      <sheetName val="PSB_to_pay4"/>
      <sheetName val="PSB_paid4"/>
      <sheetName val="Salary_Scale4"/>
      <sheetName val="invoice_(2)4"/>
      <sheetName val="Advance_(2)4"/>
      <sheetName val="invoice_(3)4"/>
      <sheetName val="Advance_(3)4"/>
      <sheetName val="1_Parameters3"/>
      <sheetName val="2_Assumptions3"/>
      <sheetName val="3_STAFF_LIST3"/>
      <sheetName val="4_1_SALARY_SCALE3"/>
      <sheetName val="4_2_NEW_SALARY_SCALE3"/>
      <sheetName val="4_3_Grille_MSP3"/>
      <sheetName val="4_4_Primes_delocalisés3"/>
      <sheetName val="5_RECAP_CONTRAT3"/>
      <sheetName val="6_RECAP_Z13"/>
      <sheetName val="7_ReadMe3"/>
      <sheetName val="Salary_&amp;_job_scale3"/>
      <sheetName val="Budget__by_Objective3"/>
      <sheetName val="NY PSB Nyala formal 1"/>
    </sheetNames>
    <sheetDataSet>
      <sheetData sheetId="0" refreshError="1"/>
      <sheetData sheetId="1" refreshError="1">
        <row r="4">
          <cell r="A4" t="str">
            <v>NY0004</v>
          </cell>
          <cell r="B4" t="str">
            <v>Abdalla Ibrahim Suleiman</v>
          </cell>
          <cell r="C4" t="str">
            <v>LOG</v>
          </cell>
          <cell r="D4" t="str">
            <v>watchman</v>
          </cell>
          <cell r="E4" t="str">
            <v>A4</v>
          </cell>
          <cell r="F4">
            <v>38200</v>
          </cell>
        </row>
        <row r="5">
          <cell r="A5" t="str">
            <v>NY0006</v>
          </cell>
          <cell r="B5" t="str">
            <v>Abdul Aziz Ibrahim Adam Mohammed</v>
          </cell>
          <cell r="C5" t="str">
            <v>NUT</v>
          </cell>
          <cell r="D5" t="str">
            <v>Programme Manager</v>
          </cell>
          <cell r="E5" t="str">
            <v>H4</v>
          </cell>
          <cell r="F5">
            <v>38277</v>
          </cell>
        </row>
        <row r="6">
          <cell r="A6" t="str">
            <v>NY0016</v>
          </cell>
          <cell r="B6" t="str">
            <v>Adam Ahamed Mohammed Sharaf</v>
          </cell>
          <cell r="C6" t="str">
            <v>NUT</v>
          </cell>
          <cell r="D6" t="str">
            <v xml:space="preserve">Phase Monitor </v>
          </cell>
          <cell r="E6" t="str">
            <v>B4</v>
          </cell>
          <cell r="F6">
            <v>38277</v>
          </cell>
        </row>
        <row r="7">
          <cell r="A7" t="str">
            <v>NY0021</v>
          </cell>
          <cell r="B7" t="str">
            <v>Ahmed Hamdan Suliyman Mokhayar</v>
          </cell>
          <cell r="C7" t="str">
            <v>NUT</v>
          </cell>
          <cell r="D7" t="str">
            <v>watchman</v>
          </cell>
          <cell r="E7" t="str">
            <v>A4</v>
          </cell>
          <cell r="F7">
            <v>38216</v>
          </cell>
        </row>
        <row r="8">
          <cell r="A8" t="str">
            <v>NY0022</v>
          </cell>
          <cell r="B8" t="str">
            <v>Ahmed Haroun Younis</v>
          </cell>
          <cell r="C8" t="str">
            <v>NUT</v>
          </cell>
          <cell r="D8" t="str">
            <v>watchman</v>
          </cell>
          <cell r="E8" t="str">
            <v>A4</v>
          </cell>
          <cell r="F8">
            <v>38216</v>
          </cell>
        </row>
        <row r="9">
          <cell r="A9" t="str">
            <v>NY0025</v>
          </cell>
          <cell r="B9" t="str">
            <v>Ali Hasaballah  Mohammed</v>
          </cell>
          <cell r="C9" t="str">
            <v>LOG</v>
          </cell>
          <cell r="D9" t="str">
            <v>watchman</v>
          </cell>
          <cell r="E9" t="str">
            <v>A4</v>
          </cell>
          <cell r="F9">
            <v>38187</v>
          </cell>
        </row>
        <row r="10">
          <cell r="A10" t="str">
            <v>NY0026</v>
          </cell>
          <cell r="B10" t="str">
            <v>Amin Dawid Moussa</v>
          </cell>
          <cell r="C10" t="str">
            <v>ADMIN</v>
          </cell>
          <cell r="D10" t="str">
            <v>Secretary</v>
          </cell>
          <cell r="E10" t="str">
            <v>C4</v>
          </cell>
          <cell r="F10">
            <v>38213</v>
          </cell>
        </row>
        <row r="11">
          <cell r="A11" t="str">
            <v>NY0028</v>
          </cell>
          <cell r="B11" t="str">
            <v>Awadia Hammad Abdel Rhamman</v>
          </cell>
          <cell r="C11" t="str">
            <v>FS</v>
          </cell>
          <cell r="D11" t="str">
            <v>Trainer Mobilizer Organizer</v>
          </cell>
          <cell r="E11" t="str">
            <v>D4</v>
          </cell>
          <cell r="F11">
            <v>38277</v>
          </cell>
        </row>
        <row r="12">
          <cell r="A12" t="str">
            <v>NY0031</v>
          </cell>
          <cell r="B12" t="str">
            <v>Aziza Dawoud Shome</v>
          </cell>
          <cell r="C12" t="str">
            <v>NUT</v>
          </cell>
          <cell r="D12" t="str">
            <v xml:space="preserve">Home Visitor </v>
          </cell>
          <cell r="E12" t="str">
            <v>B4</v>
          </cell>
          <cell r="F12">
            <v>38215</v>
          </cell>
        </row>
        <row r="13">
          <cell r="A13" t="str">
            <v>NY0034</v>
          </cell>
          <cell r="B13" t="str">
            <v>Batul Hissein Mohammed</v>
          </cell>
          <cell r="C13" t="str">
            <v>NUT</v>
          </cell>
          <cell r="D13" t="str">
            <v xml:space="preserve">Cook </v>
          </cell>
          <cell r="E13" t="str">
            <v>A4</v>
          </cell>
          <cell r="F13">
            <v>38213</v>
          </cell>
        </row>
        <row r="14">
          <cell r="A14" t="str">
            <v>NY0040</v>
          </cell>
          <cell r="B14" t="str">
            <v>Elhadi Ibrahim Mohammed Abdelrhaman</v>
          </cell>
          <cell r="C14" t="str">
            <v>NUT</v>
          </cell>
          <cell r="D14" t="str">
            <v>Nutrition assistant</v>
          </cell>
          <cell r="E14" t="str">
            <v>G4</v>
          </cell>
          <cell r="F14">
            <v>38213</v>
          </cell>
        </row>
        <row r="15">
          <cell r="A15" t="str">
            <v>NY0046</v>
          </cell>
          <cell r="B15" t="str">
            <v>Fatima Yousif Adam</v>
          </cell>
          <cell r="C15" t="str">
            <v>NUT</v>
          </cell>
          <cell r="D15" t="str">
            <v xml:space="preserve">Cleaner </v>
          </cell>
          <cell r="E15" t="str">
            <v>A4</v>
          </cell>
          <cell r="F15">
            <v>38219</v>
          </cell>
        </row>
        <row r="16">
          <cell r="A16" t="str">
            <v>NY0048</v>
          </cell>
          <cell r="B16" t="str">
            <v>Gamal Mohammed Elhaj Arbab</v>
          </cell>
          <cell r="C16" t="str">
            <v>NUT</v>
          </cell>
          <cell r="D16" t="str">
            <v xml:space="preserve">Nutrition Supervisor </v>
          </cell>
          <cell r="E16" t="str">
            <v>F4</v>
          </cell>
          <cell r="F16">
            <v>38213</v>
          </cell>
        </row>
        <row r="17">
          <cell r="A17" t="str">
            <v>NY0055</v>
          </cell>
          <cell r="B17" t="str">
            <v>Hassan Juma Hamdan</v>
          </cell>
          <cell r="C17" t="str">
            <v>NUT</v>
          </cell>
          <cell r="D17" t="str">
            <v>watchman</v>
          </cell>
          <cell r="E17" t="str">
            <v>A4</v>
          </cell>
          <cell r="F17">
            <v>38216</v>
          </cell>
        </row>
        <row r="18">
          <cell r="A18" t="str">
            <v>NY0056</v>
          </cell>
          <cell r="B18" t="str">
            <v>Hassan Mohammed Adam</v>
          </cell>
          <cell r="C18" t="str">
            <v>NUT</v>
          </cell>
          <cell r="D18" t="str">
            <v xml:space="preserve">Home Visitor </v>
          </cell>
          <cell r="E18" t="str">
            <v>B4</v>
          </cell>
          <cell r="F18">
            <v>38215</v>
          </cell>
        </row>
        <row r="19">
          <cell r="A19" t="str">
            <v>NY0060</v>
          </cell>
          <cell r="B19" t="str">
            <v>Hawa Beshir Salih Gibreel</v>
          </cell>
          <cell r="C19" t="str">
            <v>NUT</v>
          </cell>
          <cell r="D19" t="str">
            <v xml:space="preserve">Home Visitor </v>
          </cell>
          <cell r="E19" t="str">
            <v>B4</v>
          </cell>
          <cell r="F19">
            <v>38215</v>
          </cell>
        </row>
        <row r="20">
          <cell r="A20" t="str">
            <v>NY0061</v>
          </cell>
          <cell r="B20" t="str">
            <v>Housna Abdulrhaman Youssef</v>
          </cell>
          <cell r="C20" t="str">
            <v>NUT</v>
          </cell>
          <cell r="D20" t="str">
            <v xml:space="preserve">Cook </v>
          </cell>
          <cell r="E20" t="str">
            <v>A4</v>
          </cell>
          <cell r="F20">
            <v>38213</v>
          </cell>
        </row>
        <row r="21">
          <cell r="A21" t="str">
            <v>NY0062</v>
          </cell>
          <cell r="B21" t="str">
            <v>Hyat Fadlallah Mohammed Jaber</v>
          </cell>
          <cell r="C21" t="str">
            <v>NUT</v>
          </cell>
          <cell r="D21" t="str">
            <v xml:space="preserve">Social wORKER </v>
          </cell>
          <cell r="E21" t="str">
            <v>D4</v>
          </cell>
          <cell r="F21">
            <v>38277</v>
          </cell>
        </row>
        <row r="22">
          <cell r="A22" t="str">
            <v>NY0065</v>
          </cell>
          <cell r="B22" t="str">
            <v>Idriss abdallah Ahmed Mohammed</v>
          </cell>
          <cell r="C22" t="str">
            <v>NUT</v>
          </cell>
          <cell r="D22" t="str">
            <v xml:space="preserve">Storekeeper </v>
          </cell>
          <cell r="E22" t="str">
            <v>D4</v>
          </cell>
          <cell r="F22">
            <v>38213</v>
          </cell>
        </row>
        <row r="23">
          <cell r="A23" t="str">
            <v>NY0066</v>
          </cell>
          <cell r="B23" t="str">
            <v>Isha Issac Adam Ahmed</v>
          </cell>
          <cell r="C23" t="str">
            <v>ADMIN</v>
          </cell>
          <cell r="D23" t="str">
            <v>Cleaner</v>
          </cell>
          <cell r="E23" t="str">
            <v>A4</v>
          </cell>
          <cell r="F23">
            <v>38187</v>
          </cell>
        </row>
        <row r="24">
          <cell r="A24" t="str">
            <v>NY0067</v>
          </cell>
          <cell r="B24" t="str">
            <v>Ismael Youssef Hamid</v>
          </cell>
          <cell r="C24" t="str">
            <v>LOG</v>
          </cell>
          <cell r="D24" t="str">
            <v>watchman</v>
          </cell>
          <cell r="E24" t="str">
            <v>A4</v>
          </cell>
          <cell r="F24">
            <v>38187</v>
          </cell>
        </row>
        <row r="25">
          <cell r="A25" t="str">
            <v>NY0071</v>
          </cell>
          <cell r="B25" t="str">
            <v>Jawahir Mussa Ahmed</v>
          </cell>
          <cell r="C25" t="str">
            <v>NUT</v>
          </cell>
          <cell r="D25" t="str">
            <v xml:space="preserve">Home Visitor </v>
          </cell>
          <cell r="E25" t="str">
            <v>B4</v>
          </cell>
          <cell r="F25">
            <v>38215</v>
          </cell>
        </row>
        <row r="26">
          <cell r="A26" t="str">
            <v>NY0084</v>
          </cell>
          <cell r="B26" t="str">
            <v>Mariam Adam Attim</v>
          </cell>
          <cell r="C26" t="str">
            <v>NUT</v>
          </cell>
          <cell r="D26" t="str">
            <v xml:space="preserve">Cook </v>
          </cell>
          <cell r="E26" t="str">
            <v>A4</v>
          </cell>
          <cell r="F26">
            <v>38213</v>
          </cell>
        </row>
        <row r="27">
          <cell r="A27" t="str">
            <v>NY0085</v>
          </cell>
          <cell r="B27" t="str">
            <v>Mariam Isadin Abdallah</v>
          </cell>
          <cell r="C27" t="str">
            <v>NUT</v>
          </cell>
          <cell r="D27" t="str">
            <v xml:space="preserve">Cleaner </v>
          </cell>
          <cell r="E27" t="str">
            <v>A4</v>
          </cell>
          <cell r="F27">
            <v>38219</v>
          </cell>
        </row>
        <row r="28">
          <cell r="A28" t="str">
            <v>NY0089</v>
          </cell>
          <cell r="B28" t="str">
            <v>Mohamed Mohamedain Momammed Mokhtar</v>
          </cell>
          <cell r="C28" t="str">
            <v>NUT</v>
          </cell>
          <cell r="D28" t="str">
            <v>watchman</v>
          </cell>
          <cell r="E28" t="str">
            <v>A4</v>
          </cell>
          <cell r="F28">
            <v>38216</v>
          </cell>
        </row>
        <row r="29">
          <cell r="A29" t="str">
            <v>NY0092</v>
          </cell>
          <cell r="B29" t="str">
            <v>Mohammed AL tahir Mussa</v>
          </cell>
          <cell r="C29" t="str">
            <v>LOG</v>
          </cell>
          <cell r="D29" t="str">
            <v>watchman</v>
          </cell>
          <cell r="E29" t="str">
            <v>A4</v>
          </cell>
          <cell r="F29">
            <v>38231</v>
          </cell>
        </row>
        <row r="30">
          <cell r="A30" t="str">
            <v>NY0097</v>
          </cell>
          <cell r="B30" t="str">
            <v>Mohsinat  Mahmoud Mohammed</v>
          </cell>
          <cell r="C30" t="str">
            <v>NUT</v>
          </cell>
          <cell r="D30" t="str">
            <v xml:space="preserve">Home Visitor </v>
          </cell>
          <cell r="E30" t="str">
            <v>B4</v>
          </cell>
          <cell r="F30">
            <v>38215</v>
          </cell>
        </row>
        <row r="31">
          <cell r="A31" t="str">
            <v>NY0098</v>
          </cell>
          <cell r="B31" t="str">
            <v>Mouza Idris Ahmad</v>
          </cell>
          <cell r="C31" t="str">
            <v>NUT</v>
          </cell>
          <cell r="D31" t="str">
            <v xml:space="preserve">Phase Monitor </v>
          </cell>
          <cell r="E31" t="str">
            <v>B4</v>
          </cell>
          <cell r="F31">
            <v>38213</v>
          </cell>
        </row>
        <row r="32">
          <cell r="A32" t="str">
            <v>NY0099</v>
          </cell>
          <cell r="B32" t="str">
            <v>Musa Abdelkarim Ibrahim Mohammed</v>
          </cell>
          <cell r="C32" t="str">
            <v>LOG</v>
          </cell>
          <cell r="D32" t="str">
            <v>watchman</v>
          </cell>
          <cell r="E32" t="str">
            <v>A4</v>
          </cell>
          <cell r="F32">
            <v>38187</v>
          </cell>
        </row>
        <row r="33">
          <cell r="A33" t="str">
            <v>NY0101</v>
          </cell>
          <cell r="B33" t="str">
            <v>Mymona Abdallah Hamid Abaker</v>
          </cell>
          <cell r="C33" t="str">
            <v>NUT</v>
          </cell>
          <cell r="D33" t="str">
            <v xml:space="preserve">Social Worker </v>
          </cell>
          <cell r="E33" t="str">
            <v>D4</v>
          </cell>
          <cell r="F33">
            <v>38215</v>
          </cell>
        </row>
        <row r="34">
          <cell r="A34" t="str">
            <v>NY0106</v>
          </cell>
          <cell r="B34" t="str">
            <v>Noured Dinn Khater Ali Gaga</v>
          </cell>
          <cell r="C34" t="str">
            <v>NUT</v>
          </cell>
          <cell r="D34" t="str">
            <v>Registrar</v>
          </cell>
          <cell r="E34" t="str">
            <v>C4</v>
          </cell>
          <cell r="F34">
            <v>38213</v>
          </cell>
        </row>
        <row r="35">
          <cell r="A35" t="str">
            <v>NY0107</v>
          </cell>
          <cell r="B35" t="str">
            <v>Omar Adam Abdelwahab</v>
          </cell>
          <cell r="C35" t="str">
            <v>NUT</v>
          </cell>
          <cell r="D35" t="str">
            <v xml:space="preserve">Phase Monitor </v>
          </cell>
          <cell r="E35" t="str">
            <v>B4</v>
          </cell>
          <cell r="F35">
            <v>38213</v>
          </cell>
        </row>
        <row r="36">
          <cell r="A36" t="str">
            <v>NY0113</v>
          </cell>
          <cell r="B36" t="str">
            <v>Saleh Khatir Noor Ahmed</v>
          </cell>
          <cell r="C36" t="str">
            <v>NUT</v>
          </cell>
          <cell r="D36" t="str">
            <v>Nurse</v>
          </cell>
          <cell r="E36" t="str">
            <v>D4</v>
          </cell>
          <cell r="F36">
            <v>38213</v>
          </cell>
        </row>
        <row r="37">
          <cell r="A37" t="str">
            <v>NY0118</v>
          </cell>
          <cell r="B37" t="str">
            <v>Shama Abdurhaman Abbas Ahmed</v>
          </cell>
          <cell r="C37" t="str">
            <v>NUT</v>
          </cell>
          <cell r="D37" t="str">
            <v xml:space="preserve">Cleaner </v>
          </cell>
          <cell r="E37" t="str">
            <v>A4</v>
          </cell>
          <cell r="F37">
            <v>38219</v>
          </cell>
        </row>
        <row r="38">
          <cell r="A38" t="str">
            <v>NY0119</v>
          </cell>
          <cell r="B38" t="str">
            <v>Suakin Ali Adam</v>
          </cell>
          <cell r="C38" t="str">
            <v>ADMIN</v>
          </cell>
          <cell r="D38" t="str">
            <v>Cleaner</v>
          </cell>
          <cell r="E38" t="str">
            <v>A4</v>
          </cell>
          <cell r="F38">
            <v>38200</v>
          </cell>
        </row>
        <row r="39">
          <cell r="A39" t="str">
            <v>NY0120</v>
          </cell>
          <cell r="B39" t="str">
            <v>Saboun Adam Ali Suboun</v>
          </cell>
          <cell r="C39" t="str">
            <v>WS</v>
          </cell>
          <cell r="D39" t="str">
            <v>Community Approach supervisor</v>
          </cell>
          <cell r="E39" t="str">
            <v>E4</v>
          </cell>
          <cell r="F39">
            <v>38214</v>
          </cell>
        </row>
        <row r="40">
          <cell r="A40" t="str">
            <v>NY0121</v>
          </cell>
          <cell r="B40" t="str">
            <v>Suliman Hassain Yagoob Suliman</v>
          </cell>
          <cell r="C40" t="str">
            <v>LOG</v>
          </cell>
          <cell r="D40" t="str">
            <v>watchman</v>
          </cell>
          <cell r="E40" t="str">
            <v>A4</v>
          </cell>
          <cell r="F40">
            <v>38231</v>
          </cell>
        </row>
        <row r="41">
          <cell r="A41" t="str">
            <v>NY0123</v>
          </cell>
          <cell r="B41" t="str">
            <v>Taib Alasma Mohamed Yagoob</v>
          </cell>
          <cell r="C41" t="str">
            <v>NUT</v>
          </cell>
          <cell r="D41" t="str">
            <v>OTP Supervisor</v>
          </cell>
          <cell r="E41" t="str">
            <v>E4</v>
          </cell>
          <cell r="F41">
            <v>38216</v>
          </cell>
        </row>
        <row r="42">
          <cell r="A42" t="str">
            <v>NY0125</v>
          </cell>
          <cell r="B42" t="str">
            <v>Yousif Adam Abbu</v>
          </cell>
          <cell r="C42" t="str">
            <v>NUT</v>
          </cell>
          <cell r="D42" t="str">
            <v xml:space="preserve">Phase Monitor </v>
          </cell>
          <cell r="E42" t="str">
            <v>B4</v>
          </cell>
          <cell r="F42">
            <v>38213</v>
          </cell>
        </row>
        <row r="43">
          <cell r="A43" t="str">
            <v>NY0127</v>
          </cell>
          <cell r="B43" t="str">
            <v>Zahra Edriss Youniss</v>
          </cell>
          <cell r="C43" t="str">
            <v>ADMIN</v>
          </cell>
          <cell r="D43" t="str">
            <v>Cleaner</v>
          </cell>
          <cell r="E43" t="str">
            <v>A4</v>
          </cell>
          <cell r="F43">
            <v>38187</v>
          </cell>
        </row>
        <row r="44">
          <cell r="A44" t="str">
            <v>NY0143</v>
          </cell>
          <cell r="B44" t="str">
            <v>Mahmoud Galabi Adam</v>
          </cell>
          <cell r="C44" t="str">
            <v>LOG</v>
          </cell>
          <cell r="D44" t="str">
            <v>watchman</v>
          </cell>
          <cell r="E44" t="str">
            <v>A4</v>
          </cell>
          <cell r="F44">
            <v>38292</v>
          </cell>
        </row>
        <row r="45">
          <cell r="A45" t="str">
            <v>NY0152</v>
          </cell>
          <cell r="B45" t="str">
            <v>Nasser EL deen AL ceeleak</v>
          </cell>
          <cell r="C45" t="str">
            <v>NUT</v>
          </cell>
          <cell r="D45" t="str">
            <v xml:space="preserve">Home Visitor </v>
          </cell>
          <cell r="E45" t="str">
            <v>B4</v>
          </cell>
          <cell r="F45">
            <v>38308</v>
          </cell>
        </row>
        <row r="46">
          <cell r="A46" t="str">
            <v>NY0153</v>
          </cell>
          <cell r="B46" t="str">
            <v xml:space="preserve">Adam Ahmed EL Samany </v>
          </cell>
          <cell r="C46" t="str">
            <v>NUT</v>
          </cell>
          <cell r="D46" t="str">
            <v>OTP Supervisor</v>
          </cell>
          <cell r="E46" t="str">
            <v>E4</v>
          </cell>
          <cell r="F46">
            <v>38308</v>
          </cell>
        </row>
        <row r="47">
          <cell r="A47" t="str">
            <v>NY0167</v>
          </cell>
          <cell r="B47" t="str">
            <v>Ismail Abdallah Kamil Beida</v>
          </cell>
          <cell r="C47" t="str">
            <v>WS</v>
          </cell>
          <cell r="D47" t="str">
            <v>Watsan Assistant</v>
          </cell>
          <cell r="E47" t="str">
            <v>G4</v>
          </cell>
          <cell r="F47">
            <v>38332</v>
          </cell>
        </row>
        <row r="48">
          <cell r="A48" t="str">
            <v>NY0171</v>
          </cell>
          <cell r="B48" t="str">
            <v>Ibrahim Eldomah Aboh Basi</v>
          </cell>
          <cell r="C48" t="str">
            <v>WS</v>
          </cell>
          <cell r="D48" t="str">
            <v>Drilling Operator</v>
          </cell>
          <cell r="E48" t="str">
            <v>D4</v>
          </cell>
          <cell r="F48">
            <v>38332</v>
          </cell>
        </row>
        <row r="49">
          <cell r="A49" t="str">
            <v>NY0174</v>
          </cell>
          <cell r="B49" t="str">
            <v>Mogbola Saleh Hassan Ahmed</v>
          </cell>
          <cell r="C49" t="str">
            <v>FS</v>
          </cell>
          <cell r="D49" t="str">
            <v>Trainer Mobilizer Team Leader</v>
          </cell>
          <cell r="E49" t="str">
            <v>E4</v>
          </cell>
          <cell r="F49">
            <v>38322</v>
          </cell>
        </row>
        <row r="50">
          <cell r="A50" t="str">
            <v>NY0179</v>
          </cell>
          <cell r="B50" t="str">
            <v>Hafiz Altaib Ahmed Ramadan</v>
          </cell>
          <cell r="C50" t="str">
            <v>FS</v>
          </cell>
          <cell r="D50" t="str">
            <v>Team leader Survyor Monitor</v>
          </cell>
          <cell r="E50" t="str">
            <v>E4</v>
          </cell>
          <cell r="F50">
            <v>38322</v>
          </cell>
        </row>
        <row r="51">
          <cell r="A51" t="str">
            <v>NY0188</v>
          </cell>
          <cell r="B51" t="str">
            <v>Yahia Adam Mohammed</v>
          </cell>
          <cell r="C51" t="str">
            <v>NUT</v>
          </cell>
          <cell r="D51" t="str">
            <v>watchman</v>
          </cell>
          <cell r="E51" t="str">
            <v>A4</v>
          </cell>
          <cell r="F51">
            <v>38353</v>
          </cell>
        </row>
        <row r="52">
          <cell r="A52" t="str">
            <v>NY0191</v>
          </cell>
          <cell r="B52" t="str">
            <v>Amin Adam Ali Mohammadain</v>
          </cell>
          <cell r="C52" t="str">
            <v>NUT</v>
          </cell>
          <cell r="D52" t="str">
            <v xml:space="preserve">Phase Monitor </v>
          </cell>
          <cell r="E52" t="str">
            <v>B4</v>
          </cell>
          <cell r="F52">
            <v>38362</v>
          </cell>
        </row>
        <row r="53">
          <cell r="A53" t="str">
            <v>NY0194</v>
          </cell>
          <cell r="B53" t="str">
            <v xml:space="preserve">Umm Diefan Adam Yahia </v>
          </cell>
          <cell r="C53" t="str">
            <v>NUT</v>
          </cell>
          <cell r="D53" t="str">
            <v>Nurse</v>
          </cell>
          <cell r="E53" t="str">
            <v>D4</v>
          </cell>
          <cell r="F53">
            <v>38353</v>
          </cell>
        </row>
        <row r="54">
          <cell r="A54" t="str">
            <v>NY0198</v>
          </cell>
          <cell r="B54" t="str">
            <v>Adam Abdallah Koko Ibrahim</v>
          </cell>
          <cell r="C54" t="str">
            <v>NUT</v>
          </cell>
          <cell r="D54" t="str">
            <v xml:space="preserve">Home Visitor </v>
          </cell>
          <cell r="E54" t="str">
            <v>B4</v>
          </cell>
          <cell r="F54">
            <v>38353</v>
          </cell>
        </row>
        <row r="55">
          <cell r="A55" t="str">
            <v>NY0202</v>
          </cell>
          <cell r="B55" t="str">
            <v>Haron Hessin Aboh Mohammed</v>
          </cell>
          <cell r="C55" t="str">
            <v>NUT</v>
          </cell>
          <cell r="D55" t="str">
            <v>watchman</v>
          </cell>
          <cell r="E55" t="str">
            <v>A4</v>
          </cell>
          <cell r="F55">
            <v>38360</v>
          </cell>
        </row>
        <row r="56">
          <cell r="A56" t="str">
            <v>NY0206</v>
          </cell>
          <cell r="B56" t="str">
            <v>Abdul rahiman EL haj Abdallah Eldoma</v>
          </cell>
          <cell r="C56" t="str">
            <v>LOG</v>
          </cell>
          <cell r="D56" t="str">
            <v>watchman</v>
          </cell>
          <cell r="E56" t="str">
            <v>A4</v>
          </cell>
          <cell r="F56">
            <v>38353</v>
          </cell>
        </row>
        <row r="57">
          <cell r="A57" t="str">
            <v>NY0209</v>
          </cell>
          <cell r="B57" t="str">
            <v>Kaltom Adam Jar Elnabi Sabil</v>
          </cell>
          <cell r="C57" t="str">
            <v>ADMIN</v>
          </cell>
          <cell r="D57" t="str">
            <v>Cook</v>
          </cell>
          <cell r="E57" t="str">
            <v>B4</v>
          </cell>
          <cell r="F57">
            <v>38379</v>
          </cell>
        </row>
        <row r="58">
          <cell r="A58" t="str">
            <v>NY0220</v>
          </cell>
          <cell r="B58" t="str">
            <v>Zahra'a Ahmed Ismiel AL-TAIB</v>
          </cell>
          <cell r="C58" t="str">
            <v>NUT</v>
          </cell>
          <cell r="D58" t="str">
            <v>Nutrition assistant</v>
          </cell>
          <cell r="E58" t="str">
            <v>G4</v>
          </cell>
          <cell r="F58">
            <v>38365</v>
          </cell>
        </row>
        <row r="59">
          <cell r="A59" t="str">
            <v>NY0223</v>
          </cell>
          <cell r="B59" t="str">
            <v>Hassain Sharf Aldeen Adam</v>
          </cell>
          <cell r="C59" t="str">
            <v>LOG</v>
          </cell>
          <cell r="D59" t="str">
            <v>watchman</v>
          </cell>
          <cell r="E59" t="str">
            <v>A4</v>
          </cell>
          <cell r="F59">
            <v>38353</v>
          </cell>
        </row>
        <row r="60">
          <cell r="A60" t="str">
            <v>NY0241</v>
          </cell>
          <cell r="B60" t="str">
            <v>Samir Adam Ahmed Yagoub</v>
          </cell>
          <cell r="C60" t="str">
            <v>LOG</v>
          </cell>
          <cell r="D60" t="str">
            <v>Worker</v>
          </cell>
          <cell r="E60" t="str">
            <v>A4</v>
          </cell>
          <cell r="F60">
            <v>38405</v>
          </cell>
        </row>
        <row r="61">
          <cell r="A61" t="str">
            <v>NY0243</v>
          </cell>
          <cell r="B61" t="str">
            <v>Ismael Adam Ahmed Khamis</v>
          </cell>
          <cell r="C61" t="str">
            <v>LOG</v>
          </cell>
          <cell r="D61" t="str">
            <v>Worker</v>
          </cell>
          <cell r="E61" t="str">
            <v>A4</v>
          </cell>
          <cell r="F61">
            <v>38405</v>
          </cell>
        </row>
        <row r="62">
          <cell r="A62" t="str">
            <v>NY0244</v>
          </cell>
          <cell r="B62" t="str">
            <v>Daoud Abdallah Abaker  Ahmed</v>
          </cell>
          <cell r="C62" t="str">
            <v>ADMIN</v>
          </cell>
          <cell r="D62" t="str">
            <v xml:space="preserve">Purchase Accountant </v>
          </cell>
          <cell r="E62" t="str">
            <v>F4</v>
          </cell>
          <cell r="F62">
            <v>38404</v>
          </cell>
        </row>
        <row r="63">
          <cell r="A63" t="str">
            <v>NY0247</v>
          </cell>
          <cell r="B63" t="str">
            <v>Mohammed Abdallah Shams Eldinn Tirkawi</v>
          </cell>
          <cell r="C63" t="str">
            <v>LOG</v>
          </cell>
          <cell r="D63" t="str">
            <v>Supply manager</v>
          </cell>
          <cell r="E63" t="str">
            <v>F4</v>
          </cell>
          <cell r="F63">
            <v>38404</v>
          </cell>
        </row>
        <row r="64">
          <cell r="A64" t="str">
            <v>NY0248</v>
          </cell>
          <cell r="B64" t="str">
            <v>Magdi Hamid Mohammed</v>
          </cell>
          <cell r="C64" t="str">
            <v>LOG</v>
          </cell>
          <cell r="D64" t="str">
            <v>Storekeeper</v>
          </cell>
          <cell r="E64" t="str">
            <v>E4</v>
          </cell>
          <cell r="F64">
            <v>38404</v>
          </cell>
        </row>
        <row r="65">
          <cell r="A65" t="str">
            <v>NY0253</v>
          </cell>
          <cell r="B65" t="str">
            <v>Yassin Ibrahim Sharfaeldin</v>
          </cell>
          <cell r="C65" t="str">
            <v>LOG</v>
          </cell>
          <cell r="D65" t="str">
            <v>Cheif Driver</v>
          </cell>
          <cell r="E65" t="str">
            <v>D4</v>
          </cell>
          <cell r="F65">
            <v>38412</v>
          </cell>
        </row>
        <row r="66">
          <cell r="A66" t="str">
            <v>NY0256</v>
          </cell>
          <cell r="B66" t="str">
            <v>Hassan Burma Salim Khalil</v>
          </cell>
          <cell r="C66" t="str">
            <v>LOG</v>
          </cell>
          <cell r="D66" t="str">
            <v>Transport manager</v>
          </cell>
          <cell r="E66" t="str">
            <v>F4</v>
          </cell>
          <cell r="F66">
            <v>38413</v>
          </cell>
        </row>
        <row r="67">
          <cell r="A67" t="str">
            <v>NY0273</v>
          </cell>
          <cell r="B67" t="str">
            <v>Hawa mohmed abakr</v>
          </cell>
          <cell r="C67" t="str">
            <v>NUT</v>
          </cell>
          <cell r="D67" t="str">
            <v xml:space="preserve">Home Visitor </v>
          </cell>
          <cell r="E67" t="str">
            <v>B4</v>
          </cell>
          <cell r="F67">
            <v>38412</v>
          </cell>
        </row>
        <row r="68">
          <cell r="A68" t="str">
            <v>NY0287</v>
          </cell>
          <cell r="B68" t="str">
            <v>Rogia yagoub ahmed</v>
          </cell>
          <cell r="C68" t="str">
            <v>NUT</v>
          </cell>
          <cell r="D68" t="str">
            <v xml:space="preserve">Home Visitor </v>
          </cell>
          <cell r="E68" t="str">
            <v>B4</v>
          </cell>
          <cell r="F68">
            <v>38412</v>
          </cell>
        </row>
        <row r="69">
          <cell r="A69" t="str">
            <v>NY0292</v>
          </cell>
          <cell r="B69" t="str">
            <v xml:space="preserve">Yagoub al-hag karm AL deen </v>
          </cell>
          <cell r="C69" t="str">
            <v>NUT</v>
          </cell>
          <cell r="D69" t="str">
            <v xml:space="preserve">Home Visitor </v>
          </cell>
          <cell r="E69" t="str">
            <v>B4</v>
          </cell>
          <cell r="F69">
            <v>38412</v>
          </cell>
        </row>
        <row r="70">
          <cell r="A70" t="str">
            <v>NY0294</v>
          </cell>
          <cell r="B70" t="str">
            <v>Zenap ali ahmed</v>
          </cell>
          <cell r="C70" t="str">
            <v>NUT</v>
          </cell>
          <cell r="D70" t="str">
            <v xml:space="preserve">Home Visitor </v>
          </cell>
          <cell r="E70" t="str">
            <v>B4</v>
          </cell>
          <cell r="F70">
            <v>38412</v>
          </cell>
        </row>
        <row r="71">
          <cell r="A71" t="str">
            <v>NY0297</v>
          </cell>
          <cell r="B71" t="str">
            <v>Halima Esa Abdel Karim</v>
          </cell>
          <cell r="C71" t="str">
            <v>NUT</v>
          </cell>
          <cell r="D71" t="str">
            <v>Cleaner</v>
          </cell>
          <cell r="E71" t="str">
            <v>A4</v>
          </cell>
          <cell r="F71">
            <v>38329</v>
          </cell>
        </row>
        <row r="72">
          <cell r="A72" t="str">
            <v>NY0298</v>
          </cell>
          <cell r="B72" t="str">
            <v>Halima Khalil Ahmed</v>
          </cell>
          <cell r="C72" t="str">
            <v>NUT</v>
          </cell>
          <cell r="D72" t="str">
            <v>Cleaner</v>
          </cell>
          <cell r="E72" t="str">
            <v>A4</v>
          </cell>
          <cell r="F72">
            <v>38329</v>
          </cell>
        </row>
        <row r="73">
          <cell r="A73" t="str">
            <v>NY0300</v>
          </cell>
          <cell r="B73" t="str">
            <v>Mariam Adam Mohmed</v>
          </cell>
          <cell r="C73" t="str">
            <v>NUT</v>
          </cell>
          <cell r="D73" t="str">
            <v>Cleaner</v>
          </cell>
          <cell r="E73" t="str">
            <v>A4</v>
          </cell>
          <cell r="F73">
            <v>38329</v>
          </cell>
        </row>
        <row r="74">
          <cell r="A74" t="str">
            <v>NY0303</v>
          </cell>
          <cell r="B74" t="str">
            <v>Mariam Hussain Dood</v>
          </cell>
          <cell r="C74" t="str">
            <v>NUT</v>
          </cell>
          <cell r="D74" t="str">
            <v>Cook</v>
          </cell>
          <cell r="E74" t="str">
            <v>A4</v>
          </cell>
          <cell r="F74">
            <v>38329</v>
          </cell>
        </row>
        <row r="75">
          <cell r="A75" t="str">
            <v>NY0306</v>
          </cell>
          <cell r="B75" t="str">
            <v>Fatima Mukhtar Abdel Fadeel</v>
          </cell>
          <cell r="C75" t="str">
            <v>NUT</v>
          </cell>
          <cell r="D75" t="str">
            <v xml:space="preserve">Phase Monitor </v>
          </cell>
          <cell r="E75" t="str">
            <v>B4</v>
          </cell>
          <cell r="F75">
            <v>38329</v>
          </cell>
        </row>
        <row r="76">
          <cell r="A76" t="str">
            <v>NY0308</v>
          </cell>
          <cell r="B76" t="str">
            <v>Mohamed Isa Ismail</v>
          </cell>
          <cell r="C76" t="str">
            <v>NUT</v>
          </cell>
          <cell r="D76" t="str">
            <v>Food Distributor</v>
          </cell>
          <cell r="E76" t="str">
            <v>B4</v>
          </cell>
          <cell r="F76">
            <v>38329</v>
          </cell>
        </row>
        <row r="77">
          <cell r="A77" t="str">
            <v>NY0311</v>
          </cell>
          <cell r="B77" t="str">
            <v>Abdalla Abdel Rahman Adam Eisa</v>
          </cell>
          <cell r="C77" t="str">
            <v>NUT</v>
          </cell>
          <cell r="D77" t="str">
            <v xml:space="preserve">Phase Monitor </v>
          </cell>
          <cell r="E77" t="str">
            <v>B4</v>
          </cell>
          <cell r="F77">
            <v>38329</v>
          </cell>
        </row>
        <row r="78">
          <cell r="A78" t="str">
            <v>NY0318</v>
          </cell>
          <cell r="B78" t="str">
            <v>Abdallah Brema Ahmed Mohammed</v>
          </cell>
          <cell r="C78" t="str">
            <v>NUT</v>
          </cell>
          <cell r="D78" t="str">
            <v>watchman</v>
          </cell>
          <cell r="E78" t="str">
            <v>A4</v>
          </cell>
          <cell r="F78">
            <v>38329</v>
          </cell>
        </row>
        <row r="79">
          <cell r="A79" t="str">
            <v>NY0320</v>
          </cell>
          <cell r="B79" t="str">
            <v>Abdullah Sami Jidu Mahmoud Yahya</v>
          </cell>
          <cell r="C79" t="str">
            <v>NUT</v>
          </cell>
          <cell r="D79" t="str">
            <v>watchman</v>
          </cell>
          <cell r="E79" t="str">
            <v>A4</v>
          </cell>
          <cell r="F79">
            <v>38329</v>
          </cell>
        </row>
        <row r="80">
          <cell r="A80" t="str">
            <v>NY0321</v>
          </cell>
          <cell r="B80" t="str">
            <v>Adam Moussa Abdel Aziz</v>
          </cell>
          <cell r="C80" t="str">
            <v>NUT</v>
          </cell>
          <cell r="D80" t="str">
            <v>watchman</v>
          </cell>
          <cell r="E80" t="str">
            <v>A4</v>
          </cell>
          <cell r="F80">
            <v>38329</v>
          </cell>
        </row>
        <row r="81">
          <cell r="A81" t="str">
            <v>NY0326</v>
          </cell>
          <cell r="B81" t="str">
            <v>Asha Mohamad Elalim Aamir</v>
          </cell>
          <cell r="C81" t="str">
            <v>NUT</v>
          </cell>
          <cell r="D81" t="str">
            <v>Nurse</v>
          </cell>
          <cell r="E81" t="str">
            <v>D4</v>
          </cell>
          <cell r="F81">
            <v>38329</v>
          </cell>
        </row>
        <row r="82">
          <cell r="A82" t="str">
            <v>NY0329</v>
          </cell>
          <cell r="B82" t="str">
            <v>Ibraheem Abdelrahman Adam</v>
          </cell>
          <cell r="C82" t="str">
            <v>NUT</v>
          </cell>
          <cell r="D82" t="str">
            <v>Nurse</v>
          </cell>
          <cell r="E82" t="str">
            <v>D4</v>
          </cell>
          <cell r="F82">
            <v>38329</v>
          </cell>
        </row>
        <row r="83">
          <cell r="A83" t="str">
            <v>NY0330</v>
          </cell>
          <cell r="B83" t="str">
            <v>Jawahir Abdeljabar Ali</v>
          </cell>
          <cell r="C83" t="str">
            <v>NUT</v>
          </cell>
          <cell r="D83" t="str">
            <v>Nurse</v>
          </cell>
          <cell r="E83" t="str">
            <v>D4</v>
          </cell>
          <cell r="F83">
            <v>38329</v>
          </cell>
        </row>
        <row r="84">
          <cell r="A84" t="str">
            <v>NY0333</v>
          </cell>
          <cell r="B84" t="str">
            <v>Elzain Mohammed Ahmed</v>
          </cell>
          <cell r="C84" t="str">
            <v>NUT</v>
          </cell>
          <cell r="D84" t="str">
            <v>Nurse</v>
          </cell>
          <cell r="E84" t="str">
            <v>D4</v>
          </cell>
          <cell r="F84">
            <v>38329</v>
          </cell>
        </row>
        <row r="85">
          <cell r="A85" t="str">
            <v>NY0334</v>
          </cell>
          <cell r="B85" t="str">
            <v>Ibrahim Adam Ali</v>
          </cell>
          <cell r="C85" t="str">
            <v>NUT</v>
          </cell>
          <cell r="D85" t="str">
            <v>Nurse</v>
          </cell>
          <cell r="E85" t="str">
            <v>D4</v>
          </cell>
          <cell r="F85">
            <v>38329</v>
          </cell>
        </row>
        <row r="86">
          <cell r="A86" t="str">
            <v>NY0335</v>
          </cell>
          <cell r="B86" t="str">
            <v>Salih Ahmed Ali Elnoor</v>
          </cell>
          <cell r="C86" t="str">
            <v>NUT</v>
          </cell>
          <cell r="D86" t="str">
            <v>Nurse</v>
          </cell>
          <cell r="E86" t="str">
            <v>D4</v>
          </cell>
          <cell r="F86">
            <v>38329</v>
          </cell>
        </row>
        <row r="87">
          <cell r="A87" t="str">
            <v>NY0339</v>
          </cell>
          <cell r="B87" t="str">
            <v>Gibril Adam Eisa</v>
          </cell>
          <cell r="C87" t="str">
            <v>NUT</v>
          </cell>
          <cell r="D87" t="str">
            <v>Log assistant</v>
          </cell>
          <cell r="E87" t="str">
            <v>E4</v>
          </cell>
          <cell r="F87">
            <v>38329</v>
          </cell>
        </row>
        <row r="88">
          <cell r="A88" t="str">
            <v>NY0345</v>
          </cell>
          <cell r="B88" t="str">
            <v>Adam Musa Gabrail</v>
          </cell>
          <cell r="C88" t="str">
            <v>NUT</v>
          </cell>
          <cell r="D88" t="str">
            <v>Registrar</v>
          </cell>
          <cell r="E88" t="str">
            <v>C4</v>
          </cell>
          <cell r="F88">
            <v>38329</v>
          </cell>
        </row>
        <row r="89">
          <cell r="A89" t="str">
            <v>NY0349</v>
          </cell>
          <cell r="B89" t="str">
            <v>Hawa Mohamed Ibrahim</v>
          </cell>
          <cell r="C89" t="str">
            <v>NUT</v>
          </cell>
          <cell r="D89" t="str">
            <v xml:space="preserve">Social Animator </v>
          </cell>
          <cell r="E89" t="str">
            <v>C4</v>
          </cell>
          <cell r="F89">
            <v>38428</v>
          </cell>
        </row>
        <row r="90">
          <cell r="A90" t="str">
            <v>NY0355</v>
          </cell>
          <cell r="B90" t="str">
            <v>Manal Ahmed Fadol Mahdi</v>
          </cell>
          <cell r="C90" t="str">
            <v>NUT</v>
          </cell>
          <cell r="D90" t="str">
            <v>Home visitor</v>
          </cell>
          <cell r="E90" t="str">
            <v>B4</v>
          </cell>
          <cell r="F90">
            <v>38428</v>
          </cell>
        </row>
        <row r="91">
          <cell r="A91" t="str">
            <v>NY0358</v>
          </cell>
          <cell r="B91" t="str">
            <v>Yagoob Abdell Karim Alnadif Alawad</v>
          </cell>
          <cell r="C91" t="str">
            <v>NUT</v>
          </cell>
          <cell r="D91" t="str">
            <v>Medical assistant</v>
          </cell>
          <cell r="E91" t="str">
            <v>E4</v>
          </cell>
          <cell r="F91">
            <v>38412</v>
          </cell>
        </row>
        <row r="92">
          <cell r="A92" t="str">
            <v>NY0361</v>
          </cell>
          <cell r="B92" t="str">
            <v>Ali Mohammed Ahmed</v>
          </cell>
          <cell r="C92" t="str">
            <v>LOG</v>
          </cell>
          <cell r="D92" t="str">
            <v>watchman</v>
          </cell>
          <cell r="E92" t="str">
            <v>A4</v>
          </cell>
          <cell r="F92">
            <v>38443</v>
          </cell>
        </row>
        <row r="93">
          <cell r="A93" t="str">
            <v>NY0363</v>
          </cell>
          <cell r="B93" t="str">
            <v>Is'hag Ahmed Ibrahim Khalil</v>
          </cell>
          <cell r="C93" t="str">
            <v>WS</v>
          </cell>
          <cell r="D93" t="str">
            <v>Drilling Expert</v>
          </cell>
          <cell r="E93" t="str">
            <v>F4</v>
          </cell>
          <cell r="F93">
            <v>38443</v>
          </cell>
        </row>
        <row r="94">
          <cell r="A94" t="str">
            <v>NY0365</v>
          </cell>
          <cell r="B94" t="str">
            <v>Khalifa EL nour Khalifa</v>
          </cell>
          <cell r="C94" t="str">
            <v>NUT</v>
          </cell>
          <cell r="D94" t="str">
            <v>Supervisor</v>
          </cell>
          <cell r="E94" t="str">
            <v>E4</v>
          </cell>
          <cell r="F94">
            <v>38443</v>
          </cell>
        </row>
        <row r="95">
          <cell r="A95" t="str">
            <v>NY0372</v>
          </cell>
          <cell r="B95" t="str">
            <v>Abdallah Abdulrahim Abdulrahman</v>
          </cell>
          <cell r="C95" t="str">
            <v>NUT</v>
          </cell>
          <cell r="D95" t="str">
            <v>watchman</v>
          </cell>
          <cell r="E95" t="str">
            <v>A4</v>
          </cell>
          <cell r="F95">
            <v>38443</v>
          </cell>
        </row>
        <row r="96">
          <cell r="A96" t="str">
            <v>NY0373</v>
          </cell>
          <cell r="B96" t="str">
            <v>Adam Ahmed Mohamed</v>
          </cell>
          <cell r="C96" t="str">
            <v>NUT</v>
          </cell>
          <cell r="D96" t="str">
            <v>watchman</v>
          </cell>
          <cell r="E96" t="str">
            <v>A4</v>
          </cell>
          <cell r="F96">
            <v>38443</v>
          </cell>
        </row>
        <row r="97">
          <cell r="A97" t="str">
            <v>NY0375</v>
          </cell>
          <cell r="B97" t="str">
            <v>Ishag Mohammed Abdallah</v>
          </cell>
          <cell r="C97" t="str">
            <v>NUT</v>
          </cell>
          <cell r="D97" t="str">
            <v>watchman</v>
          </cell>
          <cell r="E97" t="str">
            <v>A4</v>
          </cell>
          <cell r="F97">
            <v>38443</v>
          </cell>
        </row>
        <row r="98">
          <cell r="A98" t="str">
            <v>NY0376</v>
          </cell>
          <cell r="B98" t="str">
            <v xml:space="preserve">Mohamed Hamid Ishag Shogar </v>
          </cell>
          <cell r="C98" t="str">
            <v>NUT</v>
          </cell>
          <cell r="D98" t="str">
            <v>watchman</v>
          </cell>
          <cell r="E98" t="str">
            <v>A4</v>
          </cell>
          <cell r="F98">
            <v>38443</v>
          </cell>
        </row>
        <row r="99">
          <cell r="A99" t="str">
            <v>NY0377</v>
          </cell>
          <cell r="B99" t="str">
            <v>Salim Isa Adam Mohammed</v>
          </cell>
          <cell r="C99" t="str">
            <v>NUT</v>
          </cell>
          <cell r="D99" t="str">
            <v>watchman</v>
          </cell>
          <cell r="E99" t="str">
            <v>A4</v>
          </cell>
          <cell r="F99">
            <v>38443</v>
          </cell>
        </row>
        <row r="100">
          <cell r="A100" t="str">
            <v>NY0378</v>
          </cell>
          <cell r="B100" t="str">
            <v>Mohamed Mohammed Arbab</v>
          </cell>
          <cell r="C100" t="str">
            <v>NUT</v>
          </cell>
          <cell r="D100" t="str">
            <v>Head Guard</v>
          </cell>
          <cell r="E100" t="str">
            <v>A4</v>
          </cell>
          <cell r="F100">
            <v>38443</v>
          </cell>
        </row>
        <row r="101">
          <cell r="A101" t="str">
            <v>NY0389</v>
          </cell>
          <cell r="B101" t="str">
            <v>Asma Jaafar Omer</v>
          </cell>
          <cell r="C101" t="str">
            <v>NUT</v>
          </cell>
          <cell r="D101" t="str">
            <v>Specilized Translator</v>
          </cell>
          <cell r="E101" t="str">
            <v>E4</v>
          </cell>
          <cell r="F101">
            <v>38443</v>
          </cell>
        </row>
        <row r="102">
          <cell r="A102" t="str">
            <v>NY0401</v>
          </cell>
          <cell r="B102" t="str">
            <v>Hamdan Ismael Hamad Dakka</v>
          </cell>
          <cell r="C102" t="str">
            <v>NUT</v>
          </cell>
          <cell r="D102" t="str">
            <v>watchman</v>
          </cell>
          <cell r="E102" t="str">
            <v>A4</v>
          </cell>
          <cell r="F102">
            <v>38443</v>
          </cell>
        </row>
        <row r="103">
          <cell r="A103" t="str">
            <v>NY0406</v>
          </cell>
          <cell r="B103" t="str">
            <v>Abdallah Mohammad Omer</v>
          </cell>
          <cell r="C103" t="str">
            <v>NUT</v>
          </cell>
          <cell r="D103" t="str">
            <v>Home visitor</v>
          </cell>
          <cell r="E103" t="str">
            <v>B4</v>
          </cell>
          <cell r="F103">
            <v>38443</v>
          </cell>
        </row>
        <row r="104">
          <cell r="A104" t="str">
            <v>NY0408</v>
          </cell>
          <cell r="B104" t="str">
            <v>Adam Fadol Mosa</v>
          </cell>
          <cell r="C104" t="str">
            <v>NUT</v>
          </cell>
          <cell r="D104" t="str">
            <v>Home visitor</v>
          </cell>
          <cell r="E104" t="str">
            <v>B4</v>
          </cell>
          <cell r="F104">
            <v>38443</v>
          </cell>
        </row>
        <row r="105">
          <cell r="A105" t="str">
            <v>NY0410</v>
          </cell>
          <cell r="B105" t="str">
            <v>Amani Adam Ahmed Gomaa</v>
          </cell>
          <cell r="C105" t="str">
            <v>NUT</v>
          </cell>
          <cell r="D105" t="str">
            <v>Home visitor</v>
          </cell>
          <cell r="E105" t="str">
            <v>B4</v>
          </cell>
          <cell r="F105">
            <v>38443</v>
          </cell>
        </row>
        <row r="106">
          <cell r="A106" t="str">
            <v>NY0414</v>
          </cell>
          <cell r="B106" t="str">
            <v>Basher Abakkar Bashir</v>
          </cell>
          <cell r="C106" t="str">
            <v>NUT</v>
          </cell>
          <cell r="D106" t="str">
            <v>Home visitor</v>
          </cell>
          <cell r="E106" t="str">
            <v>B4</v>
          </cell>
          <cell r="F106">
            <v>38443</v>
          </cell>
        </row>
        <row r="107">
          <cell r="A107" t="str">
            <v>NY0416</v>
          </cell>
          <cell r="B107" t="str">
            <v>Fatima Yousef Abdel Karim</v>
          </cell>
          <cell r="C107" t="str">
            <v>NUT</v>
          </cell>
          <cell r="D107" t="str">
            <v>Home visitor</v>
          </cell>
          <cell r="E107" t="str">
            <v>B4</v>
          </cell>
          <cell r="F107">
            <v>38443</v>
          </cell>
        </row>
        <row r="108">
          <cell r="A108" t="str">
            <v>NY0433</v>
          </cell>
          <cell r="B108" t="str">
            <v>Iza Eldin Eltahir Ishag Ibrahim</v>
          </cell>
          <cell r="C108" t="str">
            <v>NUT</v>
          </cell>
          <cell r="D108" t="str">
            <v>Home visitor</v>
          </cell>
          <cell r="E108" t="str">
            <v>B4</v>
          </cell>
          <cell r="F108">
            <v>38443</v>
          </cell>
        </row>
        <row r="109">
          <cell r="A109" t="str">
            <v>NY0437</v>
          </cell>
          <cell r="B109" t="str">
            <v>Khadiga Sulieman Abakar</v>
          </cell>
          <cell r="C109" t="str">
            <v>NUT</v>
          </cell>
          <cell r="D109" t="str">
            <v>Home visitor</v>
          </cell>
          <cell r="E109" t="str">
            <v>B4</v>
          </cell>
          <cell r="F109">
            <v>38443</v>
          </cell>
        </row>
        <row r="110">
          <cell r="A110" t="str">
            <v>NY0440</v>
          </cell>
          <cell r="B110" t="str">
            <v>Mona Mousa Mohammed Beshir</v>
          </cell>
          <cell r="C110" t="str">
            <v>NUT</v>
          </cell>
          <cell r="D110" t="str">
            <v>Home visitor</v>
          </cell>
          <cell r="E110" t="str">
            <v>B4</v>
          </cell>
          <cell r="F110">
            <v>38443</v>
          </cell>
        </row>
        <row r="111">
          <cell r="A111" t="str">
            <v>NY0443</v>
          </cell>
          <cell r="B111" t="str">
            <v>Osman Abbuker Anur</v>
          </cell>
          <cell r="C111" t="str">
            <v>NUT</v>
          </cell>
          <cell r="D111" t="str">
            <v>Home visitor</v>
          </cell>
          <cell r="E111" t="str">
            <v>B4</v>
          </cell>
          <cell r="F111">
            <v>38443</v>
          </cell>
        </row>
        <row r="112">
          <cell r="A112" t="str">
            <v>NY0445</v>
          </cell>
          <cell r="B112" t="str">
            <v>Roda Hissen Mohammed Abdalla</v>
          </cell>
          <cell r="C112" t="str">
            <v>NUT</v>
          </cell>
          <cell r="D112" t="str">
            <v>Home visitor</v>
          </cell>
          <cell r="E112" t="str">
            <v>B4</v>
          </cell>
          <cell r="F112">
            <v>38443</v>
          </cell>
        </row>
        <row r="113">
          <cell r="A113" t="str">
            <v>NY0448</v>
          </cell>
          <cell r="B113" t="str">
            <v>Susan Ali Omer Suliman</v>
          </cell>
          <cell r="C113" t="str">
            <v>NUT</v>
          </cell>
          <cell r="D113" t="str">
            <v>Home visitor</v>
          </cell>
          <cell r="E113" t="str">
            <v>B4</v>
          </cell>
          <cell r="F113">
            <v>38443</v>
          </cell>
        </row>
        <row r="114">
          <cell r="A114" t="str">
            <v>NY0449</v>
          </cell>
          <cell r="B114" t="str">
            <v>Thaloiza Ali Idris Hamid</v>
          </cell>
          <cell r="C114" t="str">
            <v>NUT</v>
          </cell>
          <cell r="D114" t="str">
            <v>Supervisor</v>
          </cell>
          <cell r="E114" t="str">
            <v>E4</v>
          </cell>
          <cell r="F114">
            <v>38443</v>
          </cell>
        </row>
        <row r="115">
          <cell r="A115" t="str">
            <v>NY0453</v>
          </cell>
          <cell r="B115" t="str">
            <v>Yousef Mohammed Ahmed Adam</v>
          </cell>
          <cell r="C115" t="str">
            <v>NUT</v>
          </cell>
          <cell r="D115" t="str">
            <v>Home visitor</v>
          </cell>
          <cell r="E115" t="str">
            <v>B4</v>
          </cell>
          <cell r="F115">
            <v>38443</v>
          </cell>
        </row>
        <row r="116">
          <cell r="A116" t="str">
            <v>NY0455</v>
          </cell>
          <cell r="B116" t="str">
            <v>Zubida Ahmed Haroun Korsy</v>
          </cell>
          <cell r="C116" t="str">
            <v>NUT</v>
          </cell>
          <cell r="D116" t="str">
            <v>Home visitor</v>
          </cell>
          <cell r="E116" t="str">
            <v>B4</v>
          </cell>
          <cell r="F116">
            <v>38443</v>
          </cell>
        </row>
        <row r="117">
          <cell r="A117" t="str">
            <v>NY0458</v>
          </cell>
          <cell r="B117" t="str">
            <v>Mustafa Elamin Mustafa Hassan</v>
          </cell>
          <cell r="C117" t="str">
            <v>NUT</v>
          </cell>
          <cell r="D117" t="str">
            <v>Nutrition assistant</v>
          </cell>
          <cell r="E117" t="str">
            <v>G4</v>
          </cell>
          <cell r="F117">
            <v>38452</v>
          </cell>
        </row>
        <row r="118">
          <cell r="A118" t="str">
            <v>NY0464</v>
          </cell>
          <cell r="B118" t="str">
            <v>Adam Ahmed Abdell Rhman Mohammed</v>
          </cell>
          <cell r="C118" t="str">
            <v>WS</v>
          </cell>
          <cell r="D118" t="str">
            <v>WASH Supervisor</v>
          </cell>
          <cell r="E118" t="str">
            <v>F4</v>
          </cell>
          <cell r="F118">
            <v>38475</v>
          </cell>
        </row>
        <row r="119">
          <cell r="A119" t="str">
            <v>NY0467</v>
          </cell>
          <cell r="B119" t="str">
            <v>Faisal Ahmed Yahia</v>
          </cell>
          <cell r="C119" t="str">
            <v>LOG</v>
          </cell>
          <cell r="D119" t="str">
            <v>Rehabilitation &amp; conistruction Manager</v>
          </cell>
          <cell r="E119" t="str">
            <v>F4</v>
          </cell>
          <cell r="F119">
            <v>38504</v>
          </cell>
        </row>
        <row r="120">
          <cell r="A120" t="str">
            <v>NY0468</v>
          </cell>
          <cell r="B120" t="str">
            <v>Sakena Osman Idriss</v>
          </cell>
          <cell r="C120" t="str">
            <v>NUT</v>
          </cell>
          <cell r="D120" t="str">
            <v xml:space="preserve">Phase Monitor </v>
          </cell>
          <cell r="E120" t="str">
            <v>B4</v>
          </cell>
          <cell r="F120">
            <v>38504</v>
          </cell>
        </row>
        <row r="121">
          <cell r="A121" t="str">
            <v>NY0471</v>
          </cell>
          <cell r="B121" t="str">
            <v>Zinab Tirap Hassan Abaker</v>
          </cell>
          <cell r="C121" t="str">
            <v>ADMIN</v>
          </cell>
          <cell r="D121" t="str">
            <v>Cleaner</v>
          </cell>
          <cell r="E121" t="str">
            <v>A4</v>
          </cell>
          <cell r="F121">
            <v>38504</v>
          </cell>
        </row>
        <row r="122">
          <cell r="A122" t="str">
            <v>NY0473</v>
          </cell>
          <cell r="B122" t="str">
            <v>Badr Al-deen Ali Abdallah</v>
          </cell>
          <cell r="C122" t="str">
            <v>LOG</v>
          </cell>
          <cell r="D122" t="str">
            <v>Driver</v>
          </cell>
          <cell r="E122" t="str">
            <v>C4</v>
          </cell>
          <cell r="F122">
            <v>38504</v>
          </cell>
        </row>
        <row r="123">
          <cell r="A123" t="str">
            <v>NY0474</v>
          </cell>
          <cell r="B123" t="str">
            <v>Abakr Mahmoud Mohammed Abdulkarim</v>
          </cell>
          <cell r="C123" t="str">
            <v>LOG</v>
          </cell>
          <cell r="D123" t="str">
            <v>Driver</v>
          </cell>
          <cell r="E123" t="str">
            <v>C4</v>
          </cell>
          <cell r="F123">
            <v>38504</v>
          </cell>
        </row>
        <row r="124">
          <cell r="A124" t="str">
            <v>NY0475</v>
          </cell>
          <cell r="B124" t="str">
            <v>Ahamed Yahia Adam</v>
          </cell>
          <cell r="C124" t="str">
            <v>LOG</v>
          </cell>
          <cell r="D124" t="str">
            <v>Driver</v>
          </cell>
          <cell r="E124" t="str">
            <v>C4</v>
          </cell>
          <cell r="F124">
            <v>38504</v>
          </cell>
        </row>
        <row r="125">
          <cell r="A125" t="str">
            <v>NY0480</v>
          </cell>
          <cell r="B125" t="str">
            <v xml:space="preserve">Addoma Ibrahim mohammed </v>
          </cell>
          <cell r="C125" t="str">
            <v>LOG</v>
          </cell>
          <cell r="D125" t="str">
            <v>watchman</v>
          </cell>
          <cell r="E125" t="str">
            <v>A4</v>
          </cell>
          <cell r="F125">
            <v>38504</v>
          </cell>
        </row>
        <row r="126">
          <cell r="A126" t="str">
            <v>NY0482</v>
          </cell>
          <cell r="B126" t="str">
            <v>Abdell Gadir Abdallah  Ahmed Abaker</v>
          </cell>
          <cell r="C126" t="str">
            <v>LOG</v>
          </cell>
          <cell r="D126" t="str">
            <v>watchman</v>
          </cell>
          <cell r="E126" t="str">
            <v>A4</v>
          </cell>
          <cell r="F126">
            <v>38504</v>
          </cell>
        </row>
        <row r="127">
          <cell r="A127" t="str">
            <v>NY0483</v>
          </cell>
          <cell r="B127" t="str">
            <v>Adam Abdell Rahman Ismael Mohammed</v>
          </cell>
          <cell r="C127" t="str">
            <v>LOG</v>
          </cell>
          <cell r="D127" t="str">
            <v>watchman</v>
          </cell>
          <cell r="E127" t="str">
            <v>A4</v>
          </cell>
          <cell r="F127">
            <v>38504</v>
          </cell>
        </row>
        <row r="128">
          <cell r="A128" t="str">
            <v>NY0485</v>
          </cell>
          <cell r="B128" t="str">
            <v xml:space="preserve">Omer Abu Gibril </v>
          </cell>
          <cell r="C128" t="str">
            <v>LOG</v>
          </cell>
          <cell r="D128" t="str">
            <v>watchman</v>
          </cell>
          <cell r="E128" t="str">
            <v>A4</v>
          </cell>
          <cell r="F128">
            <v>38504</v>
          </cell>
        </row>
        <row r="129">
          <cell r="A129" t="str">
            <v>NY0486</v>
          </cell>
          <cell r="B129" t="str">
            <v>Ahmed Ibrahim Sulyman Abdallah</v>
          </cell>
          <cell r="C129" t="str">
            <v>LOG</v>
          </cell>
          <cell r="D129" t="str">
            <v>watchman</v>
          </cell>
          <cell r="E129" t="str">
            <v>A4</v>
          </cell>
          <cell r="F129">
            <v>38504</v>
          </cell>
        </row>
        <row r="130">
          <cell r="A130" t="str">
            <v>NY0488</v>
          </cell>
          <cell r="B130" t="str">
            <v xml:space="preserve">Mohammed Abdell Rahman AL haj </v>
          </cell>
          <cell r="C130" t="str">
            <v>LOG</v>
          </cell>
          <cell r="D130" t="str">
            <v>watchman</v>
          </cell>
          <cell r="E130" t="str">
            <v>A4</v>
          </cell>
          <cell r="F130">
            <v>38504</v>
          </cell>
        </row>
        <row r="131">
          <cell r="A131" t="str">
            <v>NY0489</v>
          </cell>
          <cell r="B131" t="str">
            <v xml:space="preserve">Abdell nabi Mohammed  Abdell nabi </v>
          </cell>
          <cell r="C131" t="str">
            <v>LOG</v>
          </cell>
          <cell r="D131" t="str">
            <v>watchman</v>
          </cell>
          <cell r="E131" t="str">
            <v>A4</v>
          </cell>
          <cell r="F131">
            <v>38504</v>
          </cell>
        </row>
        <row r="132">
          <cell r="A132" t="str">
            <v>NY0493</v>
          </cell>
          <cell r="B132" t="str">
            <v>Maka Bashir Turbush Saboon</v>
          </cell>
          <cell r="C132" t="str">
            <v>ADMIN</v>
          </cell>
          <cell r="D132" t="str">
            <v>Cleaner</v>
          </cell>
          <cell r="E132" t="str">
            <v>A4</v>
          </cell>
          <cell r="F132">
            <v>38504</v>
          </cell>
        </row>
        <row r="133">
          <cell r="A133" t="str">
            <v>NY0494</v>
          </cell>
          <cell r="B133" t="str">
            <v>Younis Adam Abdallah</v>
          </cell>
          <cell r="C133" t="str">
            <v>LOG</v>
          </cell>
          <cell r="D133" t="str">
            <v>watchman</v>
          </cell>
          <cell r="E133" t="str">
            <v>A4</v>
          </cell>
          <cell r="F133">
            <v>38504</v>
          </cell>
        </row>
        <row r="134">
          <cell r="A134" t="str">
            <v>NY0496</v>
          </cell>
          <cell r="B134" t="str">
            <v>Hassan Hassain Basi Aboh</v>
          </cell>
          <cell r="C134" t="str">
            <v>NUT</v>
          </cell>
          <cell r="D134" t="str">
            <v>Medical assistant</v>
          </cell>
          <cell r="E134" t="str">
            <v>E4</v>
          </cell>
          <cell r="F134">
            <v>38504</v>
          </cell>
        </row>
        <row r="135">
          <cell r="A135" t="str">
            <v>NY0497</v>
          </cell>
          <cell r="B135" t="str">
            <v>Bab EL ginan Haroon Ibrahim</v>
          </cell>
          <cell r="C135" t="str">
            <v>NUT</v>
          </cell>
          <cell r="D135" t="str">
            <v>Social worker</v>
          </cell>
          <cell r="E135" t="str">
            <v>D4</v>
          </cell>
          <cell r="F135">
            <v>38504</v>
          </cell>
        </row>
        <row r="136">
          <cell r="A136" t="str">
            <v>NY0498</v>
          </cell>
          <cell r="B136" t="str">
            <v>Ekhlas Yassin Adam</v>
          </cell>
          <cell r="C136" t="str">
            <v>NUT</v>
          </cell>
          <cell r="D136" t="str">
            <v xml:space="preserve">Phase Monitor </v>
          </cell>
          <cell r="E136" t="str">
            <v>B4</v>
          </cell>
          <cell r="F136">
            <v>38504</v>
          </cell>
        </row>
        <row r="137">
          <cell r="A137" t="str">
            <v>NY0499</v>
          </cell>
          <cell r="B137" t="str">
            <v>Salah EL deen Abdell rahman Yagoob</v>
          </cell>
          <cell r="C137" t="str">
            <v>LOG</v>
          </cell>
          <cell r="D137" t="str">
            <v>watchman</v>
          </cell>
          <cell r="E137" t="str">
            <v>A4</v>
          </cell>
          <cell r="F137">
            <v>38504</v>
          </cell>
        </row>
        <row r="138">
          <cell r="A138" t="str">
            <v>NY0503</v>
          </cell>
          <cell r="B138" t="str">
            <v>Siddg Omer Mohammed</v>
          </cell>
          <cell r="C138" t="str">
            <v>LOG</v>
          </cell>
          <cell r="D138" t="str">
            <v>watchman</v>
          </cell>
          <cell r="E138" t="str">
            <v>A4</v>
          </cell>
          <cell r="F138">
            <v>38504</v>
          </cell>
        </row>
        <row r="139">
          <cell r="A139" t="str">
            <v>NY0504</v>
          </cell>
          <cell r="B139" t="str">
            <v>Mussa Mohammed Basher</v>
          </cell>
          <cell r="C139" t="str">
            <v>LOG</v>
          </cell>
          <cell r="D139" t="str">
            <v>watchman</v>
          </cell>
          <cell r="E139" t="str">
            <v>A4</v>
          </cell>
          <cell r="F139">
            <v>38504</v>
          </cell>
        </row>
        <row r="140">
          <cell r="A140" t="str">
            <v>NY0505</v>
          </cell>
          <cell r="B140" t="str">
            <v>Al tahir Adam Mahmoud</v>
          </cell>
          <cell r="C140" t="str">
            <v>LOG</v>
          </cell>
          <cell r="D140" t="str">
            <v>store keeper</v>
          </cell>
          <cell r="E140" t="str">
            <v>D4</v>
          </cell>
          <cell r="F140">
            <v>38534</v>
          </cell>
        </row>
        <row r="141">
          <cell r="A141" t="str">
            <v>NY0508</v>
          </cell>
          <cell r="B141" t="str">
            <v>Neamat Adam Yahya Talib</v>
          </cell>
          <cell r="C141" t="str">
            <v>NUT</v>
          </cell>
          <cell r="D141" t="str">
            <v xml:space="preserve">Social Animator </v>
          </cell>
          <cell r="E141" t="str">
            <v>C4</v>
          </cell>
          <cell r="F141">
            <v>38534</v>
          </cell>
        </row>
        <row r="142">
          <cell r="A142" t="str">
            <v>NY0518</v>
          </cell>
          <cell r="B142" t="str">
            <v>Mahagob Mousa Mohammed Shaibo</v>
          </cell>
          <cell r="C142" t="str">
            <v>NUT</v>
          </cell>
          <cell r="D142" t="str">
            <v xml:space="preserve">Phase Monitor </v>
          </cell>
          <cell r="E142" t="str">
            <v>B4</v>
          </cell>
          <cell r="F142">
            <v>38534</v>
          </cell>
        </row>
        <row r="143">
          <cell r="A143" t="str">
            <v>NY0519</v>
          </cell>
          <cell r="B143" t="str">
            <v>Mohammadin AL duma Adam Harin</v>
          </cell>
          <cell r="C143" t="str">
            <v>NUT</v>
          </cell>
          <cell r="D143" t="str">
            <v>Registrar</v>
          </cell>
          <cell r="E143" t="str">
            <v>C4</v>
          </cell>
          <cell r="F143">
            <v>38534</v>
          </cell>
        </row>
        <row r="144">
          <cell r="A144" t="str">
            <v>NY0520</v>
          </cell>
          <cell r="B144" t="str">
            <v>Gamaraddin Abdallah Adam</v>
          </cell>
          <cell r="C144" t="str">
            <v>FS</v>
          </cell>
          <cell r="D144" t="str">
            <v>Agronomist</v>
          </cell>
          <cell r="E144" t="str">
            <v>E4</v>
          </cell>
          <cell r="F144">
            <v>38534</v>
          </cell>
        </row>
        <row r="145">
          <cell r="A145" t="str">
            <v>NY0521</v>
          </cell>
          <cell r="B145" t="str">
            <v>Hanan Ahmed  Mohammed Attim Arbab</v>
          </cell>
          <cell r="C145" t="str">
            <v>NUT</v>
          </cell>
          <cell r="D145" t="str">
            <v>Cook</v>
          </cell>
          <cell r="E145" t="str">
            <v>A4</v>
          </cell>
          <cell r="F145">
            <v>38534</v>
          </cell>
        </row>
        <row r="146">
          <cell r="A146" t="str">
            <v>NY0523</v>
          </cell>
          <cell r="B146" t="str">
            <v>Limona Yahya Mohammed</v>
          </cell>
          <cell r="C146" t="str">
            <v>NUT</v>
          </cell>
          <cell r="D146" t="str">
            <v>Cook</v>
          </cell>
          <cell r="E146" t="str">
            <v>A4</v>
          </cell>
          <cell r="F146">
            <v>38534</v>
          </cell>
        </row>
        <row r="147">
          <cell r="A147" t="str">
            <v>NY0528</v>
          </cell>
          <cell r="B147" t="str">
            <v>Abdell mola Osman Abdell mola</v>
          </cell>
          <cell r="C147" t="str">
            <v>NUT</v>
          </cell>
          <cell r="D147" t="str">
            <v xml:space="preserve">Phase Monitor </v>
          </cell>
          <cell r="E147" t="str">
            <v>B4</v>
          </cell>
          <cell r="F147">
            <v>38534</v>
          </cell>
        </row>
        <row r="148">
          <cell r="A148" t="str">
            <v>NY0531</v>
          </cell>
          <cell r="B148" t="str">
            <v>Nafissa Abdallah Mohammed Ahmed Ali</v>
          </cell>
          <cell r="C148" t="str">
            <v>NUT</v>
          </cell>
          <cell r="D148" t="str">
            <v xml:space="preserve">Phase Monitor </v>
          </cell>
          <cell r="E148" t="str">
            <v>B4</v>
          </cell>
          <cell r="F148">
            <v>38534</v>
          </cell>
        </row>
        <row r="149">
          <cell r="A149" t="str">
            <v>NY0538</v>
          </cell>
          <cell r="B149" t="str">
            <v>Hassain Adam Eldooma</v>
          </cell>
          <cell r="C149" t="str">
            <v>LOG</v>
          </cell>
          <cell r="D149" t="str">
            <v>watchman</v>
          </cell>
          <cell r="E149" t="str">
            <v>D4</v>
          </cell>
          <cell r="F149">
            <v>38534</v>
          </cell>
        </row>
        <row r="150">
          <cell r="A150" t="str">
            <v>NY0539</v>
          </cell>
          <cell r="B150" t="str">
            <v>Mohammed Saleh Ahmed</v>
          </cell>
          <cell r="C150" t="str">
            <v>LOG</v>
          </cell>
          <cell r="D150" t="str">
            <v>watchman</v>
          </cell>
          <cell r="E150" t="str">
            <v>A4</v>
          </cell>
          <cell r="F150">
            <v>38534</v>
          </cell>
        </row>
        <row r="151">
          <cell r="A151" t="str">
            <v>NY0540</v>
          </cell>
          <cell r="B151" t="str">
            <v xml:space="preserve">Abdallah Ahmed Ali </v>
          </cell>
          <cell r="C151" t="str">
            <v>LOG</v>
          </cell>
          <cell r="D151" t="str">
            <v>watchman</v>
          </cell>
          <cell r="E151" t="str">
            <v>A4</v>
          </cell>
          <cell r="F151">
            <v>38534</v>
          </cell>
        </row>
        <row r="152">
          <cell r="A152" t="str">
            <v>NY0541</v>
          </cell>
          <cell r="B152" t="str">
            <v>Ahmed Humdan Mohammed Ahmed</v>
          </cell>
          <cell r="C152" t="str">
            <v>LOG</v>
          </cell>
          <cell r="D152" t="str">
            <v>watchman</v>
          </cell>
          <cell r="E152" t="str">
            <v>A4</v>
          </cell>
          <cell r="F152">
            <v>38534</v>
          </cell>
        </row>
        <row r="153">
          <cell r="A153" t="str">
            <v>NY0542</v>
          </cell>
          <cell r="B153" t="str">
            <v>Mokhtar Hassan Jaberallah</v>
          </cell>
          <cell r="C153" t="str">
            <v>LOG</v>
          </cell>
          <cell r="D153" t="str">
            <v>watchman</v>
          </cell>
          <cell r="E153" t="str">
            <v>A4</v>
          </cell>
          <cell r="F153">
            <v>38534</v>
          </cell>
        </row>
        <row r="154">
          <cell r="A154" t="str">
            <v>NY0543</v>
          </cell>
          <cell r="B154" t="str">
            <v>Abdell Nasir Eldoom Adam</v>
          </cell>
          <cell r="C154" t="str">
            <v>LOG</v>
          </cell>
          <cell r="D154" t="str">
            <v>watchman</v>
          </cell>
          <cell r="E154" t="str">
            <v>A4</v>
          </cell>
          <cell r="F154">
            <v>38534</v>
          </cell>
        </row>
        <row r="155">
          <cell r="A155" t="str">
            <v>NY0544</v>
          </cell>
          <cell r="B155" t="str">
            <v>EL Fatih Jadell Karim Mohammed</v>
          </cell>
          <cell r="C155" t="str">
            <v>LOG</v>
          </cell>
          <cell r="D155" t="str">
            <v>watchman</v>
          </cell>
          <cell r="E155" t="str">
            <v>A4</v>
          </cell>
          <cell r="F155">
            <v>38534</v>
          </cell>
        </row>
        <row r="156">
          <cell r="A156" t="str">
            <v>NY0550</v>
          </cell>
          <cell r="B156" t="str">
            <v>Nasur Eldin Suliman Abdallah</v>
          </cell>
          <cell r="C156" t="str">
            <v>LOG</v>
          </cell>
          <cell r="D156" t="str">
            <v>Radio operator</v>
          </cell>
          <cell r="E156" t="str">
            <v>D4</v>
          </cell>
          <cell r="F156">
            <v>38543</v>
          </cell>
        </row>
        <row r="157">
          <cell r="A157" t="str">
            <v>NY0551</v>
          </cell>
          <cell r="B157" t="str">
            <v>Hanan Mohammed Abdalla Aseel</v>
          </cell>
          <cell r="C157" t="str">
            <v>WS</v>
          </cell>
          <cell r="D157" t="str">
            <v>Senior Community Animator</v>
          </cell>
          <cell r="E157" t="str">
            <v>D4</v>
          </cell>
          <cell r="F157">
            <v>38546</v>
          </cell>
        </row>
        <row r="159">
          <cell r="A159" t="str">
            <v>SF0009</v>
          </cell>
          <cell r="B159" t="str">
            <v>Osman Ismail Osman Haroon</v>
          </cell>
          <cell r="C159" t="str">
            <v>ADMIN</v>
          </cell>
          <cell r="D159" t="str">
            <v xml:space="preserve">Deputy Administrator </v>
          </cell>
          <cell r="E159" t="str">
            <v>G4</v>
          </cell>
          <cell r="F159">
            <v>38412</v>
          </cell>
        </row>
        <row r="160">
          <cell r="A160" t="str">
            <v>NY0557</v>
          </cell>
          <cell r="B160" t="str">
            <v>Ibrahim Mohammed Ibrahim Omar</v>
          </cell>
          <cell r="C160" t="str">
            <v>NUT</v>
          </cell>
          <cell r="D160" t="str">
            <v>Nurse</v>
          </cell>
          <cell r="E160" t="str">
            <v>D4</v>
          </cell>
          <cell r="F160">
            <v>38565</v>
          </cell>
        </row>
        <row r="161">
          <cell r="A161" t="str">
            <v>NY0558</v>
          </cell>
          <cell r="B161" t="str">
            <v>Adam Is`hac Elhag Hamed</v>
          </cell>
          <cell r="C161" t="str">
            <v>LOG</v>
          </cell>
          <cell r="D161" t="str">
            <v>Safety and Communication Officer</v>
          </cell>
          <cell r="E161" t="str">
            <v>F4</v>
          </cell>
          <cell r="F161">
            <v>38565</v>
          </cell>
        </row>
        <row r="162">
          <cell r="A162" t="str">
            <v>NY0559</v>
          </cell>
          <cell r="B162" t="str">
            <v>Eltoam Adam Mohammed Fadlalkarim</v>
          </cell>
          <cell r="C162" t="str">
            <v>LOG</v>
          </cell>
          <cell r="D162" t="str">
            <v xml:space="preserve">Purchaser /kass </v>
          </cell>
          <cell r="E162" t="str">
            <v>E4</v>
          </cell>
          <cell r="F162">
            <v>38565</v>
          </cell>
        </row>
        <row r="164">
          <cell r="A164" t="str">
            <v>NY0565</v>
          </cell>
          <cell r="B164" t="str">
            <v>El fadil Adam El daw Mohammed</v>
          </cell>
          <cell r="C164" t="str">
            <v>LOG</v>
          </cell>
          <cell r="D164" t="str">
            <v>Driver</v>
          </cell>
          <cell r="E164" t="str">
            <v>C4</v>
          </cell>
          <cell r="F164">
            <v>38565</v>
          </cell>
        </row>
        <row r="165">
          <cell r="A165" t="str">
            <v>NY0566</v>
          </cell>
          <cell r="B165" t="str">
            <v>Hassn Mohammed Yahya Jammaa</v>
          </cell>
          <cell r="C165" t="str">
            <v>LOG</v>
          </cell>
          <cell r="D165" t="str">
            <v>Driver</v>
          </cell>
          <cell r="E165" t="str">
            <v>C4</v>
          </cell>
          <cell r="F165">
            <v>38565</v>
          </cell>
        </row>
        <row r="166">
          <cell r="A166" t="str">
            <v>NY0567</v>
          </cell>
          <cell r="B166" t="str">
            <v>Aadil Yousif Khamis Musa</v>
          </cell>
          <cell r="C166" t="str">
            <v>LOG</v>
          </cell>
          <cell r="D166" t="str">
            <v>Driver</v>
          </cell>
          <cell r="E166" t="str">
            <v>C4</v>
          </cell>
          <cell r="F166">
            <v>38565</v>
          </cell>
        </row>
        <row r="167">
          <cell r="A167" t="str">
            <v>NY0568</v>
          </cell>
          <cell r="B167" t="str">
            <v>Abdalla Deng Well Joke</v>
          </cell>
          <cell r="C167" t="str">
            <v>LOG</v>
          </cell>
          <cell r="D167" t="str">
            <v>Driver</v>
          </cell>
          <cell r="E167" t="str">
            <v>C4</v>
          </cell>
          <cell r="F167">
            <v>38565</v>
          </cell>
        </row>
        <row r="168">
          <cell r="A168" t="str">
            <v>NY0573</v>
          </cell>
          <cell r="B168" t="str">
            <v>Eltigany Osman Mohammed Nour Osman</v>
          </cell>
          <cell r="C168" t="str">
            <v>LOG</v>
          </cell>
          <cell r="D168" t="str">
            <v>Supply Manager Assistant</v>
          </cell>
          <cell r="E168" t="str">
            <v>E4</v>
          </cell>
          <cell r="F168">
            <v>38606</v>
          </cell>
        </row>
        <row r="169">
          <cell r="A169" t="str">
            <v>NY0574</v>
          </cell>
          <cell r="B169" t="str">
            <v>Adam mohamed Juma`a</v>
          </cell>
          <cell r="C169" t="str">
            <v>NUT</v>
          </cell>
          <cell r="D169" t="str">
            <v>Home visitor</v>
          </cell>
          <cell r="E169" t="str">
            <v>B4</v>
          </cell>
          <cell r="F169">
            <v>38596</v>
          </cell>
        </row>
        <row r="170">
          <cell r="A170" t="str">
            <v>NY0576</v>
          </cell>
          <cell r="B170" t="str">
            <v>Huda Ibrahim Abu Algasim Khalil</v>
          </cell>
          <cell r="C170" t="str">
            <v>NUT</v>
          </cell>
          <cell r="D170" t="str">
            <v>Home visitor</v>
          </cell>
          <cell r="E170" t="str">
            <v>B4</v>
          </cell>
          <cell r="F170">
            <v>38596</v>
          </cell>
        </row>
        <row r="171">
          <cell r="A171" t="str">
            <v>NY0577</v>
          </cell>
          <cell r="B171" t="str">
            <v>Samira Mohamedain Yahya</v>
          </cell>
          <cell r="C171" t="str">
            <v>NUT</v>
          </cell>
          <cell r="D171" t="str">
            <v>Nurse</v>
          </cell>
          <cell r="E171" t="str">
            <v>D4</v>
          </cell>
          <cell r="F171">
            <v>38601</v>
          </cell>
        </row>
        <row r="172">
          <cell r="A172" t="str">
            <v>NY0578</v>
          </cell>
          <cell r="B172" t="str">
            <v>Mohamed Younis Adam</v>
          </cell>
          <cell r="C172" t="str">
            <v>NUT</v>
          </cell>
          <cell r="D172" t="str">
            <v>Nurse</v>
          </cell>
          <cell r="E172" t="str">
            <v>D4</v>
          </cell>
          <cell r="F172">
            <v>38601</v>
          </cell>
        </row>
        <row r="173">
          <cell r="A173" t="str">
            <v>NY0579</v>
          </cell>
          <cell r="B173" t="str">
            <v>Abaker Mohamed Sharaf Mohammed</v>
          </cell>
          <cell r="C173" t="str">
            <v>LOG</v>
          </cell>
          <cell r="D173" t="str">
            <v>Workshop officer</v>
          </cell>
          <cell r="E173" t="str">
            <v>E4</v>
          </cell>
          <cell r="F173">
            <v>38599</v>
          </cell>
        </row>
        <row r="174">
          <cell r="A174" t="str">
            <v>NY0583</v>
          </cell>
          <cell r="B174" t="str">
            <v>Haroun Mohammed Salih Ali</v>
          </cell>
          <cell r="C174" t="str">
            <v>NUT</v>
          </cell>
          <cell r="D174" t="str">
            <v xml:space="preserve">Medical Assistant </v>
          </cell>
          <cell r="E174" t="str">
            <v>E4</v>
          </cell>
          <cell r="F174">
            <v>38628</v>
          </cell>
        </row>
        <row r="175">
          <cell r="A175" t="str">
            <v>NY0589</v>
          </cell>
          <cell r="B175" t="str">
            <v>Umbashayer Ahmed Ibrahim Elrasheed</v>
          </cell>
          <cell r="C175" t="str">
            <v>NUT</v>
          </cell>
          <cell r="D175" t="str">
            <v xml:space="preserve">StoreKeeper </v>
          </cell>
          <cell r="E175" t="str">
            <v>D4</v>
          </cell>
          <cell r="F175">
            <v>38641</v>
          </cell>
        </row>
        <row r="176">
          <cell r="A176" t="str">
            <v>NY0597</v>
          </cell>
          <cell r="B176" t="str">
            <v>Awadalla Yagoub Mohamed Edrees</v>
          </cell>
          <cell r="C176" t="str">
            <v>NUT</v>
          </cell>
          <cell r="D176" t="str">
            <v xml:space="preserve">Phase Monitor </v>
          </cell>
          <cell r="E176" t="str">
            <v>B4</v>
          </cell>
          <cell r="F176">
            <v>38657</v>
          </cell>
        </row>
        <row r="177">
          <cell r="A177" t="str">
            <v>NY0601</v>
          </cell>
          <cell r="B177" t="str">
            <v>Adam Abdel Shafi Abdel Bary Fadul</v>
          </cell>
          <cell r="C177" t="str">
            <v>NUT</v>
          </cell>
          <cell r="D177" t="str">
            <v>Registrar</v>
          </cell>
          <cell r="E177" t="str">
            <v>C4</v>
          </cell>
          <cell r="F177">
            <v>38657</v>
          </cell>
        </row>
        <row r="178">
          <cell r="A178" t="str">
            <v>NY0602</v>
          </cell>
          <cell r="B178" t="str">
            <v>Adam Yagoub Mohamed Yagoub</v>
          </cell>
          <cell r="C178" t="str">
            <v>NUT</v>
          </cell>
          <cell r="D178" t="str">
            <v xml:space="preserve">Phase Monitor </v>
          </cell>
          <cell r="E178" t="str">
            <v>B4</v>
          </cell>
          <cell r="F178">
            <v>38657</v>
          </cell>
        </row>
        <row r="179">
          <cell r="A179" t="str">
            <v>NY0603</v>
          </cell>
          <cell r="B179" t="str">
            <v>Ishag Hassan Ishag Mohamed</v>
          </cell>
          <cell r="C179" t="str">
            <v>NUT</v>
          </cell>
          <cell r="D179" t="str">
            <v>Radio operator</v>
          </cell>
          <cell r="E179" t="str">
            <v>D4</v>
          </cell>
          <cell r="F179">
            <v>38657</v>
          </cell>
        </row>
        <row r="180">
          <cell r="A180" t="str">
            <v>NY0604</v>
          </cell>
          <cell r="B180" t="str">
            <v>Abdelrahman Mohamed Abdulraman Mahmoud</v>
          </cell>
          <cell r="C180" t="str">
            <v>NUT</v>
          </cell>
          <cell r="D180" t="str">
            <v>Home visitor</v>
          </cell>
          <cell r="E180" t="str">
            <v>B4</v>
          </cell>
          <cell r="F180">
            <v>38657</v>
          </cell>
        </row>
        <row r="181">
          <cell r="A181" t="str">
            <v>NY0607</v>
          </cell>
          <cell r="B181" t="str">
            <v>Hatim Abdulrahim Adam Daw Elbeit</v>
          </cell>
          <cell r="C181" t="str">
            <v>NUT</v>
          </cell>
          <cell r="D181" t="str">
            <v>OTP Supervisor</v>
          </cell>
          <cell r="E181" t="str">
            <v>E4</v>
          </cell>
          <cell r="F181">
            <v>38657</v>
          </cell>
        </row>
        <row r="182">
          <cell r="A182" t="str">
            <v>NY0608</v>
          </cell>
          <cell r="B182" t="str">
            <v>Shadiya Adam Abdalla Adam</v>
          </cell>
          <cell r="C182" t="str">
            <v>NUT</v>
          </cell>
          <cell r="D182" t="str">
            <v>Home visitor</v>
          </cell>
          <cell r="E182" t="str">
            <v>B4</v>
          </cell>
          <cell r="F182">
            <v>38657</v>
          </cell>
        </row>
        <row r="183">
          <cell r="A183" t="str">
            <v>NY0610</v>
          </cell>
          <cell r="B183" t="str">
            <v>Suaad Mahmoud Younis Yahya</v>
          </cell>
          <cell r="C183" t="str">
            <v>NUT</v>
          </cell>
          <cell r="D183" t="str">
            <v xml:space="preserve">Social Animator </v>
          </cell>
          <cell r="E183" t="str">
            <v>C4</v>
          </cell>
          <cell r="F183">
            <v>38657</v>
          </cell>
        </row>
        <row r="184">
          <cell r="A184" t="str">
            <v>NY0612</v>
          </cell>
          <cell r="B184" t="str">
            <v>El Taib Ahmed Elkhaliefa Edrees</v>
          </cell>
          <cell r="C184" t="str">
            <v>NUT</v>
          </cell>
          <cell r="D184" t="str">
            <v>Nurse</v>
          </cell>
          <cell r="E184" t="str">
            <v>D4</v>
          </cell>
          <cell r="F184">
            <v>38657</v>
          </cell>
        </row>
        <row r="185">
          <cell r="A185" t="str">
            <v>NY0613</v>
          </cell>
          <cell r="B185" t="str">
            <v>Osman Adam Hamid Belol</v>
          </cell>
          <cell r="C185" t="str">
            <v>NUT</v>
          </cell>
          <cell r="D185" t="str">
            <v>Medical Assistant</v>
          </cell>
          <cell r="E185" t="str">
            <v>E4</v>
          </cell>
          <cell r="F185">
            <v>38657</v>
          </cell>
        </row>
        <row r="186">
          <cell r="A186" t="str">
            <v>NY0622</v>
          </cell>
          <cell r="B186" t="str">
            <v>Mussa Abaker Adam Hissain</v>
          </cell>
          <cell r="C186" t="str">
            <v>NUT</v>
          </cell>
          <cell r="D186" t="str">
            <v>watchman</v>
          </cell>
          <cell r="E186" t="str">
            <v>A4</v>
          </cell>
          <cell r="F186">
            <v>38687</v>
          </cell>
        </row>
        <row r="187">
          <cell r="A187" t="str">
            <v>NY0623</v>
          </cell>
          <cell r="B187" t="str">
            <v>Issa Zaid Issa Suliman</v>
          </cell>
          <cell r="C187" t="str">
            <v>NUT</v>
          </cell>
          <cell r="D187" t="str">
            <v>watchman</v>
          </cell>
          <cell r="E187" t="str">
            <v>A4</v>
          </cell>
          <cell r="F187">
            <v>38687</v>
          </cell>
        </row>
        <row r="188">
          <cell r="A188" t="str">
            <v>NY0625</v>
          </cell>
          <cell r="B188" t="str">
            <v>Faisal Abdelmajid Mohammed Abdelrahman</v>
          </cell>
          <cell r="C188" t="str">
            <v>NUT</v>
          </cell>
          <cell r="D188" t="str">
            <v>watchman</v>
          </cell>
          <cell r="E188" t="str">
            <v>A4</v>
          </cell>
          <cell r="F188">
            <v>38687</v>
          </cell>
        </row>
        <row r="189">
          <cell r="A189" t="str">
            <v>NY0629</v>
          </cell>
          <cell r="B189" t="str">
            <v>Sumia  Mohammed Al ebaid Suliman</v>
          </cell>
          <cell r="C189" t="str">
            <v>NUT</v>
          </cell>
          <cell r="D189" t="str">
            <v>social worker</v>
          </cell>
          <cell r="E189" t="str">
            <v>D4</v>
          </cell>
          <cell r="F189">
            <v>38705</v>
          </cell>
        </row>
        <row r="190">
          <cell r="A190" t="str">
            <v>NY0630</v>
          </cell>
          <cell r="B190" t="str">
            <v>Abdeen Yousif Ibrahim Elshaikh</v>
          </cell>
          <cell r="C190" t="str">
            <v>LOG</v>
          </cell>
          <cell r="D190" t="str">
            <v>Handy man</v>
          </cell>
          <cell r="E190" t="str">
            <v>B4</v>
          </cell>
          <cell r="F190">
            <v>38718</v>
          </cell>
        </row>
        <row r="191">
          <cell r="A191" t="str">
            <v>NY0638</v>
          </cell>
          <cell r="B191" t="str">
            <v xml:space="preserve">Adam Abdalla Mohammed Ibrahim </v>
          </cell>
          <cell r="C191" t="str">
            <v>LOG</v>
          </cell>
          <cell r="D191" t="str">
            <v>Purchaser</v>
          </cell>
          <cell r="E191" t="str">
            <v>E4</v>
          </cell>
          <cell r="F191">
            <v>38869</v>
          </cell>
        </row>
        <row r="192">
          <cell r="A192" t="str">
            <v>NY0639</v>
          </cell>
          <cell r="B192" t="str">
            <v xml:space="preserve">Talib Adam Safe Ahmed  </v>
          </cell>
          <cell r="C192" t="str">
            <v>LOG</v>
          </cell>
          <cell r="D192" t="str">
            <v>HR ACCOUNTANT</v>
          </cell>
          <cell r="E192" t="str">
            <v>E4</v>
          </cell>
          <cell r="F192">
            <v>38869</v>
          </cell>
        </row>
        <row r="193">
          <cell r="A193" t="str">
            <v>NY0640</v>
          </cell>
          <cell r="B193" t="str">
            <v>Yassir Mansour Hssan</v>
          </cell>
          <cell r="C193" t="str">
            <v>LOG</v>
          </cell>
          <cell r="D193" t="str">
            <v>Driver</v>
          </cell>
          <cell r="E193" t="str">
            <v>C4</v>
          </cell>
          <cell r="F193">
            <v>38808</v>
          </cell>
        </row>
        <row r="194">
          <cell r="A194" t="str">
            <v>NY0641</v>
          </cell>
          <cell r="B194" t="str">
            <v>Sedig Adam Hessain</v>
          </cell>
          <cell r="C194" t="str">
            <v>LOG</v>
          </cell>
          <cell r="D194" t="str">
            <v>Driver</v>
          </cell>
          <cell r="E194" t="str">
            <v>C4</v>
          </cell>
          <cell r="F194">
            <v>38808</v>
          </cell>
        </row>
        <row r="195">
          <cell r="A195" t="str">
            <v>NY0643</v>
          </cell>
          <cell r="B195" t="str">
            <v>Elsadig Abdalla Mohammed</v>
          </cell>
          <cell r="C195" t="str">
            <v>LOG</v>
          </cell>
          <cell r="D195" t="str">
            <v>Driver</v>
          </cell>
          <cell r="E195" t="str">
            <v>C4</v>
          </cell>
          <cell r="F195">
            <v>38808</v>
          </cell>
        </row>
        <row r="196">
          <cell r="A196" t="str">
            <v>NY0644</v>
          </cell>
          <cell r="B196" t="str">
            <v>Ismail Abdelrahman Maki Yagoub</v>
          </cell>
          <cell r="C196" t="str">
            <v>LOG</v>
          </cell>
          <cell r="D196" t="str">
            <v>Watchman</v>
          </cell>
          <cell r="E196" t="str">
            <v>A2</v>
          </cell>
          <cell r="F196">
            <v>38869</v>
          </cell>
        </row>
        <row r="197">
          <cell r="A197" t="str">
            <v>NY0646</v>
          </cell>
          <cell r="B197" t="str">
            <v>Ali Ibrahim Adam Suliman</v>
          </cell>
          <cell r="C197" t="str">
            <v>LOG</v>
          </cell>
          <cell r="D197" t="str">
            <v>Watchman</v>
          </cell>
          <cell r="E197" t="str">
            <v>A2</v>
          </cell>
          <cell r="F197">
            <v>38869</v>
          </cell>
        </row>
        <row r="198">
          <cell r="A198" t="str">
            <v>NY0649</v>
          </cell>
          <cell r="B198" t="str">
            <v>Tarig Abdulgadir Makawi</v>
          </cell>
          <cell r="C198" t="str">
            <v>NUT</v>
          </cell>
          <cell r="D198" t="str">
            <v>Medical Doctor supervisor</v>
          </cell>
          <cell r="E198" t="str">
            <v>H2</v>
          </cell>
          <cell r="F198">
            <v>38869</v>
          </cell>
        </row>
        <row r="199">
          <cell r="A199" t="str">
            <v>NY0650</v>
          </cell>
          <cell r="B199" t="str">
            <v>Mohammed Addum Musa Mohammed</v>
          </cell>
          <cell r="C199" t="str">
            <v>FS</v>
          </cell>
          <cell r="D199" t="str">
            <v>FS Supervisor</v>
          </cell>
          <cell r="E199" t="str">
            <v>F2</v>
          </cell>
          <cell r="F199">
            <v>38899</v>
          </cell>
        </row>
        <row r="200">
          <cell r="A200" t="str">
            <v>NY0651</v>
          </cell>
          <cell r="B200" t="str">
            <v>Husham Abdulgadir Abusara Alshamy</v>
          </cell>
          <cell r="C200" t="str">
            <v>LOG</v>
          </cell>
          <cell r="D200" t="str">
            <v>Driver</v>
          </cell>
          <cell r="E200" t="str">
            <v>C11</v>
          </cell>
          <cell r="F200">
            <v>38808</v>
          </cell>
        </row>
        <row r="201">
          <cell r="A201" t="str">
            <v>NY0652</v>
          </cell>
          <cell r="B201" t="str">
            <v>Abdulgadir Abusara Alshamy Ibrahim</v>
          </cell>
          <cell r="C201" t="str">
            <v>LOG</v>
          </cell>
          <cell r="D201" t="str">
            <v>Driver</v>
          </cell>
          <cell r="E201" t="str">
            <v>C11</v>
          </cell>
          <cell r="F201">
            <v>38808</v>
          </cell>
        </row>
        <row r="202">
          <cell r="A202" t="str">
            <v>NY0654</v>
          </cell>
          <cell r="B202" t="str">
            <v>Neamat Hamdan Hamed Nayir</v>
          </cell>
          <cell r="C202" t="str">
            <v>WS</v>
          </cell>
          <cell r="D202" t="str">
            <v>Community facilitator</v>
          </cell>
          <cell r="E202" t="str">
            <v>C2</v>
          </cell>
          <cell r="F202">
            <v>38930</v>
          </cell>
        </row>
        <row r="203">
          <cell r="A203" t="str">
            <v>NY0655</v>
          </cell>
          <cell r="B203" t="str">
            <v>Hafiz Mussa Mohammed Basheer</v>
          </cell>
          <cell r="C203" t="str">
            <v>WS</v>
          </cell>
          <cell r="D203" t="str">
            <v xml:space="preserve">Drilling Assistant </v>
          </cell>
          <cell r="E203" t="str">
            <v>D1</v>
          </cell>
          <cell r="F203">
            <v>38930</v>
          </cell>
        </row>
        <row r="204">
          <cell r="A204" t="str">
            <v>NY0661</v>
          </cell>
          <cell r="B204" t="str">
            <v>Abdalla Ibrahim Abdallah Musa</v>
          </cell>
          <cell r="C204" t="str">
            <v>NUT</v>
          </cell>
          <cell r="D204" t="str">
            <v xml:space="preserve">Nutrition Supervisor </v>
          </cell>
          <cell r="E204" t="str">
            <v>F4</v>
          </cell>
          <cell r="F204">
            <v>38991</v>
          </cell>
        </row>
        <row r="205">
          <cell r="A205" t="str">
            <v>GE0044</v>
          </cell>
          <cell r="B205" t="str">
            <v>Sedig Yagoob Khatir</v>
          </cell>
          <cell r="C205" t="str">
            <v>LOG</v>
          </cell>
          <cell r="D205" t="str">
            <v>Driver</v>
          </cell>
          <cell r="E205" t="str">
            <v>C2</v>
          </cell>
          <cell r="F205">
            <v>38930</v>
          </cell>
        </row>
        <row r="206">
          <cell r="A206" t="str">
            <v>KK0031</v>
          </cell>
          <cell r="B206" t="str">
            <v>Mariam Mohammed Rahma Hamid</v>
          </cell>
          <cell r="C206" t="str">
            <v>NUT</v>
          </cell>
          <cell r="D206" t="str">
            <v>social worker</v>
          </cell>
          <cell r="E206" t="str">
            <v>D4</v>
          </cell>
          <cell r="F206">
            <v>39022</v>
          </cell>
        </row>
        <row r="207">
          <cell r="A207" t="str">
            <v>NY0664</v>
          </cell>
          <cell r="B207" t="str">
            <v>Dawah Mukhtar Mohammed Mahdi</v>
          </cell>
          <cell r="C207" t="str">
            <v>NUT</v>
          </cell>
          <cell r="D207" t="str">
            <v>Nurse</v>
          </cell>
          <cell r="E207" t="str">
            <v>D</v>
          </cell>
          <cell r="F207">
            <v>39022</v>
          </cell>
        </row>
        <row r="208">
          <cell r="A208" t="str">
            <v>NY0665</v>
          </cell>
          <cell r="B208" t="str">
            <v>Rabab Is`hag Ahmed Mustafa</v>
          </cell>
          <cell r="C208" t="str">
            <v>NUT</v>
          </cell>
          <cell r="D208" t="str">
            <v>Psychologist</v>
          </cell>
          <cell r="E208" t="str">
            <v>E</v>
          </cell>
          <cell r="F208">
            <v>39052</v>
          </cell>
        </row>
        <row r="209">
          <cell r="A209" t="str">
            <v>NY0666</v>
          </cell>
          <cell r="B209" t="str">
            <v>Borma Mohmoud Angiem Fadol</v>
          </cell>
          <cell r="C209" t="str">
            <v>NUT</v>
          </cell>
          <cell r="D209" t="str">
            <v>Medical Assistant</v>
          </cell>
          <cell r="E209" t="str">
            <v>E</v>
          </cell>
          <cell r="F209">
            <v>39052</v>
          </cell>
        </row>
        <row r="210">
          <cell r="A210" t="str">
            <v>NY0667</v>
          </cell>
          <cell r="B210" t="str">
            <v>Malak Katir Abdalla Adam</v>
          </cell>
          <cell r="C210" t="str">
            <v>NUT</v>
          </cell>
          <cell r="D210" t="str">
            <v>Home visitor</v>
          </cell>
          <cell r="E210" t="str">
            <v>B4</v>
          </cell>
          <cell r="F210">
            <v>39052</v>
          </cell>
        </row>
        <row r="211">
          <cell r="A211" t="str">
            <v>NY0668</v>
          </cell>
          <cell r="B211" t="str">
            <v>Elhafiz Haroun Farajalla Adam</v>
          </cell>
          <cell r="C211" t="str">
            <v>NUT</v>
          </cell>
          <cell r="D211" t="str">
            <v>Home visitor</v>
          </cell>
          <cell r="E211" t="str">
            <v>B4</v>
          </cell>
          <cell r="F211">
            <v>39052</v>
          </cell>
        </row>
        <row r="212">
          <cell r="A212" t="str">
            <v>NY0669</v>
          </cell>
          <cell r="B212" t="str">
            <v>Umelhesain Haroun Adam Sharaf</v>
          </cell>
          <cell r="C212" t="str">
            <v>NUT</v>
          </cell>
          <cell r="D212" t="str">
            <v xml:space="preserve">Social Animator </v>
          </cell>
          <cell r="E212" t="str">
            <v>D4</v>
          </cell>
          <cell r="F212">
            <v>39083</v>
          </cell>
        </row>
        <row r="213">
          <cell r="A213" t="str">
            <v>NY0671</v>
          </cell>
          <cell r="B213" t="str">
            <v>Khalid Alawad Ahmed Mohammed</v>
          </cell>
          <cell r="C213" t="str">
            <v>NUT</v>
          </cell>
          <cell r="D213" t="str">
            <v xml:space="preserve">Medical Doctor </v>
          </cell>
          <cell r="E213" t="str">
            <v>H</v>
          </cell>
          <cell r="F213">
            <v>39052</v>
          </cell>
        </row>
        <row r="214">
          <cell r="A214" t="str">
            <v>NY0672</v>
          </cell>
          <cell r="B214" t="str">
            <v>Eltahir Mohammed Eltahir</v>
          </cell>
          <cell r="C214" t="str">
            <v>LOG</v>
          </cell>
          <cell r="D214" t="str">
            <v>Driver</v>
          </cell>
          <cell r="E214" t="str">
            <v>C</v>
          </cell>
          <cell r="F214">
            <v>39114</v>
          </cell>
        </row>
        <row r="215">
          <cell r="A215" t="str">
            <v>NY0673</v>
          </cell>
          <cell r="B215" t="str">
            <v xml:space="preserve">Mutasim Abdalla Mohammed Hamdan </v>
          </cell>
          <cell r="C215" t="str">
            <v>LOG</v>
          </cell>
          <cell r="D215" t="str">
            <v>Log assistant</v>
          </cell>
          <cell r="E215" t="str">
            <v>G4</v>
          </cell>
          <cell r="F215">
            <v>39114</v>
          </cell>
        </row>
        <row r="216">
          <cell r="A216" t="str">
            <v>NY0674</v>
          </cell>
          <cell r="B216" t="str">
            <v>Sami Jaafar Ibrahim Eltahir</v>
          </cell>
          <cell r="C216" t="str">
            <v>FS</v>
          </cell>
          <cell r="D216" t="str">
            <v>Agriculural Technician</v>
          </cell>
          <cell r="E216" t="str">
            <v>D</v>
          </cell>
          <cell r="F216">
            <v>39203</v>
          </cell>
        </row>
        <row r="217">
          <cell r="A217" t="str">
            <v>NY0675</v>
          </cell>
          <cell r="B217" t="str">
            <v>Osman Ahmed Adam Nour</v>
          </cell>
          <cell r="C217" t="str">
            <v>NUT</v>
          </cell>
          <cell r="D217" t="str">
            <v>OTP registrar</v>
          </cell>
          <cell r="E217" t="str">
            <v>C</v>
          </cell>
          <cell r="F217">
            <v>39203</v>
          </cell>
        </row>
        <row r="218">
          <cell r="A218" t="str">
            <v>NY0676</v>
          </cell>
          <cell r="B218" t="str">
            <v>Ali Mohammed Adam</v>
          </cell>
          <cell r="C218" t="str">
            <v>NUT</v>
          </cell>
          <cell r="D218" t="str">
            <v>Medical Assistant</v>
          </cell>
          <cell r="E218" t="str">
            <v>E</v>
          </cell>
          <cell r="F218">
            <v>39203</v>
          </cell>
        </row>
        <row r="219">
          <cell r="A219" t="str">
            <v>NY0677</v>
          </cell>
          <cell r="B219" t="str">
            <v>Abdallah Youssif Khamis Musa</v>
          </cell>
          <cell r="C219" t="str">
            <v>NUT</v>
          </cell>
          <cell r="D219" t="str">
            <v>Supervisor</v>
          </cell>
          <cell r="E219" t="str">
            <v>E</v>
          </cell>
          <cell r="F219">
            <v>39253</v>
          </cell>
        </row>
        <row r="220">
          <cell r="A220" t="str">
            <v>NY0678</v>
          </cell>
          <cell r="B220" t="str">
            <v>Khalid yahia Salih Abdalla</v>
          </cell>
          <cell r="C220" t="str">
            <v>NUT</v>
          </cell>
          <cell r="D220" t="str">
            <v>Registrar</v>
          </cell>
          <cell r="E220" t="str">
            <v>C</v>
          </cell>
          <cell r="F220">
            <v>39253</v>
          </cell>
        </row>
        <row r="221">
          <cell r="A221" t="str">
            <v>NY0679</v>
          </cell>
          <cell r="B221" t="str">
            <v>Ismael Mohammed Hamid Mohammed</v>
          </cell>
          <cell r="C221" t="str">
            <v>NUT</v>
          </cell>
          <cell r="D221" t="str">
            <v>Registrar</v>
          </cell>
          <cell r="E221" t="str">
            <v>C</v>
          </cell>
          <cell r="F221">
            <v>39253</v>
          </cell>
        </row>
        <row r="222">
          <cell r="A222" t="str">
            <v>NY0680</v>
          </cell>
          <cell r="B222" t="str">
            <v>Munira Abaker Ali</v>
          </cell>
          <cell r="C222" t="str">
            <v>NUT</v>
          </cell>
          <cell r="D222" t="str">
            <v>Measurer</v>
          </cell>
          <cell r="E222" t="str">
            <v>B</v>
          </cell>
          <cell r="F222">
            <v>39253</v>
          </cell>
        </row>
        <row r="223">
          <cell r="A223" t="str">
            <v>NY0681</v>
          </cell>
          <cell r="B223" t="str">
            <v>Haroon Ibrahim Haroon</v>
          </cell>
          <cell r="C223" t="str">
            <v>NUT</v>
          </cell>
          <cell r="D223" t="str">
            <v>Measurer</v>
          </cell>
          <cell r="E223" t="str">
            <v>B</v>
          </cell>
          <cell r="F223">
            <v>39253</v>
          </cell>
        </row>
        <row r="224">
          <cell r="A224" t="str">
            <v>NY0682</v>
          </cell>
          <cell r="B224" t="str">
            <v>Mariam Ahmed Ismael</v>
          </cell>
          <cell r="C224" t="str">
            <v>NUT</v>
          </cell>
          <cell r="D224" t="str">
            <v>Measurer</v>
          </cell>
          <cell r="E224" t="str">
            <v>B</v>
          </cell>
          <cell r="F224">
            <v>39253</v>
          </cell>
        </row>
        <row r="225">
          <cell r="A225" t="str">
            <v>NY0683</v>
          </cell>
          <cell r="B225" t="str">
            <v>Abdeljabar Abdellah Adam</v>
          </cell>
          <cell r="C225" t="str">
            <v>NUT</v>
          </cell>
          <cell r="D225" t="str">
            <v>Measurer</v>
          </cell>
          <cell r="E225" t="str">
            <v>B</v>
          </cell>
          <cell r="F225">
            <v>39253</v>
          </cell>
        </row>
        <row r="226">
          <cell r="A226" t="str">
            <v>NY0684</v>
          </cell>
          <cell r="B226" t="str">
            <v>Adam Mohamed Abu Alkasm</v>
          </cell>
          <cell r="C226" t="str">
            <v>NUT</v>
          </cell>
          <cell r="D226" t="str">
            <v>Nurse</v>
          </cell>
          <cell r="E226" t="str">
            <v>D</v>
          </cell>
          <cell r="F226">
            <v>39253</v>
          </cell>
        </row>
        <row r="227">
          <cell r="A227" t="str">
            <v>NY0685</v>
          </cell>
          <cell r="B227" t="str">
            <v>Shadia Ibrahim Adam</v>
          </cell>
          <cell r="C227" t="str">
            <v>NUT</v>
          </cell>
          <cell r="D227" t="str">
            <v>Health educator/social animator</v>
          </cell>
          <cell r="E227" t="str">
            <v>D</v>
          </cell>
          <cell r="F227">
            <v>39253</v>
          </cell>
        </row>
        <row r="228">
          <cell r="A228" t="str">
            <v>NY0686</v>
          </cell>
          <cell r="B228" t="str">
            <v>Essa Abdulrahman Ahmed</v>
          </cell>
          <cell r="C228" t="str">
            <v>NUT</v>
          </cell>
          <cell r="D228" t="str">
            <v>Food Distributor</v>
          </cell>
          <cell r="E228" t="str">
            <v>B</v>
          </cell>
          <cell r="F228">
            <v>39253</v>
          </cell>
        </row>
        <row r="229">
          <cell r="A229" t="str">
            <v>NY0687</v>
          </cell>
          <cell r="B229" t="str">
            <v>Hassan Ismaeil Harry</v>
          </cell>
          <cell r="C229" t="str">
            <v>NUT2</v>
          </cell>
          <cell r="D229" t="str">
            <v>Supervisor</v>
          </cell>
          <cell r="E229" t="str">
            <v>E</v>
          </cell>
          <cell r="F229">
            <v>39253</v>
          </cell>
        </row>
        <row r="230">
          <cell r="A230" t="str">
            <v>NY0688</v>
          </cell>
          <cell r="B230" t="str">
            <v>Yassirr Adam Adam Abdelrahman</v>
          </cell>
          <cell r="C230" t="str">
            <v>NUT2</v>
          </cell>
          <cell r="D230" t="str">
            <v>Registrar</v>
          </cell>
          <cell r="E230" t="str">
            <v>C</v>
          </cell>
          <cell r="F230">
            <v>39253</v>
          </cell>
        </row>
        <row r="233">
          <cell r="A233" t="str">
            <v>NY0691</v>
          </cell>
          <cell r="B233" t="str">
            <v>Babelgenan Abdalla Hessain Elnoor</v>
          </cell>
          <cell r="C233" t="str">
            <v>NUT2</v>
          </cell>
          <cell r="D233" t="str">
            <v>Medical Assistant</v>
          </cell>
          <cell r="E233" t="str">
            <v>E</v>
          </cell>
          <cell r="F233">
            <v>39253</v>
          </cell>
        </row>
        <row r="235">
          <cell r="A235" t="str">
            <v>NY0693</v>
          </cell>
          <cell r="B235" t="str">
            <v>Awad Ashag Abkar Ibrahim</v>
          </cell>
          <cell r="C235" t="str">
            <v>NUT2</v>
          </cell>
          <cell r="D235" t="str">
            <v>Food Distributor</v>
          </cell>
          <cell r="E235" t="str">
            <v>B</v>
          </cell>
          <cell r="F235">
            <v>39253</v>
          </cell>
        </row>
        <row r="236">
          <cell r="A236" t="str">
            <v>NY0694</v>
          </cell>
          <cell r="B236" t="str">
            <v>Makarim Ali Mohammed Alnour</v>
          </cell>
          <cell r="C236" t="str">
            <v>NUT2</v>
          </cell>
          <cell r="D236" t="str">
            <v>Cleaner</v>
          </cell>
          <cell r="E236" t="str">
            <v>A</v>
          </cell>
          <cell r="F236">
            <v>39253</v>
          </cell>
        </row>
        <row r="237">
          <cell r="A237" t="str">
            <v>NY0695</v>
          </cell>
          <cell r="B237" t="str">
            <v>Mhagoub Saifadeen Ismail Nureldaeim</v>
          </cell>
          <cell r="C237" t="str">
            <v>NUT2</v>
          </cell>
          <cell r="D237" t="str">
            <v>Crowd controller</v>
          </cell>
          <cell r="E237" t="str">
            <v>A</v>
          </cell>
          <cell r="F237">
            <v>39253</v>
          </cell>
        </row>
        <row r="238">
          <cell r="A238" t="str">
            <v>NY0696</v>
          </cell>
          <cell r="B238" t="str">
            <v>Fatima Ahmed Mohammed Abdalla</v>
          </cell>
          <cell r="C238" t="str">
            <v>NUT</v>
          </cell>
          <cell r="D238" t="str">
            <v xml:space="preserve">Phase Monitor </v>
          </cell>
          <cell r="E238" t="str">
            <v>B</v>
          </cell>
          <cell r="F238">
            <v>39267</v>
          </cell>
        </row>
        <row r="239">
          <cell r="A239" t="str">
            <v>NY0698</v>
          </cell>
          <cell r="B239" t="str">
            <v>Abu Algasim Ibrahim Abdallah</v>
          </cell>
          <cell r="C239" t="str">
            <v>LOG</v>
          </cell>
          <cell r="D239" t="str">
            <v>Watchman</v>
          </cell>
          <cell r="E239" t="str">
            <v>A</v>
          </cell>
          <cell r="F239">
            <v>39267</v>
          </cell>
        </row>
        <row r="240">
          <cell r="A240" t="str">
            <v>NY0699</v>
          </cell>
          <cell r="B240" t="str">
            <v>Mohammed Eltigany Nasur Hassan</v>
          </cell>
          <cell r="C240" t="str">
            <v>LOG</v>
          </cell>
          <cell r="D240" t="str">
            <v>Storekeeper</v>
          </cell>
          <cell r="E240" t="str">
            <v>D</v>
          </cell>
          <cell r="F240">
            <v>39267</v>
          </cell>
        </row>
        <row r="241">
          <cell r="A241" t="str">
            <v>NY0700</v>
          </cell>
          <cell r="B241" t="str">
            <v>Adam Zakaria Abdelkarim Ali</v>
          </cell>
          <cell r="C241" t="str">
            <v>LOG</v>
          </cell>
          <cell r="D241" t="str">
            <v>Driver</v>
          </cell>
          <cell r="E241" t="str">
            <v>C</v>
          </cell>
          <cell r="F241">
            <v>39271</v>
          </cell>
        </row>
        <row r="242">
          <cell r="A242" t="str">
            <v>NY0701</v>
          </cell>
          <cell r="B242" t="str">
            <v>Huda Yahia Idriss Is`hag</v>
          </cell>
          <cell r="C242" t="str">
            <v>NUT</v>
          </cell>
          <cell r="D242" t="str">
            <v>Home visitor</v>
          </cell>
          <cell r="E242" t="str">
            <v>B</v>
          </cell>
          <cell r="F242">
            <v>39278</v>
          </cell>
        </row>
        <row r="243">
          <cell r="A243" t="str">
            <v>NY0702</v>
          </cell>
          <cell r="B243" t="str">
            <v>Halima Adam Ishag Mohammed</v>
          </cell>
          <cell r="C243" t="str">
            <v>NUT</v>
          </cell>
          <cell r="D243" t="str">
            <v>Home visitor</v>
          </cell>
          <cell r="E243" t="str">
            <v>B</v>
          </cell>
          <cell r="F243">
            <v>39278</v>
          </cell>
        </row>
        <row r="244">
          <cell r="A244" t="str">
            <v>NY0703</v>
          </cell>
          <cell r="B244" t="str">
            <v>Mohammed Adam Mohammed</v>
          </cell>
          <cell r="C244" t="str">
            <v>NUT</v>
          </cell>
          <cell r="D244" t="str">
            <v>Cleaner</v>
          </cell>
          <cell r="E244" t="str">
            <v>A</v>
          </cell>
          <cell r="F244">
            <v>39278</v>
          </cell>
        </row>
        <row r="245">
          <cell r="A245" t="str">
            <v>NY0704</v>
          </cell>
          <cell r="B245" t="str">
            <v>Yahia Ismail Abdalla Ibrahim</v>
          </cell>
          <cell r="C245" t="str">
            <v>NUT</v>
          </cell>
          <cell r="D245" t="str">
            <v xml:space="preserve">Phase Monitor </v>
          </cell>
          <cell r="E245" t="str">
            <v>B</v>
          </cell>
          <cell r="F245">
            <v>39278</v>
          </cell>
        </row>
        <row r="246">
          <cell r="A246" t="str">
            <v>NY0705</v>
          </cell>
          <cell r="B246" t="str">
            <v>Layla Suliman Abdalrahman Bakhat</v>
          </cell>
          <cell r="C246" t="str">
            <v>NUT</v>
          </cell>
          <cell r="D246" t="str">
            <v>Home visitor</v>
          </cell>
          <cell r="E246" t="str">
            <v>B</v>
          </cell>
          <cell r="F246">
            <v>39278</v>
          </cell>
        </row>
        <row r="247">
          <cell r="A247" t="str">
            <v>NY0707</v>
          </cell>
          <cell r="B247" t="str">
            <v xml:space="preserve">Abaker Hussien Mohammed Mussa </v>
          </cell>
          <cell r="C247" t="str">
            <v>NUT</v>
          </cell>
          <cell r="D247" t="str">
            <v>Home visitor</v>
          </cell>
          <cell r="E247" t="str">
            <v>B</v>
          </cell>
          <cell r="F247">
            <v>39278</v>
          </cell>
        </row>
        <row r="248">
          <cell r="A248" t="str">
            <v>NY0708</v>
          </cell>
          <cell r="B248" t="str">
            <v>Abaker Mater Mohammed Abdalla</v>
          </cell>
          <cell r="C248" t="str">
            <v>NUT</v>
          </cell>
          <cell r="D248" t="str">
            <v>Watchman</v>
          </cell>
          <cell r="E248" t="str">
            <v>A</v>
          </cell>
          <cell r="F248">
            <v>39307</v>
          </cell>
        </row>
        <row r="249">
          <cell r="A249" t="str">
            <v>NY0709</v>
          </cell>
          <cell r="B249" t="str">
            <v>Mohammed Yousif Suliman Ibrahim</v>
          </cell>
          <cell r="C249" t="str">
            <v>NUT</v>
          </cell>
          <cell r="D249" t="str">
            <v>Watchman</v>
          </cell>
          <cell r="E249" t="str">
            <v>A</v>
          </cell>
          <cell r="F249">
            <v>39307</v>
          </cell>
        </row>
        <row r="250">
          <cell r="A250" t="str">
            <v>NY0710</v>
          </cell>
          <cell r="B250" t="str">
            <v>Altahir Ahmed Adam Mohammed</v>
          </cell>
          <cell r="C250" t="str">
            <v>NUT</v>
          </cell>
          <cell r="D250" t="str">
            <v>Watchman</v>
          </cell>
          <cell r="E250" t="str">
            <v>A</v>
          </cell>
          <cell r="F250">
            <v>39307</v>
          </cell>
        </row>
        <row r="251">
          <cell r="A251" t="str">
            <v>NY0711</v>
          </cell>
          <cell r="B251" t="str">
            <v>Babikir Abaker Eisa Guron</v>
          </cell>
          <cell r="C251" t="str">
            <v>NUT</v>
          </cell>
          <cell r="D251" t="str">
            <v>Watchman</v>
          </cell>
          <cell r="E251" t="str">
            <v>A</v>
          </cell>
          <cell r="F251">
            <v>39307</v>
          </cell>
        </row>
        <row r="252">
          <cell r="A252" t="str">
            <v>NY0712</v>
          </cell>
          <cell r="B252" t="str">
            <v>Zeinab Abderahman Aboh Mohammed</v>
          </cell>
          <cell r="C252" t="str">
            <v>NUT</v>
          </cell>
          <cell r="D252" t="str">
            <v>Home visitor</v>
          </cell>
          <cell r="E252" t="str">
            <v>B</v>
          </cell>
          <cell r="F252">
            <v>39320</v>
          </cell>
        </row>
        <row r="253">
          <cell r="A253" t="str">
            <v>NY0713</v>
          </cell>
          <cell r="B253" t="str">
            <v>Adam Abdelrahim Ali Eltom</v>
          </cell>
          <cell r="C253" t="str">
            <v>NUT</v>
          </cell>
          <cell r="D253" t="str">
            <v>Home visitor</v>
          </cell>
          <cell r="E253" t="str">
            <v>B</v>
          </cell>
          <cell r="F253">
            <v>39320</v>
          </cell>
        </row>
        <row r="254">
          <cell r="A254" t="str">
            <v>NY0714</v>
          </cell>
          <cell r="B254" t="str">
            <v>Abdeldaeim Ali Abaker</v>
          </cell>
          <cell r="C254" t="str">
            <v>NUT</v>
          </cell>
          <cell r="D254" t="str">
            <v>Home visitor</v>
          </cell>
          <cell r="E254" t="str">
            <v>B</v>
          </cell>
          <cell r="F254">
            <v>39320</v>
          </cell>
        </row>
        <row r="255">
          <cell r="A255" t="str">
            <v>NY0715</v>
          </cell>
          <cell r="B255" t="str">
            <v>Ali Ibrahim Suliman Adam</v>
          </cell>
          <cell r="C255" t="str">
            <v>LOG</v>
          </cell>
          <cell r="D255" t="str">
            <v>rehabilitation &amp; conistruction officer</v>
          </cell>
          <cell r="E255" t="str">
            <v>E</v>
          </cell>
          <cell r="F255">
            <v>39326</v>
          </cell>
        </row>
        <row r="256">
          <cell r="A256" t="str">
            <v>NY0716</v>
          </cell>
          <cell r="B256" t="str">
            <v>Bashir Mustafa Ibrahim Ahmed</v>
          </cell>
          <cell r="C256" t="str">
            <v>FS</v>
          </cell>
          <cell r="D256" t="str">
            <v>FS trainer Mobilizer</v>
          </cell>
          <cell r="E256" t="str">
            <v>D</v>
          </cell>
          <cell r="F256">
            <v>39326</v>
          </cell>
        </row>
        <row r="257">
          <cell r="A257" t="str">
            <v>NY0717</v>
          </cell>
          <cell r="B257" t="str">
            <v>Aziza Mohammed Babikir Mohammed</v>
          </cell>
          <cell r="C257" t="str">
            <v>NUT</v>
          </cell>
          <cell r="D257" t="str">
            <v>Cleaner</v>
          </cell>
          <cell r="E257" t="str">
            <v>A</v>
          </cell>
          <cell r="F257">
            <v>39335</v>
          </cell>
        </row>
        <row r="258">
          <cell r="A258" t="str">
            <v>NY0718</v>
          </cell>
          <cell r="B258" t="str">
            <v xml:space="preserve">Abdelrahman Ibrahim Abdalla </v>
          </cell>
          <cell r="C258" t="str">
            <v>NUT</v>
          </cell>
          <cell r="D258" t="str">
            <v>Home visitor</v>
          </cell>
          <cell r="E258" t="str">
            <v>B</v>
          </cell>
          <cell r="F258">
            <v>39335</v>
          </cell>
        </row>
        <row r="259">
          <cell r="A259" t="str">
            <v>NY0719</v>
          </cell>
          <cell r="B259" t="str">
            <v>Samira Bakhit Eltahir Hamdan</v>
          </cell>
          <cell r="C259" t="str">
            <v>NUT</v>
          </cell>
          <cell r="D259" t="str">
            <v>Home visitor</v>
          </cell>
          <cell r="E259" t="str">
            <v>B</v>
          </cell>
          <cell r="F259">
            <v>39348</v>
          </cell>
        </row>
        <row r="260">
          <cell r="A260" t="str">
            <v>NY0720</v>
          </cell>
          <cell r="B260" t="str">
            <v>Elfadil Abdelrahman Adam Abaker</v>
          </cell>
          <cell r="C260" t="str">
            <v>NUT</v>
          </cell>
          <cell r="D260" t="str">
            <v>Measurer</v>
          </cell>
          <cell r="E260" t="str">
            <v>B</v>
          </cell>
          <cell r="F260">
            <v>39335</v>
          </cell>
        </row>
        <row r="261">
          <cell r="A261" t="str">
            <v>NY0721</v>
          </cell>
          <cell r="B261" t="str">
            <v>Ahmed Mohammed Babikir Abdelrahman</v>
          </cell>
          <cell r="C261" t="str">
            <v>NUT</v>
          </cell>
          <cell r="D261" t="str">
            <v>Watchman</v>
          </cell>
          <cell r="E261" t="str">
            <v>A</v>
          </cell>
          <cell r="F261">
            <v>39335</v>
          </cell>
        </row>
        <row r="262">
          <cell r="A262" t="str">
            <v>NY0722</v>
          </cell>
          <cell r="B262" t="str">
            <v>Ali Abdalla Ali</v>
          </cell>
          <cell r="C262" t="str">
            <v>NUT</v>
          </cell>
          <cell r="D262" t="str">
            <v>Watchman</v>
          </cell>
          <cell r="E262" t="str">
            <v>A</v>
          </cell>
          <cell r="F262">
            <v>39335</v>
          </cell>
        </row>
        <row r="263">
          <cell r="A263" t="str">
            <v>NY0723</v>
          </cell>
          <cell r="B263" t="str">
            <v>Nuradin Adam Mohammed Numan</v>
          </cell>
          <cell r="C263" t="str">
            <v>NUT</v>
          </cell>
          <cell r="D263" t="str">
            <v>Watchman</v>
          </cell>
          <cell r="E263" t="str">
            <v>A</v>
          </cell>
          <cell r="F263">
            <v>39335</v>
          </cell>
        </row>
        <row r="264">
          <cell r="A264" t="str">
            <v>NY0725</v>
          </cell>
          <cell r="B264" t="str">
            <v>Aradia Seddig Boushra Abdelrahim</v>
          </cell>
          <cell r="C264" t="str">
            <v>NUT</v>
          </cell>
          <cell r="D264" t="str">
            <v>Home visitor</v>
          </cell>
          <cell r="E264" t="str">
            <v>B</v>
          </cell>
          <cell r="F264">
            <v>39391</v>
          </cell>
        </row>
        <row r="265">
          <cell r="A265" t="str">
            <v>NY0726</v>
          </cell>
          <cell r="B265" t="str">
            <v>Abdelaziz Issa Abdalla Ashag</v>
          </cell>
          <cell r="C265" t="str">
            <v>NUT</v>
          </cell>
          <cell r="D265" t="str">
            <v>Home visitor</v>
          </cell>
          <cell r="E265" t="str">
            <v>B</v>
          </cell>
          <cell r="F265">
            <v>39391</v>
          </cell>
        </row>
        <row r="266">
          <cell r="A266" t="str">
            <v>NY0727</v>
          </cell>
          <cell r="B266" t="str">
            <v>Yousif Nasredin Abdelgabar</v>
          </cell>
          <cell r="C266" t="str">
            <v>NUT</v>
          </cell>
          <cell r="D266" t="str">
            <v>Medical Doctor</v>
          </cell>
          <cell r="E266" t="str">
            <v>H</v>
          </cell>
          <cell r="F266">
            <v>39391</v>
          </cell>
        </row>
        <row r="267">
          <cell r="A267" t="str">
            <v>NY0728</v>
          </cell>
          <cell r="B267" t="str">
            <v>Mwdasir Adam Ishag Mohammed</v>
          </cell>
          <cell r="C267" t="str">
            <v>WS</v>
          </cell>
          <cell r="D267" t="str">
            <v>Hygiene Promoter</v>
          </cell>
          <cell r="E267" t="str">
            <v>C</v>
          </cell>
          <cell r="F267">
            <v>39406</v>
          </cell>
        </row>
        <row r="268">
          <cell r="A268" t="str">
            <v>NY0729</v>
          </cell>
          <cell r="B268" t="str">
            <v>Arafa Bdre Yahya</v>
          </cell>
          <cell r="C268" t="str">
            <v>WS</v>
          </cell>
          <cell r="D268" t="str">
            <v>Hygiene Promoter</v>
          </cell>
          <cell r="E268" t="str">
            <v>C</v>
          </cell>
          <cell r="F268">
            <v>39406</v>
          </cell>
        </row>
        <row r="269">
          <cell r="A269" t="str">
            <v>NY0730</v>
          </cell>
          <cell r="B269" t="str">
            <v>Fatima Mohammed Edriss</v>
          </cell>
          <cell r="C269" t="str">
            <v>WS</v>
          </cell>
          <cell r="D269" t="str">
            <v>Hygiene Promoter</v>
          </cell>
          <cell r="E269" t="str">
            <v>C</v>
          </cell>
          <cell r="F269">
            <v>39406</v>
          </cell>
        </row>
        <row r="270">
          <cell r="A270" t="str">
            <v>NY0731</v>
          </cell>
          <cell r="B270" t="str">
            <v>Ibrahim Elgali Eltayib Yagoub</v>
          </cell>
          <cell r="C270" t="str">
            <v>NUT</v>
          </cell>
          <cell r="D270" t="str">
            <v>Medical Assistant</v>
          </cell>
          <cell r="E270" t="str">
            <v>E</v>
          </cell>
          <cell r="F270">
            <v>39449</v>
          </cell>
        </row>
        <row r="271">
          <cell r="A271" t="str">
            <v>NY0732</v>
          </cell>
          <cell r="B271" t="str">
            <v>Alhadi Ibrahim Ahmed Mohamedain</v>
          </cell>
          <cell r="C271" t="str">
            <v>LOG</v>
          </cell>
          <cell r="D271" t="str">
            <v>watchman</v>
          </cell>
          <cell r="E271" t="str">
            <v>A</v>
          </cell>
          <cell r="F271">
            <v>39460</v>
          </cell>
        </row>
        <row r="272">
          <cell r="A272" t="str">
            <v>NY0733</v>
          </cell>
          <cell r="B272" t="str">
            <v xml:space="preserve">Mohammed Abdelrahman Abdalla Adam </v>
          </cell>
          <cell r="C272" t="str">
            <v>LOG</v>
          </cell>
          <cell r="D272" t="str">
            <v>watchman</v>
          </cell>
          <cell r="E272" t="str">
            <v>A</v>
          </cell>
          <cell r="F272">
            <v>39460</v>
          </cell>
        </row>
        <row r="273">
          <cell r="A273" t="str">
            <v>NY0734</v>
          </cell>
          <cell r="B273" t="str">
            <v>Adam Mohammed Aboh Gibreel</v>
          </cell>
          <cell r="C273" t="str">
            <v>LOG</v>
          </cell>
          <cell r="D273" t="str">
            <v>watchman</v>
          </cell>
          <cell r="E273" t="str">
            <v>A</v>
          </cell>
          <cell r="F273">
            <v>39460</v>
          </cell>
        </row>
        <row r="274">
          <cell r="A274" t="str">
            <v>NY0735</v>
          </cell>
          <cell r="B274" t="str">
            <v>Mohammed Eltigani Mohammed Ahmed Elsedig</v>
          </cell>
          <cell r="C274" t="str">
            <v>LOG</v>
          </cell>
          <cell r="D274" t="str">
            <v>watchman</v>
          </cell>
          <cell r="E274" t="str">
            <v>A</v>
          </cell>
          <cell r="F274">
            <v>39460</v>
          </cell>
        </row>
        <row r="275">
          <cell r="A275" t="str">
            <v>NY0736</v>
          </cell>
          <cell r="B275" t="str">
            <v>Ahmed Abdelkarim Adam Eltom</v>
          </cell>
          <cell r="C275" t="str">
            <v>LOG</v>
          </cell>
          <cell r="D275" t="str">
            <v>watchman</v>
          </cell>
          <cell r="E275" t="str">
            <v>A</v>
          </cell>
          <cell r="F275">
            <v>39460</v>
          </cell>
        </row>
        <row r="276">
          <cell r="A276" t="str">
            <v>NY0737</v>
          </cell>
          <cell r="B276" t="str">
            <v>Salah Gism El seed Sabah Elkhair Mohammed Ahmed</v>
          </cell>
          <cell r="C276" t="str">
            <v>LOG</v>
          </cell>
          <cell r="D276" t="str">
            <v>watchman</v>
          </cell>
          <cell r="E276" t="str">
            <v>A</v>
          </cell>
          <cell r="F276">
            <v>39460</v>
          </cell>
        </row>
        <row r="277">
          <cell r="A277" t="str">
            <v>NY0738</v>
          </cell>
          <cell r="B277" t="str">
            <v xml:space="preserve">Abdelhalim Mohammed Gah Elrasool Abdalla </v>
          </cell>
          <cell r="C277" t="str">
            <v>LOG</v>
          </cell>
          <cell r="D277" t="str">
            <v>watchman</v>
          </cell>
          <cell r="E277" t="str">
            <v>A</v>
          </cell>
          <cell r="F277">
            <v>39460</v>
          </cell>
        </row>
        <row r="278">
          <cell r="A278" t="str">
            <v>NY0739</v>
          </cell>
          <cell r="B278" t="str">
            <v>Abdelaziz Gantoor Tirab</v>
          </cell>
          <cell r="C278" t="str">
            <v>NUT</v>
          </cell>
          <cell r="D278" t="str">
            <v>Crowd controller</v>
          </cell>
          <cell r="E278" t="str">
            <v>A</v>
          </cell>
          <cell r="F278">
            <v>39460</v>
          </cell>
        </row>
        <row r="279">
          <cell r="A279" t="str">
            <v>NY0740</v>
          </cell>
          <cell r="B279" t="str">
            <v>Yahya Ismail Ali</v>
          </cell>
          <cell r="C279" t="str">
            <v>NUT</v>
          </cell>
          <cell r="D279" t="str">
            <v>home visitor</v>
          </cell>
          <cell r="E279" t="str">
            <v>B</v>
          </cell>
          <cell r="F279">
            <v>39460</v>
          </cell>
        </row>
        <row r="280">
          <cell r="A280" t="str">
            <v>NY0741</v>
          </cell>
          <cell r="B280" t="str">
            <v>Amna Mohammed Bahar Aldeen</v>
          </cell>
          <cell r="C280" t="str">
            <v>NUT</v>
          </cell>
          <cell r="D280" t="str">
            <v>home visitor</v>
          </cell>
          <cell r="E280" t="str">
            <v>B</v>
          </cell>
          <cell r="F280">
            <v>39460</v>
          </cell>
        </row>
        <row r="281">
          <cell r="A281" t="str">
            <v>NY0742</v>
          </cell>
          <cell r="B281" t="str">
            <v>Mohammed Osman Abdalla</v>
          </cell>
          <cell r="C281" t="str">
            <v>NUT</v>
          </cell>
          <cell r="D281" t="str">
            <v>home visitor</v>
          </cell>
          <cell r="E281" t="str">
            <v>B</v>
          </cell>
          <cell r="F281">
            <v>39460</v>
          </cell>
        </row>
        <row r="282">
          <cell r="A282" t="str">
            <v>NY0743</v>
          </cell>
          <cell r="B282" t="str">
            <v>Somaia Adam Abdalla</v>
          </cell>
          <cell r="C282" t="str">
            <v>NUT</v>
          </cell>
          <cell r="D282" t="str">
            <v>home visitor</v>
          </cell>
          <cell r="E282" t="str">
            <v>B</v>
          </cell>
          <cell r="F282">
            <v>39460</v>
          </cell>
        </row>
        <row r="283">
          <cell r="A283" t="str">
            <v>NY0744</v>
          </cell>
          <cell r="B283" t="str">
            <v>Huweda Hsan Abdalla</v>
          </cell>
          <cell r="C283" t="str">
            <v>NUT</v>
          </cell>
          <cell r="D283" t="str">
            <v>home visitor</v>
          </cell>
          <cell r="E283" t="str">
            <v>B</v>
          </cell>
          <cell r="F283">
            <v>39460</v>
          </cell>
        </row>
        <row r="284">
          <cell r="A284" t="str">
            <v>NY0745</v>
          </cell>
          <cell r="B284" t="str">
            <v>Abdelrahman Suliman Mohammed</v>
          </cell>
          <cell r="C284" t="str">
            <v>NUT</v>
          </cell>
          <cell r="D284" t="str">
            <v>home visitor</v>
          </cell>
          <cell r="E284" t="str">
            <v>B</v>
          </cell>
          <cell r="F284">
            <v>39460</v>
          </cell>
        </row>
        <row r="285">
          <cell r="A285" t="str">
            <v>NY0746</v>
          </cell>
          <cell r="B285" t="str">
            <v>Adam Bakhit Mohammed Adam</v>
          </cell>
          <cell r="C285" t="str">
            <v>NUT</v>
          </cell>
          <cell r="D285" t="str">
            <v>Home visitor</v>
          </cell>
          <cell r="E285" t="str">
            <v>B</v>
          </cell>
          <cell r="F285">
            <v>39460</v>
          </cell>
        </row>
        <row r="286">
          <cell r="A286" t="str">
            <v>NY0747</v>
          </cell>
          <cell r="B286" t="str">
            <v>Mohammed Hamid Mahmoud</v>
          </cell>
          <cell r="C286" t="str">
            <v>NUT</v>
          </cell>
          <cell r="D286" t="str">
            <v>Home visitor</v>
          </cell>
          <cell r="E286" t="str">
            <v>B</v>
          </cell>
          <cell r="F286">
            <v>39460</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ow r="4">
          <cell r="A4" t="str">
            <v>NY0004</v>
          </cell>
        </row>
      </sheetData>
      <sheetData sheetId="11"/>
      <sheetData sheetId="12"/>
      <sheetData sheetId="13">
        <row r="4">
          <cell r="A4" t="str">
            <v>NY0004</v>
          </cell>
        </row>
      </sheetData>
      <sheetData sheetId="14"/>
      <sheetData sheetId="15"/>
      <sheetData sheetId="16"/>
      <sheetData sheetId="17"/>
      <sheetData sheetId="18"/>
      <sheetData sheetId="19" refreshError="1"/>
      <sheetData sheetId="20" refreshError="1"/>
      <sheetData sheetId="21" refreshError="1"/>
      <sheetData sheetId="22" refreshError="1"/>
      <sheetData sheetId="23"/>
      <sheetData sheetId="24">
        <row r="4">
          <cell r="A4" t="str">
            <v>NY0004</v>
          </cell>
        </row>
      </sheetData>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Full"/>
      <sheetName val="Budget - Prog Ops"/>
      <sheetName val="NBI-Loki Ops"/>
      <sheetName val="Office Operations"/>
      <sheetName val="Prog Supplies"/>
      <sheetName val="Materials and Equipment"/>
      <sheetName val="Staff at Locations"/>
      <sheetName val="Facilities"/>
      <sheetName val="Salaries"/>
      <sheetName val="HQ Technical Support"/>
      <sheetName val="IRC SUMMARY"/>
      <sheetName val="data summary"/>
      <sheetName val="Budget_Full"/>
      <sheetName val="Budget_-_Prog_Ops"/>
      <sheetName val="NBI-Loki_Ops"/>
      <sheetName val="Office_Operations"/>
      <sheetName val="Prog_Supplies"/>
      <sheetName val="Materials_and_Equipment"/>
      <sheetName val="Staff_at_Locations"/>
      <sheetName val="HQ_Technical_Support"/>
      <sheetName val="IRC_SUMMARY"/>
      <sheetName val="Budget_Full1"/>
      <sheetName val="Budget_-_Prog_Ops1"/>
      <sheetName val="NBI-Loki_Ops1"/>
      <sheetName val="Office_Operations1"/>
      <sheetName val="Prog_Supplies1"/>
      <sheetName val="Materials_and_Equipment1"/>
      <sheetName val="Staff_at_Locations1"/>
      <sheetName val="HQ_Technical_Support1"/>
      <sheetName val="IRC_SUMMARY1"/>
      <sheetName val="Budget_Full2"/>
      <sheetName val="Budget_-_Prog_Ops2"/>
      <sheetName val="NBI-Loki_Ops2"/>
      <sheetName val="Office_Operations2"/>
      <sheetName val="Prog_Supplies2"/>
      <sheetName val="Materials_and_Equipment2"/>
      <sheetName val="Staff_at_Locations2"/>
      <sheetName val="HQ_Technical_Support2"/>
      <sheetName val="IRC_SUMMARY2"/>
      <sheetName val="Budget_Full3"/>
      <sheetName val="Budget_-_Prog_Ops3"/>
      <sheetName val="NBI-Loki_Ops3"/>
      <sheetName val="Office_Operations3"/>
      <sheetName val="Prog_Supplies3"/>
      <sheetName val="Materials_and_Equipment3"/>
      <sheetName val="Staff_at_Locations3"/>
      <sheetName val="HQ_Technical_Support3"/>
      <sheetName val="IRC_SUMMARY3"/>
    </sheetNames>
    <sheetDataSet>
      <sheetData sheetId="0">
        <row r="10">
          <cell r="G10">
            <v>50</v>
          </cell>
        </row>
      </sheetData>
      <sheetData sheetId="1"/>
      <sheetData sheetId="2"/>
      <sheetData sheetId="3"/>
      <sheetData sheetId="4"/>
      <sheetData sheetId="5"/>
      <sheetData sheetId="6">
        <row r="10">
          <cell r="G10">
            <v>50</v>
          </cell>
        </row>
      </sheetData>
      <sheetData sheetId="7">
        <row r="10">
          <cell r="G10">
            <v>50</v>
          </cell>
          <cell r="H10">
            <v>10</v>
          </cell>
        </row>
      </sheetData>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row r="10">
          <cell r="G10">
            <v>50</v>
          </cell>
        </row>
      </sheetData>
      <sheetData sheetId="22"/>
      <sheetData sheetId="23"/>
      <sheetData sheetId="24"/>
      <sheetData sheetId="25"/>
      <sheetData sheetId="26"/>
      <sheetData sheetId="27"/>
      <sheetData sheetId="28"/>
      <sheetData sheetId="29"/>
      <sheetData sheetId="30">
        <row r="10">
          <cell r="G10">
            <v>50</v>
          </cell>
        </row>
      </sheetData>
      <sheetData sheetId="31"/>
      <sheetData sheetId="32"/>
      <sheetData sheetId="33"/>
      <sheetData sheetId="34"/>
      <sheetData sheetId="35"/>
      <sheetData sheetId="36"/>
      <sheetData sheetId="37"/>
      <sheetData sheetId="38"/>
      <sheetData sheetId="39">
        <row r="10">
          <cell r="G10">
            <v>50</v>
          </cell>
        </row>
      </sheetData>
      <sheetData sheetId="40"/>
      <sheetData sheetId="41"/>
      <sheetData sheetId="42"/>
      <sheetData sheetId="43"/>
      <sheetData sheetId="44"/>
      <sheetData sheetId="45"/>
      <sheetData sheetId="46"/>
      <sheetData sheetId="4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MMAIRE"/>
      <sheetName val="PARAMETRES"/>
      <sheetName val="DETAILS COUTS EXPATS"/>
      <sheetName val="PLAN FI EXPATS"/>
      <sheetName val="SYNTHESE BUD"/>
      <sheetName val="RECAP Z1"/>
    </sheetNames>
    <sheetDataSet>
      <sheetData sheetId="0" refreshError="1"/>
      <sheetData sheetId="1" refreshError="1">
        <row r="3">
          <cell r="C3" t="str">
            <v>Kathmandu</v>
          </cell>
          <cell r="AA3" t="str">
            <v>ADMIN</v>
          </cell>
          <cell r="AD3" t="str">
            <v>S</v>
          </cell>
        </row>
        <row r="4">
          <cell r="E4" t="str">
            <v>KAC01</v>
          </cell>
          <cell r="AA4" t="str">
            <v>BASEREP</v>
          </cell>
          <cell r="AD4" t="str">
            <v>V</v>
          </cell>
        </row>
        <row r="5">
          <cell r="E5" t="str">
            <v>BAC01</v>
          </cell>
          <cell r="AA5" t="str">
            <v>CAPLOG</v>
          </cell>
        </row>
        <row r="6">
          <cell r="E6" t="str">
            <v>BAH01</v>
          </cell>
          <cell r="AA6" t="str">
            <v>DOCTOR</v>
          </cell>
        </row>
        <row r="7">
          <cell r="E7" t="str">
            <v>BAF01</v>
          </cell>
          <cell r="AA7" t="str">
            <v>FIEDLOG</v>
          </cell>
        </row>
        <row r="8">
          <cell r="E8" t="str">
            <v>BAN01</v>
          </cell>
          <cell r="AA8" t="str">
            <v>FS AGRI</v>
          </cell>
        </row>
        <row r="9">
          <cell r="E9" t="str">
            <v>HUC01</v>
          </cell>
          <cell r="AA9" t="str">
            <v>FS COOR</v>
          </cell>
        </row>
        <row r="10">
          <cell r="E10" t="str">
            <v>HUN01</v>
          </cell>
          <cell r="AA10" t="str">
            <v>FS DISTR</v>
          </cell>
        </row>
        <row r="11">
          <cell r="E11" t="str">
            <v>HUF01</v>
          </cell>
          <cell r="AA11" t="str">
            <v>FS SOCIO</v>
          </cell>
        </row>
        <row r="12">
          <cell r="E12" t="str">
            <v>HUH01</v>
          </cell>
          <cell r="AA12" t="str">
            <v>HABILOFF</v>
          </cell>
        </row>
        <row r="13">
          <cell r="AA13" t="str">
            <v>HEADMISS</v>
          </cell>
        </row>
        <row r="14">
          <cell r="AA14" t="str">
            <v>HEAEDUOF</v>
          </cell>
        </row>
        <row r="15">
          <cell r="AA15" t="str">
            <v>LOGADMIN</v>
          </cell>
        </row>
        <row r="16">
          <cell r="AA16" t="str">
            <v>LOGCOORD</v>
          </cell>
        </row>
        <row r="17">
          <cell r="AA17" t="str">
            <v>MEDNUTCO</v>
          </cell>
        </row>
        <row r="18">
          <cell r="AA18" t="str">
            <v>MIDWIFE</v>
          </cell>
        </row>
        <row r="19">
          <cell r="AA19" t="str">
            <v>NURSE</v>
          </cell>
        </row>
        <row r="20">
          <cell r="AA20" t="str">
            <v>NURSENUT</v>
          </cell>
        </row>
        <row r="21">
          <cell r="AA21" t="str">
            <v>NUTRITION</v>
          </cell>
        </row>
        <row r="22">
          <cell r="AA22" t="str">
            <v>PROGCOOR</v>
          </cell>
        </row>
        <row r="23">
          <cell r="AA23" t="str">
            <v>PROJCOOR</v>
          </cell>
        </row>
        <row r="24">
          <cell r="AA24" t="str">
            <v>PSYCHO</v>
          </cell>
        </row>
        <row r="25">
          <cell r="AA25" t="str">
            <v>SANEDUOF</v>
          </cell>
        </row>
        <row r="26">
          <cell r="AA26" t="str">
            <v>WSCOORD</v>
          </cell>
        </row>
        <row r="27">
          <cell r="AA27" t="str">
            <v>WSOFFIC</v>
          </cell>
        </row>
        <row r="28">
          <cell r="AA28" t="str">
            <v>ADMIN RH</v>
          </cell>
        </row>
        <row r="29">
          <cell r="AA29" t="str">
            <v>ADMINCOORD</v>
          </cell>
        </row>
      </sheetData>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ivi PGM"/>
      <sheetName val="Fournisseurs"/>
      <sheetName val="ETA par PGM"/>
      <sheetName val="ETA par PO"/>
      <sheetName val="FRET par PGM"/>
      <sheetName val="Lead time par PO"/>
      <sheetName val="Gantt Commandes"/>
      <sheetName val="Formulaire Controle Qualité"/>
      <sheetName val="Calculatrice"/>
      <sheetName val="Sheet3"/>
    </sheetNames>
    <sheetDataSet>
      <sheetData sheetId="0"/>
      <sheetData sheetId="1"/>
      <sheetData sheetId="2"/>
      <sheetData sheetId="3">
        <row r="4">
          <cell r="B4" t="str">
            <v>Liste de distribution</v>
          </cell>
          <cell r="C4" t="str">
            <v>Status Commande</v>
          </cell>
          <cell r="D4" t="str">
            <v>Bureau</v>
          </cell>
          <cell r="E4" t="str">
            <v>An.</v>
          </cell>
          <cell r="F4" t="str">
            <v>Numéro</v>
          </cell>
          <cell r="G4" t="str">
            <v>Amendement</v>
          </cell>
          <cell r="H4" t="str">
            <v>Description</v>
          </cell>
          <cell r="I4" t="str">
            <v>Unité</v>
          </cell>
          <cell r="J4" t="str">
            <v>Quantités à livrer</v>
          </cell>
          <cell r="K4" t="str">
            <v>Bureau</v>
          </cell>
          <cell r="L4" t="str">
            <v>An.</v>
          </cell>
          <cell r="M4" t="str">
            <v>Numéro</v>
          </cell>
          <cell r="N4" t="str">
            <v>Amendement</v>
          </cell>
          <cell r="O4" t="str">
            <v>Fournisseur</v>
          </cell>
          <cell r="P4" t="str">
            <v>Destinataire sur le PO</v>
          </cell>
          <cell r="Q4" t="str">
            <v>Lieu livraison</v>
          </cell>
          <cell r="R4" t="str">
            <v>TAD de la PGM</v>
          </cell>
          <cell r="S4" t="str">
            <v>Date estimée de livraison par fournisseur</v>
          </cell>
          <cell r="T4" t="str">
            <v>Reçu</v>
          </cell>
        </row>
        <row r="5">
          <cell r="B5">
            <v>0</v>
          </cell>
          <cell r="C5" t="str">
            <v>Fermée</v>
          </cell>
          <cell r="D5" t="str">
            <v>ZAIG</v>
          </cell>
          <cell r="E5">
            <v>2011</v>
          </cell>
          <cell r="F5" t="str">
            <v>00000121</v>
          </cell>
          <cell r="G5" t="str">
            <v>1</v>
          </cell>
          <cell r="H5" t="str">
            <v>KHI</v>
          </cell>
          <cell r="I5" t="str">
            <v>Kit</v>
          </cell>
          <cell r="J5">
            <v>7949</v>
          </cell>
          <cell r="K5" t="str">
            <v>ZAIG</v>
          </cell>
          <cell r="L5">
            <v>2011</v>
          </cell>
          <cell r="M5" t="str">
            <v>00000079</v>
          </cell>
          <cell r="N5" t="str">
            <v>1</v>
          </cell>
          <cell r="O5" t="str">
            <v>Quincaillerie Atlas des secteurs</v>
          </cell>
          <cell r="P5" t="str">
            <v>UNICEF</v>
          </cell>
          <cell r="Q5" t="str">
            <v>Goma</v>
          </cell>
          <cell r="R5">
            <v>2011</v>
          </cell>
          <cell r="S5">
            <v>40724</v>
          </cell>
          <cell r="T5">
            <v>40724</v>
          </cell>
        </row>
        <row r="6">
          <cell r="B6">
            <v>0</v>
          </cell>
          <cell r="C6" t="str">
            <v>Fermée</v>
          </cell>
          <cell r="D6" t="str">
            <v>ZAIG</v>
          </cell>
          <cell r="E6">
            <v>2011</v>
          </cell>
          <cell r="F6" t="str">
            <v>00000121</v>
          </cell>
          <cell r="G6" t="str">
            <v>1</v>
          </cell>
          <cell r="H6" t="str">
            <v>KHI</v>
          </cell>
          <cell r="I6" t="str">
            <v>Kit</v>
          </cell>
          <cell r="J6">
            <v>4958</v>
          </cell>
          <cell r="K6" t="str">
            <v>ZAIG</v>
          </cell>
          <cell r="L6">
            <v>2011</v>
          </cell>
          <cell r="M6" t="str">
            <v>00000080</v>
          </cell>
          <cell r="N6" t="str">
            <v>0</v>
          </cell>
          <cell r="O6" t="str">
            <v>Maison ML</v>
          </cell>
          <cell r="P6" t="str">
            <v>UNICEF</v>
          </cell>
          <cell r="Q6" t="str">
            <v>Bunia</v>
          </cell>
          <cell r="R6">
            <v>2011</v>
          </cell>
          <cell r="S6">
            <v>40724</v>
          </cell>
          <cell r="T6">
            <v>40724</v>
          </cell>
        </row>
        <row r="7">
          <cell r="B7">
            <v>0</v>
          </cell>
          <cell r="C7" t="str">
            <v>Fermée</v>
          </cell>
          <cell r="D7" t="str">
            <v>ZAIG</v>
          </cell>
          <cell r="E7">
            <v>2011</v>
          </cell>
          <cell r="F7" t="str">
            <v>00000121</v>
          </cell>
          <cell r="G7" t="str">
            <v>1</v>
          </cell>
          <cell r="H7" t="str">
            <v>KHI</v>
          </cell>
          <cell r="I7" t="str">
            <v>Kit</v>
          </cell>
          <cell r="J7">
            <v>5042</v>
          </cell>
          <cell r="K7" t="str">
            <v>ZAIG</v>
          </cell>
          <cell r="L7">
            <v>2011</v>
          </cell>
          <cell r="M7" t="str">
            <v>00000081</v>
          </cell>
          <cell r="N7" t="str">
            <v>0</v>
          </cell>
          <cell r="O7" t="str">
            <v>Maison ML</v>
          </cell>
          <cell r="P7" t="str">
            <v>UNICEF</v>
          </cell>
          <cell r="Q7" t="str">
            <v>Goma</v>
          </cell>
          <cell r="R7">
            <v>2011</v>
          </cell>
          <cell r="S7">
            <v>40724</v>
          </cell>
          <cell r="T7">
            <v>40730</v>
          </cell>
        </row>
        <row r="8">
          <cell r="B8">
            <v>0</v>
          </cell>
          <cell r="C8" t="str">
            <v>Fermée</v>
          </cell>
          <cell r="D8" t="str">
            <v>ZAIG</v>
          </cell>
          <cell r="E8">
            <v>2011</v>
          </cell>
          <cell r="F8" t="str">
            <v>00000121</v>
          </cell>
          <cell r="G8" t="str">
            <v>1</v>
          </cell>
          <cell r="H8" t="str">
            <v>KHI</v>
          </cell>
          <cell r="I8" t="str">
            <v>Kit</v>
          </cell>
          <cell r="J8">
            <v>0</v>
          </cell>
          <cell r="K8">
            <v>0</v>
          </cell>
          <cell r="L8">
            <v>0</v>
          </cell>
          <cell r="M8">
            <v>0</v>
          </cell>
          <cell r="N8">
            <v>0</v>
          </cell>
          <cell r="O8">
            <v>0</v>
          </cell>
          <cell r="P8">
            <v>0</v>
          </cell>
          <cell r="Q8">
            <v>0</v>
          </cell>
          <cell r="R8">
            <v>0</v>
          </cell>
          <cell r="S8">
            <v>0</v>
          </cell>
          <cell r="T8">
            <v>0</v>
          </cell>
        </row>
        <row r="9">
          <cell r="B9">
            <v>0</v>
          </cell>
          <cell r="C9" t="str">
            <v>Fermée</v>
          </cell>
          <cell r="D9" t="str">
            <v>ZAIG</v>
          </cell>
          <cell r="E9">
            <v>2011</v>
          </cell>
          <cell r="F9" t="str">
            <v>00000121</v>
          </cell>
          <cell r="G9" t="str">
            <v>1</v>
          </cell>
          <cell r="H9" t="str">
            <v>KHI</v>
          </cell>
          <cell r="I9" t="str">
            <v>Kit</v>
          </cell>
          <cell r="J9">
            <v>0</v>
          </cell>
          <cell r="K9">
            <v>0</v>
          </cell>
          <cell r="L9">
            <v>0</v>
          </cell>
          <cell r="M9">
            <v>0</v>
          </cell>
          <cell r="N9">
            <v>0</v>
          </cell>
          <cell r="O9">
            <v>0</v>
          </cell>
          <cell r="P9">
            <v>0</v>
          </cell>
          <cell r="Q9">
            <v>0</v>
          </cell>
          <cell r="R9">
            <v>0</v>
          </cell>
          <cell r="S9">
            <v>0</v>
          </cell>
          <cell r="T9">
            <v>0</v>
          </cell>
        </row>
        <row r="10">
          <cell r="B10">
            <v>0</v>
          </cell>
          <cell r="C10" t="str">
            <v>Fermée</v>
          </cell>
          <cell r="D10" t="str">
            <v>ZAIG</v>
          </cell>
          <cell r="E10">
            <v>2011</v>
          </cell>
          <cell r="F10" t="str">
            <v>00000121</v>
          </cell>
          <cell r="G10" t="str">
            <v>1</v>
          </cell>
          <cell r="H10" t="str">
            <v>KHI</v>
          </cell>
          <cell r="I10" t="str">
            <v>Kit</v>
          </cell>
          <cell r="J10">
            <v>0</v>
          </cell>
          <cell r="K10">
            <v>0</v>
          </cell>
          <cell r="L10">
            <v>0</v>
          </cell>
          <cell r="M10">
            <v>0</v>
          </cell>
          <cell r="N10">
            <v>0</v>
          </cell>
          <cell r="O10">
            <v>0</v>
          </cell>
          <cell r="P10">
            <v>0</v>
          </cell>
          <cell r="Q10">
            <v>0</v>
          </cell>
          <cell r="R10">
            <v>0</v>
          </cell>
          <cell r="S10">
            <v>0</v>
          </cell>
          <cell r="T10">
            <v>0</v>
          </cell>
        </row>
        <row r="11">
          <cell r="B11">
            <v>0</v>
          </cell>
          <cell r="C11" t="str">
            <v>Fermée</v>
          </cell>
          <cell r="D11" t="str">
            <v>ZAIG</v>
          </cell>
          <cell r="E11">
            <v>2011</v>
          </cell>
          <cell r="F11" t="str">
            <v>00000121</v>
          </cell>
          <cell r="G11" t="str">
            <v>1</v>
          </cell>
          <cell r="H11" t="str">
            <v>KHI</v>
          </cell>
          <cell r="I11" t="str">
            <v>Kit</v>
          </cell>
          <cell r="J11">
            <v>0</v>
          </cell>
          <cell r="K11">
            <v>0</v>
          </cell>
          <cell r="L11">
            <v>0</v>
          </cell>
          <cell r="M11">
            <v>0</v>
          </cell>
          <cell r="N11">
            <v>0</v>
          </cell>
          <cell r="O11">
            <v>0</v>
          </cell>
          <cell r="P11">
            <v>0</v>
          </cell>
          <cell r="Q11">
            <v>0</v>
          </cell>
          <cell r="R11">
            <v>0</v>
          </cell>
          <cell r="S11">
            <v>0</v>
          </cell>
          <cell r="T11">
            <v>0</v>
          </cell>
        </row>
        <row r="12">
          <cell r="B12">
            <v>0</v>
          </cell>
          <cell r="C12" t="str">
            <v>Transit</v>
          </cell>
          <cell r="D12" t="str">
            <v>ZAIG</v>
          </cell>
          <cell r="E12">
            <v>2011</v>
          </cell>
          <cell r="F12" t="str">
            <v>00000110</v>
          </cell>
          <cell r="G12" t="str">
            <v>1</v>
          </cell>
          <cell r="H12" t="str">
            <v>Aluminium Sulphate</v>
          </cell>
          <cell r="I12" t="str">
            <v>Kg</v>
          </cell>
          <cell r="J12">
            <v>600</v>
          </cell>
          <cell r="K12" t="str">
            <v>DANA</v>
          </cell>
          <cell r="L12">
            <v>2011</v>
          </cell>
          <cell r="M12" t="str">
            <v>45114710</v>
          </cell>
          <cell r="N12" t="str">
            <v>0</v>
          </cell>
          <cell r="O12" t="str">
            <v>Alm International SA France</v>
          </cell>
          <cell r="P12" t="str">
            <v>UNICEF</v>
          </cell>
          <cell r="Q12" t="str">
            <v>Goma</v>
          </cell>
          <cell r="R12">
            <v>2011</v>
          </cell>
          <cell r="S12" t="str">
            <v>Inconnue</v>
          </cell>
          <cell r="T12">
            <v>2011</v>
          </cell>
        </row>
        <row r="13">
          <cell r="B13">
            <v>0</v>
          </cell>
          <cell r="C13" t="str">
            <v>Transit</v>
          </cell>
          <cell r="D13" t="str">
            <v>ZAIG</v>
          </cell>
          <cell r="E13">
            <v>2011</v>
          </cell>
          <cell r="F13" t="str">
            <v>00000110</v>
          </cell>
          <cell r="G13" t="str">
            <v>1</v>
          </cell>
          <cell r="H13" t="str">
            <v>Aluminium Sulphate</v>
          </cell>
          <cell r="I13" t="str">
            <v>Kg</v>
          </cell>
          <cell r="J13">
            <v>0</v>
          </cell>
          <cell r="K13">
            <v>0</v>
          </cell>
          <cell r="L13">
            <v>0</v>
          </cell>
          <cell r="M13">
            <v>0</v>
          </cell>
          <cell r="N13">
            <v>0</v>
          </cell>
          <cell r="O13">
            <v>0</v>
          </cell>
          <cell r="P13">
            <v>0</v>
          </cell>
          <cell r="Q13">
            <v>0</v>
          </cell>
          <cell r="R13">
            <v>0</v>
          </cell>
          <cell r="S13">
            <v>0</v>
          </cell>
          <cell r="T13">
            <v>0</v>
          </cell>
        </row>
        <row r="14">
          <cell r="B14">
            <v>0</v>
          </cell>
          <cell r="C14" t="str">
            <v>Transit</v>
          </cell>
          <cell r="D14" t="str">
            <v>ZAIG</v>
          </cell>
          <cell r="E14">
            <v>2011</v>
          </cell>
          <cell r="F14" t="str">
            <v>00000110</v>
          </cell>
          <cell r="G14" t="str">
            <v>1</v>
          </cell>
          <cell r="H14" t="str">
            <v>Aluminium Sulphate</v>
          </cell>
          <cell r="I14" t="str">
            <v>Kg</v>
          </cell>
          <cell r="J14">
            <v>0</v>
          </cell>
          <cell r="K14">
            <v>0</v>
          </cell>
          <cell r="L14">
            <v>0</v>
          </cell>
          <cell r="M14">
            <v>0</v>
          </cell>
          <cell r="N14">
            <v>0</v>
          </cell>
          <cell r="O14">
            <v>0</v>
          </cell>
          <cell r="P14">
            <v>0</v>
          </cell>
          <cell r="Q14">
            <v>0</v>
          </cell>
          <cell r="R14">
            <v>0</v>
          </cell>
          <cell r="S14">
            <v>0</v>
          </cell>
          <cell r="T14">
            <v>0</v>
          </cell>
        </row>
        <row r="15">
          <cell r="B15">
            <v>0</v>
          </cell>
          <cell r="C15" t="str">
            <v>Transit</v>
          </cell>
          <cell r="D15" t="str">
            <v>ZAIG</v>
          </cell>
          <cell r="E15">
            <v>2011</v>
          </cell>
          <cell r="F15" t="str">
            <v>00000110</v>
          </cell>
          <cell r="G15" t="str">
            <v>1</v>
          </cell>
          <cell r="H15" t="str">
            <v>Aluminium Sulphate</v>
          </cell>
          <cell r="I15" t="str">
            <v>Kg</v>
          </cell>
          <cell r="J15">
            <v>0</v>
          </cell>
          <cell r="K15">
            <v>0</v>
          </cell>
          <cell r="L15">
            <v>0</v>
          </cell>
          <cell r="M15">
            <v>0</v>
          </cell>
          <cell r="N15">
            <v>0</v>
          </cell>
          <cell r="O15">
            <v>0</v>
          </cell>
          <cell r="P15">
            <v>0</v>
          </cell>
          <cell r="Q15">
            <v>0</v>
          </cell>
          <cell r="R15">
            <v>0</v>
          </cell>
          <cell r="S15">
            <v>0</v>
          </cell>
          <cell r="T15">
            <v>0</v>
          </cell>
        </row>
        <row r="16">
          <cell r="B16">
            <v>0</v>
          </cell>
          <cell r="C16" t="str">
            <v>Transit</v>
          </cell>
          <cell r="D16" t="str">
            <v>ZAIG</v>
          </cell>
          <cell r="E16">
            <v>2011</v>
          </cell>
          <cell r="F16" t="str">
            <v>00000110</v>
          </cell>
          <cell r="G16" t="str">
            <v>1</v>
          </cell>
          <cell r="H16" t="str">
            <v>Aluminium Sulphate</v>
          </cell>
          <cell r="I16" t="str">
            <v>Kg</v>
          </cell>
          <cell r="J16">
            <v>0</v>
          </cell>
          <cell r="K16">
            <v>0</v>
          </cell>
          <cell r="L16">
            <v>0</v>
          </cell>
          <cell r="M16">
            <v>0</v>
          </cell>
          <cell r="N16">
            <v>0</v>
          </cell>
          <cell r="O16">
            <v>0</v>
          </cell>
          <cell r="P16">
            <v>0</v>
          </cell>
          <cell r="Q16">
            <v>0</v>
          </cell>
          <cell r="R16">
            <v>0</v>
          </cell>
          <cell r="S16">
            <v>0</v>
          </cell>
          <cell r="T16">
            <v>0</v>
          </cell>
        </row>
        <row r="17">
          <cell r="B17">
            <v>0</v>
          </cell>
          <cell r="C17" t="str">
            <v>Transit</v>
          </cell>
          <cell r="D17" t="str">
            <v>ZAIG</v>
          </cell>
          <cell r="E17">
            <v>2011</v>
          </cell>
          <cell r="F17" t="str">
            <v>00000110</v>
          </cell>
          <cell r="G17" t="str">
            <v>1</v>
          </cell>
          <cell r="H17" t="str">
            <v>Aluminium Sulphate</v>
          </cell>
          <cell r="I17" t="str">
            <v>Kg</v>
          </cell>
          <cell r="J17">
            <v>0</v>
          </cell>
          <cell r="K17">
            <v>0</v>
          </cell>
          <cell r="L17">
            <v>0</v>
          </cell>
          <cell r="M17">
            <v>0</v>
          </cell>
          <cell r="N17">
            <v>0</v>
          </cell>
          <cell r="O17">
            <v>0</v>
          </cell>
          <cell r="P17">
            <v>0</v>
          </cell>
          <cell r="Q17">
            <v>0</v>
          </cell>
          <cell r="R17">
            <v>0</v>
          </cell>
          <cell r="S17">
            <v>0</v>
          </cell>
          <cell r="T17">
            <v>0</v>
          </cell>
        </row>
        <row r="18">
          <cell r="B18">
            <v>0</v>
          </cell>
          <cell r="C18" t="str">
            <v>Transit</v>
          </cell>
          <cell r="D18" t="str">
            <v>ZAIG</v>
          </cell>
          <cell r="E18">
            <v>2011</v>
          </cell>
          <cell r="F18" t="str">
            <v>00000110</v>
          </cell>
          <cell r="G18" t="str">
            <v>1</v>
          </cell>
          <cell r="H18" t="str">
            <v>Aluminium Sulphate</v>
          </cell>
          <cell r="I18" t="str">
            <v>Kg</v>
          </cell>
          <cell r="J18">
            <v>0</v>
          </cell>
          <cell r="K18">
            <v>0</v>
          </cell>
          <cell r="L18">
            <v>0</v>
          </cell>
          <cell r="M18">
            <v>0</v>
          </cell>
          <cell r="N18">
            <v>0</v>
          </cell>
          <cell r="O18">
            <v>0</v>
          </cell>
          <cell r="P18">
            <v>0</v>
          </cell>
          <cell r="Q18">
            <v>0</v>
          </cell>
          <cell r="R18">
            <v>0</v>
          </cell>
          <cell r="S18">
            <v>0</v>
          </cell>
          <cell r="T18">
            <v>0</v>
          </cell>
        </row>
        <row r="19">
          <cell r="B19">
            <v>0</v>
          </cell>
          <cell r="C19" t="str">
            <v>Fermée</v>
          </cell>
          <cell r="D19" t="str">
            <v>ZAIG</v>
          </cell>
          <cell r="E19">
            <v>2011</v>
          </cell>
          <cell r="F19" t="str">
            <v>00000097</v>
          </cell>
          <cell r="G19" t="str">
            <v>0</v>
          </cell>
          <cell r="H19" t="str">
            <v>Tarpaulin Plastic sheeting rolls 4x60 m</v>
          </cell>
          <cell r="I19" t="str">
            <v>Rlx</v>
          </cell>
          <cell r="J19">
            <v>500</v>
          </cell>
          <cell r="K19" t="str">
            <v>ZAIG</v>
          </cell>
          <cell r="L19">
            <v>2011</v>
          </cell>
          <cell r="M19" t="str">
            <v>00000082</v>
          </cell>
          <cell r="N19" t="str">
            <v>0</v>
          </cell>
          <cell r="O19" t="str">
            <v>Techno Relief Services Ltd.</v>
          </cell>
          <cell r="P19" t="str">
            <v>UNICEF</v>
          </cell>
          <cell r="Q19" t="str">
            <v>Goma</v>
          </cell>
          <cell r="R19">
            <v>2011</v>
          </cell>
          <cell r="S19">
            <v>40751</v>
          </cell>
          <cell r="T19">
            <v>40733</v>
          </cell>
        </row>
        <row r="20">
          <cell r="B20">
            <v>0</v>
          </cell>
          <cell r="C20" t="str">
            <v>Fermée</v>
          </cell>
          <cell r="D20" t="str">
            <v>ZAIG</v>
          </cell>
          <cell r="E20">
            <v>2011</v>
          </cell>
          <cell r="F20" t="str">
            <v>00000097</v>
          </cell>
          <cell r="G20" t="str">
            <v>0</v>
          </cell>
          <cell r="H20" t="str">
            <v>Tarpaulin Plastic sheeting rolls 4x60 m</v>
          </cell>
          <cell r="I20" t="str">
            <v>Rlx</v>
          </cell>
          <cell r="J20">
            <v>0</v>
          </cell>
          <cell r="K20">
            <v>0</v>
          </cell>
          <cell r="L20">
            <v>0</v>
          </cell>
          <cell r="M20">
            <v>0</v>
          </cell>
          <cell r="N20">
            <v>0</v>
          </cell>
          <cell r="O20">
            <v>0</v>
          </cell>
          <cell r="P20">
            <v>0</v>
          </cell>
          <cell r="Q20">
            <v>0</v>
          </cell>
          <cell r="R20">
            <v>0</v>
          </cell>
          <cell r="S20">
            <v>0</v>
          </cell>
          <cell r="T20">
            <v>0</v>
          </cell>
        </row>
        <row r="21">
          <cell r="B21">
            <v>0</v>
          </cell>
          <cell r="C21" t="str">
            <v>Fermée</v>
          </cell>
          <cell r="D21" t="str">
            <v>ZAIG</v>
          </cell>
          <cell r="E21">
            <v>2011</v>
          </cell>
          <cell r="F21" t="str">
            <v>00000097</v>
          </cell>
          <cell r="G21" t="str">
            <v>0</v>
          </cell>
          <cell r="H21" t="str">
            <v>Tarpaulin Plastic sheeting rolls 4x60 m</v>
          </cell>
          <cell r="I21" t="str">
            <v>Rlx</v>
          </cell>
          <cell r="J21">
            <v>0</v>
          </cell>
          <cell r="K21">
            <v>0</v>
          </cell>
          <cell r="L21">
            <v>0</v>
          </cell>
          <cell r="M21">
            <v>0</v>
          </cell>
          <cell r="N21">
            <v>0</v>
          </cell>
          <cell r="O21">
            <v>0</v>
          </cell>
          <cell r="P21">
            <v>0</v>
          </cell>
          <cell r="Q21">
            <v>0</v>
          </cell>
          <cell r="R21">
            <v>0</v>
          </cell>
          <cell r="S21">
            <v>0</v>
          </cell>
          <cell r="T21">
            <v>0</v>
          </cell>
        </row>
        <row r="22">
          <cell r="B22">
            <v>0</v>
          </cell>
          <cell r="C22" t="str">
            <v>Fermée</v>
          </cell>
          <cell r="D22" t="str">
            <v>ZAIG</v>
          </cell>
          <cell r="E22">
            <v>2011</v>
          </cell>
          <cell r="F22" t="str">
            <v>00000097</v>
          </cell>
          <cell r="G22" t="str">
            <v>0</v>
          </cell>
          <cell r="H22" t="str">
            <v>Tarpaulin Plastic sheeting rolls 4x60 m</v>
          </cell>
          <cell r="I22" t="str">
            <v>Rlx</v>
          </cell>
          <cell r="J22">
            <v>0</v>
          </cell>
          <cell r="K22">
            <v>0</v>
          </cell>
          <cell r="L22">
            <v>0</v>
          </cell>
          <cell r="M22">
            <v>0</v>
          </cell>
          <cell r="N22">
            <v>0</v>
          </cell>
          <cell r="O22">
            <v>0</v>
          </cell>
          <cell r="P22">
            <v>0</v>
          </cell>
          <cell r="Q22">
            <v>0</v>
          </cell>
          <cell r="R22">
            <v>0</v>
          </cell>
          <cell r="S22">
            <v>0</v>
          </cell>
          <cell r="T22">
            <v>0</v>
          </cell>
        </row>
        <row r="23">
          <cell r="B23">
            <v>0</v>
          </cell>
          <cell r="C23" t="str">
            <v>Fermée</v>
          </cell>
          <cell r="D23" t="str">
            <v>ZAIG</v>
          </cell>
          <cell r="E23">
            <v>2011</v>
          </cell>
          <cell r="F23" t="str">
            <v>00000097</v>
          </cell>
          <cell r="G23" t="str">
            <v>0</v>
          </cell>
          <cell r="H23" t="str">
            <v>Tarpaulin Plastic sheeting rolls 4x60 m</v>
          </cell>
          <cell r="I23" t="str">
            <v>Rlx</v>
          </cell>
          <cell r="J23">
            <v>0</v>
          </cell>
          <cell r="K23">
            <v>0</v>
          </cell>
          <cell r="L23">
            <v>0</v>
          </cell>
          <cell r="M23">
            <v>0</v>
          </cell>
          <cell r="N23">
            <v>0</v>
          </cell>
          <cell r="O23">
            <v>0</v>
          </cell>
          <cell r="P23">
            <v>0</v>
          </cell>
          <cell r="Q23">
            <v>0</v>
          </cell>
          <cell r="R23">
            <v>0</v>
          </cell>
          <cell r="S23">
            <v>0</v>
          </cell>
          <cell r="T23">
            <v>0</v>
          </cell>
        </row>
        <row r="24">
          <cell r="B24">
            <v>0</v>
          </cell>
          <cell r="C24" t="str">
            <v>Fermée</v>
          </cell>
          <cell r="D24" t="str">
            <v>ZAIG</v>
          </cell>
          <cell r="E24">
            <v>2011</v>
          </cell>
          <cell r="F24" t="str">
            <v>00000097</v>
          </cell>
          <cell r="G24" t="str">
            <v>0</v>
          </cell>
          <cell r="H24" t="str">
            <v>Tarpaulin Plastic sheeting rolls 4x60 m</v>
          </cell>
          <cell r="I24" t="str">
            <v>Rlx</v>
          </cell>
          <cell r="J24">
            <v>0</v>
          </cell>
          <cell r="K24">
            <v>0</v>
          </cell>
          <cell r="L24">
            <v>0</v>
          </cell>
          <cell r="M24">
            <v>0</v>
          </cell>
          <cell r="N24">
            <v>0</v>
          </cell>
          <cell r="O24">
            <v>0</v>
          </cell>
          <cell r="P24">
            <v>0</v>
          </cell>
          <cell r="Q24">
            <v>0</v>
          </cell>
          <cell r="R24">
            <v>0</v>
          </cell>
          <cell r="S24">
            <v>0</v>
          </cell>
          <cell r="T24">
            <v>0</v>
          </cell>
        </row>
        <row r="25">
          <cell r="B25">
            <v>0</v>
          </cell>
          <cell r="C25" t="str">
            <v>Fermée</v>
          </cell>
          <cell r="D25" t="str">
            <v>ZAIG</v>
          </cell>
          <cell r="E25">
            <v>2011</v>
          </cell>
          <cell r="F25" t="str">
            <v>00000097</v>
          </cell>
          <cell r="G25" t="str">
            <v>0</v>
          </cell>
          <cell r="H25" t="str">
            <v>Tarpaulin Plastic sheeting rolls 4x60 m</v>
          </cell>
          <cell r="I25" t="str">
            <v>Rlx</v>
          </cell>
          <cell r="J25">
            <v>0</v>
          </cell>
          <cell r="K25">
            <v>0</v>
          </cell>
          <cell r="L25">
            <v>0</v>
          </cell>
          <cell r="M25">
            <v>0</v>
          </cell>
          <cell r="N25">
            <v>0</v>
          </cell>
          <cell r="O25">
            <v>0</v>
          </cell>
          <cell r="P25">
            <v>0</v>
          </cell>
          <cell r="Q25">
            <v>0</v>
          </cell>
          <cell r="R25">
            <v>0</v>
          </cell>
          <cell r="S25">
            <v>0</v>
          </cell>
          <cell r="T25">
            <v>0</v>
          </cell>
        </row>
        <row r="26">
          <cell r="B26" t="str">
            <v>Solidarités International NK - Bureau de Goma</v>
          </cell>
          <cell r="C26" t="str">
            <v>Douanes</v>
          </cell>
          <cell r="D26" t="str">
            <v>ZAIG</v>
          </cell>
          <cell r="E26">
            <v>2011</v>
          </cell>
          <cell r="F26" t="str">
            <v>00000124</v>
          </cell>
          <cell r="G26" t="str">
            <v>1</v>
          </cell>
          <cell r="H26" t="str">
            <v>Kit NFI Noyau</v>
          </cell>
          <cell r="I26" t="str">
            <v>Kit</v>
          </cell>
          <cell r="J26">
            <v>3000</v>
          </cell>
          <cell r="K26" t="str">
            <v>ZAIG</v>
          </cell>
          <cell r="L26">
            <v>2011</v>
          </cell>
          <cell r="M26" t="str">
            <v>00000084</v>
          </cell>
          <cell r="N26" t="str">
            <v>0</v>
          </cell>
          <cell r="O26" t="str">
            <v>Spartan Relief Supplies Limited</v>
          </cell>
          <cell r="P26" t="str">
            <v>UNICEF</v>
          </cell>
          <cell r="Q26" t="str">
            <v>Goma</v>
          </cell>
          <cell r="R26">
            <v>40744</v>
          </cell>
          <cell r="S26">
            <v>40802</v>
          </cell>
          <cell r="T26">
            <v>40815</v>
          </cell>
        </row>
        <row r="27">
          <cell r="B27" t="str">
            <v>Solidarités International NK - Bureau de Goma</v>
          </cell>
          <cell r="C27" t="str">
            <v>Douanes</v>
          </cell>
          <cell r="D27" t="str">
            <v>ZAIG</v>
          </cell>
          <cell r="E27">
            <v>2011</v>
          </cell>
          <cell r="F27" t="str">
            <v>00000124</v>
          </cell>
          <cell r="G27" t="str">
            <v>1</v>
          </cell>
          <cell r="H27" t="str">
            <v>Kit NFI Noyau</v>
          </cell>
          <cell r="I27" t="str">
            <v>Kit</v>
          </cell>
          <cell r="J27">
            <v>0</v>
          </cell>
          <cell r="K27">
            <v>0</v>
          </cell>
          <cell r="L27">
            <v>0</v>
          </cell>
          <cell r="M27">
            <v>0</v>
          </cell>
          <cell r="N27">
            <v>0</v>
          </cell>
          <cell r="O27">
            <v>0</v>
          </cell>
          <cell r="P27">
            <v>0</v>
          </cell>
          <cell r="Q27">
            <v>0</v>
          </cell>
          <cell r="R27">
            <v>40744</v>
          </cell>
          <cell r="S27">
            <v>40744</v>
          </cell>
          <cell r="T27">
            <v>40744</v>
          </cell>
        </row>
        <row r="28">
          <cell r="B28" t="str">
            <v>Solidarités International NK - Bureau de Goma</v>
          </cell>
          <cell r="C28" t="str">
            <v>Douanes</v>
          </cell>
          <cell r="D28" t="str">
            <v>ZAIG</v>
          </cell>
          <cell r="E28">
            <v>2011</v>
          </cell>
          <cell r="F28" t="str">
            <v>00000124</v>
          </cell>
          <cell r="G28" t="str">
            <v>1</v>
          </cell>
          <cell r="H28" t="str">
            <v>Kit NFI Noyau</v>
          </cell>
          <cell r="I28" t="str">
            <v>Kit</v>
          </cell>
          <cell r="J28">
            <v>0</v>
          </cell>
          <cell r="K28">
            <v>0</v>
          </cell>
          <cell r="L28">
            <v>0</v>
          </cell>
          <cell r="M28">
            <v>0</v>
          </cell>
          <cell r="N28">
            <v>0</v>
          </cell>
          <cell r="O28">
            <v>0</v>
          </cell>
          <cell r="P28">
            <v>0</v>
          </cell>
          <cell r="Q28">
            <v>0</v>
          </cell>
          <cell r="R28">
            <v>40744</v>
          </cell>
          <cell r="S28">
            <v>40744</v>
          </cell>
          <cell r="T28">
            <v>40744</v>
          </cell>
        </row>
        <row r="29">
          <cell r="B29" t="str">
            <v>Solidarités International NK - Bureau de Goma</v>
          </cell>
          <cell r="C29" t="str">
            <v>Douanes</v>
          </cell>
          <cell r="D29" t="str">
            <v>ZAIG</v>
          </cell>
          <cell r="E29">
            <v>2011</v>
          </cell>
          <cell r="F29" t="str">
            <v>00000124</v>
          </cell>
          <cell r="G29" t="str">
            <v>1</v>
          </cell>
          <cell r="H29" t="str">
            <v>Kit NFI Noyau</v>
          </cell>
          <cell r="I29" t="str">
            <v>Kit</v>
          </cell>
          <cell r="J29">
            <v>0</v>
          </cell>
          <cell r="K29">
            <v>0</v>
          </cell>
          <cell r="L29">
            <v>0</v>
          </cell>
          <cell r="M29">
            <v>0</v>
          </cell>
          <cell r="N29">
            <v>0</v>
          </cell>
          <cell r="O29">
            <v>0</v>
          </cell>
          <cell r="P29">
            <v>0</v>
          </cell>
          <cell r="Q29">
            <v>0</v>
          </cell>
          <cell r="R29">
            <v>40744</v>
          </cell>
          <cell r="S29">
            <v>40744</v>
          </cell>
          <cell r="T29">
            <v>40744</v>
          </cell>
        </row>
        <row r="30">
          <cell r="B30" t="str">
            <v>Solidarités International NK - Bureau de Goma</v>
          </cell>
          <cell r="C30" t="str">
            <v>Douanes</v>
          </cell>
          <cell r="D30" t="str">
            <v>ZAIG</v>
          </cell>
          <cell r="E30">
            <v>2011</v>
          </cell>
          <cell r="F30" t="str">
            <v>00000124</v>
          </cell>
          <cell r="G30" t="str">
            <v>1</v>
          </cell>
          <cell r="H30" t="str">
            <v>Kit NFI Noyau</v>
          </cell>
          <cell r="I30" t="str">
            <v>Kit</v>
          </cell>
          <cell r="J30">
            <v>0</v>
          </cell>
          <cell r="K30">
            <v>0</v>
          </cell>
          <cell r="L30">
            <v>0</v>
          </cell>
          <cell r="M30">
            <v>0</v>
          </cell>
          <cell r="N30">
            <v>0</v>
          </cell>
          <cell r="O30">
            <v>0</v>
          </cell>
          <cell r="P30">
            <v>0</v>
          </cell>
          <cell r="Q30">
            <v>0</v>
          </cell>
          <cell r="R30">
            <v>40744</v>
          </cell>
          <cell r="S30">
            <v>40744</v>
          </cell>
          <cell r="T30">
            <v>40744</v>
          </cell>
        </row>
        <row r="31">
          <cell r="B31" t="str">
            <v>Solidarités International NK - Bureau de Goma</v>
          </cell>
          <cell r="C31" t="str">
            <v>Douanes</v>
          </cell>
          <cell r="D31" t="str">
            <v>ZAIG</v>
          </cell>
          <cell r="E31">
            <v>2011</v>
          </cell>
          <cell r="F31" t="str">
            <v>00000124</v>
          </cell>
          <cell r="G31" t="str">
            <v>1</v>
          </cell>
          <cell r="H31" t="str">
            <v>Kit NFI Noyau</v>
          </cell>
          <cell r="I31" t="str">
            <v>Kit</v>
          </cell>
          <cell r="J31">
            <v>0</v>
          </cell>
          <cell r="K31">
            <v>0</v>
          </cell>
          <cell r="L31">
            <v>0</v>
          </cell>
          <cell r="M31">
            <v>0</v>
          </cell>
          <cell r="N31">
            <v>0</v>
          </cell>
          <cell r="O31">
            <v>0</v>
          </cell>
          <cell r="P31">
            <v>0</v>
          </cell>
          <cell r="Q31">
            <v>0</v>
          </cell>
          <cell r="R31">
            <v>40744</v>
          </cell>
          <cell r="S31">
            <v>40744</v>
          </cell>
          <cell r="T31">
            <v>40744</v>
          </cell>
        </row>
        <row r="32">
          <cell r="B32" t="str">
            <v>Solidarités International NK - Bureau de Goma</v>
          </cell>
          <cell r="C32" t="str">
            <v>Douanes</v>
          </cell>
          <cell r="D32" t="str">
            <v>ZAIG</v>
          </cell>
          <cell r="E32">
            <v>2011</v>
          </cell>
          <cell r="F32" t="str">
            <v>00000124</v>
          </cell>
          <cell r="G32" t="str">
            <v>1</v>
          </cell>
          <cell r="H32" t="str">
            <v>Kit NFI Noyau</v>
          </cell>
          <cell r="I32" t="str">
            <v>Kit</v>
          </cell>
          <cell r="J32">
            <v>0</v>
          </cell>
          <cell r="K32">
            <v>0</v>
          </cell>
          <cell r="L32">
            <v>0</v>
          </cell>
          <cell r="M32">
            <v>0</v>
          </cell>
          <cell r="N32">
            <v>0</v>
          </cell>
          <cell r="O32">
            <v>0</v>
          </cell>
          <cell r="P32">
            <v>0</v>
          </cell>
          <cell r="Q32">
            <v>0</v>
          </cell>
          <cell r="R32">
            <v>40744</v>
          </cell>
          <cell r="S32">
            <v>40744</v>
          </cell>
          <cell r="T32">
            <v>40744</v>
          </cell>
        </row>
        <row r="33">
          <cell r="B33" t="str">
            <v>Solidarités International HUBU - Bureau de Bunia</v>
          </cell>
          <cell r="C33" t="str">
            <v>Fermée</v>
          </cell>
          <cell r="D33" t="str">
            <v>ZAIG</v>
          </cell>
          <cell r="E33">
            <v>2011</v>
          </cell>
          <cell r="F33" t="str">
            <v>00000080</v>
          </cell>
          <cell r="G33" t="str">
            <v>0</v>
          </cell>
          <cell r="H33" t="str">
            <v>PEP kits</v>
          </cell>
          <cell r="I33" t="str">
            <v>Kit</v>
          </cell>
          <cell r="J33">
            <v>0</v>
          </cell>
          <cell r="K33" t="str">
            <v>DANA</v>
          </cell>
          <cell r="L33">
            <v>2011</v>
          </cell>
          <cell r="M33">
            <v>0</v>
          </cell>
          <cell r="N33">
            <v>0</v>
          </cell>
          <cell r="O33">
            <v>0</v>
          </cell>
          <cell r="P33">
            <v>0</v>
          </cell>
          <cell r="Q33">
            <v>0</v>
          </cell>
          <cell r="R33">
            <v>0</v>
          </cell>
          <cell r="S33">
            <v>0</v>
          </cell>
          <cell r="T33">
            <v>0</v>
          </cell>
        </row>
        <row r="34">
          <cell r="B34" t="str">
            <v>Solidarités International HUBU - Bureau de Bunia</v>
          </cell>
          <cell r="C34" t="str">
            <v>Fermée</v>
          </cell>
          <cell r="D34" t="str">
            <v>ZAIG</v>
          </cell>
          <cell r="E34">
            <v>2011</v>
          </cell>
          <cell r="F34" t="str">
            <v>00000080</v>
          </cell>
          <cell r="G34" t="str">
            <v>0</v>
          </cell>
          <cell r="H34" t="str">
            <v>PEP kits</v>
          </cell>
          <cell r="I34" t="str">
            <v>Kit</v>
          </cell>
          <cell r="J34">
            <v>0</v>
          </cell>
          <cell r="K34">
            <v>0</v>
          </cell>
          <cell r="L34">
            <v>0</v>
          </cell>
          <cell r="M34">
            <v>0</v>
          </cell>
          <cell r="N34">
            <v>0</v>
          </cell>
          <cell r="O34">
            <v>0</v>
          </cell>
          <cell r="P34">
            <v>0</v>
          </cell>
          <cell r="Q34">
            <v>0</v>
          </cell>
          <cell r="R34">
            <v>0</v>
          </cell>
          <cell r="S34">
            <v>0</v>
          </cell>
          <cell r="T34">
            <v>0</v>
          </cell>
        </row>
        <row r="35">
          <cell r="B35" t="str">
            <v>Solidarités International HUBU - Bureau de Bunia</v>
          </cell>
          <cell r="C35" t="str">
            <v>Fermée</v>
          </cell>
          <cell r="D35" t="str">
            <v>ZAIG</v>
          </cell>
          <cell r="E35">
            <v>2011</v>
          </cell>
          <cell r="F35" t="str">
            <v>00000080</v>
          </cell>
          <cell r="G35" t="str">
            <v>0</v>
          </cell>
          <cell r="H35" t="str">
            <v>PEP kits</v>
          </cell>
          <cell r="I35" t="str">
            <v>Kit</v>
          </cell>
          <cell r="J35">
            <v>0</v>
          </cell>
          <cell r="K35">
            <v>0</v>
          </cell>
          <cell r="L35">
            <v>0</v>
          </cell>
          <cell r="M35">
            <v>0</v>
          </cell>
          <cell r="N35">
            <v>0</v>
          </cell>
          <cell r="O35">
            <v>0</v>
          </cell>
          <cell r="P35">
            <v>0</v>
          </cell>
          <cell r="Q35">
            <v>0</v>
          </cell>
          <cell r="R35">
            <v>0</v>
          </cell>
          <cell r="S35">
            <v>0</v>
          </cell>
          <cell r="T35">
            <v>0</v>
          </cell>
        </row>
        <row r="36">
          <cell r="B36" t="str">
            <v>Solidarités International HUBU - Bureau de Bunia</v>
          </cell>
          <cell r="C36" t="str">
            <v>Fermée</v>
          </cell>
          <cell r="D36" t="str">
            <v>ZAIG</v>
          </cell>
          <cell r="E36">
            <v>2011</v>
          </cell>
          <cell r="F36" t="str">
            <v>00000080</v>
          </cell>
          <cell r="G36" t="str">
            <v>0</v>
          </cell>
          <cell r="H36" t="str">
            <v>PEP kits</v>
          </cell>
          <cell r="I36" t="str">
            <v>Kit</v>
          </cell>
          <cell r="J36">
            <v>0</v>
          </cell>
          <cell r="K36">
            <v>0</v>
          </cell>
          <cell r="L36">
            <v>0</v>
          </cell>
          <cell r="M36">
            <v>0</v>
          </cell>
          <cell r="N36">
            <v>0</v>
          </cell>
          <cell r="O36">
            <v>0</v>
          </cell>
          <cell r="P36">
            <v>0</v>
          </cell>
          <cell r="Q36">
            <v>0</v>
          </cell>
          <cell r="R36">
            <v>0</v>
          </cell>
          <cell r="S36">
            <v>0</v>
          </cell>
          <cell r="T36">
            <v>0</v>
          </cell>
        </row>
        <row r="37">
          <cell r="B37" t="str">
            <v>Solidarités International HUBU - Bureau de Bunia</v>
          </cell>
          <cell r="C37" t="str">
            <v>Fermée</v>
          </cell>
          <cell r="D37" t="str">
            <v>ZAIG</v>
          </cell>
          <cell r="E37">
            <v>2011</v>
          </cell>
          <cell r="F37" t="str">
            <v>00000080</v>
          </cell>
          <cell r="G37" t="str">
            <v>0</v>
          </cell>
          <cell r="H37" t="str">
            <v>PEP kits</v>
          </cell>
          <cell r="I37" t="str">
            <v>Kit</v>
          </cell>
          <cell r="J37">
            <v>0</v>
          </cell>
          <cell r="K37">
            <v>0</v>
          </cell>
          <cell r="L37">
            <v>0</v>
          </cell>
          <cell r="M37">
            <v>0</v>
          </cell>
          <cell r="N37">
            <v>0</v>
          </cell>
          <cell r="O37">
            <v>0</v>
          </cell>
          <cell r="P37">
            <v>0</v>
          </cell>
          <cell r="Q37">
            <v>0</v>
          </cell>
          <cell r="R37">
            <v>0</v>
          </cell>
          <cell r="S37">
            <v>0</v>
          </cell>
          <cell r="T37">
            <v>0</v>
          </cell>
        </row>
        <row r="38">
          <cell r="B38" t="str">
            <v>Solidarités International HUBU - Bureau de Bunia</v>
          </cell>
          <cell r="C38" t="str">
            <v>Fermée</v>
          </cell>
          <cell r="D38" t="str">
            <v>ZAIG</v>
          </cell>
          <cell r="E38">
            <v>2011</v>
          </cell>
          <cell r="F38" t="str">
            <v>00000080</v>
          </cell>
          <cell r="G38" t="str">
            <v>0</v>
          </cell>
          <cell r="H38" t="str">
            <v>PEP kits</v>
          </cell>
          <cell r="I38" t="str">
            <v>Kit</v>
          </cell>
          <cell r="J38">
            <v>0</v>
          </cell>
          <cell r="K38">
            <v>0</v>
          </cell>
          <cell r="L38">
            <v>0</v>
          </cell>
          <cell r="M38">
            <v>0</v>
          </cell>
          <cell r="N38">
            <v>0</v>
          </cell>
          <cell r="O38">
            <v>0</v>
          </cell>
          <cell r="P38">
            <v>0</v>
          </cell>
          <cell r="Q38">
            <v>0</v>
          </cell>
          <cell r="R38">
            <v>0</v>
          </cell>
          <cell r="S38">
            <v>0</v>
          </cell>
          <cell r="T38">
            <v>0</v>
          </cell>
        </row>
        <row r="39">
          <cell r="B39" t="str">
            <v>Solidarités International HUBU - Bureau de Bunia</v>
          </cell>
          <cell r="C39" t="str">
            <v>Fermée</v>
          </cell>
          <cell r="D39" t="str">
            <v>ZAIG</v>
          </cell>
          <cell r="E39">
            <v>2011</v>
          </cell>
          <cell r="F39" t="str">
            <v>00000080</v>
          </cell>
          <cell r="G39" t="str">
            <v>0</v>
          </cell>
          <cell r="H39" t="str">
            <v>PEP kits</v>
          </cell>
          <cell r="I39" t="str">
            <v>Kit</v>
          </cell>
          <cell r="J39">
            <v>0</v>
          </cell>
          <cell r="K39">
            <v>0</v>
          </cell>
          <cell r="L39">
            <v>0</v>
          </cell>
          <cell r="M39">
            <v>0</v>
          </cell>
          <cell r="N39">
            <v>0</v>
          </cell>
          <cell r="O39">
            <v>0</v>
          </cell>
          <cell r="P39">
            <v>0</v>
          </cell>
          <cell r="Q39">
            <v>0</v>
          </cell>
          <cell r="R39">
            <v>0</v>
          </cell>
          <cell r="S39">
            <v>0</v>
          </cell>
          <cell r="T39">
            <v>0</v>
          </cell>
        </row>
        <row r="40">
          <cell r="B40" t="str">
            <v>Stock contingence UNICEF Bunia</v>
          </cell>
          <cell r="C40" t="str">
            <v>Traitement</v>
          </cell>
          <cell r="D40" t="str">
            <v>ZAIG</v>
          </cell>
          <cell r="E40">
            <v>2011</v>
          </cell>
          <cell r="F40" t="str">
            <v>00000170</v>
          </cell>
          <cell r="G40" t="str">
            <v>1</v>
          </cell>
          <cell r="H40" t="str">
            <v>YI308 - RRMP: NFI Vrac Stock Contingence UNICEF Bunia</v>
          </cell>
          <cell r="I40" t="str">
            <v>NA</v>
          </cell>
          <cell r="J40" t="str">
            <v>NA</v>
          </cell>
          <cell r="K40" t="str">
            <v>ZAIG</v>
          </cell>
          <cell r="L40">
            <v>2011</v>
          </cell>
          <cell r="M40" t="str">
            <v>00000163</v>
          </cell>
          <cell r="N40" t="str">
            <v>0</v>
          </cell>
          <cell r="O40" t="str">
            <v>Techno Relief Services Ltd.</v>
          </cell>
          <cell r="P40" t="str">
            <v>UNICEF</v>
          </cell>
          <cell r="Q40" t="str">
            <v>Bunia</v>
          </cell>
          <cell r="R40">
            <v>40831</v>
          </cell>
          <cell r="S40">
            <v>40831</v>
          </cell>
          <cell r="T40">
            <v>40831</v>
          </cell>
        </row>
        <row r="41">
          <cell r="B41" t="str">
            <v>Stock contingence UNICEF Bunia</v>
          </cell>
          <cell r="C41" t="str">
            <v>Traitement</v>
          </cell>
          <cell r="D41" t="str">
            <v>ZAIG</v>
          </cell>
          <cell r="E41">
            <v>2011</v>
          </cell>
          <cell r="F41" t="str">
            <v>00000170</v>
          </cell>
          <cell r="G41" t="str">
            <v>1</v>
          </cell>
          <cell r="H41" t="str">
            <v>YI308 - RRMP: NFI Vrac Stock Contingence UNICEF Bunia</v>
          </cell>
          <cell r="I41" t="str">
            <v>NA</v>
          </cell>
          <cell r="J41" t="str">
            <v>NA</v>
          </cell>
          <cell r="K41" t="str">
            <v>ZAIG</v>
          </cell>
          <cell r="L41">
            <v>2011</v>
          </cell>
          <cell r="M41" t="str">
            <v>00000165</v>
          </cell>
          <cell r="N41" t="str">
            <v>0</v>
          </cell>
          <cell r="O41" t="str">
            <v>Spartan Relief Supplies Limited</v>
          </cell>
          <cell r="P41" t="str">
            <v>UNICEF</v>
          </cell>
          <cell r="Q41" t="str">
            <v>Bunia</v>
          </cell>
          <cell r="R41">
            <v>40831</v>
          </cell>
          <cell r="S41">
            <v>40831</v>
          </cell>
          <cell r="T41">
            <v>40831</v>
          </cell>
        </row>
        <row r="42">
          <cell r="B42" t="str">
            <v>Stock contingence UNICEF Bunia</v>
          </cell>
          <cell r="C42" t="str">
            <v>Traitement</v>
          </cell>
          <cell r="D42" t="str">
            <v>ZAIG</v>
          </cell>
          <cell r="E42">
            <v>2011</v>
          </cell>
          <cell r="F42" t="str">
            <v>00000170</v>
          </cell>
          <cell r="G42" t="str">
            <v>1</v>
          </cell>
          <cell r="H42" t="str">
            <v>YI308 - RRMP: NFI Vrac Stock Contingence UNICEF Bunia</v>
          </cell>
          <cell r="I42" t="str">
            <v>NA</v>
          </cell>
          <cell r="J42">
            <v>0</v>
          </cell>
          <cell r="K42">
            <v>0</v>
          </cell>
          <cell r="L42">
            <v>0</v>
          </cell>
          <cell r="M42">
            <v>0</v>
          </cell>
          <cell r="N42">
            <v>0</v>
          </cell>
          <cell r="O42">
            <v>0</v>
          </cell>
          <cell r="P42">
            <v>0</v>
          </cell>
          <cell r="Q42">
            <v>0</v>
          </cell>
          <cell r="R42">
            <v>40831</v>
          </cell>
          <cell r="S42">
            <v>40831</v>
          </cell>
          <cell r="T42">
            <v>40831</v>
          </cell>
        </row>
        <row r="43">
          <cell r="B43" t="str">
            <v>Stock contingence UNICEF Bunia</v>
          </cell>
          <cell r="C43" t="str">
            <v>Traitement</v>
          </cell>
          <cell r="D43" t="str">
            <v>ZAIG</v>
          </cell>
          <cell r="E43">
            <v>2011</v>
          </cell>
          <cell r="F43" t="str">
            <v>00000170</v>
          </cell>
          <cell r="G43" t="str">
            <v>1</v>
          </cell>
          <cell r="H43" t="str">
            <v>YI308 - RRMP: NFI Vrac Stock Contingence UNICEF Bunia</v>
          </cell>
          <cell r="I43" t="str">
            <v>NA</v>
          </cell>
          <cell r="J43">
            <v>0</v>
          </cell>
          <cell r="K43">
            <v>0</v>
          </cell>
          <cell r="L43">
            <v>0</v>
          </cell>
          <cell r="M43">
            <v>0</v>
          </cell>
          <cell r="N43">
            <v>0</v>
          </cell>
          <cell r="O43">
            <v>0</v>
          </cell>
          <cell r="P43">
            <v>0</v>
          </cell>
          <cell r="Q43">
            <v>0</v>
          </cell>
          <cell r="R43">
            <v>40831</v>
          </cell>
          <cell r="S43">
            <v>40831</v>
          </cell>
          <cell r="T43">
            <v>40831</v>
          </cell>
        </row>
        <row r="44">
          <cell r="B44" t="str">
            <v>Stock contingence UNICEF Bunia</v>
          </cell>
          <cell r="C44" t="str">
            <v>Traitement</v>
          </cell>
          <cell r="D44" t="str">
            <v>ZAIG</v>
          </cell>
          <cell r="E44">
            <v>2011</v>
          </cell>
          <cell r="F44" t="str">
            <v>00000170</v>
          </cell>
          <cell r="G44" t="str">
            <v>1</v>
          </cell>
          <cell r="H44" t="str">
            <v>YI308 - RRMP: NFI Vrac Stock Contingence UNICEF Bunia</v>
          </cell>
          <cell r="I44" t="str">
            <v>NA</v>
          </cell>
          <cell r="J44">
            <v>0</v>
          </cell>
          <cell r="K44">
            <v>0</v>
          </cell>
          <cell r="L44">
            <v>0</v>
          </cell>
          <cell r="M44">
            <v>0</v>
          </cell>
          <cell r="N44">
            <v>0</v>
          </cell>
          <cell r="O44">
            <v>0</v>
          </cell>
          <cell r="P44">
            <v>0</v>
          </cell>
          <cell r="Q44">
            <v>0</v>
          </cell>
          <cell r="R44">
            <v>40831</v>
          </cell>
          <cell r="S44">
            <v>40831</v>
          </cell>
          <cell r="T44">
            <v>40831</v>
          </cell>
        </row>
        <row r="45">
          <cell r="B45" t="str">
            <v>Stock contingence UNICEF Bunia</v>
          </cell>
          <cell r="C45" t="str">
            <v>Traitement</v>
          </cell>
          <cell r="D45" t="str">
            <v>ZAIG</v>
          </cell>
          <cell r="E45">
            <v>2011</v>
          </cell>
          <cell r="F45" t="str">
            <v>00000170</v>
          </cell>
          <cell r="G45" t="str">
            <v>1</v>
          </cell>
          <cell r="H45" t="str">
            <v>YI308 - RRMP: NFI Vrac Stock Contingence UNICEF Bunia</v>
          </cell>
          <cell r="I45" t="str">
            <v>NA</v>
          </cell>
          <cell r="J45">
            <v>0</v>
          </cell>
          <cell r="K45">
            <v>0</v>
          </cell>
          <cell r="L45">
            <v>0</v>
          </cell>
          <cell r="M45">
            <v>0</v>
          </cell>
          <cell r="N45">
            <v>0</v>
          </cell>
          <cell r="O45">
            <v>0</v>
          </cell>
          <cell r="P45">
            <v>0</v>
          </cell>
          <cell r="Q45">
            <v>0</v>
          </cell>
          <cell r="R45">
            <v>40831</v>
          </cell>
          <cell r="S45">
            <v>40831</v>
          </cell>
          <cell r="T45">
            <v>40831</v>
          </cell>
        </row>
        <row r="46">
          <cell r="B46" t="str">
            <v>Stock contingence UNICEF Bunia</v>
          </cell>
          <cell r="C46" t="str">
            <v>Traitement</v>
          </cell>
          <cell r="D46" t="str">
            <v>ZAIG</v>
          </cell>
          <cell r="E46">
            <v>2011</v>
          </cell>
          <cell r="F46" t="str">
            <v>00000170</v>
          </cell>
          <cell r="G46" t="str">
            <v>1</v>
          </cell>
          <cell r="H46" t="str">
            <v>YI308 - RRMP: NFI Vrac Stock Contingence UNICEF Bunia</v>
          </cell>
          <cell r="I46" t="str">
            <v>NA</v>
          </cell>
          <cell r="J46">
            <v>0</v>
          </cell>
          <cell r="K46">
            <v>0</v>
          </cell>
          <cell r="L46">
            <v>0</v>
          </cell>
          <cell r="M46">
            <v>0</v>
          </cell>
          <cell r="N46">
            <v>0</v>
          </cell>
          <cell r="O46">
            <v>0</v>
          </cell>
          <cell r="P46">
            <v>0</v>
          </cell>
          <cell r="Q46">
            <v>0</v>
          </cell>
          <cell r="R46">
            <v>40831</v>
          </cell>
          <cell r="S46">
            <v>40831</v>
          </cell>
          <cell r="T46">
            <v>40831</v>
          </cell>
        </row>
        <row r="47">
          <cell r="B47" t="str">
            <v>Stock contingence UNICEF Bukavu</v>
          </cell>
          <cell r="C47" t="str">
            <v>Traitement</v>
          </cell>
          <cell r="D47" t="str">
            <v>ZAIG</v>
          </cell>
          <cell r="E47">
            <v>2011</v>
          </cell>
          <cell r="F47" t="str">
            <v>00000171</v>
          </cell>
          <cell r="G47" t="str">
            <v>1</v>
          </cell>
          <cell r="H47" t="str">
            <v>YI308 - RRMP: NFI Vrac Stock Contingence UNICEF Bukavu</v>
          </cell>
          <cell r="I47" t="str">
            <v>NA</v>
          </cell>
          <cell r="J47" t="str">
            <v>NA</v>
          </cell>
          <cell r="K47" t="str">
            <v>ZAIG</v>
          </cell>
          <cell r="L47">
            <v>2011</v>
          </cell>
          <cell r="M47" t="str">
            <v>00000166</v>
          </cell>
          <cell r="N47" t="str">
            <v>0</v>
          </cell>
          <cell r="O47" t="str">
            <v>Techno Relief Services Ltd.</v>
          </cell>
          <cell r="P47" t="str">
            <v>UNICEF</v>
          </cell>
          <cell r="Q47" t="str">
            <v>Bukavu</v>
          </cell>
          <cell r="R47">
            <v>40831</v>
          </cell>
          <cell r="S47">
            <v>40831</v>
          </cell>
          <cell r="T47">
            <v>40831</v>
          </cell>
        </row>
        <row r="48">
          <cell r="B48" t="str">
            <v>Stock contingence UNICEF Bukavu</v>
          </cell>
          <cell r="C48" t="str">
            <v>Traitement</v>
          </cell>
          <cell r="D48" t="str">
            <v>ZAIG</v>
          </cell>
          <cell r="E48">
            <v>2011</v>
          </cell>
          <cell r="F48" t="str">
            <v>00000171</v>
          </cell>
          <cell r="G48" t="str">
            <v>1</v>
          </cell>
          <cell r="H48" t="str">
            <v>YI308 - RRMP: NFI Vrac Stock Contingence UNICEF Bukavu</v>
          </cell>
          <cell r="I48" t="str">
            <v>NA</v>
          </cell>
          <cell r="J48" t="str">
            <v>NA</v>
          </cell>
          <cell r="K48" t="str">
            <v>ZAIG</v>
          </cell>
          <cell r="L48">
            <v>2011</v>
          </cell>
          <cell r="M48" t="str">
            <v>00000180</v>
          </cell>
          <cell r="N48" t="str">
            <v>0</v>
          </cell>
          <cell r="O48" t="str">
            <v>East African Supply &amp; Logistics Ltd.</v>
          </cell>
          <cell r="P48" t="str">
            <v>UNICEF</v>
          </cell>
          <cell r="Q48" t="str">
            <v>Bukavu</v>
          </cell>
          <cell r="R48">
            <v>40831</v>
          </cell>
          <cell r="S48">
            <v>40831</v>
          </cell>
          <cell r="T48">
            <v>40831</v>
          </cell>
        </row>
        <row r="49">
          <cell r="B49" t="str">
            <v>Stock contingence UNICEF Bukavu</v>
          </cell>
          <cell r="C49" t="str">
            <v>Traitement</v>
          </cell>
          <cell r="D49" t="str">
            <v>ZAIG</v>
          </cell>
          <cell r="E49">
            <v>2011</v>
          </cell>
          <cell r="F49" t="str">
            <v>00000171</v>
          </cell>
          <cell r="G49" t="str">
            <v>1</v>
          </cell>
          <cell r="H49" t="str">
            <v>YI308 - RRMP: NFI Vrac Stock Contingence UNICEF Bukavu</v>
          </cell>
          <cell r="I49" t="str">
            <v>NA</v>
          </cell>
          <cell r="J49">
            <v>0</v>
          </cell>
          <cell r="K49">
            <v>0</v>
          </cell>
          <cell r="L49">
            <v>0</v>
          </cell>
          <cell r="M49">
            <v>0</v>
          </cell>
          <cell r="N49">
            <v>0</v>
          </cell>
          <cell r="O49">
            <v>0</v>
          </cell>
          <cell r="P49">
            <v>0</v>
          </cell>
          <cell r="Q49">
            <v>0</v>
          </cell>
          <cell r="R49">
            <v>40831</v>
          </cell>
          <cell r="S49">
            <v>40831</v>
          </cell>
          <cell r="T49">
            <v>40831</v>
          </cell>
        </row>
        <row r="50">
          <cell r="B50" t="str">
            <v>Stock contingence UNICEF Bukavu</v>
          </cell>
          <cell r="C50" t="str">
            <v>Traitement</v>
          </cell>
          <cell r="D50" t="str">
            <v>ZAIG</v>
          </cell>
          <cell r="E50">
            <v>2011</v>
          </cell>
          <cell r="F50" t="str">
            <v>00000171</v>
          </cell>
          <cell r="G50" t="str">
            <v>1</v>
          </cell>
          <cell r="H50" t="str">
            <v>YI308 - RRMP: NFI Vrac Stock Contingence UNICEF Bukavu</v>
          </cell>
          <cell r="I50" t="str">
            <v>NA</v>
          </cell>
          <cell r="J50">
            <v>0</v>
          </cell>
          <cell r="K50">
            <v>0</v>
          </cell>
          <cell r="L50">
            <v>0</v>
          </cell>
          <cell r="M50">
            <v>0</v>
          </cell>
          <cell r="N50">
            <v>0</v>
          </cell>
          <cell r="O50">
            <v>0</v>
          </cell>
          <cell r="P50">
            <v>0</v>
          </cell>
          <cell r="Q50">
            <v>0</v>
          </cell>
          <cell r="R50">
            <v>40831</v>
          </cell>
          <cell r="S50">
            <v>40831</v>
          </cell>
          <cell r="T50">
            <v>40831</v>
          </cell>
        </row>
        <row r="51">
          <cell r="B51" t="str">
            <v>Stock contingence UNICEF Bukavu</v>
          </cell>
          <cell r="C51" t="str">
            <v>Traitement</v>
          </cell>
          <cell r="D51" t="str">
            <v>ZAIG</v>
          </cell>
          <cell r="E51">
            <v>2011</v>
          </cell>
          <cell r="F51" t="str">
            <v>00000171</v>
          </cell>
          <cell r="G51" t="str">
            <v>1</v>
          </cell>
          <cell r="H51" t="str">
            <v>YI308 - RRMP: NFI Vrac Stock Contingence UNICEF Bukavu</v>
          </cell>
          <cell r="I51" t="str">
            <v>NA</v>
          </cell>
          <cell r="J51">
            <v>0</v>
          </cell>
          <cell r="K51">
            <v>0</v>
          </cell>
          <cell r="L51">
            <v>0</v>
          </cell>
          <cell r="M51">
            <v>0</v>
          </cell>
          <cell r="N51">
            <v>0</v>
          </cell>
          <cell r="O51">
            <v>0</v>
          </cell>
          <cell r="P51">
            <v>0</v>
          </cell>
          <cell r="Q51">
            <v>0</v>
          </cell>
          <cell r="R51">
            <v>40831</v>
          </cell>
          <cell r="S51">
            <v>40831</v>
          </cell>
          <cell r="T51">
            <v>40831</v>
          </cell>
        </row>
        <row r="52">
          <cell r="B52" t="str">
            <v>Stock contingence UNICEF Bukavu</v>
          </cell>
          <cell r="C52" t="str">
            <v>Traitement</v>
          </cell>
          <cell r="D52" t="str">
            <v>ZAIG</v>
          </cell>
          <cell r="E52">
            <v>2011</v>
          </cell>
          <cell r="F52" t="str">
            <v>00000171</v>
          </cell>
          <cell r="G52" t="str">
            <v>1</v>
          </cell>
          <cell r="H52" t="str">
            <v>YI308 - RRMP: NFI Vrac Stock Contingence UNICEF Bukavu</v>
          </cell>
          <cell r="I52" t="str">
            <v>NA</v>
          </cell>
          <cell r="J52">
            <v>0</v>
          </cell>
          <cell r="K52">
            <v>0</v>
          </cell>
          <cell r="L52">
            <v>0</v>
          </cell>
          <cell r="M52">
            <v>0</v>
          </cell>
          <cell r="N52">
            <v>0</v>
          </cell>
          <cell r="O52">
            <v>0</v>
          </cell>
          <cell r="P52">
            <v>0</v>
          </cell>
          <cell r="Q52">
            <v>0</v>
          </cell>
          <cell r="R52">
            <v>40831</v>
          </cell>
          <cell r="S52">
            <v>40831</v>
          </cell>
          <cell r="T52">
            <v>40831</v>
          </cell>
        </row>
        <row r="53">
          <cell r="B53" t="str">
            <v>Stock contingence UNICEF Bukavu</v>
          </cell>
          <cell r="C53" t="str">
            <v>Traitement</v>
          </cell>
          <cell r="D53" t="str">
            <v>ZAIG</v>
          </cell>
          <cell r="E53">
            <v>2011</v>
          </cell>
          <cell r="F53" t="str">
            <v>00000171</v>
          </cell>
          <cell r="G53" t="str">
            <v>1</v>
          </cell>
          <cell r="H53" t="str">
            <v>YI308 - RRMP: NFI Vrac Stock Contingence UNICEF Bukavu</v>
          </cell>
          <cell r="I53" t="str">
            <v>NA</v>
          </cell>
          <cell r="J53">
            <v>0</v>
          </cell>
          <cell r="K53">
            <v>0</v>
          </cell>
          <cell r="L53">
            <v>0</v>
          </cell>
          <cell r="M53">
            <v>0</v>
          </cell>
          <cell r="N53">
            <v>0</v>
          </cell>
          <cell r="O53">
            <v>0</v>
          </cell>
          <cell r="P53">
            <v>0</v>
          </cell>
          <cell r="Q53">
            <v>0</v>
          </cell>
          <cell r="R53">
            <v>40831</v>
          </cell>
          <cell r="S53">
            <v>40831</v>
          </cell>
          <cell r="T53">
            <v>40831</v>
          </cell>
        </row>
        <row r="54">
          <cell r="B54" t="str">
            <v>Stock contingence UNICEF Beni</v>
          </cell>
          <cell r="C54" t="str">
            <v>Traitement</v>
          </cell>
          <cell r="D54" t="str">
            <v>ZAIG</v>
          </cell>
          <cell r="E54">
            <v>2011</v>
          </cell>
          <cell r="F54" t="str">
            <v>00000172</v>
          </cell>
          <cell r="G54" t="str">
            <v>1</v>
          </cell>
          <cell r="H54" t="str">
            <v>YI308 - RRMP: NFI Vrac Stock Contingence UNICEF Beni</v>
          </cell>
          <cell r="I54" t="str">
            <v>NA</v>
          </cell>
          <cell r="J54" t="str">
            <v>NA</v>
          </cell>
          <cell r="K54" t="str">
            <v>ZAIG</v>
          </cell>
          <cell r="L54">
            <v>2011</v>
          </cell>
          <cell r="M54" t="str">
            <v>00000167</v>
          </cell>
          <cell r="N54" t="str">
            <v>0</v>
          </cell>
          <cell r="O54" t="str">
            <v>Techno Relief Services Ltd.</v>
          </cell>
          <cell r="P54" t="str">
            <v>UNICEF</v>
          </cell>
          <cell r="Q54" t="str">
            <v>Beni</v>
          </cell>
          <cell r="R54">
            <v>40831</v>
          </cell>
          <cell r="S54">
            <v>40831</v>
          </cell>
          <cell r="T54">
            <v>40831</v>
          </cell>
        </row>
        <row r="55">
          <cell r="B55" t="str">
            <v>Stock contingence UNICEF Beni</v>
          </cell>
          <cell r="C55" t="str">
            <v>Traitement</v>
          </cell>
          <cell r="D55" t="str">
            <v>ZAIG</v>
          </cell>
          <cell r="E55">
            <v>2011</v>
          </cell>
          <cell r="F55" t="str">
            <v>00000172</v>
          </cell>
          <cell r="G55" t="str">
            <v>1</v>
          </cell>
          <cell r="H55" t="str">
            <v>YI308 - RRMP: NFI Vrac Stock Contingence UNICEF Beni</v>
          </cell>
          <cell r="I55" t="str">
            <v>NA</v>
          </cell>
          <cell r="J55" t="str">
            <v>NA</v>
          </cell>
          <cell r="K55" t="str">
            <v>ZAIG</v>
          </cell>
          <cell r="L55">
            <v>2011</v>
          </cell>
          <cell r="M55" t="str">
            <v>00000181</v>
          </cell>
          <cell r="N55" t="str">
            <v>0</v>
          </cell>
          <cell r="O55" t="str">
            <v>East African Supply &amp; Logistics Ltd.</v>
          </cell>
          <cell r="P55" t="str">
            <v>UNICEF</v>
          </cell>
          <cell r="Q55" t="str">
            <v>Beni</v>
          </cell>
          <cell r="R55">
            <v>40831</v>
          </cell>
          <cell r="S55">
            <v>40831</v>
          </cell>
          <cell r="T55">
            <v>40831</v>
          </cell>
        </row>
        <row r="56">
          <cell r="B56" t="str">
            <v>Stock contingence UNICEF Beni</v>
          </cell>
          <cell r="C56" t="str">
            <v>Traitement</v>
          </cell>
          <cell r="D56" t="str">
            <v>ZAIG</v>
          </cell>
          <cell r="E56">
            <v>2011</v>
          </cell>
          <cell r="F56" t="str">
            <v>00000172</v>
          </cell>
          <cell r="G56" t="str">
            <v>1</v>
          </cell>
          <cell r="H56" t="str">
            <v>YI308 - RRMP: NFI Vrac Stock Contingence UNICEF Beni</v>
          </cell>
          <cell r="I56" t="str">
            <v>NA</v>
          </cell>
          <cell r="J56">
            <v>0</v>
          </cell>
          <cell r="K56">
            <v>0</v>
          </cell>
          <cell r="L56">
            <v>0</v>
          </cell>
          <cell r="M56">
            <v>0</v>
          </cell>
          <cell r="N56">
            <v>0</v>
          </cell>
          <cell r="O56">
            <v>0</v>
          </cell>
          <cell r="P56">
            <v>0</v>
          </cell>
          <cell r="Q56">
            <v>0</v>
          </cell>
          <cell r="R56">
            <v>40831</v>
          </cell>
          <cell r="S56">
            <v>40831</v>
          </cell>
          <cell r="T56">
            <v>40831</v>
          </cell>
        </row>
        <row r="57">
          <cell r="B57" t="str">
            <v>Stock contingence UNICEF Beni</v>
          </cell>
          <cell r="C57" t="str">
            <v>Traitement</v>
          </cell>
          <cell r="D57" t="str">
            <v>ZAIG</v>
          </cell>
          <cell r="E57">
            <v>2011</v>
          </cell>
          <cell r="F57" t="str">
            <v>00000172</v>
          </cell>
          <cell r="G57" t="str">
            <v>1</v>
          </cell>
          <cell r="H57" t="str">
            <v>YI308 - RRMP: NFI Vrac Stock Contingence UNICEF Beni</v>
          </cell>
          <cell r="I57" t="str">
            <v>NA</v>
          </cell>
          <cell r="J57">
            <v>0</v>
          </cell>
          <cell r="K57">
            <v>0</v>
          </cell>
          <cell r="L57">
            <v>0</v>
          </cell>
          <cell r="M57">
            <v>0</v>
          </cell>
          <cell r="N57">
            <v>0</v>
          </cell>
          <cell r="O57">
            <v>0</v>
          </cell>
          <cell r="P57">
            <v>0</v>
          </cell>
          <cell r="Q57">
            <v>0</v>
          </cell>
          <cell r="R57">
            <v>40831</v>
          </cell>
          <cell r="S57">
            <v>40831</v>
          </cell>
          <cell r="T57">
            <v>40831</v>
          </cell>
        </row>
        <row r="58">
          <cell r="B58" t="str">
            <v>Stock contingence UNICEF Beni</v>
          </cell>
          <cell r="C58" t="str">
            <v>Traitement</v>
          </cell>
          <cell r="D58" t="str">
            <v>ZAIG</v>
          </cell>
          <cell r="E58">
            <v>2011</v>
          </cell>
          <cell r="F58" t="str">
            <v>00000172</v>
          </cell>
          <cell r="G58" t="str">
            <v>1</v>
          </cell>
          <cell r="H58" t="str">
            <v>YI308 - RRMP: NFI Vrac Stock Contingence UNICEF Beni</v>
          </cell>
          <cell r="I58" t="str">
            <v>NA</v>
          </cell>
          <cell r="J58">
            <v>0</v>
          </cell>
          <cell r="K58">
            <v>0</v>
          </cell>
          <cell r="L58">
            <v>0</v>
          </cell>
          <cell r="M58">
            <v>0</v>
          </cell>
          <cell r="N58">
            <v>0</v>
          </cell>
          <cell r="O58">
            <v>0</v>
          </cell>
          <cell r="P58">
            <v>0</v>
          </cell>
          <cell r="Q58">
            <v>0</v>
          </cell>
          <cell r="R58">
            <v>40831</v>
          </cell>
          <cell r="S58">
            <v>40831</v>
          </cell>
          <cell r="T58">
            <v>40831</v>
          </cell>
        </row>
        <row r="59">
          <cell r="B59" t="str">
            <v>Stock contingence UNICEF Beni</v>
          </cell>
          <cell r="C59" t="str">
            <v>Traitement</v>
          </cell>
          <cell r="D59" t="str">
            <v>ZAIG</v>
          </cell>
          <cell r="E59">
            <v>2011</v>
          </cell>
          <cell r="F59" t="str">
            <v>00000172</v>
          </cell>
          <cell r="G59" t="str">
            <v>1</v>
          </cell>
          <cell r="H59" t="str">
            <v>YI308 - RRMP: NFI Vrac Stock Contingence UNICEF Beni</v>
          </cell>
          <cell r="I59" t="str">
            <v>NA</v>
          </cell>
          <cell r="J59">
            <v>0</v>
          </cell>
          <cell r="K59">
            <v>0</v>
          </cell>
          <cell r="L59">
            <v>0</v>
          </cell>
          <cell r="M59">
            <v>0</v>
          </cell>
          <cell r="N59">
            <v>0</v>
          </cell>
          <cell r="O59">
            <v>0</v>
          </cell>
          <cell r="P59">
            <v>0</v>
          </cell>
          <cell r="Q59">
            <v>0</v>
          </cell>
          <cell r="R59">
            <v>40831</v>
          </cell>
          <cell r="S59">
            <v>40831</v>
          </cell>
          <cell r="T59">
            <v>40831</v>
          </cell>
        </row>
        <row r="60">
          <cell r="B60" t="str">
            <v>Stock contingence UNICEF Beni</v>
          </cell>
          <cell r="C60" t="str">
            <v>Traitement</v>
          </cell>
          <cell r="D60" t="str">
            <v>ZAIG</v>
          </cell>
          <cell r="E60">
            <v>2011</v>
          </cell>
          <cell r="F60" t="str">
            <v>00000172</v>
          </cell>
          <cell r="G60" t="str">
            <v>1</v>
          </cell>
          <cell r="H60" t="str">
            <v>YI308 - RRMP: NFI Vrac Stock Contingence UNICEF Beni</v>
          </cell>
          <cell r="I60" t="str">
            <v>NA</v>
          </cell>
          <cell r="J60">
            <v>0</v>
          </cell>
          <cell r="K60">
            <v>0</v>
          </cell>
          <cell r="L60">
            <v>0</v>
          </cell>
          <cell r="M60">
            <v>0</v>
          </cell>
          <cell r="N60">
            <v>0</v>
          </cell>
          <cell r="O60">
            <v>0</v>
          </cell>
          <cell r="P60">
            <v>0</v>
          </cell>
          <cell r="Q60">
            <v>0</v>
          </cell>
          <cell r="R60">
            <v>40831</v>
          </cell>
          <cell r="S60">
            <v>40831</v>
          </cell>
          <cell r="T60">
            <v>40831</v>
          </cell>
        </row>
        <row r="61">
          <cell r="B61" t="str">
            <v>Stock contingence UNICEF Kisangani</v>
          </cell>
          <cell r="C61" t="str">
            <v>Traitement</v>
          </cell>
          <cell r="D61" t="str">
            <v>ZAIG</v>
          </cell>
          <cell r="E61">
            <v>2011</v>
          </cell>
          <cell r="F61" t="str">
            <v>00000173</v>
          </cell>
          <cell r="G61" t="str">
            <v>1</v>
          </cell>
          <cell r="H61" t="str">
            <v>YI308 - RRMP: NFI Vrac Stock Contingence UNICEF Kisangani</v>
          </cell>
          <cell r="I61" t="str">
            <v>NA</v>
          </cell>
          <cell r="J61" t="str">
            <v>NA</v>
          </cell>
          <cell r="K61" t="str">
            <v>ZAIG</v>
          </cell>
          <cell r="L61">
            <v>2011</v>
          </cell>
          <cell r="M61" t="str">
            <v>00000172</v>
          </cell>
          <cell r="N61" t="str">
            <v>0</v>
          </cell>
          <cell r="O61" t="str">
            <v>Techno Relief Services Ltd.</v>
          </cell>
          <cell r="P61" t="str">
            <v>UNICEF</v>
          </cell>
          <cell r="Q61" t="str">
            <v>Kisangani</v>
          </cell>
          <cell r="R61">
            <v>40831</v>
          </cell>
          <cell r="S61">
            <v>40831</v>
          </cell>
          <cell r="T61">
            <v>40831</v>
          </cell>
        </row>
        <row r="62">
          <cell r="B62" t="str">
            <v>Stock contingence UNICEF Kisangani</v>
          </cell>
          <cell r="C62" t="str">
            <v>Traitement</v>
          </cell>
          <cell r="D62" t="str">
            <v>ZAIG</v>
          </cell>
          <cell r="E62">
            <v>2011</v>
          </cell>
          <cell r="F62" t="str">
            <v>00000173</v>
          </cell>
          <cell r="G62" t="str">
            <v>1</v>
          </cell>
          <cell r="H62" t="str">
            <v>YI308 - RRMP: NFI Vrac Stock Contingence UNICEF Kisangani</v>
          </cell>
          <cell r="I62" t="str">
            <v>NA</v>
          </cell>
          <cell r="J62" t="str">
            <v>NA</v>
          </cell>
          <cell r="K62" t="str">
            <v>ZAIG</v>
          </cell>
          <cell r="L62">
            <v>2011</v>
          </cell>
          <cell r="M62" t="str">
            <v>00000182</v>
          </cell>
          <cell r="N62" t="str">
            <v>0</v>
          </cell>
          <cell r="O62" t="str">
            <v>East African Supply &amp; Logistics Ltd.</v>
          </cell>
          <cell r="P62" t="str">
            <v>UNICEF</v>
          </cell>
          <cell r="Q62" t="str">
            <v>Kisangani</v>
          </cell>
          <cell r="R62">
            <v>40831</v>
          </cell>
          <cell r="S62">
            <v>40831</v>
          </cell>
          <cell r="T62">
            <v>40831</v>
          </cell>
        </row>
        <row r="63">
          <cell r="B63" t="str">
            <v>Stock contingence UNICEF Kisangani</v>
          </cell>
          <cell r="C63" t="str">
            <v>Traitement</v>
          </cell>
          <cell r="D63" t="str">
            <v>ZAIG</v>
          </cell>
          <cell r="E63">
            <v>2011</v>
          </cell>
          <cell r="F63" t="str">
            <v>00000173</v>
          </cell>
          <cell r="G63" t="str">
            <v>1</v>
          </cell>
          <cell r="H63" t="str">
            <v>YI308 - RRMP: NFI Vrac Stock Contingence UNICEF Kisangani</v>
          </cell>
          <cell r="I63" t="str">
            <v>NA</v>
          </cell>
          <cell r="J63">
            <v>0</v>
          </cell>
          <cell r="K63">
            <v>0</v>
          </cell>
          <cell r="L63">
            <v>0</v>
          </cell>
          <cell r="M63">
            <v>0</v>
          </cell>
          <cell r="N63">
            <v>0</v>
          </cell>
          <cell r="O63">
            <v>0</v>
          </cell>
          <cell r="P63">
            <v>0</v>
          </cell>
          <cell r="Q63">
            <v>0</v>
          </cell>
          <cell r="R63">
            <v>40831</v>
          </cell>
          <cell r="S63">
            <v>40831</v>
          </cell>
          <cell r="T63">
            <v>40831</v>
          </cell>
        </row>
        <row r="64">
          <cell r="B64" t="str">
            <v>Stock contingence UNICEF Kisangani</v>
          </cell>
          <cell r="C64" t="str">
            <v>Traitement</v>
          </cell>
          <cell r="D64" t="str">
            <v>ZAIG</v>
          </cell>
          <cell r="E64">
            <v>2011</v>
          </cell>
          <cell r="F64" t="str">
            <v>00000173</v>
          </cell>
          <cell r="G64" t="str">
            <v>1</v>
          </cell>
          <cell r="H64" t="str">
            <v>YI308 - RRMP: NFI Vrac Stock Contingence UNICEF Kisangani</v>
          </cell>
          <cell r="I64" t="str">
            <v>NA</v>
          </cell>
          <cell r="J64">
            <v>0</v>
          </cell>
          <cell r="K64">
            <v>0</v>
          </cell>
          <cell r="L64">
            <v>0</v>
          </cell>
          <cell r="M64">
            <v>0</v>
          </cell>
          <cell r="N64">
            <v>0</v>
          </cell>
          <cell r="O64">
            <v>0</v>
          </cell>
          <cell r="P64">
            <v>0</v>
          </cell>
          <cell r="Q64">
            <v>0</v>
          </cell>
          <cell r="R64">
            <v>40831</v>
          </cell>
          <cell r="S64">
            <v>40831</v>
          </cell>
          <cell r="T64">
            <v>40831</v>
          </cell>
        </row>
        <row r="65">
          <cell r="B65" t="str">
            <v>Stock contingence UNICEF Kisangani</v>
          </cell>
          <cell r="C65" t="str">
            <v>Traitement</v>
          </cell>
          <cell r="D65" t="str">
            <v>ZAIG</v>
          </cell>
          <cell r="E65">
            <v>2011</v>
          </cell>
          <cell r="F65" t="str">
            <v>00000173</v>
          </cell>
          <cell r="G65" t="str">
            <v>1</v>
          </cell>
          <cell r="H65" t="str">
            <v>YI308 - RRMP: NFI Vrac Stock Contingence UNICEF Kisangani</v>
          </cell>
          <cell r="I65" t="str">
            <v>NA</v>
          </cell>
          <cell r="J65">
            <v>0</v>
          </cell>
          <cell r="K65">
            <v>0</v>
          </cell>
          <cell r="L65">
            <v>0</v>
          </cell>
          <cell r="M65">
            <v>0</v>
          </cell>
          <cell r="N65">
            <v>0</v>
          </cell>
          <cell r="O65">
            <v>0</v>
          </cell>
          <cell r="P65">
            <v>0</v>
          </cell>
          <cell r="Q65">
            <v>0</v>
          </cell>
          <cell r="R65">
            <v>40831</v>
          </cell>
          <cell r="S65">
            <v>40831</v>
          </cell>
          <cell r="T65">
            <v>40831</v>
          </cell>
        </row>
        <row r="66">
          <cell r="B66" t="str">
            <v>Stock contingence UNICEF Kisangani</v>
          </cell>
          <cell r="C66" t="str">
            <v>Traitement</v>
          </cell>
          <cell r="D66" t="str">
            <v>ZAIG</v>
          </cell>
          <cell r="E66">
            <v>2011</v>
          </cell>
          <cell r="F66" t="str">
            <v>00000173</v>
          </cell>
          <cell r="G66" t="str">
            <v>1</v>
          </cell>
          <cell r="H66" t="str">
            <v>YI308 - RRMP: NFI Vrac Stock Contingence UNICEF Kisangani</v>
          </cell>
          <cell r="I66" t="str">
            <v>NA</v>
          </cell>
          <cell r="J66">
            <v>0</v>
          </cell>
          <cell r="K66">
            <v>0</v>
          </cell>
          <cell r="L66">
            <v>0</v>
          </cell>
          <cell r="M66">
            <v>0</v>
          </cell>
          <cell r="N66">
            <v>0</v>
          </cell>
          <cell r="O66">
            <v>0</v>
          </cell>
          <cell r="P66">
            <v>0</v>
          </cell>
          <cell r="Q66">
            <v>0</v>
          </cell>
          <cell r="R66">
            <v>40831</v>
          </cell>
          <cell r="S66">
            <v>40831</v>
          </cell>
          <cell r="T66">
            <v>40831</v>
          </cell>
        </row>
        <row r="67">
          <cell r="B67" t="str">
            <v>Stock contingence UNICEF Kisangani</v>
          </cell>
          <cell r="C67" t="str">
            <v>Traitement</v>
          </cell>
          <cell r="D67" t="str">
            <v>ZAIG</v>
          </cell>
          <cell r="E67">
            <v>2011</v>
          </cell>
          <cell r="F67" t="str">
            <v>00000173</v>
          </cell>
          <cell r="G67" t="str">
            <v>1</v>
          </cell>
          <cell r="H67" t="str">
            <v>YI308 - RRMP: NFI Vrac Stock Contingence UNICEF Kisangani</v>
          </cell>
          <cell r="I67" t="str">
            <v>NA</v>
          </cell>
          <cell r="J67">
            <v>0</v>
          </cell>
          <cell r="K67">
            <v>0</v>
          </cell>
          <cell r="L67">
            <v>0</v>
          </cell>
          <cell r="M67">
            <v>0</v>
          </cell>
          <cell r="N67">
            <v>0</v>
          </cell>
          <cell r="O67">
            <v>0</v>
          </cell>
          <cell r="P67">
            <v>0</v>
          </cell>
          <cell r="Q67">
            <v>0</v>
          </cell>
          <cell r="R67">
            <v>40831</v>
          </cell>
          <cell r="S67">
            <v>40831</v>
          </cell>
          <cell r="T67">
            <v>40831</v>
          </cell>
        </row>
        <row r="68">
          <cell r="B68" t="str">
            <v>Stock contingence UNICEF Goma</v>
          </cell>
          <cell r="C68" t="str">
            <v>Traitement</v>
          </cell>
          <cell r="D68" t="str">
            <v>ZAIG</v>
          </cell>
          <cell r="E68">
            <v>2011</v>
          </cell>
          <cell r="F68" t="str">
            <v>00000174</v>
          </cell>
          <cell r="G68" t="str">
            <v>1</v>
          </cell>
          <cell r="H68" t="str">
            <v>YI308 - RRMP: NFI Vrac Stock Contingence UNICEF Goma</v>
          </cell>
          <cell r="I68" t="str">
            <v>NA</v>
          </cell>
          <cell r="J68" t="str">
            <v>NA</v>
          </cell>
          <cell r="K68" t="str">
            <v>ZAIG</v>
          </cell>
          <cell r="L68">
            <v>2011</v>
          </cell>
          <cell r="M68" t="str">
            <v>00000168</v>
          </cell>
          <cell r="N68" t="str">
            <v>0</v>
          </cell>
          <cell r="O68" t="str">
            <v>Techno Relief Services Ltd.</v>
          </cell>
          <cell r="P68" t="str">
            <v>UNICEF</v>
          </cell>
          <cell r="Q68" t="str">
            <v>Goma</v>
          </cell>
          <cell r="R68">
            <v>40831</v>
          </cell>
          <cell r="S68">
            <v>40831</v>
          </cell>
          <cell r="T68">
            <v>40831</v>
          </cell>
        </row>
        <row r="69">
          <cell r="B69" t="str">
            <v>Stock contingence UNICEF Goma</v>
          </cell>
          <cell r="C69" t="str">
            <v>Traitement</v>
          </cell>
          <cell r="D69" t="str">
            <v>ZAIG</v>
          </cell>
          <cell r="E69">
            <v>2011</v>
          </cell>
          <cell r="F69" t="str">
            <v>00000174</v>
          </cell>
          <cell r="G69" t="str">
            <v>1</v>
          </cell>
          <cell r="H69" t="str">
            <v>YI308 - RRMP: NFI Vrac Stock Contingence UNICEF Goma</v>
          </cell>
          <cell r="I69" t="str">
            <v>NA</v>
          </cell>
          <cell r="J69" t="str">
            <v>NA</v>
          </cell>
          <cell r="K69" t="str">
            <v>ZAIG</v>
          </cell>
          <cell r="L69">
            <v>2011</v>
          </cell>
          <cell r="M69" t="str">
            <v>00000183</v>
          </cell>
          <cell r="N69" t="str">
            <v>0</v>
          </cell>
          <cell r="O69" t="str">
            <v>East African Supply &amp; Logistics Ltd.</v>
          </cell>
          <cell r="P69" t="str">
            <v>UNICEF</v>
          </cell>
          <cell r="Q69" t="str">
            <v>Goma</v>
          </cell>
          <cell r="R69">
            <v>40831</v>
          </cell>
          <cell r="S69">
            <v>40831</v>
          </cell>
          <cell r="T69">
            <v>40831</v>
          </cell>
        </row>
        <row r="70">
          <cell r="B70" t="str">
            <v>Stock contingence UNICEF Goma</v>
          </cell>
          <cell r="C70" t="str">
            <v>Traitement</v>
          </cell>
          <cell r="D70" t="str">
            <v>ZAIG</v>
          </cell>
          <cell r="E70">
            <v>2011</v>
          </cell>
          <cell r="F70" t="str">
            <v>00000174</v>
          </cell>
          <cell r="G70" t="str">
            <v>1</v>
          </cell>
          <cell r="H70" t="str">
            <v>YI308 - RRMP: NFI Vrac Stock Contingence UNICEF Goma</v>
          </cell>
          <cell r="I70" t="str">
            <v>NA</v>
          </cell>
          <cell r="J70">
            <v>0</v>
          </cell>
          <cell r="K70">
            <v>0</v>
          </cell>
          <cell r="L70">
            <v>0</v>
          </cell>
          <cell r="M70">
            <v>0</v>
          </cell>
          <cell r="N70">
            <v>0</v>
          </cell>
          <cell r="O70">
            <v>0</v>
          </cell>
          <cell r="P70">
            <v>0</v>
          </cell>
          <cell r="Q70">
            <v>0</v>
          </cell>
          <cell r="R70">
            <v>40831</v>
          </cell>
          <cell r="S70">
            <v>40831</v>
          </cell>
          <cell r="T70">
            <v>40831</v>
          </cell>
        </row>
        <row r="71">
          <cell r="B71" t="str">
            <v>Stock contingence UNICEF Goma</v>
          </cell>
          <cell r="C71" t="str">
            <v>Traitement</v>
          </cell>
          <cell r="D71" t="str">
            <v>ZAIG</v>
          </cell>
          <cell r="E71">
            <v>2011</v>
          </cell>
          <cell r="F71" t="str">
            <v>00000174</v>
          </cell>
          <cell r="G71" t="str">
            <v>1</v>
          </cell>
          <cell r="H71" t="str">
            <v>YI308 - RRMP: NFI Vrac Stock Contingence UNICEF Goma</v>
          </cell>
          <cell r="I71" t="str">
            <v>NA</v>
          </cell>
          <cell r="J71">
            <v>0</v>
          </cell>
          <cell r="K71">
            <v>0</v>
          </cell>
          <cell r="L71">
            <v>0</v>
          </cell>
          <cell r="M71">
            <v>0</v>
          </cell>
          <cell r="N71">
            <v>0</v>
          </cell>
          <cell r="O71">
            <v>0</v>
          </cell>
          <cell r="P71">
            <v>0</v>
          </cell>
          <cell r="Q71">
            <v>0</v>
          </cell>
          <cell r="R71">
            <v>40831</v>
          </cell>
          <cell r="S71">
            <v>40831</v>
          </cell>
          <cell r="T71">
            <v>40831</v>
          </cell>
        </row>
        <row r="72">
          <cell r="B72" t="str">
            <v>Stock contingence UNICEF Goma</v>
          </cell>
          <cell r="C72" t="str">
            <v>Traitement</v>
          </cell>
          <cell r="D72" t="str">
            <v>ZAIG</v>
          </cell>
          <cell r="E72">
            <v>2011</v>
          </cell>
          <cell r="F72" t="str">
            <v>00000174</v>
          </cell>
          <cell r="G72" t="str">
            <v>1</v>
          </cell>
          <cell r="H72" t="str">
            <v>YI308 - RRMP: NFI Vrac Stock Contingence UNICEF Goma</v>
          </cell>
          <cell r="I72" t="str">
            <v>NA</v>
          </cell>
          <cell r="J72">
            <v>0</v>
          </cell>
          <cell r="K72">
            <v>0</v>
          </cell>
          <cell r="L72">
            <v>0</v>
          </cell>
          <cell r="M72">
            <v>0</v>
          </cell>
          <cell r="N72">
            <v>0</v>
          </cell>
          <cell r="O72">
            <v>0</v>
          </cell>
          <cell r="P72">
            <v>0</v>
          </cell>
          <cell r="Q72">
            <v>0</v>
          </cell>
          <cell r="R72">
            <v>40831</v>
          </cell>
          <cell r="S72">
            <v>40831</v>
          </cell>
          <cell r="T72">
            <v>40831</v>
          </cell>
        </row>
        <row r="73">
          <cell r="B73" t="str">
            <v>Stock contingence UNICEF Goma</v>
          </cell>
          <cell r="C73" t="str">
            <v>Traitement</v>
          </cell>
          <cell r="D73" t="str">
            <v>ZAIG</v>
          </cell>
          <cell r="E73">
            <v>2011</v>
          </cell>
          <cell r="F73" t="str">
            <v>00000174</v>
          </cell>
          <cell r="G73" t="str">
            <v>1</v>
          </cell>
          <cell r="H73" t="str">
            <v>YI308 - RRMP: NFI Vrac Stock Contingence UNICEF Goma</v>
          </cell>
          <cell r="I73" t="str">
            <v>NA</v>
          </cell>
          <cell r="J73">
            <v>0</v>
          </cell>
          <cell r="K73">
            <v>0</v>
          </cell>
          <cell r="L73">
            <v>0</v>
          </cell>
          <cell r="M73">
            <v>0</v>
          </cell>
          <cell r="N73">
            <v>0</v>
          </cell>
          <cell r="O73">
            <v>0</v>
          </cell>
          <cell r="P73">
            <v>0</v>
          </cell>
          <cell r="Q73">
            <v>0</v>
          </cell>
          <cell r="R73">
            <v>40831</v>
          </cell>
          <cell r="S73">
            <v>40831</v>
          </cell>
          <cell r="T73">
            <v>40831</v>
          </cell>
        </row>
        <row r="74">
          <cell r="B74" t="str">
            <v>Stock contingence UNICEF Goma</v>
          </cell>
          <cell r="C74" t="str">
            <v>Traitement</v>
          </cell>
          <cell r="D74" t="str">
            <v>ZAIG</v>
          </cell>
          <cell r="E74">
            <v>2011</v>
          </cell>
          <cell r="F74" t="str">
            <v>00000174</v>
          </cell>
          <cell r="G74" t="str">
            <v>1</v>
          </cell>
          <cell r="H74" t="str">
            <v>YI308 - RRMP: NFI Vrac Stock Contingence UNICEF Goma</v>
          </cell>
          <cell r="I74" t="str">
            <v>NA</v>
          </cell>
          <cell r="J74">
            <v>0</v>
          </cell>
          <cell r="K74">
            <v>0</v>
          </cell>
          <cell r="L74">
            <v>0</v>
          </cell>
          <cell r="M74">
            <v>0</v>
          </cell>
          <cell r="N74">
            <v>0</v>
          </cell>
          <cell r="O74">
            <v>0</v>
          </cell>
          <cell r="P74">
            <v>0</v>
          </cell>
          <cell r="Q74">
            <v>0</v>
          </cell>
          <cell r="R74">
            <v>40831</v>
          </cell>
          <cell r="S74">
            <v>40831</v>
          </cell>
          <cell r="T74">
            <v>40831</v>
          </cell>
        </row>
        <row r="75">
          <cell r="B75" t="str">
            <v>Stock contingence UNICEF Bunia</v>
          </cell>
          <cell r="C75" t="str">
            <v>Annulée</v>
          </cell>
          <cell r="D75" t="str">
            <v>ZAIG</v>
          </cell>
          <cell r="E75">
            <v>2011</v>
          </cell>
          <cell r="F75" t="str">
            <v>00000175</v>
          </cell>
          <cell r="G75" t="str">
            <v>0</v>
          </cell>
          <cell r="H75" t="str">
            <v>YI308 - RRMP: Jerrycan 20L Stock Contingence UNICEF Bunia</v>
          </cell>
          <cell r="I75" t="str">
            <v>EA</v>
          </cell>
          <cell r="J75">
            <v>0</v>
          </cell>
          <cell r="K75">
            <v>0</v>
          </cell>
          <cell r="L75">
            <v>0</v>
          </cell>
          <cell r="M75">
            <v>0</v>
          </cell>
          <cell r="N75">
            <v>0</v>
          </cell>
          <cell r="O75">
            <v>0</v>
          </cell>
          <cell r="P75">
            <v>0</v>
          </cell>
          <cell r="Q75">
            <v>0</v>
          </cell>
          <cell r="R75">
            <v>40817</v>
          </cell>
          <cell r="S75">
            <v>40817</v>
          </cell>
          <cell r="T75">
            <v>40817</v>
          </cell>
        </row>
        <row r="76">
          <cell r="B76" t="str">
            <v>Stock contingence UNICEF Bunia</v>
          </cell>
          <cell r="C76" t="str">
            <v>Annulée</v>
          </cell>
          <cell r="D76" t="str">
            <v>ZAIG</v>
          </cell>
          <cell r="E76">
            <v>2011</v>
          </cell>
          <cell r="F76" t="str">
            <v>00000175</v>
          </cell>
          <cell r="G76" t="str">
            <v>0</v>
          </cell>
          <cell r="H76" t="str">
            <v>YI308 - RRMP: Jerrycan 20L Stock Contingence UNICEF Bunia</v>
          </cell>
          <cell r="I76" t="str">
            <v>EA</v>
          </cell>
          <cell r="J76">
            <v>0</v>
          </cell>
          <cell r="K76">
            <v>0</v>
          </cell>
          <cell r="L76">
            <v>0</v>
          </cell>
          <cell r="M76">
            <v>0</v>
          </cell>
          <cell r="N76">
            <v>0</v>
          </cell>
          <cell r="O76">
            <v>0</v>
          </cell>
          <cell r="P76">
            <v>0</v>
          </cell>
          <cell r="Q76">
            <v>0</v>
          </cell>
          <cell r="R76">
            <v>40817</v>
          </cell>
          <cell r="S76">
            <v>40817</v>
          </cell>
          <cell r="T76">
            <v>40817</v>
          </cell>
        </row>
        <row r="77">
          <cell r="B77" t="str">
            <v>Stock contingence UNICEF Bunia</v>
          </cell>
          <cell r="C77" t="str">
            <v>Annulée</v>
          </cell>
          <cell r="D77" t="str">
            <v>ZAIG</v>
          </cell>
          <cell r="E77">
            <v>2011</v>
          </cell>
          <cell r="F77" t="str">
            <v>00000175</v>
          </cell>
          <cell r="G77" t="str">
            <v>0</v>
          </cell>
          <cell r="H77" t="str">
            <v>YI308 - RRMP: Jerrycan 20L Stock Contingence UNICEF Bunia</v>
          </cell>
          <cell r="I77" t="str">
            <v>EA</v>
          </cell>
          <cell r="J77">
            <v>0</v>
          </cell>
          <cell r="K77">
            <v>0</v>
          </cell>
          <cell r="L77">
            <v>0</v>
          </cell>
          <cell r="M77">
            <v>0</v>
          </cell>
          <cell r="N77">
            <v>0</v>
          </cell>
          <cell r="O77">
            <v>0</v>
          </cell>
          <cell r="P77">
            <v>0</v>
          </cell>
          <cell r="Q77">
            <v>0</v>
          </cell>
          <cell r="R77">
            <v>40817</v>
          </cell>
          <cell r="S77">
            <v>40817</v>
          </cell>
          <cell r="T77">
            <v>40817</v>
          </cell>
        </row>
        <row r="78">
          <cell r="B78" t="str">
            <v>Stock contingence UNICEF Bunia</v>
          </cell>
          <cell r="C78" t="str">
            <v>Annulée</v>
          </cell>
          <cell r="D78" t="str">
            <v>ZAIG</v>
          </cell>
          <cell r="E78">
            <v>2011</v>
          </cell>
          <cell r="F78" t="str">
            <v>00000175</v>
          </cell>
          <cell r="G78" t="str">
            <v>0</v>
          </cell>
          <cell r="H78" t="str">
            <v>YI308 - RRMP: Jerrycan 20L Stock Contingence UNICEF Bunia</v>
          </cell>
          <cell r="I78" t="str">
            <v>EA</v>
          </cell>
          <cell r="J78">
            <v>0</v>
          </cell>
          <cell r="K78">
            <v>0</v>
          </cell>
          <cell r="L78">
            <v>0</v>
          </cell>
          <cell r="M78">
            <v>0</v>
          </cell>
          <cell r="N78">
            <v>0</v>
          </cell>
          <cell r="O78">
            <v>0</v>
          </cell>
          <cell r="P78">
            <v>0</v>
          </cell>
          <cell r="Q78">
            <v>0</v>
          </cell>
          <cell r="R78">
            <v>40817</v>
          </cell>
          <cell r="S78">
            <v>40817</v>
          </cell>
          <cell r="T78">
            <v>40817</v>
          </cell>
        </row>
        <row r="79">
          <cell r="B79" t="str">
            <v>Stock contingence UNICEF Bunia</v>
          </cell>
          <cell r="C79" t="str">
            <v>Annulée</v>
          </cell>
          <cell r="D79" t="str">
            <v>ZAIG</v>
          </cell>
          <cell r="E79">
            <v>2011</v>
          </cell>
          <cell r="F79" t="str">
            <v>00000175</v>
          </cell>
          <cell r="G79" t="str">
            <v>0</v>
          </cell>
          <cell r="H79" t="str">
            <v>YI308 - RRMP: Jerrycan 20L Stock Contingence UNICEF Bunia</v>
          </cell>
          <cell r="I79" t="str">
            <v>EA</v>
          </cell>
          <cell r="J79">
            <v>0</v>
          </cell>
          <cell r="K79">
            <v>0</v>
          </cell>
          <cell r="L79">
            <v>0</v>
          </cell>
          <cell r="M79">
            <v>0</v>
          </cell>
          <cell r="N79">
            <v>0</v>
          </cell>
          <cell r="O79">
            <v>0</v>
          </cell>
          <cell r="P79">
            <v>0</v>
          </cell>
          <cell r="Q79">
            <v>0</v>
          </cell>
          <cell r="R79">
            <v>40817</v>
          </cell>
          <cell r="S79">
            <v>40817</v>
          </cell>
          <cell r="T79">
            <v>40817</v>
          </cell>
        </row>
        <row r="80">
          <cell r="B80" t="str">
            <v>Stock contingence UNICEF Bunia</v>
          </cell>
          <cell r="C80" t="str">
            <v>Annulée</v>
          </cell>
          <cell r="D80" t="str">
            <v>ZAIG</v>
          </cell>
          <cell r="E80">
            <v>2011</v>
          </cell>
          <cell r="F80" t="str">
            <v>00000175</v>
          </cell>
          <cell r="G80" t="str">
            <v>0</v>
          </cell>
          <cell r="H80" t="str">
            <v>YI308 - RRMP: Jerrycan 20L Stock Contingence UNICEF Bunia</v>
          </cell>
          <cell r="I80" t="str">
            <v>EA</v>
          </cell>
          <cell r="J80">
            <v>0</v>
          </cell>
          <cell r="K80">
            <v>0</v>
          </cell>
          <cell r="L80">
            <v>0</v>
          </cell>
          <cell r="M80">
            <v>0</v>
          </cell>
          <cell r="N80">
            <v>0</v>
          </cell>
          <cell r="O80">
            <v>0</v>
          </cell>
          <cell r="P80">
            <v>0</v>
          </cell>
          <cell r="Q80">
            <v>0</v>
          </cell>
          <cell r="R80">
            <v>40817</v>
          </cell>
          <cell r="S80">
            <v>40817</v>
          </cell>
          <cell r="T80">
            <v>40817</v>
          </cell>
        </row>
        <row r="81">
          <cell r="B81" t="str">
            <v>Stock contingence UNICEF Bunia</v>
          </cell>
          <cell r="C81" t="str">
            <v>Annulée</v>
          </cell>
          <cell r="D81" t="str">
            <v>ZAIG</v>
          </cell>
          <cell r="E81">
            <v>2011</v>
          </cell>
          <cell r="F81" t="str">
            <v>00000175</v>
          </cell>
          <cell r="G81" t="str">
            <v>0</v>
          </cell>
          <cell r="H81" t="str">
            <v>YI308 - RRMP: Jerrycan 20L Stock Contingence UNICEF Bunia</v>
          </cell>
          <cell r="I81" t="str">
            <v>EA</v>
          </cell>
          <cell r="J81">
            <v>0</v>
          </cell>
          <cell r="K81">
            <v>0</v>
          </cell>
          <cell r="L81">
            <v>0</v>
          </cell>
          <cell r="M81">
            <v>0</v>
          </cell>
          <cell r="N81">
            <v>0</v>
          </cell>
          <cell r="O81">
            <v>0</v>
          </cell>
          <cell r="P81">
            <v>0</v>
          </cell>
          <cell r="Q81">
            <v>0</v>
          </cell>
          <cell r="R81">
            <v>40817</v>
          </cell>
          <cell r="S81">
            <v>40817</v>
          </cell>
          <cell r="T81">
            <v>40817</v>
          </cell>
        </row>
        <row r="82">
          <cell r="B82" t="str">
            <v>Solidarités International NK - Bureau de Goma</v>
          </cell>
          <cell r="C82" t="str">
            <v>Traitement</v>
          </cell>
          <cell r="D82" t="str">
            <v>ZAIG</v>
          </cell>
          <cell r="E82">
            <v>2011</v>
          </cell>
          <cell r="F82" t="str">
            <v>00000176</v>
          </cell>
          <cell r="G82" t="str">
            <v>0</v>
          </cell>
          <cell r="H82" t="str">
            <v>YI308 - RRMP: Baches et Jerrycan 10 L Solidarités NK</v>
          </cell>
          <cell r="I82" t="str">
            <v>NA</v>
          </cell>
          <cell r="J82" t="str">
            <v>NA</v>
          </cell>
          <cell r="K82" t="str">
            <v>ZAIG</v>
          </cell>
          <cell r="L82">
            <v>2011</v>
          </cell>
          <cell r="M82" t="str">
            <v>00000169</v>
          </cell>
          <cell r="N82" t="str">
            <v>1</v>
          </cell>
          <cell r="O82" t="str">
            <v>Techno Relief Services Ltd.</v>
          </cell>
          <cell r="P82" t="str">
            <v>Solidarités</v>
          </cell>
          <cell r="Q82" t="str">
            <v>Goma</v>
          </cell>
          <cell r="R82">
            <v>40831</v>
          </cell>
          <cell r="S82">
            <v>40831</v>
          </cell>
          <cell r="T82">
            <v>40831</v>
          </cell>
        </row>
        <row r="83">
          <cell r="B83" t="str">
            <v>Solidarités International NK - Bureau de Goma</v>
          </cell>
          <cell r="C83" t="str">
            <v>Traitement</v>
          </cell>
          <cell r="D83" t="str">
            <v>ZAIG</v>
          </cell>
          <cell r="E83">
            <v>2011</v>
          </cell>
          <cell r="F83" t="str">
            <v>00000176</v>
          </cell>
          <cell r="G83" t="str">
            <v>0</v>
          </cell>
          <cell r="H83" t="str">
            <v>YI308 - RRMP: Baches et Jerrycan 10 L Solidarités NK</v>
          </cell>
          <cell r="I83" t="str">
            <v>NA</v>
          </cell>
          <cell r="J83">
            <v>0</v>
          </cell>
          <cell r="K83">
            <v>0</v>
          </cell>
          <cell r="L83">
            <v>0</v>
          </cell>
          <cell r="M83">
            <v>0</v>
          </cell>
          <cell r="N83">
            <v>0</v>
          </cell>
          <cell r="O83">
            <v>0</v>
          </cell>
          <cell r="P83">
            <v>0</v>
          </cell>
          <cell r="Q83">
            <v>0</v>
          </cell>
          <cell r="R83">
            <v>40831</v>
          </cell>
          <cell r="S83">
            <v>40831</v>
          </cell>
          <cell r="T83">
            <v>40831</v>
          </cell>
        </row>
        <row r="84">
          <cell r="B84" t="str">
            <v>Solidarités International NK - Bureau de Goma</v>
          </cell>
          <cell r="C84" t="str">
            <v>Traitement</v>
          </cell>
          <cell r="D84" t="str">
            <v>ZAIG</v>
          </cell>
          <cell r="E84">
            <v>2011</v>
          </cell>
          <cell r="F84" t="str">
            <v>00000176</v>
          </cell>
          <cell r="G84" t="str">
            <v>0</v>
          </cell>
          <cell r="H84" t="str">
            <v>YI308 - RRMP: Baches et Jerrycan 10 L Solidarités NK</v>
          </cell>
          <cell r="I84" t="str">
            <v>NA</v>
          </cell>
          <cell r="J84">
            <v>0</v>
          </cell>
          <cell r="K84">
            <v>0</v>
          </cell>
          <cell r="L84">
            <v>0</v>
          </cell>
          <cell r="M84">
            <v>0</v>
          </cell>
          <cell r="N84">
            <v>0</v>
          </cell>
          <cell r="O84">
            <v>0</v>
          </cell>
          <cell r="P84">
            <v>0</v>
          </cell>
          <cell r="Q84">
            <v>0</v>
          </cell>
          <cell r="R84">
            <v>40831</v>
          </cell>
          <cell r="S84">
            <v>40831</v>
          </cell>
          <cell r="T84">
            <v>40831</v>
          </cell>
        </row>
        <row r="85">
          <cell r="B85" t="str">
            <v>Solidarités International NK - Bureau de Goma</v>
          </cell>
          <cell r="C85" t="str">
            <v>Traitement</v>
          </cell>
          <cell r="D85" t="str">
            <v>ZAIG</v>
          </cell>
          <cell r="E85">
            <v>2011</v>
          </cell>
          <cell r="F85" t="str">
            <v>00000176</v>
          </cell>
          <cell r="G85" t="str">
            <v>0</v>
          </cell>
          <cell r="H85" t="str">
            <v>YI308 - RRMP: Baches et Jerrycan 10 L Solidarités NK</v>
          </cell>
          <cell r="I85" t="str">
            <v>NA</v>
          </cell>
          <cell r="J85">
            <v>0</v>
          </cell>
          <cell r="K85">
            <v>0</v>
          </cell>
          <cell r="L85">
            <v>0</v>
          </cell>
          <cell r="M85">
            <v>0</v>
          </cell>
          <cell r="N85">
            <v>0</v>
          </cell>
          <cell r="O85">
            <v>0</v>
          </cell>
          <cell r="P85">
            <v>0</v>
          </cell>
          <cell r="Q85">
            <v>0</v>
          </cell>
          <cell r="R85">
            <v>40831</v>
          </cell>
          <cell r="S85">
            <v>40831</v>
          </cell>
          <cell r="T85">
            <v>40831</v>
          </cell>
        </row>
        <row r="86">
          <cell r="B86" t="str">
            <v>Solidarités International NK - Bureau de Goma</v>
          </cell>
          <cell r="C86" t="str">
            <v>Traitement</v>
          </cell>
          <cell r="D86" t="str">
            <v>ZAIG</v>
          </cell>
          <cell r="E86">
            <v>2011</v>
          </cell>
          <cell r="F86" t="str">
            <v>00000176</v>
          </cell>
          <cell r="G86" t="str">
            <v>0</v>
          </cell>
          <cell r="H86" t="str">
            <v>YI308 - RRMP: Baches et Jerrycan 10 L Solidarités NK</v>
          </cell>
          <cell r="I86" t="str">
            <v>NA</v>
          </cell>
          <cell r="J86">
            <v>0</v>
          </cell>
          <cell r="K86">
            <v>0</v>
          </cell>
          <cell r="L86">
            <v>0</v>
          </cell>
          <cell r="M86">
            <v>0</v>
          </cell>
          <cell r="N86">
            <v>0</v>
          </cell>
          <cell r="O86">
            <v>0</v>
          </cell>
          <cell r="P86">
            <v>0</v>
          </cell>
          <cell r="Q86">
            <v>0</v>
          </cell>
          <cell r="R86">
            <v>40831</v>
          </cell>
          <cell r="S86">
            <v>40831</v>
          </cell>
          <cell r="T86">
            <v>40831</v>
          </cell>
        </row>
        <row r="87">
          <cell r="B87" t="str">
            <v>Solidarités International NK - Bureau de Goma</v>
          </cell>
          <cell r="C87" t="str">
            <v>Traitement</v>
          </cell>
          <cell r="D87" t="str">
            <v>ZAIG</v>
          </cell>
          <cell r="E87">
            <v>2011</v>
          </cell>
          <cell r="F87" t="str">
            <v>00000176</v>
          </cell>
          <cell r="G87" t="str">
            <v>0</v>
          </cell>
          <cell r="H87" t="str">
            <v>YI308 - RRMP: Baches et Jerrycan 10 L Solidarités NK</v>
          </cell>
          <cell r="I87" t="str">
            <v>NA</v>
          </cell>
          <cell r="J87">
            <v>0</v>
          </cell>
          <cell r="K87">
            <v>0</v>
          </cell>
          <cell r="L87">
            <v>0</v>
          </cell>
          <cell r="M87">
            <v>0</v>
          </cell>
          <cell r="N87">
            <v>0</v>
          </cell>
          <cell r="O87">
            <v>0</v>
          </cell>
          <cell r="P87">
            <v>0</v>
          </cell>
          <cell r="Q87">
            <v>0</v>
          </cell>
          <cell r="R87">
            <v>40831</v>
          </cell>
          <cell r="S87">
            <v>40831</v>
          </cell>
          <cell r="T87">
            <v>40831</v>
          </cell>
        </row>
        <row r="88">
          <cell r="B88" t="str">
            <v>Solidarités International NK - Bureau de Goma</v>
          </cell>
          <cell r="C88" t="str">
            <v>Traitement</v>
          </cell>
          <cell r="D88" t="str">
            <v>ZAIG</v>
          </cell>
          <cell r="E88">
            <v>2011</v>
          </cell>
          <cell r="F88" t="str">
            <v>00000176</v>
          </cell>
          <cell r="G88" t="str">
            <v>0</v>
          </cell>
          <cell r="H88" t="str">
            <v>YI308 - RRMP: Baches et Jerrycan 10 L Solidarités NK</v>
          </cell>
          <cell r="I88" t="str">
            <v>NA</v>
          </cell>
          <cell r="J88">
            <v>0</v>
          </cell>
          <cell r="K88">
            <v>0</v>
          </cell>
          <cell r="L88">
            <v>0</v>
          </cell>
          <cell r="M88">
            <v>0</v>
          </cell>
          <cell r="N88">
            <v>0</v>
          </cell>
          <cell r="O88">
            <v>0</v>
          </cell>
          <cell r="P88">
            <v>0</v>
          </cell>
          <cell r="Q88">
            <v>0</v>
          </cell>
          <cell r="R88">
            <v>40831</v>
          </cell>
          <cell r="S88">
            <v>40831</v>
          </cell>
          <cell r="T88">
            <v>40831</v>
          </cell>
        </row>
        <row r="89">
          <cell r="B89" t="str">
            <v>NRC NK - Bureau de Goma</v>
          </cell>
          <cell r="C89" t="str">
            <v>Annulée</v>
          </cell>
          <cell r="D89" t="str">
            <v>ZAIG</v>
          </cell>
          <cell r="E89">
            <v>2011</v>
          </cell>
          <cell r="F89" t="str">
            <v>00000177</v>
          </cell>
          <cell r="G89" t="str">
            <v>0</v>
          </cell>
          <cell r="H89" t="str">
            <v>YI308 - RRMP: Baches NRC Goma</v>
          </cell>
          <cell r="I89" t="str">
            <v>EA</v>
          </cell>
          <cell r="J89">
            <v>0</v>
          </cell>
          <cell r="K89">
            <v>0</v>
          </cell>
          <cell r="L89">
            <v>0</v>
          </cell>
          <cell r="M89">
            <v>0</v>
          </cell>
          <cell r="N89">
            <v>0</v>
          </cell>
          <cell r="O89">
            <v>0</v>
          </cell>
          <cell r="P89">
            <v>0</v>
          </cell>
          <cell r="Q89">
            <v>0</v>
          </cell>
          <cell r="R89">
            <v>40817</v>
          </cell>
          <cell r="S89">
            <v>40817</v>
          </cell>
          <cell r="T89">
            <v>40817</v>
          </cell>
        </row>
        <row r="90">
          <cell r="B90" t="str">
            <v>NRC NK - Bureau de Goma</v>
          </cell>
          <cell r="C90" t="str">
            <v>Annulée</v>
          </cell>
          <cell r="D90" t="str">
            <v>ZAIG</v>
          </cell>
          <cell r="E90">
            <v>2011</v>
          </cell>
          <cell r="F90" t="str">
            <v>00000177</v>
          </cell>
          <cell r="G90" t="str">
            <v>0</v>
          </cell>
          <cell r="H90" t="str">
            <v>YI308 - RRMP: Baches NRC Goma</v>
          </cell>
          <cell r="I90" t="str">
            <v>EA</v>
          </cell>
          <cell r="J90">
            <v>0</v>
          </cell>
          <cell r="K90">
            <v>0</v>
          </cell>
          <cell r="L90">
            <v>0</v>
          </cell>
          <cell r="M90">
            <v>0</v>
          </cell>
          <cell r="N90">
            <v>0</v>
          </cell>
          <cell r="O90">
            <v>0</v>
          </cell>
          <cell r="P90">
            <v>0</v>
          </cell>
          <cell r="Q90">
            <v>0</v>
          </cell>
          <cell r="R90">
            <v>40817</v>
          </cell>
          <cell r="S90">
            <v>40817</v>
          </cell>
          <cell r="T90">
            <v>40817</v>
          </cell>
        </row>
        <row r="91">
          <cell r="B91" t="str">
            <v>NRC NK - Bureau de Goma</v>
          </cell>
          <cell r="C91" t="str">
            <v>Annulée</v>
          </cell>
          <cell r="D91" t="str">
            <v>ZAIG</v>
          </cell>
          <cell r="E91">
            <v>2011</v>
          </cell>
          <cell r="F91" t="str">
            <v>00000177</v>
          </cell>
          <cell r="G91" t="str">
            <v>0</v>
          </cell>
          <cell r="H91" t="str">
            <v>YI308 - RRMP: Baches NRC Goma</v>
          </cell>
          <cell r="I91" t="str">
            <v>EA</v>
          </cell>
          <cell r="J91">
            <v>0</v>
          </cell>
          <cell r="K91">
            <v>0</v>
          </cell>
          <cell r="L91">
            <v>0</v>
          </cell>
          <cell r="M91">
            <v>0</v>
          </cell>
          <cell r="N91">
            <v>0</v>
          </cell>
          <cell r="O91">
            <v>0</v>
          </cell>
          <cell r="P91">
            <v>0</v>
          </cell>
          <cell r="Q91">
            <v>0</v>
          </cell>
          <cell r="R91">
            <v>40817</v>
          </cell>
          <cell r="S91">
            <v>40817</v>
          </cell>
          <cell r="T91">
            <v>40817</v>
          </cell>
        </row>
        <row r="92">
          <cell r="B92" t="str">
            <v>NRC NK - Bureau de Goma</v>
          </cell>
          <cell r="C92" t="str">
            <v>Annulée</v>
          </cell>
          <cell r="D92" t="str">
            <v>ZAIG</v>
          </cell>
          <cell r="E92">
            <v>2011</v>
          </cell>
          <cell r="F92" t="str">
            <v>00000177</v>
          </cell>
          <cell r="G92" t="str">
            <v>0</v>
          </cell>
          <cell r="H92" t="str">
            <v>YI308 - RRMP: Baches NRC Goma</v>
          </cell>
          <cell r="I92" t="str">
            <v>EA</v>
          </cell>
          <cell r="J92">
            <v>0</v>
          </cell>
          <cell r="K92">
            <v>0</v>
          </cell>
          <cell r="L92">
            <v>0</v>
          </cell>
          <cell r="M92">
            <v>0</v>
          </cell>
          <cell r="N92">
            <v>0</v>
          </cell>
          <cell r="O92">
            <v>0</v>
          </cell>
          <cell r="P92">
            <v>0</v>
          </cell>
          <cell r="Q92">
            <v>0</v>
          </cell>
          <cell r="R92">
            <v>40817</v>
          </cell>
          <cell r="S92">
            <v>40817</v>
          </cell>
          <cell r="T92">
            <v>40817</v>
          </cell>
        </row>
        <row r="93">
          <cell r="B93" t="str">
            <v>NRC NK - Bureau de Goma</v>
          </cell>
          <cell r="C93" t="str">
            <v>Annulée</v>
          </cell>
          <cell r="D93" t="str">
            <v>ZAIG</v>
          </cell>
          <cell r="E93">
            <v>2011</v>
          </cell>
          <cell r="F93" t="str">
            <v>00000177</v>
          </cell>
          <cell r="G93" t="str">
            <v>0</v>
          </cell>
          <cell r="H93" t="str">
            <v>YI308 - RRMP: Baches NRC Goma</v>
          </cell>
          <cell r="I93" t="str">
            <v>EA</v>
          </cell>
          <cell r="J93">
            <v>0</v>
          </cell>
          <cell r="K93">
            <v>0</v>
          </cell>
          <cell r="L93">
            <v>0</v>
          </cell>
          <cell r="M93">
            <v>0</v>
          </cell>
          <cell r="N93">
            <v>0</v>
          </cell>
          <cell r="O93">
            <v>0</v>
          </cell>
          <cell r="P93">
            <v>0</v>
          </cell>
          <cell r="Q93">
            <v>0</v>
          </cell>
          <cell r="R93">
            <v>40817</v>
          </cell>
          <cell r="S93">
            <v>40817</v>
          </cell>
          <cell r="T93">
            <v>40817</v>
          </cell>
        </row>
        <row r="94">
          <cell r="B94" t="str">
            <v>NRC NK - Bureau de Goma</v>
          </cell>
          <cell r="C94" t="str">
            <v>Annulée</v>
          </cell>
          <cell r="D94" t="str">
            <v>ZAIG</v>
          </cell>
          <cell r="E94">
            <v>2011</v>
          </cell>
          <cell r="F94" t="str">
            <v>00000177</v>
          </cell>
          <cell r="G94" t="str">
            <v>0</v>
          </cell>
          <cell r="H94" t="str">
            <v>YI308 - RRMP: Baches NRC Goma</v>
          </cell>
          <cell r="I94" t="str">
            <v>EA</v>
          </cell>
          <cell r="J94">
            <v>0</v>
          </cell>
          <cell r="K94">
            <v>0</v>
          </cell>
          <cell r="L94">
            <v>0</v>
          </cell>
          <cell r="M94">
            <v>0</v>
          </cell>
          <cell r="N94">
            <v>0</v>
          </cell>
          <cell r="O94">
            <v>0</v>
          </cell>
          <cell r="P94">
            <v>0</v>
          </cell>
          <cell r="Q94">
            <v>0</v>
          </cell>
          <cell r="R94">
            <v>40817</v>
          </cell>
          <cell r="S94">
            <v>40817</v>
          </cell>
          <cell r="T94">
            <v>40817</v>
          </cell>
        </row>
        <row r="95">
          <cell r="B95" t="str">
            <v>NRC NK - Bureau de Goma</v>
          </cell>
          <cell r="C95" t="str">
            <v>Annulée</v>
          </cell>
          <cell r="D95" t="str">
            <v>ZAIG</v>
          </cell>
          <cell r="E95">
            <v>2011</v>
          </cell>
          <cell r="F95" t="str">
            <v>00000177</v>
          </cell>
          <cell r="G95" t="str">
            <v>0</v>
          </cell>
          <cell r="H95" t="str">
            <v>YI308 - RRMP: Baches NRC Goma</v>
          </cell>
          <cell r="I95" t="str">
            <v>EA</v>
          </cell>
          <cell r="J95">
            <v>0</v>
          </cell>
          <cell r="K95">
            <v>0</v>
          </cell>
          <cell r="L95">
            <v>0</v>
          </cell>
          <cell r="M95">
            <v>0</v>
          </cell>
          <cell r="N95">
            <v>0</v>
          </cell>
          <cell r="O95">
            <v>0</v>
          </cell>
          <cell r="P95">
            <v>0</v>
          </cell>
          <cell r="Q95">
            <v>0</v>
          </cell>
          <cell r="R95">
            <v>40817</v>
          </cell>
          <cell r="S95">
            <v>40817</v>
          </cell>
          <cell r="T95">
            <v>40817</v>
          </cell>
        </row>
        <row r="96">
          <cell r="B96" t="str">
            <v>IRC SK - Bureau de Bukavu</v>
          </cell>
          <cell r="C96" t="str">
            <v>Traitement</v>
          </cell>
          <cell r="D96" t="str">
            <v>ZAIG</v>
          </cell>
          <cell r="E96">
            <v>2011</v>
          </cell>
          <cell r="F96" t="str">
            <v>00000178</v>
          </cell>
          <cell r="G96" t="str">
            <v>0</v>
          </cell>
          <cell r="H96" t="str">
            <v>YI308 - RRMP: Baches et Nattes IRC Bukavu</v>
          </cell>
          <cell r="I96" t="str">
            <v>NA</v>
          </cell>
          <cell r="J96" t="str">
            <v>NA</v>
          </cell>
          <cell r="K96" t="str">
            <v>ZAIG</v>
          </cell>
          <cell r="L96">
            <v>2011</v>
          </cell>
          <cell r="M96" t="str">
            <v>00000170</v>
          </cell>
          <cell r="N96" t="str">
            <v>1</v>
          </cell>
          <cell r="O96" t="str">
            <v>Techno Relief Services Ltd.</v>
          </cell>
          <cell r="P96" t="str">
            <v>IRC</v>
          </cell>
          <cell r="Q96" t="str">
            <v>Bukavu</v>
          </cell>
          <cell r="R96">
            <v>40831</v>
          </cell>
          <cell r="S96">
            <v>40831</v>
          </cell>
          <cell r="T96">
            <v>40831</v>
          </cell>
        </row>
        <row r="97">
          <cell r="B97" t="str">
            <v>IRC SK - Bureau de Bukavu</v>
          </cell>
          <cell r="C97" t="str">
            <v>Traitement</v>
          </cell>
          <cell r="D97" t="str">
            <v>ZAIG</v>
          </cell>
          <cell r="E97">
            <v>2011</v>
          </cell>
          <cell r="F97" t="str">
            <v>00000178</v>
          </cell>
          <cell r="G97" t="str">
            <v>0</v>
          </cell>
          <cell r="H97" t="str">
            <v>YI308 - RRMP: Baches et Nattes IRC Bukavu</v>
          </cell>
          <cell r="I97" t="str">
            <v>NA</v>
          </cell>
          <cell r="J97">
            <v>0</v>
          </cell>
          <cell r="K97">
            <v>0</v>
          </cell>
          <cell r="L97">
            <v>0</v>
          </cell>
          <cell r="M97">
            <v>0</v>
          </cell>
          <cell r="N97">
            <v>0</v>
          </cell>
          <cell r="O97">
            <v>0</v>
          </cell>
          <cell r="P97">
            <v>0</v>
          </cell>
          <cell r="Q97">
            <v>0</v>
          </cell>
          <cell r="R97">
            <v>40831</v>
          </cell>
          <cell r="S97">
            <v>40831</v>
          </cell>
          <cell r="T97">
            <v>40831</v>
          </cell>
        </row>
        <row r="98">
          <cell r="B98" t="str">
            <v>IRC SK - Bureau de Bukavu</v>
          </cell>
          <cell r="C98" t="str">
            <v>Traitement</v>
          </cell>
          <cell r="D98" t="str">
            <v>ZAIG</v>
          </cell>
          <cell r="E98">
            <v>2011</v>
          </cell>
          <cell r="F98" t="str">
            <v>00000178</v>
          </cell>
          <cell r="G98" t="str">
            <v>0</v>
          </cell>
          <cell r="H98" t="str">
            <v>YI308 - RRMP: Baches et Nattes IRC Bukavu</v>
          </cell>
          <cell r="I98" t="str">
            <v>NA</v>
          </cell>
          <cell r="J98">
            <v>0</v>
          </cell>
          <cell r="K98">
            <v>0</v>
          </cell>
          <cell r="L98">
            <v>0</v>
          </cell>
          <cell r="M98">
            <v>0</v>
          </cell>
          <cell r="N98">
            <v>0</v>
          </cell>
          <cell r="O98">
            <v>0</v>
          </cell>
          <cell r="P98">
            <v>0</v>
          </cell>
          <cell r="Q98">
            <v>0</v>
          </cell>
          <cell r="R98">
            <v>40831</v>
          </cell>
          <cell r="S98">
            <v>40831</v>
          </cell>
          <cell r="T98">
            <v>40831</v>
          </cell>
        </row>
        <row r="99">
          <cell r="B99" t="str">
            <v>IRC SK - Bureau de Bukavu</v>
          </cell>
          <cell r="C99" t="str">
            <v>Traitement</v>
          </cell>
          <cell r="D99" t="str">
            <v>ZAIG</v>
          </cell>
          <cell r="E99">
            <v>2011</v>
          </cell>
          <cell r="F99" t="str">
            <v>00000178</v>
          </cell>
          <cell r="G99" t="str">
            <v>0</v>
          </cell>
          <cell r="H99" t="str">
            <v>YI308 - RRMP: Baches et Nattes IRC Bukavu</v>
          </cell>
          <cell r="I99" t="str">
            <v>NA</v>
          </cell>
          <cell r="J99">
            <v>0</v>
          </cell>
          <cell r="K99">
            <v>0</v>
          </cell>
          <cell r="L99">
            <v>0</v>
          </cell>
          <cell r="M99">
            <v>0</v>
          </cell>
          <cell r="N99">
            <v>0</v>
          </cell>
          <cell r="O99">
            <v>0</v>
          </cell>
          <cell r="P99">
            <v>0</v>
          </cell>
          <cell r="Q99">
            <v>0</v>
          </cell>
          <cell r="R99">
            <v>40831</v>
          </cell>
          <cell r="S99">
            <v>40831</v>
          </cell>
          <cell r="T99">
            <v>40831</v>
          </cell>
        </row>
        <row r="100">
          <cell r="B100" t="str">
            <v>IRC SK - Bureau de Bukavu</v>
          </cell>
          <cell r="C100" t="str">
            <v>Traitement</v>
          </cell>
          <cell r="D100" t="str">
            <v>ZAIG</v>
          </cell>
          <cell r="E100">
            <v>2011</v>
          </cell>
          <cell r="F100" t="str">
            <v>00000178</v>
          </cell>
          <cell r="G100" t="str">
            <v>0</v>
          </cell>
          <cell r="H100" t="str">
            <v>YI308 - RRMP: Baches et Nattes IRC Bukavu</v>
          </cell>
          <cell r="I100" t="str">
            <v>NA</v>
          </cell>
          <cell r="J100">
            <v>0</v>
          </cell>
          <cell r="K100">
            <v>0</v>
          </cell>
          <cell r="L100">
            <v>0</v>
          </cell>
          <cell r="M100">
            <v>0</v>
          </cell>
          <cell r="N100">
            <v>0</v>
          </cell>
          <cell r="O100">
            <v>0</v>
          </cell>
          <cell r="P100">
            <v>0</v>
          </cell>
          <cell r="Q100">
            <v>0</v>
          </cell>
          <cell r="R100">
            <v>40831</v>
          </cell>
          <cell r="S100">
            <v>40831</v>
          </cell>
          <cell r="T100">
            <v>40831</v>
          </cell>
        </row>
        <row r="101">
          <cell r="B101" t="str">
            <v>IRC SK - Bureau de Bukavu</v>
          </cell>
          <cell r="C101" t="str">
            <v>Traitement</v>
          </cell>
          <cell r="D101" t="str">
            <v>ZAIG</v>
          </cell>
          <cell r="E101">
            <v>2011</v>
          </cell>
          <cell r="F101" t="str">
            <v>00000178</v>
          </cell>
          <cell r="G101" t="str">
            <v>0</v>
          </cell>
          <cell r="H101" t="str">
            <v>YI308 - RRMP: Baches et Nattes IRC Bukavu</v>
          </cell>
          <cell r="I101" t="str">
            <v>NA</v>
          </cell>
          <cell r="J101">
            <v>0</v>
          </cell>
          <cell r="K101">
            <v>0</v>
          </cell>
          <cell r="L101">
            <v>0</v>
          </cell>
          <cell r="M101">
            <v>0</v>
          </cell>
          <cell r="N101">
            <v>0</v>
          </cell>
          <cell r="O101">
            <v>0</v>
          </cell>
          <cell r="P101">
            <v>0</v>
          </cell>
          <cell r="Q101">
            <v>0</v>
          </cell>
          <cell r="R101">
            <v>40831</v>
          </cell>
          <cell r="S101">
            <v>40831</v>
          </cell>
          <cell r="T101">
            <v>40831</v>
          </cell>
        </row>
        <row r="102">
          <cell r="B102" t="str">
            <v>IRC SK - Bureau de Bukavu</v>
          </cell>
          <cell r="C102" t="str">
            <v>Traitement</v>
          </cell>
          <cell r="D102" t="str">
            <v>ZAIG</v>
          </cell>
          <cell r="E102">
            <v>2011</v>
          </cell>
          <cell r="F102" t="str">
            <v>00000178</v>
          </cell>
          <cell r="G102" t="str">
            <v>0</v>
          </cell>
          <cell r="H102" t="str">
            <v>YI308 - RRMP: Baches et Nattes IRC Bukavu</v>
          </cell>
          <cell r="I102" t="str">
            <v>NA</v>
          </cell>
          <cell r="J102">
            <v>0</v>
          </cell>
          <cell r="K102">
            <v>0</v>
          </cell>
          <cell r="L102">
            <v>0</v>
          </cell>
          <cell r="M102">
            <v>0</v>
          </cell>
          <cell r="N102">
            <v>0</v>
          </cell>
          <cell r="O102">
            <v>0</v>
          </cell>
          <cell r="P102">
            <v>0</v>
          </cell>
          <cell r="Q102">
            <v>0</v>
          </cell>
          <cell r="R102">
            <v>40831</v>
          </cell>
          <cell r="S102">
            <v>40831</v>
          </cell>
          <cell r="T102">
            <v>40831</v>
          </cell>
        </row>
        <row r="103">
          <cell r="B103" t="str">
            <v>AVSI SK - Bureau de Bukavu</v>
          </cell>
          <cell r="C103" t="str">
            <v>Traitement</v>
          </cell>
          <cell r="D103" t="str">
            <v>ZAIG</v>
          </cell>
          <cell r="E103">
            <v>2011</v>
          </cell>
          <cell r="F103" t="str">
            <v>00000179</v>
          </cell>
          <cell r="G103" t="str">
            <v>1</v>
          </cell>
          <cell r="H103" t="str">
            <v>YI308 - RRMP: NFI Vrac AVSI Bukavu</v>
          </cell>
          <cell r="I103" t="str">
            <v>NA</v>
          </cell>
          <cell r="J103" t="str">
            <v>NA</v>
          </cell>
          <cell r="K103" t="str">
            <v>ZAIG</v>
          </cell>
          <cell r="L103">
            <v>2011</v>
          </cell>
          <cell r="M103" t="str">
            <v>00000171</v>
          </cell>
          <cell r="N103" t="str">
            <v>0</v>
          </cell>
          <cell r="O103" t="str">
            <v>Techno Relief Services Ltd.</v>
          </cell>
          <cell r="P103" t="str">
            <v>AVSI</v>
          </cell>
          <cell r="Q103" t="str">
            <v>Bukavu</v>
          </cell>
          <cell r="R103">
            <v>40836</v>
          </cell>
          <cell r="S103">
            <v>40836</v>
          </cell>
          <cell r="T103">
            <v>40836</v>
          </cell>
        </row>
        <row r="104">
          <cell r="B104" t="str">
            <v>AVSI SK - Bureau de Bukavu</v>
          </cell>
          <cell r="C104" t="str">
            <v>Traitement</v>
          </cell>
          <cell r="D104" t="str">
            <v>ZAIG</v>
          </cell>
          <cell r="E104">
            <v>2011</v>
          </cell>
          <cell r="F104" t="str">
            <v>00000179</v>
          </cell>
          <cell r="G104" t="str">
            <v>1</v>
          </cell>
          <cell r="H104" t="str">
            <v>YI308 - RRMP: NFI Vrac AVSI Bukavu</v>
          </cell>
          <cell r="I104" t="str">
            <v>NA</v>
          </cell>
          <cell r="J104" t="str">
            <v>NA</v>
          </cell>
          <cell r="K104" t="str">
            <v>ZAIG</v>
          </cell>
          <cell r="L104">
            <v>2011</v>
          </cell>
          <cell r="M104" t="str">
            <v>00000184</v>
          </cell>
          <cell r="N104" t="str">
            <v>0</v>
          </cell>
          <cell r="O104" t="str">
            <v>East African Supply &amp; Logistics Ltd.</v>
          </cell>
          <cell r="P104" t="str">
            <v>AVSI</v>
          </cell>
          <cell r="Q104" t="str">
            <v>Bukavu</v>
          </cell>
          <cell r="R104">
            <v>40836</v>
          </cell>
          <cell r="S104">
            <v>40836</v>
          </cell>
          <cell r="T104">
            <v>40836</v>
          </cell>
        </row>
        <row r="105">
          <cell r="B105" t="str">
            <v>AVSI SK - Bureau de Bukavu</v>
          </cell>
          <cell r="C105" t="str">
            <v>Traitement</v>
          </cell>
          <cell r="D105" t="str">
            <v>ZAIG</v>
          </cell>
          <cell r="E105">
            <v>2011</v>
          </cell>
          <cell r="F105" t="str">
            <v>00000179</v>
          </cell>
          <cell r="G105" t="str">
            <v>1</v>
          </cell>
          <cell r="H105" t="str">
            <v>YI308 - RRMP: NFI Vrac AVSI Bukavu</v>
          </cell>
          <cell r="I105" t="str">
            <v>NA</v>
          </cell>
          <cell r="J105">
            <v>0</v>
          </cell>
          <cell r="K105">
            <v>0</v>
          </cell>
          <cell r="L105">
            <v>0</v>
          </cell>
          <cell r="M105">
            <v>0</v>
          </cell>
          <cell r="N105">
            <v>0</v>
          </cell>
          <cell r="O105">
            <v>0</v>
          </cell>
          <cell r="P105">
            <v>0</v>
          </cell>
          <cell r="Q105">
            <v>0</v>
          </cell>
          <cell r="R105">
            <v>40836</v>
          </cell>
          <cell r="S105">
            <v>40836</v>
          </cell>
          <cell r="T105">
            <v>40836</v>
          </cell>
        </row>
        <row r="106">
          <cell r="B106" t="str">
            <v>AVSI SK - Bureau de Bukavu</v>
          </cell>
          <cell r="C106" t="str">
            <v>Traitement</v>
          </cell>
          <cell r="D106" t="str">
            <v>ZAIG</v>
          </cell>
          <cell r="E106">
            <v>2011</v>
          </cell>
          <cell r="F106" t="str">
            <v>00000179</v>
          </cell>
          <cell r="G106" t="str">
            <v>1</v>
          </cell>
          <cell r="H106" t="str">
            <v>YI308 - RRMP: NFI Vrac AVSI Bukavu</v>
          </cell>
          <cell r="I106" t="str">
            <v>NA</v>
          </cell>
          <cell r="J106">
            <v>0</v>
          </cell>
          <cell r="K106">
            <v>0</v>
          </cell>
          <cell r="L106">
            <v>0</v>
          </cell>
          <cell r="M106">
            <v>0</v>
          </cell>
          <cell r="N106">
            <v>0</v>
          </cell>
          <cell r="O106">
            <v>0</v>
          </cell>
          <cell r="P106">
            <v>0</v>
          </cell>
          <cell r="Q106">
            <v>0</v>
          </cell>
          <cell r="R106">
            <v>40836</v>
          </cell>
          <cell r="S106">
            <v>40836</v>
          </cell>
          <cell r="T106">
            <v>40836</v>
          </cell>
        </row>
        <row r="107">
          <cell r="B107" t="str">
            <v>AVSI SK - Bureau de Bukavu</v>
          </cell>
          <cell r="C107" t="str">
            <v>Traitement</v>
          </cell>
          <cell r="D107" t="str">
            <v>ZAIG</v>
          </cell>
          <cell r="E107">
            <v>2011</v>
          </cell>
          <cell r="F107" t="str">
            <v>00000179</v>
          </cell>
          <cell r="G107" t="str">
            <v>1</v>
          </cell>
          <cell r="H107" t="str">
            <v>YI308 - RRMP: NFI Vrac AVSI Bukavu</v>
          </cell>
          <cell r="I107" t="str">
            <v>NA</v>
          </cell>
          <cell r="J107">
            <v>0</v>
          </cell>
          <cell r="K107">
            <v>0</v>
          </cell>
          <cell r="L107">
            <v>0</v>
          </cell>
          <cell r="M107">
            <v>0</v>
          </cell>
          <cell r="N107">
            <v>0</v>
          </cell>
          <cell r="O107">
            <v>0</v>
          </cell>
          <cell r="P107">
            <v>0</v>
          </cell>
          <cell r="Q107">
            <v>0</v>
          </cell>
          <cell r="R107">
            <v>40836</v>
          </cell>
          <cell r="S107">
            <v>40836</v>
          </cell>
          <cell r="T107">
            <v>40836</v>
          </cell>
        </row>
        <row r="108">
          <cell r="B108" t="str">
            <v>AVSI SK - Bureau de Bukavu</v>
          </cell>
          <cell r="C108" t="str">
            <v>Traitement</v>
          </cell>
          <cell r="D108" t="str">
            <v>ZAIG</v>
          </cell>
          <cell r="E108">
            <v>2011</v>
          </cell>
          <cell r="F108" t="str">
            <v>00000179</v>
          </cell>
          <cell r="G108" t="str">
            <v>1</v>
          </cell>
          <cell r="H108" t="str">
            <v>YI308 - RRMP: NFI Vrac AVSI Bukavu</v>
          </cell>
          <cell r="I108" t="str">
            <v>NA</v>
          </cell>
          <cell r="J108">
            <v>0</v>
          </cell>
          <cell r="K108">
            <v>0</v>
          </cell>
          <cell r="L108">
            <v>0</v>
          </cell>
          <cell r="M108">
            <v>0</v>
          </cell>
          <cell r="N108">
            <v>0</v>
          </cell>
          <cell r="O108">
            <v>0</v>
          </cell>
          <cell r="P108">
            <v>0</v>
          </cell>
          <cell r="Q108">
            <v>0</v>
          </cell>
          <cell r="R108">
            <v>40836</v>
          </cell>
          <cell r="S108">
            <v>40836</v>
          </cell>
          <cell r="T108">
            <v>40836</v>
          </cell>
        </row>
        <row r="109">
          <cell r="B109" t="str">
            <v>AVSI SK - Bureau de Bukavu</v>
          </cell>
          <cell r="C109" t="str">
            <v>Traitement</v>
          </cell>
          <cell r="D109" t="str">
            <v>ZAIG</v>
          </cell>
          <cell r="E109">
            <v>2011</v>
          </cell>
          <cell r="F109" t="str">
            <v>00000179</v>
          </cell>
          <cell r="G109" t="str">
            <v>1</v>
          </cell>
          <cell r="H109" t="str">
            <v>YI308 - RRMP: NFI Vrac AVSI Bukavu</v>
          </cell>
          <cell r="I109" t="str">
            <v>NA</v>
          </cell>
          <cell r="J109">
            <v>0</v>
          </cell>
          <cell r="K109">
            <v>0</v>
          </cell>
          <cell r="L109">
            <v>0</v>
          </cell>
          <cell r="M109">
            <v>0</v>
          </cell>
          <cell r="N109">
            <v>0</v>
          </cell>
          <cell r="O109">
            <v>0</v>
          </cell>
          <cell r="P109">
            <v>0</v>
          </cell>
          <cell r="Q109">
            <v>0</v>
          </cell>
          <cell r="R109">
            <v>40836</v>
          </cell>
          <cell r="S109">
            <v>40836</v>
          </cell>
          <cell r="T109">
            <v>40836</v>
          </cell>
        </row>
        <row r="110">
          <cell r="B110" t="str">
            <v>Stock contingence UNICEF Bunia</v>
          </cell>
          <cell r="C110" t="str">
            <v>Traitement</v>
          </cell>
          <cell r="D110" t="str">
            <v>ZAIG</v>
          </cell>
          <cell r="E110">
            <v>2011</v>
          </cell>
          <cell r="F110" t="str">
            <v>00000186</v>
          </cell>
          <cell r="G110" t="str">
            <v>0</v>
          </cell>
          <cell r="H110" t="str">
            <v>YI308 - RRMP: Fripperies Stock Contingence UNICEF Bunia</v>
          </cell>
          <cell r="I110" t="str">
            <v>Ballot</v>
          </cell>
          <cell r="J110">
            <v>120</v>
          </cell>
          <cell r="K110" t="str">
            <v>ZAIG</v>
          </cell>
          <cell r="L110">
            <v>2011</v>
          </cell>
          <cell r="M110" t="str">
            <v>00000157</v>
          </cell>
          <cell r="N110" t="str">
            <v>0</v>
          </cell>
          <cell r="O110" t="str">
            <v>Ets La Victoire Business</v>
          </cell>
          <cell r="P110" t="str">
            <v>UNICEF</v>
          </cell>
          <cell r="Q110" t="str">
            <v>Bunia</v>
          </cell>
          <cell r="R110">
            <v>40806</v>
          </cell>
          <cell r="S110">
            <v>40806</v>
          </cell>
          <cell r="T110">
            <v>40806</v>
          </cell>
        </row>
        <row r="111">
          <cell r="B111" t="str">
            <v>Stock contingence UNICEF Bunia</v>
          </cell>
          <cell r="C111" t="str">
            <v>Traitement</v>
          </cell>
          <cell r="D111" t="str">
            <v>ZAIG</v>
          </cell>
          <cell r="E111">
            <v>2011</v>
          </cell>
          <cell r="F111" t="str">
            <v>00000186</v>
          </cell>
          <cell r="G111" t="str">
            <v>0</v>
          </cell>
          <cell r="H111" t="str">
            <v>YI308 - RRMP: Fripperies Stock Contingence UNICEF Bunia</v>
          </cell>
          <cell r="I111" t="str">
            <v>Ballot</v>
          </cell>
          <cell r="J111">
            <v>0</v>
          </cell>
          <cell r="K111">
            <v>0</v>
          </cell>
          <cell r="L111">
            <v>0</v>
          </cell>
          <cell r="M111">
            <v>0</v>
          </cell>
          <cell r="N111">
            <v>0</v>
          </cell>
          <cell r="O111">
            <v>0</v>
          </cell>
          <cell r="P111">
            <v>0</v>
          </cell>
          <cell r="Q111">
            <v>0</v>
          </cell>
          <cell r="R111">
            <v>40806</v>
          </cell>
          <cell r="S111">
            <v>40806</v>
          </cell>
          <cell r="T111">
            <v>40806</v>
          </cell>
        </row>
        <row r="112">
          <cell r="B112" t="str">
            <v>Stock contingence UNICEF Bunia</v>
          </cell>
          <cell r="C112" t="str">
            <v>Traitement</v>
          </cell>
          <cell r="D112" t="str">
            <v>ZAIG</v>
          </cell>
          <cell r="E112">
            <v>2011</v>
          </cell>
          <cell r="F112" t="str">
            <v>00000186</v>
          </cell>
          <cell r="G112" t="str">
            <v>0</v>
          </cell>
          <cell r="H112" t="str">
            <v>YI308 - RRMP: Fripperies Stock Contingence UNICEF Bunia</v>
          </cell>
          <cell r="I112" t="str">
            <v>Ballot</v>
          </cell>
          <cell r="J112">
            <v>0</v>
          </cell>
          <cell r="K112">
            <v>0</v>
          </cell>
          <cell r="L112">
            <v>0</v>
          </cell>
          <cell r="M112">
            <v>0</v>
          </cell>
          <cell r="N112">
            <v>0</v>
          </cell>
          <cell r="O112">
            <v>0</v>
          </cell>
          <cell r="P112">
            <v>0</v>
          </cell>
          <cell r="Q112">
            <v>0</v>
          </cell>
          <cell r="R112">
            <v>40806</v>
          </cell>
          <cell r="S112">
            <v>40806</v>
          </cell>
          <cell r="T112">
            <v>40806</v>
          </cell>
        </row>
        <row r="113">
          <cell r="B113" t="str">
            <v>Stock contingence UNICEF Bunia</v>
          </cell>
          <cell r="C113" t="str">
            <v>Traitement</v>
          </cell>
          <cell r="D113" t="str">
            <v>ZAIG</v>
          </cell>
          <cell r="E113">
            <v>2011</v>
          </cell>
          <cell r="F113" t="str">
            <v>00000186</v>
          </cell>
          <cell r="G113" t="str">
            <v>0</v>
          </cell>
          <cell r="H113" t="str">
            <v>YI308 - RRMP: Fripperies Stock Contingence UNICEF Bunia</v>
          </cell>
          <cell r="I113" t="str">
            <v>Ballot</v>
          </cell>
          <cell r="J113">
            <v>0</v>
          </cell>
          <cell r="K113">
            <v>0</v>
          </cell>
          <cell r="L113">
            <v>0</v>
          </cell>
          <cell r="M113">
            <v>0</v>
          </cell>
          <cell r="N113">
            <v>0</v>
          </cell>
          <cell r="O113">
            <v>0</v>
          </cell>
          <cell r="P113">
            <v>0</v>
          </cell>
          <cell r="Q113">
            <v>0</v>
          </cell>
          <cell r="R113">
            <v>40806</v>
          </cell>
          <cell r="S113">
            <v>40806</v>
          </cell>
          <cell r="T113">
            <v>40806</v>
          </cell>
        </row>
        <row r="114">
          <cell r="B114" t="str">
            <v>Stock contingence UNICEF Bunia</v>
          </cell>
          <cell r="C114" t="str">
            <v>Traitement</v>
          </cell>
          <cell r="D114" t="str">
            <v>ZAIG</v>
          </cell>
          <cell r="E114">
            <v>2011</v>
          </cell>
          <cell r="F114" t="str">
            <v>00000186</v>
          </cell>
          <cell r="G114" t="str">
            <v>0</v>
          </cell>
          <cell r="H114" t="str">
            <v>YI308 - RRMP: Fripperies Stock Contingence UNICEF Bunia</v>
          </cell>
          <cell r="I114" t="str">
            <v>Ballot</v>
          </cell>
          <cell r="J114">
            <v>0</v>
          </cell>
          <cell r="K114">
            <v>0</v>
          </cell>
          <cell r="L114">
            <v>0</v>
          </cell>
          <cell r="M114">
            <v>0</v>
          </cell>
          <cell r="N114">
            <v>0</v>
          </cell>
          <cell r="O114">
            <v>0</v>
          </cell>
          <cell r="P114">
            <v>0</v>
          </cell>
          <cell r="Q114">
            <v>0</v>
          </cell>
          <cell r="R114">
            <v>40806</v>
          </cell>
          <cell r="S114">
            <v>40806</v>
          </cell>
          <cell r="T114">
            <v>40806</v>
          </cell>
        </row>
        <row r="115">
          <cell r="B115" t="str">
            <v>Stock contingence UNICEF Bunia</v>
          </cell>
          <cell r="C115" t="str">
            <v>Traitement</v>
          </cell>
          <cell r="D115" t="str">
            <v>ZAIG</v>
          </cell>
          <cell r="E115">
            <v>2011</v>
          </cell>
          <cell r="F115" t="str">
            <v>00000186</v>
          </cell>
          <cell r="G115" t="str">
            <v>0</v>
          </cell>
          <cell r="H115" t="str">
            <v>YI308 - RRMP: Fripperies Stock Contingence UNICEF Bunia</v>
          </cell>
          <cell r="I115" t="str">
            <v>Ballot</v>
          </cell>
          <cell r="J115">
            <v>0</v>
          </cell>
          <cell r="K115">
            <v>0</v>
          </cell>
          <cell r="L115">
            <v>0</v>
          </cell>
          <cell r="M115">
            <v>0</v>
          </cell>
          <cell r="N115">
            <v>0</v>
          </cell>
          <cell r="O115">
            <v>0</v>
          </cell>
          <cell r="P115">
            <v>0</v>
          </cell>
          <cell r="Q115">
            <v>0</v>
          </cell>
          <cell r="R115">
            <v>40806</v>
          </cell>
          <cell r="S115">
            <v>40806</v>
          </cell>
          <cell r="T115">
            <v>40806</v>
          </cell>
        </row>
        <row r="116">
          <cell r="B116" t="str">
            <v>Stock contingence UNICEF Bunia</v>
          </cell>
          <cell r="C116" t="str">
            <v>Traitement</v>
          </cell>
          <cell r="D116" t="str">
            <v>ZAIG</v>
          </cell>
          <cell r="E116">
            <v>2011</v>
          </cell>
          <cell r="F116" t="str">
            <v>00000186</v>
          </cell>
          <cell r="G116" t="str">
            <v>0</v>
          </cell>
          <cell r="H116" t="str">
            <v>YI308 - RRMP: Fripperies Stock Contingence UNICEF Bunia</v>
          </cell>
          <cell r="I116" t="str">
            <v>Ballot</v>
          </cell>
          <cell r="J116">
            <v>0</v>
          </cell>
          <cell r="K116">
            <v>0</v>
          </cell>
          <cell r="L116">
            <v>0</v>
          </cell>
          <cell r="M116">
            <v>0</v>
          </cell>
          <cell r="N116">
            <v>0</v>
          </cell>
          <cell r="O116">
            <v>0</v>
          </cell>
          <cell r="P116">
            <v>0</v>
          </cell>
          <cell r="Q116">
            <v>0</v>
          </cell>
          <cell r="R116">
            <v>40806</v>
          </cell>
          <cell r="S116">
            <v>40806</v>
          </cell>
          <cell r="T116">
            <v>40806</v>
          </cell>
        </row>
        <row r="117">
          <cell r="B117" t="str">
            <v>Stock contingence UNICEF Bukavu</v>
          </cell>
          <cell r="C117" t="str">
            <v>Traitement</v>
          </cell>
          <cell r="D117" t="str">
            <v>ZAIG</v>
          </cell>
          <cell r="E117">
            <v>2011</v>
          </cell>
          <cell r="F117" t="str">
            <v>00000187</v>
          </cell>
          <cell r="G117" t="str">
            <v>0</v>
          </cell>
          <cell r="H117" t="str">
            <v>YI308 - RRMP: Fripperies Stock Contingence UNICEF Bukavu</v>
          </cell>
          <cell r="I117" t="str">
            <v>Ballot</v>
          </cell>
          <cell r="J117">
            <v>120</v>
          </cell>
          <cell r="K117" t="str">
            <v>ZAIG</v>
          </cell>
          <cell r="L117">
            <v>2011</v>
          </cell>
          <cell r="M117" t="str">
            <v>00000137</v>
          </cell>
          <cell r="N117" t="str">
            <v>0</v>
          </cell>
          <cell r="O117" t="str">
            <v>Ets La Colombière</v>
          </cell>
          <cell r="P117" t="str">
            <v>UNICEF</v>
          </cell>
          <cell r="Q117" t="str">
            <v>Bukavu</v>
          </cell>
          <cell r="R117">
            <v>40806</v>
          </cell>
          <cell r="S117">
            <v>40806</v>
          </cell>
          <cell r="T117">
            <v>40806</v>
          </cell>
        </row>
        <row r="118">
          <cell r="B118" t="str">
            <v>Stock contingence UNICEF Bukavu</v>
          </cell>
          <cell r="C118" t="str">
            <v>Traitement</v>
          </cell>
          <cell r="D118" t="str">
            <v>ZAIG</v>
          </cell>
          <cell r="E118">
            <v>2011</v>
          </cell>
          <cell r="F118" t="str">
            <v>00000187</v>
          </cell>
          <cell r="G118" t="str">
            <v>0</v>
          </cell>
          <cell r="H118" t="str">
            <v>YI308 - RRMP: Fripperies Stock Contingence UNICEF Bukavu</v>
          </cell>
          <cell r="I118" t="str">
            <v>Ballot</v>
          </cell>
          <cell r="J118">
            <v>0</v>
          </cell>
          <cell r="K118">
            <v>0</v>
          </cell>
          <cell r="L118">
            <v>0</v>
          </cell>
          <cell r="M118">
            <v>0</v>
          </cell>
          <cell r="N118">
            <v>0</v>
          </cell>
          <cell r="O118">
            <v>0</v>
          </cell>
          <cell r="P118">
            <v>0</v>
          </cell>
          <cell r="Q118">
            <v>0</v>
          </cell>
          <cell r="R118">
            <v>40806</v>
          </cell>
          <cell r="S118">
            <v>40806</v>
          </cell>
          <cell r="T118">
            <v>40806</v>
          </cell>
        </row>
        <row r="119">
          <cell r="B119" t="str">
            <v>Stock contingence UNICEF Bukavu</v>
          </cell>
          <cell r="C119" t="str">
            <v>Traitement</v>
          </cell>
          <cell r="D119" t="str">
            <v>ZAIG</v>
          </cell>
          <cell r="E119">
            <v>2011</v>
          </cell>
          <cell r="F119" t="str">
            <v>00000187</v>
          </cell>
          <cell r="G119" t="str">
            <v>0</v>
          </cell>
          <cell r="H119" t="str">
            <v>YI308 - RRMP: Fripperies Stock Contingence UNICEF Bukavu</v>
          </cell>
          <cell r="I119" t="str">
            <v>Ballot</v>
          </cell>
          <cell r="J119">
            <v>0</v>
          </cell>
          <cell r="K119">
            <v>0</v>
          </cell>
          <cell r="L119">
            <v>0</v>
          </cell>
          <cell r="M119">
            <v>0</v>
          </cell>
          <cell r="N119">
            <v>0</v>
          </cell>
          <cell r="O119">
            <v>0</v>
          </cell>
          <cell r="P119">
            <v>0</v>
          </cell>
          <cell r="Q119">
            <v>0</v>
          </cell>
          <cell r="R119">
            <v>40806</v>
          </cell>
          <cell r="S119">
            <v>40806</v>
          </cell>
          <cell r="T119">
            <v>40806</v>
          </cell>
        </row>
        <row r="120">
          <cell r="B120" t="str">
            <v>Stock contingence UNICEF Bukavu</v>
          </cell>
          <cell r="C120" t="str">
            <v>Traitement</v>
          </cell>
          <cell r="D120" t="str">
            <v>ZAIG</v>
          </cell>
          <cell r="E120">
            <v>2011</v>
          </cell>
          <cell r="F120" t="str">
            <v>00000187</v>
          </cell>
          <cell r="G120" t="str">
            <v>0</v>
          </cell>
          <cell r="H120" t="str">
            <v>YI308 - RRMP: Fripperies Stock Contingence UNICEF Bukavu</v>
          </cell>
          <cell r="I120" t="str">
            <v>Ballot</v>
          </cell>
          <cell r="J120">
            <v>0</v>
          </cell>
          <cell r="K120">
            <v>0</v>
          </cell>
          <cell r="L120">
            <v>0</v>
          </cell>
          <cell r="M120">
            <v>0</v>
          </cell>
          <cell r="N120">
            <v>0</v>
          </cell>
          <cell r="O120">
            <v>0</v>
          </cell>
          <cell r="P120">
            <v>0</v>
          </cell>
          <cell r="Q120">
            <v>0</v>
          </cell>
          <cell r="R120">
            <v>40806</v>
          </cell>
          <cell r="S120">
            <v>40806</v>
          </cell>
          <cell r="T120">
            <v>40806</v>
          </cell>
        </row>
        <row r="121">
          <cell r="B121" t="str">
            <v>Stock contingence UNICEF Bukavu</v>
          </cell>
          <cell r="C121" t="str">
            <v>Traitement</v>
          </cell>
          <cell r="D121" t="str">
            <v>ZAIG</v>
          </cell>
          <cell r="E121">
            <v>2011</v>
          </cell>
          <cell r="F121" t="str">
            <v>00000187</v>
          </cell>
          <cell r="G121" t="str">
            <v>0</v>
          </cell>
          <cell r="H121" t="str">
            <v>YI308 - RRMP: Fripperies Stock Contingence UNICEF Bukavu</v>
          </cell>
          <cell r="I121" t="str">
            <v>Ballot</v>
          </cell>
          <cell r="J121">
            <v>0</v>
          </cell>
          <cell r="K121">
            <v>0</v>
          </cell>
          <cell r="L121">
            <v>0</v>
          </cell>
          <cell r="M121">
            <v>0</v>
          </cell>
          <cell r="N121">
            <v>0</v>
          </cell>
          <cell r="O121">
            <v>0</v>
          </cell>
          <cell r="P121">
            <v>0</v>
          </cell>
          <cell r="Q121">
            <v>0</v>
          </cell>
          <cell r="R121">
            <v>40806</v>
          </cell>
          <cell r="S121">
            <v>40806</v>
          </cell>
          <cell r="T121">
            <v>40806</v>
          </cell>
        </row>
        <row r="122">
          <cell r="B122" t="str">
            <v>Stock contingence UNICEF Bukavu</v>
          </cell>
          <cell r="C122" t="str">
            <v>Traitement</v>
          </cell>
          <cell r="D122" t="str">
            <v>ZAIG</v>
          </cell>
          <cell r="E122">
            <v>2011</v>
          </cell>
          <cell r="F122" t="str">
            <v>00000187</v>
          </cell>
          <cell r="G122" t="str">
            <v>0</v>
          </cell>
          <cell r="H122" t="str">
            <v>YI308 - RRMP: Fripperies Stock Contingence UNICEF Bukavu</v>
          </cell>
          <cell r="I122" t="str">
            <v>Ballot</v>
          </cell>
          <cell r="J122">
            <v>0</v>
          </cell>
          <cell r="K122">
            <v>0</v>
          </cell>
          <cell r="L122">
            <v>0</v>
          </cell>
          <cell r="M122">
            <v>0</v>
          </cell>
          <cell r="N122">
            <v>0</v>
          </cell>
          <cell r="O122">
            <v>0</v>
          </cell>
          <cell r="P122">
            <v>0</v>
          </cell>
          <cell r="Q122">
            <v>0</v>
          </cell>
          <cell r="R122">
            <v>40806</v>
          </cell>
          <cell r="S122">
            <v>40806</v>
          </cell>
          <cell r="T122">
            <v>40806</v>
          </cell>
        </row>
        <row r="123">
          <cell r="B123" t="str">
            <v>Stock contingence UNICEF Bukavu</v>
          </cell>
          <cell r="C123" t="str">
            <v>Traitement</v>
          </cell>
          <cell r="D123" t="str">
            <v>ZAIG</v>
          </cell>
          <cell r="E123">
            <v>2011</v>
          </cell>
          <cell r="F123" t="str">
            <v>00000187</v>
          </cell>
          <cell r="G123" t="str">
            <v>0</v>
          </cell>
          <cell r="H123" t="str">
            <v>YI308 - RRMP: Fripperies Stock Contingence UNICEF Bukavu</v>
          </cell>
          <cell r="I123" t="str">
            <v>Ballot</v>
          </cell>
          <cell r="J123">
            <v>0</v>
          </cell>
          <cell r="K123">
            <v>0</v>
          </cell>
          <cell r="L123">
            <v>0</v>
          </cell>
          <cell r="M123">
            <v>0</v>
          </cell>
          <cell r="N123">
            <v>0</v>
          </cell>
          <cell r="O123">
            <v>0</v>
          </cell>
          <cell r="P123">
            <v>0</v>
          </cell>
          <cell r="Q123">
            <v>0</v>
          </cell>
          <cell r="R123">
            <v>40806</v>
          </cell>
          <cell r="S123">
            <v>40806</v>
          </cell>
          <cell r="T123">
            <v>40806</v>
          </cell>
        </row>
        <row r="124">
          <cell r="B124" t="str">
            <v>Stock contingence UNICEF Beni</v>
          </cell>
          <cell r="C124" t="str">
            <v>Traitement</v>
          </cell>
          <cell r="D124" t="str">
            <v>ZAIG</v>
          </cell>
          <cell r="E124">
            <v>2011</v>
          </cell>
          <cell r="F124" t="str">
            <v>00000188</v>
          </cell>
          <cell r="G124" t="str">
            <v>0</v>
          </cell>
          <cell r="H124" t="str">
            <v>YI308 - RRMP: Fripperies Stock Contingence UNICEF Beni</v>
          </cell>
          <cell r="I124" t="str">
            <v>Ballot</v>
          </cell>
          <cell r="J124">
            <v>120</v>
          </cell>
          <cell r="K124" t="str">
            <v>ZAIG</v>
          </cell>
          <cell r="L124">
            <v>2011</v>
          </cell>
          <cell r="M124" t="str">
            <v>00000156</v>
          </cell>
          <cell r="N124" t="str">
            <v>0</v>
          </cell>
          <cell r="O124" t="str">
            <v>Ets La Victoire Business</v>
          </cell>
          <cell r="P124" t="str">
            <v>UNICEF</v>
          </cell>
          <cell r="Q124" t="str">
            <v>Beni</v>
          </cell>
          <cell r="R124">
            <v>40806</v>
          </cell>
          <cell r="S124">
            <v>40806</v>
          </cell>
          <cell r="T124">
            <v>40806</v>
          </cell>
        </row>
        <row r="125">
          <cell r="B125" t="str">
            <v>Stock contingence UNICEF Beni</v>
          </cell>
          <cell r="C125" t="str">
            <v>Traitement</v>
          </cell>
          <cell r="D125" t="str">
            <v>ZAIG</v>
          </cell>
          <cell r="E125">
            <v>2011</v>
          </cell>
          <cell r="F125" t="str">
            <v>00000188</v>
          </cell>
          <cell r="G125" t="str">
            <v>0</v>
          </cell>
          <cell r="H125" t="str">
            <v>YI308 - RRMP: Fripperies Stock Contingence UNICEF Beni</v>
          </cell>
          <cell r="I125" t="str">
            <v>Ballot</v>
          </cell>
          <cell r="J125">
            <v>0</v>
          </cell>
          <cell r="K125">
            <v>0</v>
          </cell>
          <cell r="L125">
            <v>0</v>
          </cell>
          <cell r="M125">
            <v>0</v>
          </cell>
          <cell r="N125">
            <v>0</v>
          </cell>
          <cell r="O125">
            <v>0</v>
          </cell>
          <cell r="P125">
            <v>0</v>
          </cell>
          <cell r="Q125">
            <v>0</v>
          </cell>
          <cell r="R125">
            <v>40806</v>
          </cell>
          <cell r="S125">
            <v>40806</v>
          </cell>
          <cell r="T125">
            <v>40806</v>
          </cell>
        </row>
        <row r="126">
          <cell r="B126" t="str">
            <v>Stock contingence UNICEF Beni</v>
          </cell>
          <cell r="C126" t="str">
            <v>Traitement</v>
          </cell>
          <cell r="D126" t="str">
            <v>ZAIG</v>
          </cell>
          <cell r="E126">
            <v>2011</v>
          </cell>
          <cell r="F126" t="str">
            <v>00000188</v>
          </cell>
          <cell r="G126" t="str">
            <v>0</v>
          </cell>
          <cell r="H126" t="str">
            <v>YI308 - RRMP: Fripperies Stock Contingence UNICEF Beni</v>
          </cell>
          <cell r="I126" t="str">
            <v>Ballot</v>
          </cell>
          <cell r="J126">
            <v>0</v>
          </cell>
          <cell r="K126">
            <v>0</v>
          </cell>
          <cell r="L126">
            <v>0</v>
          </cell>
          <cell r="M126">
            <v>0</v>
          </cell>
          <cell r="N126">
            <v>0</v>
          </cell>
          <cell r="O126">
            <v>0</v>
          </cell>
          <cell r="P126">
            <v>0</v>
          </cell>
          <cell r="Q126">
            <v>0</v>
          </cell>
          <cell r="R126">
            <v>40806</v>
          </cell>
          <cell r="S126">
            <v>40806</v>
          </cell>
          <cell r="T126">
            <v>40806</v>
          </cell>
        </row>
        <row r="127">
          <cell r="B127" t="str">
            <v>Stock contingence UNICEF Beni</v>
          </cell>
          <cell r="C127" t="str">
            <v>Traitement</v>
          </cell>
          <cell r="D127" t="str">
            <v>ZAIG</v>
          </cell>
          <cell r="E127">
            <v>2011</v>
          </cell>
          <cell r="F127" t="str">
            <v>00000188</v>
          </cell>
          <cell r="G127" t="str">
            <v>0</v>
          </cell>
          <cell r="H127" t="str">
            <v>YI308 - RRMP: Fripperies Stock Contingence UNICEF Beni</v>
          </cell>
          <cell r="I127" t="str">
            <v>Ballot</v>
          </cell>
          <cell r="J127">
            <v>0</v>
          </cell>
          <cell r="K127">
            <v>0</v>
          </cell>
          <cell r="L127">
            <v>0</v>
          </cell>
          <cell r="M127">
            <v>0</v>
          </cell>
          <cell r="N127">
            <v>0</v>
          </cell>
          <cell r="O127">
            <v>0</v>
          </cell>
          <cell r="P127">
            <v>0</v>
          </cell>
          <cell r="Q127">
            <v>0</v>
          </cell>
          <cell r="R127">
            <v>40806</v>
          </cell>
          <cell r="S127">
            <v>40806</v>
          </cell>
          <cell r="T127">
            <v>40806</v>
          </cell>
        </row>
        <row r="128">
          <cell r="B128" t="str">
            <v>Stock contingence UNICEF Beni</v>
          </cell>
          <cell r="C128" t="str">
            <v>Traitement</v>
          </cell>
          <cell r="D128" t="str">
            <v>ZAIG</v>
          </cell>
          <cell r="E128">
            <v>2011</v>
          </cell>
          <cell r="F128" t="str">
            <v>00000188</v>
          </cell>
          <cell r="G128" t="str">
            <v>0</v>
          </cell>
          <cell r="H128" t="str">
            <v>YI308 - RRMP: Fripperies Stock Contingence UNICEF Beni</v>
          </cell>
          <cell r="I128" t="str">
            <v>Ballot</v>
          </cell>
          <cell r="J128">
            <v>0</v>
          </cell>
          <cell r="K128">
            <v>0</v>
          </cell>
          <cell r="L128">
            <v>0</v>
          </cell>
          <cell r="M128">
            <v>0</v>
          </cell>
          <cell r="N128">
            <v>0</v>
          </cell>
          <cell r="O128">
            <v>0</v>
          </cell>
          <cell r="P128">
            <v>0</v>
          </cell>
          <cell r="Q128">
            <v>0</v>
          </cell>
          <cell r="R128">
            <v>40806</v>
          </cell>
          <cell r="S128">
            <v>40806</v>
          </cell>
          <cell r="T128">
            <v>40806</v>
          </cell>
        </row>
        <row r="129">
          <cell r="B129" t="str">
            <v>Stock contingence UNICEF Beni</v>
          </cell>
          <cell r="C129" t="str">
            <v>Traitement</v>
          </cell>
          <cell r="D129" t="str">
            <v>ZAIG</v>
          </cell>
          <cell r="E129">
            <v>2011</v>
          </cell>
          <cell r="F129" t="str">
            <v>00000188</v>
          </cell>
          <cell r="G129" t="str">
            <v>0</v>
          </cell>
          <cell r="H129" t="str">
            <v>YI308 - RRMP: Fripperies Stock Contingence UNICEF Beni</v>
          </cell>
          <cell r="I129" t="str">
            <v>Ballot</v>
          </cell>
          <cell r="J129">
            <v>0</v>
          </cell>
          <cell r="K129">
            <v>0</v>
          </cell>
          <cell r="L129">
            <v>0</v>
          </cell>
          <cell r="M129">
            <v>0</v>
          </cell>
          <cell r="N129">
            <v>0</v>
          </cell>
          <cell r="O129">
            <v>0</v>
          </cell>
          <cell r="P129">
            <v>0</v>
          </cell>
          <cell r="Q129">
            <v>0</v>
          </cell>
          <cell r="R129">
            <v>40806</v>
          </cell>
          <cell r="S129">
            <v>40806</v>
          </cell>
          <cell r="T129">
            <v>40806</v>
          </cell>
        </row>
        <row r="130">
          <cell r="B130" t="str">
            <v>Stock contingence UNICEF Beni</v>
          </cell>
          <cell r="C130" t="str">
            <v>Traitement</v>
          </cell>
          <cell r="D130" t="str">
            <v>ZAIG</v>
          </cell>
          <cell r="E130">
            <v>2011</v>
          </cell>
          <cell r="F130" t="str">
            <v>00000188</v>
          </cell>
          <cell r="G130" t="str">
            <v>0</v>
          </cell>
          <cell r="H130" t="str">
            <v>YI308 - RRMP: Fripperies Stock Contingence UNICEF Beni</v>
          </cell>
          <cell r="I130" t="str">
            <v>Ballot</v>
          </cell>
          <cell r="J130">
            <v>0</v>
          </cell>
          <cell r="K130">
            <v>0</v>
          </cell>
          <cell r="L130">
            <v>0</v>
          </cell>
          <cell r="M130">
            <v>0</v>
          </cell>
          <cell r="N130">
            <v>0</v>
          </cell>
          <cell r="O130">
            <v>0</v>
          </cell>
          <cell r="P130">
            <v>0</v>
          </cell>
          <cell r="Q130">
            <v>0</v>
          </cell>
          <cell r="R130">
            <v>40806</v>
          </cell>
          <cell r="S130">
            <v>40806</v>
          </cell>
          <cell r="T130">
            <v>40806</v>
          </cell>
        </row>
        <row r="131">
          <cell r="B131" t="str">
            <v>Stock contingence UNICEF Kisangani</v>
          </cell>
          <cell r="C131" t="str">
            <v>Traitement</v>
          </cell>
          <cell r="D131" t="str">
            <v>ZAIG</v>
          </cell>
          <cell r="E131">
            <v>2011</v>
          </cell>
          <cell r="F131" t="str">
            <v>00000189</v>
          </cell>
          <cell r="G131" t="str">
            <v>0</v>
          </cell>
          <cell r="H131" t="str">
            <v>YI308 - RRMP: Fripperies Stock Contingence UNICEF Kisangani</v>
          </cell>
          <cell r="I131" t="str">
            <v>Ballot</v>
          </cell>
          <cell r="J131">
            <v>30</v>
          </cell>
          <cell r="K131" t="str">
            <v>ZAIG</v>
          </cell>
          <cell r="L131">
            <v>2011</v>
          </cell>
          <cell r="M131" t="str">
            <v>00000158</v>
          </cell>
          <cell r="N131" t="str">
            <v>0</v>
          </cell>
          <cell r="O131" t="str">
            <v>Ets M.M. de Kisangani</v>
          </cell>
          <cell r="P131" t="str">
            <v>UNICEF</v>
          </cell>
          <cell r="Q131" t="str">
            <v>Kisangani</v>
          </cell>
          <cell r="R131">
            <v>40806</v>
          </cell>
          <cell r="S131">
            <v>40806</v>
          </cell>
          <cell r="T131">
            <v>40806</v>
          </cell>
        </row>
        <row r="132">
          <cell r="B132" t="str">
            <v>Stock contingence UNICEF Kisangani</v>
          </cell>
          <cell r="C132" t="str">
            <v>Traitement</v>
          </cell>
          <cell r="D132" t="str">
            <v>ZAIG</v>
          </cell>
          <cell r="E132">
            <v>2011</v>
          </cell>
          <cell r="F132" t="str">
            <v>00000189</v>
          </cell>
          <cell r="G132" t="str">
            <v>0</v>
          </cell>
          <cell r="H132" t="str">
            <v>YI308 - RRMP: Fripperies Stock Contingence UNICEF Kisangani</v>
          </cell>
          <cell r="I132" t="str">
            <v>Ballot</v>
          </cell>
          <cell r="J132">
            <v>0</v>
          </cell>
          <cell r="K132">
            <v>0</v>
          </cell>
          <cell r="L132">
            <v>0</v>
          </cell>
          <cell r="M132">
            <v>0</v>
          </cell>
          <cell r="N132">
            <v>0</v>
          </cell>
          <cell r="O132">
            <v>0</v>
          </cell>
          <cell r="P132">
            <v>0</v>
          </cell>
          <cell r="Q132">
            <v>0</v>
          </cell>
          <cell r="R132">
            <v>40806</v>
          </cell>
          <cell r="S132">
            <v>40806</v>
          </cell>
          <cell r="T132">
            <v>40806</v>
          </cell>
        </row>
        <row r="133">
          <cell r="B133" t="str">
            <v>Stock contingence UNICEF Kisangani</v>
          </cell>
          <cell r="C133" t="str">
            <v>Traitement</v>
          </cell>
          <cell r="D133" t="str">
            <v>ZAIG</v>
          </cell>
          <cell r="E133">
            <v>2011</v>
          </cell>
          <cell r="F133" t="str">
            <v>00000189</v>
          </cell>
          <cell r="G133" t="str">
            <v>0</v>
          </cell>
          <cell r="H133" t="str">
            <v>YI308 - RRMP: Fripperies Stock Contingence UNICEF Kisangani</v>
          </cell>
          <cell r="I133" t="str">
            <v>Ballot</v>
          </cell>
          <cell r="J133">
            <v>0</v>
          </cell>
          <cell r="K133">
            <v>0</v>
          </cell>
          <cell r="L133">
            <v>0</v>
          </cell>
          <cell r="M133">
            <v>0</v>
          </cell>
          <cell r="N133">
            <v>0</v>
          </cell>
          <cell r="O133">
            <v>0</v>
          </cell>
          <cell r="P133">
            <v>0</v>
          </cell>
          <cell r="Q133">
            <v>0</v>
          </cell>
          <cell r="R133">
            <v>40806</v>
          </cell>
          <cell r="S133">
            <v>40806</v>
          </cell>
          <cell r="T133">
            <v>40806</v>
          </cell>
        </row>
        <row r="134">
          <cell r="B134" t="str">
            <v>Stock contingence UNICEF Kisangani</v>
          </cell>
          <cell r="C134" t="str">
            <v>Traitement</v>
          </cell>
          <cell r="D134" t="str">
            <v>ZAIG</v>
          </cell>
          <cell r="E134">
            <v>2011</v>
          </cell>
          <cell r="F134" t="str">
            <v>00000189</v>
          </cell>
          <cell r="G134" t="str">
            <v>0</v>
          </cell>
          <cell r="H134" t="str">
            <v>YI308 - RRMP: Fripperies Stock Contingence UNICEF Kisangani</v>
          </cell>
          <cell r="I134" t="str">
            <v>Ballot</v>
          </cell>
          <cell r="J134">
            <v>0</v>
          </cell>
          <cell r="K134">
            <v>0</v>
          </cell>
          <cell r="L134">
            <v>0</v>
          </cell>
          <cell r="M134">
            <v>0</v>
          </cell>
          <cell r="N134">
            <v>0</v>
          </cell>
          <cell r="O134">
            <v>0</v>
          </cell>
          <cell r="P134">
            <v>0</v>
          </cell>
          <cell r="Q134">
            <v>0</v>
          </cell>
          <cell r="R134">
            <v>40806</v>
          </cell>
          <cell r="S134">
            <v>40806</v>
          </cell>
          <cell r="T134">
            <v>40806</v>
          </cell>
        </row>
        <row r="135">
          <cell r="B135" t="str">
            <v>Stock contingence UNICEF Kisangani</v>
          </cell>
          <cell r="C135" t="str">
            <v>Traitement</v>
          </cell>
          <cell r="D135" t="str">
            <v>ZAIG</v>
          </cell>
          <cell r="E135">
            <v>2011</v>
          </cell>
          <cell r="F135" t="str">
            <v>00000189</v>
          </cell>
          <cell r="G135" t="str">
            <v>0</v>
          </cell>
          <cell r="H135" t="str">
            <v>YI308 - RRMP: Fripperies Stock Contingence UNICEF Kisangani</v>
          </cell>
          <cell r="I135" t="str">
            <v>Ballot</v>
          </cell>
          <cell r="J135">
            <v>0</v>
          </cell>
          <cell r="K135">
            <v>0</v>
          </cell>
          <cell r="L135">
            <v>0</v>
          </cell>
          <cell r="M135">
            <v>0</v>
          </cell>
          <cell r="N135">
            <v>0</v>
          </cell>
          <cell r="O135">
            <v>0</v>
          </cell>
          <cell r="P135">
            <v>0</v>
          </cell>
          <cell r="Q135">
            <v>0</v>
          </cell>
          <cell r="R135">
            <v>40806</v>
          </cell>
          <cell r="S135">
            <v>40806</v>
          </cell>
          <cell r="T135">
            <v>40806</v>
          </cell>
        </row>
        <row r="136">
          <cell r="B136" t="str">
            <v>Stock contingence UNICEF Kisangani</v>
          </cell>
          <cell r="C136" t="str">
            <v>Traitement</v>
          </cell>
          <cell r="D136" t="str">
            <v>ZAIG</v>
          </cell>
          <cell r="E136">
            <v>2011</v>
          </cell>
          <cell r="F136" t="str">
            <v>00000189</v>
          </cell>
          <cell r="G136" t="str">
            <v>0</v>
          </cell>
          <cell r="H136" t="str">
            <v>YI308 - RRMP: Fripperies Stock Contingence UNICEF Kisangani</v>
          </cell>
          <cell r="I136" t="str">
            <v>Ballot</v>
          </cell>
          <cell r="J136">
            <v>0</v>
          </cell>
          <cell r="K136">
            <v>0</v>
          </cell>
          <cell r="L136">
            <v>0</v>
          </cell>
          <cell r="M136">
            <v>0</v>
          </cell>
          <cell r="N136">
            <v>0</v>
          </cell>
          <cell r="O136">
            <v>0</v>
          </cell>
          <cell r="P136">
            <v>0</v>
          </cell>
          <cell r="Q136">
            <v>0</v>
          </cell>
          <cell r="R136">
            <v>40806</v>
          </cell>
          <cell r="S136">
            <v>40806</v>
          </cell>
          <cell r="T136">
            <v>40806</v>
          </cell>
        </row>
        <row r="137">
          <cell r="B137" t="str">
            <v>Stock contingence UNICEF Kisangani</v>
          </cell>
          <cell r="C137" t="str">
            <v>Traitement</v>
          </cell>
          <cell r="D137" t="str">
            <v>ZAIG</v>
          </cell>
          <cell r="E137">
            <v>2011</v>
          </cell>
          <cell r="F137" t="str">
            <v>00000189</v>
          </cell>
          <cell r="G137" t="str">
            <v>0</v>
          </cell>
          <cell r="H137" t="str">
            <v>YI308 - RRMP: Fripperies Stock Contingence UNICEF Kisangani</v>
          </cell>
          <cell r="I137" t="str">
            <v>Ballot</v>
          </cell>
          <cell r="J137">
            <v>0</v>
          </cell>
          <cell r="K137">
            <v>0</v>
          </cell>
          <cell r="L137">
            <v>0</v>
          </cell>
          <cell r="M137">
            <v>0</v>
          </cell>
          <cell r="N137">
            <v>0</v>
          </cell>
          <cell r="O137">
            <v>0</v>
          </cell>
          <cell r="P137">
            <v>0</v>
          </cell>
          <cell r="Q137">
            <v>0</v>
          </cell>
          <cell r="R137">
            <v>40806</v>
          </cell>
          <cell r="S137">
            <v>40806</v>
          </cell>
          <cell r="T137">
            <v>40806</v>
          </cell>
        </row>
        <row r="138">
          <cell r="B138" t="str">
            <v>Stock contingence UNICEF Goma</v>
          </cell>
          <cell r="C138" t="str">
            <v>Traitement</v>
          </cell>
          <cell r="D138" t="str">
            <v>ZAIG</v>
          </cell>
          <cell r="E138">
            <v>2011</v>
          </cell>
          <cell r="F138" t="str">
            <v>00000190</v>
          </cell>
          <cell r="G138" t="str">
            <v>0</v>
          </cell>
          <cell r="H138" t="str">
            <v>YI308 - RRMP: Fripperies Stock Contingence UNICEF Goma</v>
          </cell>
          <cell r="I138" t="str">
            <v>Ballot</v>
          </cell>
          <cell r="J138">
            <v>349</v>
          </cell>
          <cell r="K138" t="str">
            <v>ZAIG</v>
          </cell>
          <cell r="L138">
            <v>2011</v>
          </cell>
          <cell r="M138" t="str">
            <v>00000136</v>
          </cell>
          <cell r="N138" t="str">
            <v>0</v>
          </cell>
          <cell r="O138" t="str">
            <v>Ets La Colombière</v>
          </cell>
          <cell r="P138" t="str">
            <v>UNICEF</v>
          </cell>
          <cell r="Q138" t="str">
            <v>Goma</v>
          </cell>
          <cell r="R138">
            <v>40806</v>
          </cell>
          <cell r="S138">
            <v>40806</v>
          </cell>
          <cell r="T138">
            <v>40800</v>
          </cell>
        </row>
        <row r="139">
          <cell r="B139" t="str">
            <v>Stock contingence UNICEF Goma</v>
          </cell>
          <cell r="C139" t="str">
            <v>Traitement</v>
          </cell>
          <cell r="D139" t="str">
            <v>ZAIG</v>
          </cell>
          <cell r="E139">
            <v>2011</v>
          </cell>
          <cell r="F139" t="str">
            <v>00000190</v>
          </cell>
          <cell r="G139" t="str">
            <v>0</v>
          </cell>
          <cell r="H139" t="str">
            <v>YI308 - RRMP: Fripperies Stock Contingence UNICEF Goma</v>
          </cell>
          <cell r="I139" t="str">
            <v>Ballot</v>
          </cell>
          <cell r="J139">
            <v>0</v>
          </cell>
          <cell r="K139">
            <v>0</v>
          </cell>
          <cell r="L139">
            <v>0</v>
          </cell>
          <cell r="M139">
            <v>0</v>
          </cell>
          <cell r="N139">
            <v>0</v>
          </cell>
          <cell r="O139">
            <v>0</v>
          </cell>
          <cell r="P139">
            <v>0</v>
          </cell>
          <cell r="Q139">
            <v>0</v>
          </cell>
          <cell r="R139">
            <v>40806</v>
          </cell>
          <cell r="S139">
            <v>40806</v>
          </cell>
          <cell r="T139">
            <v>40806</v>
          </cell>
        </row>
        <row r="140">
          <cell r="B140" t="str">
            <v>Stock contingence UNICEF Goma</v>
          </cell>
          <cell r="C140" t="str">
            <v>Traitement</v>
          </cell>
          <cell r="D140" t="str">
            <v>ZAIG</v>
          </cell>
          <cell r="E140">
            <v>2011</v>
          </cell>
          <cell r="F140" t="str">
            <v>00000190</v>
          </cell>
          <cell r="G140" t="str">
            <v>0</v>
          </cell>
          <cell r="H140" t="str">
            <v>YI308 - RRMP: Fripperies Stock Contingence UNICEF Goma</v>
          </cell>
          <cell r="I140" t="str">
            <v>Ballot</v>
          </cell>
          <cell r="J140">
            <v>0</v>
          </cell>
          <cell r="K140">
            <v>0</v>
          </cell>
          <cell r="L140">
            <v>0</v>
          </cell>
          <cell r="M140">
            <v>0</v>
          </cell>
          <cell r="N140">
            <v>0</v>
          </cell>
          <cell r="O140">
            <v>0</v>
          </cell>
          <cell r="P140">
            <v>0</v>
          </cell>
          <cell r="Q140">
            <v>0</v>
          </cell>
          <cell r="R140">
            <v>40806</v>
          </cell>
          <cell r="S140">
            <v>40806</v>
          </cell>
          <cell r="T140">
            <v>40806</v>
          </cell>
        </row>
        <row r="141">
          <cell r="B141" t="str">
            <v>Stock contingence UNICEF Goma</v>
          </cell>
          <cell r="C141" t="str">
            <v>Traitement</v>
          </cell>
          <cell r="D141" t="str">
            <v>ZAIG</v>
          </cell>
          <cell r="E141">
            <v>2011</v>
          </cell>
          <cell r="F141" t="str">
            <v>00000190</v>
          </cell>
          <cell r="G141" t="str">
            <v>0</v>
          </cell>
          <cell r="H141" t="str">
            <v>YI308 - RRMP: Fripperies Stock Contingence UNICEF Goma</v>
          </cell>
          <cell r="I141" t="str">
            <v>Ballot</v>
          </cell>
          <cell r="J141">
            <v>0</v>
          </cell>
          <cell r="K141">
            <v>0</v>
          </cell>
          <cell r="L141">
            <v>0</v>
          </cell>
          <cell r="M141">
            <v>0</v>
          </cell>
          <cell r="N141">
            <v>0</v>
          </cell>
          <cell r="O141">
            <v>0</v>
          </cell>
          <cell r="P141">
            <v>0</v>
          </cell>
          <cell r="Q141">
            <v>0</v>
          </cell>
          <cell r="R141">
            <v>40806</v>
          </cell>
          <cell r="S141">
            <v>40806</v>
          </cell>
          <cell r="T141">
            <v>40806</v>
          </cell>
        </row>
        <row r="142">
          <cell r="B142" t="str">
            <v>Stock contingence UNICEF Goma</v>
          </cell>
          <cell r="C142" t="str">
            <v>Traitement</v>
          </cell>
          <cell r="D142" t="str">
            <v>ZAIG</v>
          </cell>
          <cell r="E142">
            <v>2011</v>
          </cell>
          <cell r="F142" t="str">
            <v>00000190</v>
          </cell>
          <cell r="G142" t="str">
            <v>0</v>
          </cell>
          <cell r="H142" t="str">
            <v>YI308 - RRMP: Fripperies Stock Contingence UNICEF Goma</v>
          </cell>
          <cell r="I142" t="str">
            <v>Ballot</v>
          </cell>
          <cell r="J142">
            <v>0</v>
          </cell>
          <cell r="K142">
            <v>0</v>
          </cell>
          <cell r="L142">
            <v>0</v>
          </cell>
          <cell r="M142">
            <v>0</v>
          </cell>
          <cell r="N142">
            <v>0</v>
          </cell>
          <cell r="O142">
            <v>0</v>
          </cell>
          <cell r="P142">
            <v>0</v>
          </cell>
          <cell r="Q142">
            <v>0</v>
          </cell>
          <cell r="R142">
            <v>40806</v>
          </cell>
          <cell r="S142">
            <v>40806</v>
          </cell>
          <cell r="T142">
            <v>40806</v>
          </cell>
        </row>
        <row r="143">
          <cell r="B143" t="str">
            <v>Stock contingence UNICEF Goma</v>
          </cell>
          <cell r="C143" t="str">
            <v>Traitement</v>
          </cell>
          <cell r="D143" t="str">
            <v>ZAIG</v>
          </cell>
          <cell r="E143">
            <v>2011</v>
          </cell>
          <cell r="F143" t="str">
            <v>00000190</v>
          </cell>
          <cell r="G143" t="str">
            <v>0</v>
          </cell>
          <cell r="H143" t="str">
            <v>YI308 - RRMP: Fripperies Stock Contingence UNICEF Goma</v>
          </cell>
          <cell r="I143" t="str">
            <v>Ballot</v>
          </cell>
          <cell r="J143">
            <v>0</v>
          </cell>
          <cell r="K143">
            <v>0</v>
          </cell>
          <cell r="L143">
            <v>0</v>
          </cell>
          <cell r="M143">
            <v>0</v>
          </cell>
          <cell r="N143">
            <v>0</v>
          </cell>
          <cell r="O143">
            <v>0</v>
          </cell>
          <cell r="P143">
            <v>0</v>
          </cell>
          <cell r="Q143">
            <v>0</v>
          </cell>
          <cell r="R143">
            <v>40806</v>
          </cell>
          <cell r="S143">
            <v>40806</v>
          </cell>
          <cell r="T143">
            <v>40806</v>
          </cell>
        </row>
        <row r="144">
          <cell r="B144" t="str">
            <v>Stock contingence UNICEF Goma</v>
          </cell>
          <cell r="C144" t="str">
            <v>Traitement</v>
          </cell>
          <cell r="D144" t="str">
            <v>ZAIG</v>
          </cell>
          <cell r="E144">
            <v>2011</v>
          </cell>
          <cell r="F144" t="str">
            <v>00000190</v>
          </cell>
          <cell r="G144" t="str">
            <v>0</v>
          </cell>
          <cell r="H144" t="str">
            <v>YI308 - RRMP: Fripperies Stock Contingence UNICEF Goma</v>
          </cell>
          <cell r="I144" t="str">
            <v>Ballot</v>
          </cell>
          <cell r="J144">
            <v>0</v>
          </cell>
          <cell r="K144">
            <v>0</v>
          </cell>
          <cell r="L144">
            <v>0</v>
          </cell>
          <cell r="M144">
            <v>0</v>
          </cell>
          <cell r="N144">
            <v>0</v>
          </cell>
          <cell r="O144">
            <v>0</v>
          </cell>
          <cell r="P144">
            <v>0</v>
          </cell>
          <cell r="Q144">
            <v>0</v>
          </cell>
          <cell r="R144">
            <v>40806</v>
          </cell>
          <cell r="S144">
            <v>40806</v>
          </cell>
          <cell r="T144">
            <v>40806</v>
          </cell>
        </row>
        <row r="145">
          <cell r="B145" t="str">
            <v>Stock contingence UNICEF Bunia</v>
          </cell>
          <cell r="C145" t="str">
            <v>Traitement</v>
          </cell>
          <cell r="D145" t="str">
            <v>ZAIG</v>
          </cell>
          <cell r="E145">
            <v>2011</v>
          </cell>
          <cell r="F145" t="str">
            <v>00000191</v>
          </cell>
          <cell r="G145" t="str">
            <v>0</v>
          </cell>
          <cell r="H145" t="str">
            <v>YI308 - RRMP: KHI Stock Contingence UNICEF Bunia</v>
          </cell>
          <cell r="I145" t="str">
            <v>Kit</v>
          </cell>
          <cell r="J145">
            <v>2000</v>
          </cell>
          <cell r="K145" t="str">
            <v>ZAIG</v>
          </cell>
          <cell r="L145">
            <v>2011</v>
          </cell>
          <cell r="M145" t="str">
            <v>00000155</v>
          </cell>
          <cell r="N145" t="str">
            <v>0</v>
          </cell>
          <cell r="O145" t="str">
            <v>Maison ML</v>
          </cell>
          <cell r="P145" t="str">
            <v>UNICEF</v>
          </cell>
          <cell r="Q145" t="str">
            <v>Bunia</v>
          </cell>
          <cell r="R145">
            <v>40806</v>
          </cell>
          <cell r="S145">
            <v>40806</v>
          </cell>
          <cell r="T145">
            <v>40806</v>
          </cell>
        </row>
        <row r="146">
          <cell r="B146" t="str">
            <v>Stock contingence UNICEF Bunia</v>
          </cell>
          <cell r="C146" t="str">
            <v>Traitement</v>
          </cell>
          <cell r="D146" t="str">
            <v>ZAIG</v>
          </cell>
          <cell r="E146">
            <v>2011</v>
          </cell>
          <cell r="F146" t="str">
            <v>00000191</v>
          </cell>
          <cell r="G146" t="str">
            <v>0</v>
          </cell>
          <cell r="H146" t="str">
            <v>YI308 - RRMP: KHI Stock Contingence UNICEF Bunia</v>
          </cell>
          <cell r="I146" t="str">
            <v>Kit</v>
          </cell>
          <cell r="J146">
            <v>0</v>
          </cell>
          <cell r="K146">
            <v>0</v>
          </cell>
          <cell r="L146">
            <v>0</v>
          </cell>
          <cell r="M146">
            <v>0</v>
          </cell>
          <cell r="N146">
            <v>0</v>
          </cell>
          <cell r="O146">
            <v>0</v>
          </cell>
          <cell r="P146">
            <v>0</v>
          </cell>
          <cell r="Q146">
            <v>0</v>
          </cell>
          <cell r="R146">
            <v>40806</v>
          </cell>
          <cell r="S146">
            <v>40806</v>
          </cell>
          <cell r="T146">
            <v>40806</v>
          </cell>
        </row>
        <row r="147">
          <cell r="B147" t="str">
            <v>Stock contingence UNICEF Bunia</v>
          </cell>
          <cell r="C147" t="str">
            <v>Traitement</v>
          </cell>
          <cell r="D147" t="str">
            <v>ZAIG</v>
          </cell>
          <cell r="E147">
            <v>2011</v>
          </cell>
          <cell r="F147" t="str">
            <v>00000191</v>
          </cell>
          <cell r="G147" t="str">
            <v>0</v>
          </cell>
          <cell r="H147" t="str">
            <v>YI308 - RRMP: KHI Stock Contingence UNICEF Bunia</v>
          </cell>
          <cell r="I147" t="str">
            <v>Kit</v>
          </cell>
          <cell r="J147">
            <v>0</v>
          </cell>
          <cell r="K147">
            <v>0</v>
          </cell>
          <cell r="L147">
            <v>0</v>
          </cell>
          <cell r="M147">
            <v>0</v>
          </cell>
          <cell r="N147">
            <v>0</v>
          </cell>
          <cell r="O147">
            <v>0</v>
          </cell>
          <cell r="P147">
            <v>0</v>
          </cell>
          <cell r="Q147">
            <v>0</v>
          </cell>
          <cell r="R147">
            <v>40806</v>
          </cell>
          <cell r="S147">
            <v>40806</v>
          </cell>
          <cell r="T147">
            <v>40806</v>
          </cell>
        </row>
        <row r="148">
          <cell r="B148" t="str">
            <v>Stock contingence UNICEF Bunia</v>
          </cell>
          <cell r="C148" t="str">
            <v>Traitement</v>
          </cell>
          <cell r="D148" t="str">
            <v>ZAIG</v>
          </cell>
          <cell r="E148">
            <v>2011</v>
          </cell>
          <cell r="F148" t="str">
            <v>00000191</v>
          </cell>
          <cell r="G148" t="str">
            <v>0</v>
          </cell>
          <cell r="H148" t="str">
            <v>YI308 - RRMP: KHI Stock Contingence UNICEF Bunia</v>
          </cell>
          <cell r="I148" t="str">
            <v>Kit</v>
          </cell>
          <cell r="J148">
            <v>0</v>
          </cell>
          <cell r="K148">
            <v>0</v>
          </cell>
          <cell r="L148">
            <v>0</v>
          </cell>
          <cell r="M148">
            <v>0</v>
          </cell>
          <cell r="N148">
            <v>0</v>
          </cell>
          <cell r="O148">
            <v>0</v>
          </cell>
          <cell r="P148">
            <v>0</v>
          </cell>
          <cell r="Q148">
            <v>0</v>
          </cell>
          <cell r="R148">
            <v>40806</v>
          </cell>
          <cell r="S148">
            <v>40806</v>
          </cell>
          <cell r="T148">
            <v>40806</v>
          </cell>
        </row>
        <row r="149">
          <cell r="B149" t="str">
            <v>Stock contingence UNICEF Bunia</v>
          </cell>
          <cell r="C149" t="str">
            <v>Traitement</v>
          </cell>
          <cell r="D149" t="str">
            <v>ZAIG</v>
          </cell>
          <cell r="E149">
            <v>2011</v>
          </cell>
          <cell r="F149" t="str">
            <v>00000191</v>
          </cell>
          <cell r="G149" t="str">
            <v>0</v>
          </cell>
          <cell r="H149" t="str">
            <v>YI308 - RRMP: KHI Stock Contingence UNICEF Bunia</v>
          </cell>
          <cell r="I149" t="str">
            <v>Kit</v>
          </cell>
          <cell r="J149">
            <v>0</v>
          </cell>
          <cell r="K149">
            <v>0</v>
          </cell>
          <cell r="L149">
            <v>0</v>
          </cell>
          <cell r="M149">
            <v>0</v>
          </cell>
          <cell r="N149">
            <v>0</v>
          </cell>
          <cell r="O149">
            <v>0</v>
          </cell>
          <cell r="P149">
            <v>0</v>
          </cell>
          <cell r="Q149">
            <v>0</v>
          </cell>
          <cell r="R149">
            <v>40806</v>
          </cell>
          <cell r="S149">
            <v>40806</v>
          </cell>
          <cell r="T149">
            <v>40806</v>
          </cell>
        </row>
        <row r="150">
          <cell r="B150" t="str">
            <v>Stock contingence UNICEF Bunia</v>
          </cell>
          <cell r="C150" t="str">
            <v>Traitement</v>
          </cell>
          <cell r="D150" t="str">
            <v>ZAIG</v>
          </cell>
          <cell r="E150">
            <v>2011</v>
          </cell>
          <cell r="F150" t="str">
            <v>00000191</v>
          </cell>
          <cell r="G150" t="str">
            <v>0</v>
          </cell>
          <cell r="H150" t="str">
            <v>YI308 - RRMP: KHI Stock Contingence UNICEF Bunia</v>
          </cell>
          <cell r="I150" t="str">
            <v>Kit</v>
          </cell>
          <cell r="J150">
            <v>0</v>
          </cell>
          <cell r="K150">
            <v>0</v>
          </cell>
          <cell r="L150">
            <v>0</v>
          </cell>
          <cell r="M150">
            <v>0</v>
          </cell>
          <cell r="N150">
            <v>0</v>
          </cell>
          <cell r="O150">
            <v>0</v>
          </cell>
          <cell r="P150">
            <v>0</v>
          </cell>
          <cell r="Q150">
            <v>0</v>
          </cell>
          <cell r="R150">
            <v>40806</v>
          </cell>
          <cell r="S150">
            <v>40806</v>
          </cell>
          <cell r="T150">
            <v>40806</v>
          </cell>
        </row>
        <row r="151">
          <cell r="B151" t="str">
            <v>Stock contingence UNICEF Bunia</v>
          </cell>
          <cell r="C151" t="str">
            <v>Traitement</v>
          </cell>
          <cell r="D151" t="str">
            <v>ZAIG</v>
          </cell>
          <cell r="E151">
            <v>2011</v>
          </cell>
          <cell r="F151" t="str">
            <v>00000191</v>
          </cell>
          <cell r="G151" t="str">
            <v>0</v>
          </cell>
          <cell r="H151" t="str">
            <v>YI308 - RRMP: KHI Stock Contingence UNICEF Bunia</v>
          </cell>
          <cell r="I151" t="str">
            <v>Kit</v>
          </cell>
          <cell r="J151">
            <v>0</v>
          </cell>
          <cell r="K151">
            <v>0</v>
          </cell>
          <cell r="L151">
            <v>0</v>
          </cell>
          <cell r="M151">
            <v>0</v>
          </cell>
          <cell r="N151">
            <v>0</v>
          </cell>
          <cell r="O151">
            <v>0</v>
          </cell>
          <cell r="P151">
            <v>0</v>
          </cell>
          <cell r="Q151">
            <v>0</v>
          </cell>
          <cell r="R151">
            <v>40806</v>
          </cell>
          <cell r="S151">
            <v>40806</v>
          </cell>
          <cell r="T151">
            <v>40806</v>
          </cell>
        </row>
        <row r="152">
          <cell r="B152" t="str">
            <v>Stock contingence UNICEF Bukavu</v>
          </cell>
          <cell r="C152" t="str">
            <v>Traitement</v>
          </cell>
          <cell r="D152" t="str">
            <v>ZAIG</v>
          </cell>
          <cell r="E152">
            <v>2011</v>
          </cell>
          <cell r="F152" t="str">
            <v>00000192</v>
          </cell>
          <cell r="G152" t="str">
            <v>0</v>
          </cell>
          <cell r="H152" t="str">
            <v>YI308 - RRMP: KHI Stock Contingence UNICEF Bukavu</v>
          </cell>
          <cell r="I152" t="str">
            <v>Kit</v>
          </cell>
          <cell r="J152">
            <v>2000</v>
          </cell>
          <cell r="K152" t="str">
            <v>ZAIG</v>
          </cell>
          <cell r="L152">
            <v>2011</v>
          </cell>
          <cell r="M152" t="str">
            <v>00000154</v>
          </cell>
          <cell r="N152" t="str">
            <v>0</v>
          </cell>
          <cell r="O152" t="str">
            <v>Maison ML</v>
          </cell>
          <cell r="P152" t="str">
            <v>UNICEF</v>
          </cell>
          <cell r="Q152" t="str">
            <v>Bukavu</v>
          </cell>
          <cell r="R152">
            <v>40806</v>
          </cell>
          <cell r="S152">
            <v>40806</v>
          </cell>
          <cell r="T152">
            <v>40806</v>
          </cell>
        </row>
        <row r="153">
          <cell r="B153" t="str">
            <v>Stock contingence UNICEF Bukavu</v>
          </cell>
          <cell r="C153" t="str">
            <v>Traitement</v>
          </cell>
          <cell r="D153" t="str">
            <v>ZAIG</v>
          </cell>
          <cell r="E153">
            <v>2011</v>
          </cell>
          <cell r="F153" t="str">
            <v>00000192</v>
          </cell>
          <cell r="G153" t="str">
            <v>0</v>
          </cell>
          <cell r="H153" t="str">
            <v>YI308 - RRMP: KHI Stock Contingence UNICEF Bukavu</v>
          </cell>
          <cell r="I153" t="str">
            <v>Kit</v>
          </cell>
          <cell r="J153">
            <v>0</v>
          </cell>
          <cell r="K153">
            <v>0</v>
          </cell>
          <cell r="L153">
            <v>0</v>
          </cell>
          <cell r="M153">
            <v>0</v>
          </cell>
          <cell r="N153">
            <v>0</v>
          </cell>
          <cell r="O153">
            <v>0</v>
          </cell>
          <cell r="P153">
            <v>0</v>
          </cell>
          <cell r="Q153">
            <v>0</v>
          </cell>
          <cell r="R153">
            <v>40806</v>
          </cell>
          <cell r="S153">
            <v>40806</v>
          </cell>
          <cell r="T153">
            <v>40806</v>
          </cell>
        </row>
        <row r="154">
          <cell r="B154" t="str">
            <v>Stock contingence UNICEF Bukavu</v>
          </cell>
          <cell r="C154" t="str">
            <v>Traitement</v>
          </cell>
          <cell r="D154" t="str">
            <v>ZAIG</v>
          </cell>
          <cell r="E154">
            <v>2011</v>
          </cell>
          <cell r="F154" t="str">
            <v>00000192</v>
          </cell>
          <cell r="G154" t="str">
            <v>0</v>
          </cell>
          <cell r="H154" t="str">
            <v>YI308 - RRMP: KHI Stock Contingence UNICEF Bukavu</v>
          </cell>
          <cell r="I154" t="str">
            <v>Kit</v>
          </cell>
          <cell r="J154">
            <v>0</v>
          </cell>
          <cell r="K154">
            <v>0</v>
          </cell>
          <cell r="L154">
            <v>0</v>
          </cell>
          <cell r="M154">
            <v>0</v>
          </cell>
          <cell r="N154">
            <v>0</v>
          </cell>
          <cell r="O154">
            <v>0</v>
          </cell>
          <cell r="P154">
            <v>0</v>
          </cell>
          <cell r="Q154">
            <v>0</v>
          </cell>
          <cell r="R154">
            <v>40806</v>
          </cell>
          <cell r="S154">
            <v>40806</v>
          </cell>
          <cell r="T154">
            <v>40806</v>
          </cell>
        </row>
        <row r="155">
          <cell r="B155" t="str">
            <v>Stock contingence UNICEF Bukavu</v>
          </cell>
          <cell r="C155" t="str">
            <v>Traitement</v>
          </cell>
          <cell r="D155" t="str">
            <v>ZAIG</v>
          </cell>
          <cell r="E155">
            <v>2011</v>
          </cell>
          <cell r="F155" t="str">
            <v>00000192</v>
          </cell>
          <cell r="G155" t="str">
            <v>0</v>
          </cell>
          <cell r="H155" t="str">
            <v>YI308 - RRMP: KHI Stock Contingence UNICEF Bukavu</v>
          </cell>
          <cell r="I155" t="str">
            <v>Kit</v>
          </cell>
          <cell r="J155">
            <v>0</v>
          </cell>
          <cell r="K155">
            <v>0</v>
          </cell>
          <cell r="L155">
            <v>0</v>
          </cell>
          <cell r="M155">
            <v>0</v>
          </cell>
          <cell r="N155">
            <v>0</v>
          </cell>
          <cell r="O155">
            <v>0</v>
          </cell>
          <cell r="P155">
            <v>0</v>
          </cell>
          <cell r="Q155">
            <v>0</v>
          </cell>
          <cell r="R155">
            <v>40806</v>
          </cell>
          <cell r="S155">
            <v>40806</v>
          </cell>
          <cell r="T155">
            <v>40806</v>
          </cell>
        </row>
        <row r="156">
          <cell r="B156" t="str">
            <v>Stock contingence UNICEF Bukavu</v>
          </cell>
          <cell r="C156" t="str">
            <v>Traitement</v>
          </cell>
          <cell r="D156" t="str">
            <v>ZAIG</v>
          </cell>
          <cell r="E156">
            <v>2011</v>
          </cell>
          <cell r="F156" t="str">
            <v>00000192</v>
          </cell>
          <cell r="G156" t="str">
            <v>0</v>
          </cell>
          <cell r="H156" t="str">
            <v>YI308 - RRMP: KHI Stock Contingence UNICEF Bukavu</v>
          </cell>
          <cell r="I156" t="str">
            <v>Kit</v>
          </cell>
          <cell r="J156">
            <v>0</v>
          </cell>
          <cell r="K156">
            <v>0</v>
          </cell>
          <cell r="L156">
            <v>0</v>
          </cell>
          <cell r="M156">
            <v>0</v>
          </cell>
          <cell r="N156">
            <v>0</v>
          </cell>
          <cell r="O156">
            <v>0</v>
          </cell>
          <cell r="P156">
            <v>0</v>
          </cell>
          <cell r="Q156">
            <v>0</v>
          </cell>
          <cell r="R156">
            <v>40806</v>
          </cell>
          <cell r="S156">
            <v>40806</v>
          </cell>
          <cell r="T156">
            <v>40806</v>
          </cell>
        </row>
        <row r="157">
          <cell r="B157" t="str">
            <v>Stock contingence UNICEF Bukavu</v>
          </cell>
          <cell r="C157" t="str">
            <v>Traitement</v>
          </cell>
          <cell r="D157" t="str">
            <v>ZAIG</v>
          </cell>
          <cell r="E157">
            <v>2011</v>
          </cell>
          <cell r="F157" t="str">
            <v>00000192</v>
          </cell>
          <cell r="G157" t="str">
            <v>0</v>
          </cell>
          <cell r="H157" t="str">
            <v>YI308 - RRMP: KHI Stock Contingence UNICEF Bukavu</v>
          </cell>
          <cell r="I157" t="str">
            <v>Kit</v>
          </cell>
          <cell r="J157">
            <v>0</v>
          </cell>
          <cell r="K157">
            <v>0</v>
          </cell>
          <cell r="L157">
            <v>0</v>
          </cell>
          <cell r="M157">
            <v>0</v>
          </cell>
          <cell r="N157">
            <v>0</v>
          </cell>
          <cell r="O157">
            <v>0</v>
          </cell>
          <cell r="P157">
            <v>0</v>
          </cell>
          <cell r="Q157">
            <v>0</v>
          </cell>
          <cell r="R157">
            <v>40806</v>
          </cell>
          <cell r="S157">
            <v>40806</v>
          </cell>
          <cell r="T157">
            <v>40806</v>
          </cell>
        </row>
        <row r="158">
          <cell r="B158" t="str">
            <v>Stock contingence UNICEF Bukavu</v>
          </cell>
          <cell r="C158" t="str">
            <v>Traitement</v>
          </cell>
          <cell r="D158" t="str">
            <v>ZAIG</v>
          </cell>
          <cell r="E158">
            <v>2011</v>
          </cell>
          <cell r="F158" t="str">
            <v>00000192</v>
          </cell>
          <cell r="G158" t="str">
            <v>0</v>
          </cell>
          <cell r="H158" t="str">
            <v>YI308 - RRMP: KHI Stock Contingence UNICEF Bukavu</v>
          </cell>
          <cell r="I158" t="str">
            <v>Kit</v>
          </cell>
          <cell r="J158">
            <v>0</v>
          </cell>
          <cell r="K158">
            <v>0</v>
          </cell>
          <cell r="L158">
            <v>0</v>
          </cell>
          <cell r="M158">
            <v>0</v>
          </cell>
          <cell r="N158">
            <v>0</v>
          </cell>
          <cell r="O158">
            <v>0</v>
          </cell>
          <cell r="P158">
            <v>0</v>
          </cell>
          <cell r="Q158">
            <v>0</v>
          </cell>
          <cell r="R158">
            <v>40806</v>
          </cell>
          <cell r="S158">
            <v>40806</v>
          </cell>
          <cell r="T158">
            <v>40806</v>
          </cell>
        </row>
        <row r="159">
          <cell r="B159" t="str">
            <v>Stock contingence UNICEF Beni</v>
          </cell>
          <cell r="C159" t="str">
            <v>Traitement</v>
          </cell>
          <cell r="D159" t="str">
            <v>ZAIG</v>
          </cell>
          <cell r="E159">
            <v>2011</v>
          </cell>
          <cell r="F159" t="str">
            <v>00000193</v>
          </cell>
          <cell r="G159" t="str">
            <v>0</v>
          </cell>
          <cell r="H159" t="str">
            <v>YI308 - RRMP: KHI Stock Contingence UNICEF Beni</v>
          </cell>
          <cell r="I159" t="str">
            <v>Kit</v>
          </cell>
          <cell r="J159">
            <v>2000</v>
          </cell>
          <cell r="K159" t="str">
            <v>ZAIG</v>
          </cell>
          <cell r="L159">
            <v>2011</v>
          </cell>
          <cell r="M159" t="str">
            <v>00000153</v>
          </cell>
          <cell r="N159" t="str">
            <v>0</v>
          </cell>
          <cell r="O159" t="str">
            <v>Maison ML</v>
          </cell>
          <cell r="P159" t="str">
            <v>UNICEF</v>
          </cell>
          <cell r="Q159" t="str">
            <v>Beni</v>
          </cell>
          <cell r="R159">
            <v>40806</v>
          </cell>
          <cell r="S159">
            <v>40806</v>
          </cell>
          <cell r="T159">
            <v>40806</v>
          </cell>
        </row>
        <row r="160">
          <cell r="B160" t="str">
            <v>Stock contingence UNICEF Beni</v>
          </cell>
          <cell r="C160" t="str">
            <v>Traitement</v>
          </cell>
          <cell r="D160" t="str">
            <v>ZAIG</v>
          </cell>
          <cell r="E160">
            <v>2011</v>
          </cell>
          <cell r="F160" t="str">
            <v>00000193</v>
          </cell>
          <cell r="G160" t="str">
            <v>0</v>
          </cell>
          <cell r="H160" t="str">
            <v>YI308 - RRMP: KHI Stock Contingence UNICEF Beni</v>
          </cell>
          <cell r="I160" t="str">
            <v>Kit</v>
          </cell>
          <cell r="J160">
            <v>0</v>
          </cell>
          <cell r="K160">
            <v>0</v>
          </cell>
          <cell r="L160">
            <v>0</v>
          </cell>
          <cell r="M160">
            <v>0</v>
          </cell>
          <cell r="N160">
            <v>0</v>
          </cell>
          <cell r="O160">
            <v>0</v>
          </cell>
          <cell r="P160">
            <v>0</v>
          </cell>
          <cell r="Q160">
            <v>0</v>
          </cell>
          <cell r="R160">
            <v>40806</v>
          </cell>
          <cell r="S160">
            <v>40806</v>
          </cell>
          <cell r="T160">
            <v>40806</v>
          </cell>
        </row>
        <row r="161">
          <cell r="B161" t="str">
            <v>Stock contingence UNICEF Beni</v>
          </cell>
          <cell r="C161" t="str">
            <v>Traitement</v>
          </cell>
          <cell r="D161" t="str">
            <v>ZAIG</v>
          </cell>
          <cell r="E161">
            <v>2011</v>
          </cell>
          <cell r="F161" t="str">
            <v>00000193</v>
          </cell>
          <cell r="G161" t="str">
            <v>0</v>
          </cell>
          <cell r="H161" t="str">
            <v>YI308 - RRMP: KHI Stock Contingence UNICEF Beni</v>
          </cell>
          <cell r="I161" t="str">
            <v>Kit</v>
          </cell>
          <cell r="J161">
            <v>0</v>
          </cell>
          <cell r="K161">
            <v>0</v>
          </cell>
          <cell r="L161">
            <v>0</v>
          </cell>
          <cell r="M161">
            <v>0</v>
          </cell>
          <cell r="N161">
            <v>0</v>
          </cell>
          <cell r="O161">
            <v>0</v>
          </cell>
          <cell r="P161">
            <v>0</v>
          </cell>
          <cell r="Q161">
            <v>0</v>
          </cell>
          <cell r="R161">
            <v>40806</v>
          </cell>
          <cell r="S161">
            <v>40806</v>
          </cell>
          <cell r="T161">
            <v>40806</v>
          </cell>
        </row>
        <row r="162">
          <cell r="B162" t="str">
            <v>Stock contingence UNICEF Beni</v>
          </cell>
          <cell r="C162" t="str">
            <v>Traitement</v>
          </cell>
          <cell r="D162" t="str">
            <v>ZAIG</v>
          </cell>
          <cell r="E162">
            <v>2011</v>
          </cell>
          <cell r="F162" t="str">
            <v>00000193</v>
          </cell>
          <cell r="G162" t="str">
            <v>0</v>
          </cell>
          <cell r="H162" t="str">
            <v>YI308 - RRMP: KHI Stock Contingence UNICEF Beni</v>
          </cell>
          <cell r="I162" t="str">
            <v>Kit</v>
          </cell>
          <cell r="J162">
            <v>0</v>
          </cell>
          <cell r="K162">
            <v>0</v>
          </cell>
          <cell r="L162">
            <v>0</v>
          </cell>
          <cell r="M162">
            <v>0</v>
          </cell>
          <cell r="N162">
            <v>0</v>
          </cell>
          <cell r="O162">
            <v>0</v>
          </cell>
          <cell r="P162">
            <v>0</v>
          </cell>
          <cell r="Q162">
            <v>0</v>
          </cell>
          <cell r="R162">
            <v>40806</v>
          </cell>
          <cell r="S162">
            <v>40806</v>
          </cell>
          <cell r="T162">
            <v>40806</v>
          </cell>
        </row>
        <row r="163">
          <cell r="B163" t="str">
            <v>Stock contingence UNICEF Beni</v>
          </cell>
          <cell r="C163" t="str">
            <v>Traitement</v>
          </cell>
          <cell r="D163" t="str">
            <v>ZAIG</v>
          </cell>
          <cell r="E163">
            <v>2011</v>
          </cell>
          <cell r="F163" t="str">
            <v>00000193</v>
          </cell>
          <cell r="G163" t="str">
            <v>0</v>
          </cell>
          <cell r="H163" t="str">
            <v>YI308 - RRMP: KHI Stock Contingence UNICEF Beni</v>
          </cell>
          <cell r="I163" t="str">
            <v>Kit</v>
          </cell>
          <cell r="J163">
            <v>0</v>
          </cell>
          <cell r="K163">
            <v>0</v>
          </cell>
          <cell r="L163">
            <v>0</v>
          </cell>
          <cell r="M163">
            <v>0</v>
          </cell>
          <cell r="N163">
            <v>0</v>
          </cell>
          <cell r="O163">
            <v>0</v>
          </cell>
          <cell r="P163">
            <v>0</v>
          </cell>
          <cell r="Q163">
            <v>0</v>
          </cell>
          <cell r="R163">
            <v>40806</v>
          </cell>
          <cell r="S163">
            <v>40806</v>
          </cell>
          <cell r="T163">
            <v>40806</v>
          </cell>
        </row>
        <row r="164">
          <cell r="B164" t="str">
            <v>Stock contingence UNICEF Beni</v>
          </cell>
          <cell r="C164" t="str">
            <v>Traitement</v>
          </cell>
          <cell r="D164" t="str">
            <v>ZAIG</v>
          </cell>
          <cell r="E164">
            <v>2011</v>
          </cell>
          <cell r="F164" t="str">
            <v>00000193</v>
          </cell>
          <cell r="G164" t="str">
            <v>0</v>
          </cell>
          <cell r="H164" t="str">
            <v>YI308 - RRMP: KHI Stock Contingence UNICEF Beni</v>
          </cell>
          <cell r="I164" t="str">
            <v>Kit</v>
          </cell>
          <cell r="J164">
            <v>0</v>
          </cell>
          <cell r="K164">
            <v>0</v>
          </cell>
          <cell r="L164">
            <v>0</v>
          </cell>
          <cell r="M164">
            <v>0</v>
          </cell>
          <cell r="N164">
            <v>0</v>
          </cell>
          <cell r="O164">
            <v>0</v>
          </cell>
          <cell r="P164">
            <v>0</v>
          </cell>
          <cell r="Q164">
            <v>0</v>
          </cell>
          <cell r="R164">
            <v>40806</v>
          </cell>
          <cell r="S164">
            <v>40806</v>
          </cell>
          <cell r="T164">
            <v>40806</v>
          </cell>
        </row>
        <row r="165">
          <cell r="B165" t="str">
            <v>Stock contingence UNICEF Beni</v>
          </cell>
          <cell r="C165" t="str">
            <v>Traitement</v>
          </cell>
          <cell r="D165" t="str">
            <v>ZAIG</v>
          </cell>
          <cell r="E165">
            <v>2011</v>
          </cell>
          <cell r="F165" t="str">
            <v>00000193</v>
          </cell>
          <cell r="G165" t="str">
            <v>0</v>
          </cell>
          <cell r="H165" t="str">
            <v>YI308 - RRMP: KHI Stock Contingence UNICEF Beni</v>
          </cell>
          <cell r="I165" t="str">
            <v>Kit</v>
          </cell>
          <cell r="J165">
            <v>0</v>
          </cell>
          <cell r="K165">
            <v>0</v>
          </cell>
          <cell r="L165">
            <v>0</v>
          </cell>
          <cell r="M165">
            <v>0</v>
          </cell>
          <cell r="N165">
            <v>0</v>
          </cell>
          <cell r="O165">
            <v>0</v>
          </cell>
          <cell r="P165">
            <v>0</v>
          </cell>
          <cell r="Q165">
            <v>0</v>
          </cell>
          <cell r="R165">
            <v>40806</v>
          </cell>
          <cell r="S165">
            <v>40806</v>
          </cell>
          <cell r="T165">
            <v>40806</v>
          </cell>
        </row>
        <row r="166">
          <cell r="B166" t="str">
            <v>Stock contingence UNICEF Kisangani</v>
          </cell>
          <cell r="C166" t="str">
            <v>Traitement</v>
          </cell>
          <cell r="D166" t="str">
            <v>ZAIG</v>
          </cell>
          <cell r="E166">
            <v>2011</v>
          </cell>
          <cell r="F166" t="str">
            <v>00000194</v>
          </cell>
          <cell r="G166" t="str">
            <v>0</v>
          </cell>
          <cell r="H166" t="str">
            <v>YI308 - RRMP: KHI Stock Contingence UNICEF Kisangani</v>
          </cell>
          <cell r="I166" t="str">
            <v>Kit</v>
          </cell>
          <cell r="J166">
            <v>249</v>
          </cell>
          <cell r="K166" t="str">
            <v>ZAIG</v>
          </cell>
          <cell r="L166">
            <v>2011</v>
          </cell>
          <cell r="M166" t="str">
            <v>00000188</v>
          </cell>
          <cell r="N166" t="str">
            <v>0</v>
          </cell>
          <cell r="O166" t="str">
            <v>Maison ML</v>
          </cell>
          <cell r="P166" t="str">
            <v>UNICEF</v>
          </cell>
          <cell r="Q166" t="str">
            <v>Kisangani</v>
          </cell>
          <cell r="R166">
            <v>40816</v>
          </cell>
          <cell r="S166">
            <v>40816</v>
          </cell>
          <cell r="T166">
            <v>40816</v>
          </cell>
        </row>
        <row r="167">
          <cell r="B167" t="str">
            <v>Stock contingence UNICEF Kisangani</v>
          </cell>
          <cell r="C167" t="str">
            <v>Traitement</v>
          </cell>
          <cell r="D167" t="str">
            <v>ZAIG</v>
          </cell>
          <cell r="E167">
            <v>2011</v>
          </cell>
          <cell r="F167" t="str">
            <v>00000194</v>
          </cell>
          <cell r="G167" t="str">
            <v>0</v>
          </cell>
          <cell r="H167" t="str">
            <v>YI308 - RRMP: KHI Stock Contingence UNICEF Kisangani</v>
          </cell>
          <cell r="I167" t="str">
            <v>Kit</v>
          </cell>
          <cell r="J167">
            <v>248</v>
          </cell>
          <cell r="K167" t="str">
            <v>ZAIG</v>
          </cell>
          <cell r="L167">
            <v>2011</v>
          </cell>
          <cell r="M167" t="str">
            <v>00000189</v>
          </cell>
          <cell r="N167" t="str">
            <v>0</v>
          </cell>
          <cell r="O167" t="str">
            <v>Quincaillerie Atlas des secteurs</v>
          </cell>
          <cell r="P167" t="str">
            <v>UNICEF</v>
          </cell>
          <cell r="Q167" t="str">
            <v>Kisangani</v>
          </cell>
          <cell r="R167">
            <v>40816</v>
          </cell>
          <cell r="S167">
            <v>40816</v>
          </cell>
          <cell r="T167">
            <v>40816</v>
          </cell>
        </row>
        <row r="168">
          <cell r="B168" t="str">
            <v>Stock contingence UNICEF Kisangani</v>
          </cell>
          <cell r="C168" t="str">
            <v>Traitement</v>
          </cell>
          <cell r="D168" t="str">
            <v>ZAIG</v>
          </cell>
          <cell r="E168">
            <v>2011</v>
          </cell>
          <cell r="F168" t="str">
            <v>00000194</v>
          </cell>
          <cell r="G168" t="str">
            <v>0</v>
          </cell>
          <cell r="H168" t="str">
            <v>YI308 - RRMP: KHI Stock Contingence UNICEF Kisangani</v>
          </cell>
          <cell r="I168" t="str">
            <v>Kit</v>
          </cell>
          <cell r="J168">
            <v>0</v>
          </cell>
          <cell r="K168">
            <v>0</v>
          </cell>
          <cell r="L168">
            <v>0</v>
          </cell>
          <cell r="M168">
            <v>0</v>
          </cell>
          <cell r="N168">
            <v>0</v>
          </cell>
          <cell r="O168">
            <v>0</v>
          </cell>
          <cell r="P168">
            <v>0</v>
          </cell>
          <cell r="Q168">
            <v>0</v>
          </cell>
          <cell r="R168">
            <v>40816</v>
          </cell>
          <cell r="S168">
            <v>40816</v>
          </cell>
          <cell r="T168">
            <v>40816</v>
          </cell>
        </row>
        <row r="169">
          <cell r="B169" t="str">
            <v>Stock contingence UNICEF Kisangani</v>
          </cell>
          <cell r="C169" t="str">
            <v>Traitement</v>
          </cell>
          <cell r="D169" t="str">
            <v>ZAIG</v>
          </cell>
          <cell r="E169">
            <v>2011</v>
          </cell>
          <cell r="F169" t="str">
            <v>00000194</v>
          </cell>
          <cell r="G169" t="str">
            <v>0</v>
          </cell>
          <cell r="H169" t="str">
            <v>YI308 - RRMP: KHI Stock Contingence UNICEF Kisangani</v>
          </cell>
          <cell r="I169" t="str">
            <v>Kit</v>
          </cell>
          <cell r="J169">
            <v>0</v>
          </cell>
          <cell r="K169">
            <v>0</v>
          </cell>
          <cell r="L169">
            <v>0</v>
          </cell>
          <cell r="M169">
            <v>0</v>
          </cell>
          <cell r="N169">
            <v>0</v>
          </cell>
          <cell r="O169">
            <v>0</v>
          </cell>
          <cell r="P169">
            <v>0</v>
          </cell>
          <cell r="Q169">
            <v>0</v>
          </cell>
          <cell r="R169">
            <v>40816</v>
          </cell>
          <cell r="S169">
            <v>40816</v>
          </cell>
          <cell r="T169">
            <v>40816</v>
          </cell>
        </row>
        <row r="170">
          <cell r="B170" t="str">
            <v>Stock contingence UNICEF Kisangani</v>
          </cell>
          <cell r="C170" t="str">
            <v>Traitement</v>
          </cell>
          <cell r="D170" t="str">
            <v>ZAIG</v>
          </cell>
          <cell r="E170">
            <v>2011</v>
          </cell>
          <cell r="F170" t="str">
            <v>00000194</v>
          </cell>
          <cell r="G170" t="str">
            <v>0</v>
          </cell>
          <cell r="H170" t="str">
            <v>YI308 - RRMP: KHI Stock Contingence UNICEF Kisangani</v>
          </cell>
          <cell r="I170" t="str">
            <v>Kit</v>
          </cell>
          <cell r="J170">
            <v>0</v>
          </cell>
          <cell r="K170">
            <v>0</v>
          </cell>
          <cell r="L170">
            <v>0</v>
          </cell>
          <cell r="M170">
            <v>0</v>
          </cell>
          <cell r="N170">
            <v>0</v>
          </cell>
          <cell r="O170">
            <v>0</v>
          </cell>
          <cell r="P170">
            <v>0</v>
          </cell>
          <cell r="Q170">
            <v>0</v>
          </cell>
          <cell r="R170">
            <v>40816</v>
          </cell>
          <cell r="S170">
            <v>40816</v>
          </cell>
          <cell r="T170">
            <v>40816</v>
          </cell>
        </row>
        <row r="171">
          <cell r="B171" t="str">
            <v>Stock contingence UNICEF Kisangani</v>
          </cell>
          <cell r="C171" t="str">
            <v>Traitement</v>
          </cell>
          <cell r="D171" t="str">
            <v>ZAIG</v>
          </cell>
          <cell r="E171">
            <v>2011</v>
          </cell>
          <cell r="F171" t="str">
            <v>00000194</v>
          </cell>
          <cell r="G171" t="str">
            <v>0</v>
          </cell>
          <cell r="H171" t="str">
            <v>YI308 - RRMP: KHI Stock Contingence UNICEF Kisangani</v>
          </cell>
          <cell r="I171" t="str">
            <v>Kit</v>
          </cell>
          <cell r="J171">
            <v>0</v>
          </cell>
          <cell r="K171">
            <v>0</v>
          </cell>
          <cell r="L171">
            <v>0</v>
          </cell>
          <cell r="M171">
            <v>0</v>
          </cell>
          <cell r="N171">
            <v>0</v>
          </cell>
          <cell r="O171">
            <v>0</v>
          </cell>
          <cell r="P171">
            <v>0</v>
          </cell>
          <cell r="Q171">
            <v>0</v>
          </cell>
          <cell r="R171">
            <v>40816</v>
          </cell>
          <cell r="S171">
            <v>40816</v>
          </cell>
          <cell r="T171">
            <v>40816</v>
          </cell>
        </row>
        <row r="172">
          <cell r="B172" t="str">
            <v>Stock contingence UNICEF Kisangani</v>
          </cell>
          <cell r="C172" t="str">
            <v>Traitement</v>
          </cell>
          <cell r="D172" t="str">
            <v>ZAIG</v>
          </cell>
          <cell r="E172">
            <v>2011</v>
          </cell>
          <cell r="F172" t="str">
            <v>00000194</v>
          </cell>
          <cell r="G172" t="str">
            <v>0</v>
          </cell>
          <cell r="H172" t="str">
            <v>YI308 - RRMP: KHI Stock Contingence UNICEF Kisangani</v>
          </cell>
          <cell r="I172" t="str">
            <v>Kit</v>
          </cell>
          <cell r="J172">
            <v>0</v>
          </cell>
          <cell r="K172">
            <v>0</v>
          </cell>
          <cell r="L172">
            <v>0</v>
          </cell>
          <cell r="M172">
            <v>0</v>
          </cell>
          <cell r="N172">
            <v>0</v>
          </cell>
          <cell r="O172">
            <v>0</v>
          </cell>
          <cell r="P172">
            <v>0</v>
          </cell>
          <cell r="Q172">
            <v>0</v>
          </cell>
          <cell r="R172">
            <v>40816</v>
          </cell>
          <cell r="S172">
            <v>40816</v>
          </cell>
          <cell r="T172">
            <v>40816</v>
          </cell>
        </row>
        <row r="173">
          <cell r="B173" t="str">
            <v>Stock contingence UNICEF Goma</v>
          </cell>
          <cell r="C173" t="str">
            <v>Traitement</v>
          </cell>
          <cell r="D173" t="str">
            <v>ZAIG</v>
          </cell>
          <cell r="E173">
            <v>2011</v>
          </cell>
          <cell r="F173" t="str">
            <v>00000195</v>
          </cell>
          <cell r="G173" t="str">
            <v>0</v>
          </cell>
          <cell r="H173" t="str">
            <v>YI308 - RRMP: KHI Stock Contingence UNICEF Goma</v>
          </cell>
          <cell r="I173" t="str">
            <v>Kit</v>
          </cell>
          <cell r="J173">
            <v>3000</v>
          </cell>
          <cell r="K173" t="str">
            <v>ZAIG</v>
          </cell>
          <cell r="L173">
            <v>2011</v>
          </cell>
          <cell r="M173" t="str">
            <v>00000160</v>
          </cell>
          <cell r="N173" t="str">
            <v>0</v>
          </cell>
          <cell r="O173" t="str">
            <v>Quincaillerie Atlas des secteurs</v>
          </cell>
          <cell r="P173" t="str">
            <v>UNICEF</v>
          </cell>
          <cell r="Q173" t="str">
            <v>Goma</v>
          </cell>
          <cell r="R173">
            <v>40806</v>
          </cell>
          <cell r="S173">
            <v>40806</v>
          </cell>
          <cell r="T173">
            <v>40806</v>
          </cell>
        </row>
        <row r="174">
          <cell r="B174" t="str">
            <v>Stock contingence UNICEF Goma</v>
          </cell>
          <cell r="C174" t="str">
            <v>Traitement</v>
          </cell>
          <cell r="D174" t="str">
            <v>ZAIG</v>
          </cell>
          <cell r="E174">
            <v>2011</v>
          </cell>
          <cell r="F174" t="str">
            <v>00000195</v>
          </cell>
          <cell r="G174" t="str">
            <v>0</v>
          </cell>
          <cell r="H174" t="str">
            <v>YI308 - RRMP: KHI Stock Contingence UNICEF Goma</v>
          </cell>
          <cell r="I174" t="str">
            <v>Kit</v>
          </cell>
          <cell r="J174">
            <v>3000</v>
          </cell>
          <cell r="K174" t="str">
            <v>ZAIG</v>
          </cell>
          <cell r="L174">
            <v>2011</v>
          </cell>
          <cell r="M174" t="str">
            <v>00000178</v>
          </cell>
          <cell r="N174" t="str">
            <v>0</v>
          </cell>
          <cell r="O174" t="str">
            <v>Maison ML</v>
          </cell>
          <cell r="P174" t="str">
            <v>UNICEF</v>
          </cell>
          <cell r="Q174" t="str">
            <v>Goma</v>
          </cell>
          <cell r="R174">
            <v>40806</v>
          </cell>
          <cell r="S174">
            <v>40806</v>
          </cell>
          <cell r="T174">
            <v>40806</v>
          </cell>
        </row>
        <row r="175">
          <cell r="B175" t="str">
            <v>Stock contingence UNICEF Goma</v>
          </cell>
          <cell r="C175" t="str">
            <v>Traitement</v>
          </cell>
          <cell r="D175" t="str">
            <v>ZAIG</v>
          </cell>
          <cell r="E175">
            <v>2011</v>
          </cell>
          <cell r="F175" t="str">
            <v>00000195</v>
          </cell>
          <cell r="G175" t="str">
            <v>0</v>
          </cell>
          <cell r="H175" t="str">
            <v>YI308 - RRMP: KHI Stock Contingence UNICEF Goma</v>
          </cell>
          <cell r="I175" t="str">
            <v>Kit</v>
          </cell>
          <cell r="J175">
            <v>0</v>
          </cell>
          <cell r="K175">
            <v>0</v>
          </cell>
          <cell r="L175">
            <v>0</v>
          </cell>
          <cell r="M175">
            <v>0</v>
          </cell>
          <cell r="N175">
            <v>0</v>
          </cell>
          <cell r="O175">
            <v>0</v>
          </cell>
          <cell r="P175">
            <v>0</v>
          </cell>
          <cell r="Q175">
            <v>0</v>
          </cell>
          <cell r="R175">
            <v>40806</v>
          </cell>
          <cell r="S175">
            <v>40806</v>
          </cell>
          <cell r="T175">
            <v>40806</v>
          </cell>
        </row>
        <row r="176">
          <cell r="B176" t="str">
            <v>Stock contingence UNICEF Goma</v>
          </cell>
          <cell r="C176" t="str">
            <v>Traitement</v>
          </cell>
          <cell r="D176" t="str">
            <v>ZAIG</v>
          </cell>
          <cell r="E176">
            <v>2011</v>
          </cell>
          <cell r="F176" t="str">
            <v>00000195</v>
          </cell>
          <cell r="G176" t="str">
            <v>0</v>
          </cell>
          <cell r="H176" t="str">
            <v>YI308 - RRMP: KHI Stock Contingence UNICEF Goma</v>
          </cell>
          <cell r="I176" t="str">
            <v>Kit</v>
          </cell>
          <cell r="J176">
            <v>0</v>
          </cell>
          <cell r="K176">
            <v>0</v>
          </cell>
          <cell r="L176">
            <v>0</v>
          </cell>
          <cell r="M176">
            <v>0</v>
          </cell>
          <cell r="N176">
            <v>0</v>
          </cell>
          <cell r="O176">
            <v>0</v>
          </cell>
          <cell r="P176">
            <v>0</v>
          </cell>
          <cell r="Q176">
            <v>0</v>
          </cell>
          <cell r="R176">
            <v>40806</v>
          </cell>
          <cell r="S176">
            <v>40806</v>
          </cell>
          <cell r="T176">
            <v>40806</v>
          </cell>
        </row>
        <row r="177">
          <cell r="B177" t="str">
            <v>Stock contingence UNICEF Goma</v>
          </cell>
          <cell r="C177" t="str">
            <v>Traitement</v>
          </cell>
          <cell r="D177" t="str">
            <v>ZAIG</v>
          </cell>
          <cell r="E177">
            <v>2011</v>
          </cell>
          <cell r="F177" t="str">
            <v>00000195</v>
          </cell>
          <cell r="G177" t="str">
            <v>0</v>
          </cell>
          <cell r="H177" t="str">
            <v>YI308 - RRMP: KHI Stock Contingence UNICEF Goma</v>
          </cell>
          <cell r="I177" t="str">
            <v>Kit</v>
          </cell>
          <cell r="J177">
            <v>0</v>
          </cell>
          <cell r="K177">
            <v>0</v>
          </cell>
          <cell r="L177">
            <v>0</v>
          </cell>
          <cell r="M177">
            <v>0</v>
          </cell>
          <cell r="N177">
            <v>0</v>
          </cell>
          <cell r="O177">
            <v>0</v>
          </cell>
          <cell r="P177">
            <v>0</v>
          </cell>
          <cell r="Q177">
            <v>0</v>
          </cell>
          <cell r="R177">
            <v>40806</v>
          </cell>
          <cell r="S177">
            <v>40806</v>
          </cell>
          <cell r="T177">
            <v>40806</v>
          </cell>
        </row>
        <row r="178">
          <cell r="B178" t="str">
            <v>Stock contingence UNICEF Goma</v>
          </cell>
          <cell r="C178" t="str">
            <v>Traitement</v>
          </cell>
          <cell r="D178" t="str">
            <v>ZAIG</v>
          </cell>
          <cell r="E178">
            <v>2011</v>
          </cell>
          <cell r="F178" t="str">
            <v>00000195</v>
          </cell>
          <cell r="G178" t="str">
            <v>0</v>
          </cell>
          <cell r="H178" t="str">
            <v>YI308 - RRMP: KHI Stock Contingence UNICEF Goma</v>
          </cell>
          <cell r="I178" t="str">
            <v>Kit</v>
          </cell>
          <cell r="J178">
            <v>0</v>
          </cell>
          <cell r="K178">
            <v>0</v>
          </cell>
          <cell r="L178">
            <v>0</v>
          </cell>
          <cell r="M178">
            <v>0</v>
          </cell>
          <cell r="N178">
            <v>0</v>
          </cell>
          <cell r="O178">
            <v>0</v>
          </cell>
          <cell r="P178">
            <v>0</v>
          </cell>
          <cell r="Q178">
            <v>0</v>
          </cell>
          <cell r="R178">
            <v>40806</v>
          </cell>
          <cell r="S178">
            <v>40806</v>
          </cell>
          <cell r="T178">
            <v>40806</v>
          </cell>
        </row>
        <row r="179">
          <cell r="B179" t="str">
            <v>Stock contingence UNICEF Goma</v>
          </cell>
          <cell r="C179" t="str">
            <v>Traitement</v>
          </cell>
          <cell r="D179" t="str">
            <v>ZAIG</v>
          </cell>
          <cell r="E179">
            <v>2011</v>
          </cell>
          <cell r="F179" t="str">
            <v>00000195</v>
          </cell>
          <cell r="G179" t="str">
            <v>0</v>
          </cell>
          <cell r="H179" t="str">
            <v>YI308 - RRMP: KHI Stock Contingence UNICEF Goma</v>
          </cell>
          <cell r="I179" t="str">
            <v>Kit</v>
          </cell>
          <cell r="J179">
            <v>0</v>
          </cell>
          <cell r="K179">
            <v>0</v>
          </cell>
          <cell r="L179">
            <v>0</v>
          </cell>
          <cell r="M179">
            <v>0</v>
          </cell>
          <cell r="N179">
            <v>0</v>
          </cell>
          <cell r="O179">
            <v>0</v>
          </cell>
          <cell r="P179">
            <v>0</v>
          </cell>
          <cell r="Q179">
            <v>0</v>
          </cell>
          <cell r="R179">
            <v>40806</v>
          </cell>
          <cell r="S179">
            <v>40806</v>
          </cell>
          <cell r="T179">
            <v>40806</v>
          </cell>
        </row>
        <row r="180">
          <cell r="B180" t="str">
            <v>Stock contingence UNICEF Bunia</v>
          </cell>
          <cell r="C180" t="str">
            <v>Traitement</v>
          </cell>
          <cell r="D180" t="str">
            <v>ZAIG</v>
          </cell>
          <cell r="E180">
            <v>2011</v>
          </cell>
          <cell r="F180" t="str">
            <v>00000196</v>
          </cell>
          <cell r="G180" t="str">
            <v>0</v>
          </cell>
          <cell r="H180" t="str">
            <v>YI308 - RRMP: Pagnes Stock Contingence UNICEF Bunia</v>
          </cell>
          <cell r="I180" t="str">
            <v>EA</v>
          </cell>
          <cell r="J180">
            <v>2000</v>
          </cell>
          <cell r="K180" t="str">
            <v>ZAIG</v>
          </cell>
          <cell r="L180">
            <v>2011</v>
          </cell>
          <cell r="M180" t="str">
            <v>00000217</v>
          </cell>
          <cell r="N180" t="str">
            <v>0</v>
          </cell>
          <cell r="O180" t="str">
            <v>Maison ML</v>
          </cell>
          <cell r="P180" t="str">
            <v>UNICEF</v>
          </cell>
          <cell r="Q180" t="str">
            <v>Bunia</v>
          </cell>
          <cell r="R180">
            <v>40806</v>
          </cell>
          <cell r="S180">
            <v>40806</v>
          </cell>
          <cell r="T180">
            <v>40806</v>
          </cell>
        </row>
        <row r="181">
          <cell r="B181" t="str">
            <v>Stock contingence UNICEF Bunia</v>
          </cell>
          <cell r="C181" t="str">
            <v>Traitement</v>
          </cell>
          <cell r="D181" t="str">
            <v>ZAIG</v>
          </cell>
          <cell r="E181">
            <v>2011</v>
          </cell>
          <cell r="F181" t="str">
            <v>00000196</v>
          </cell>
          <cell r="G181" t="str">
            <v>0</v>
          </cell>
          <cell r="H181" t="str">
            <v>YI308 - RRMP: Pagnes Stock Contingence UNICEF Bunia</v>
          </cell>
          <cell r="I181" t="str">
            <v>EA</v>
          </cell>
          <cell r="J181">
            <v>0</v>
          </cell>
          <cell r="K181">
            <v>0</v>
          </cell>
          <cell r="L181">
            <v>0</v>
          </cell>
          <cell r="M181">
            <v>0</v>
          </cell>
          <cell r="N181">
            <v>0</v>
          </cell>
          <cell r="O181">
            <v>0</v>
          </cell>
          <cell r="P181">
            <v>0</v>
          </cell>
          <cell r="Q181">
            <v>0</v>
          </cell>
          <cell r="R181">
            <v>40806</v>
          </cell>
          <cell r="S181">
            <v>40806</v>
          </cell>
          <cell r="T181">
            <v>40806</v>
          </cell>
        </row>
        <row r="182">
          <cell r="B182" t="str">
            <v>Stock contingence UNICEF Bunia</v>
          </cell>
          <cell r="C182" t="str">
            <v>Traitement</v>
          </cell>
          <cell r="D182" t="str">
            <v>ZAIG</v>
          </cell>
          <cell r="E182">
            <v>2011</v>
          </cell>
          <cell r="F182" t="str">
            <v>00000196</v>
          </cell>
          <cell r="G182" t="str">
            <v>0</v>
          </cell>
          <cell r="H182" t="str">
            <v>YI308 - RRMP: Pagnes Stock Contingence UNICEF Bunia</v>
          </cell>
          <cell r="I182" t="str">
            <v>EA</v>
          </cell>
          <cell r="J182">
            <v>0</v>
          </cell>
          <cell r="K182">
            <v>0</v>
          </cell>
          <cell r="L182">
            <v>0</v>
          </cell>
          <cell r="M182">
            <v>0</v>
          </cell>
          <cell r="N182">
            <v>0</v>
          </cell>
          <cell r="O182">
            <v>0</v>
          </cell>
          <cell r="P182">
            <v>0</v>
          </cell>
          <cell r="Q182">
            <v>0</v>
          </cell>
          <cell r="R182">
            <v>40806</v>
          </cell>
          <cell r="S182">
            <v>40806</v>
          </cell>
          <cell r="T182">
            <v>40806</v>
          </cell>
        </row>
        <row r="183">
          <cell r="B183" t="str">
            <v>Stock contingence UNICEF Bunia</v>
          </cell>
          <cell r="C183" t="str">
            <v>Traitement</v>
          </cell>
          <cell r="D183" t="str">
            <v>ZAIG</v>
          </cell>
          <cell r="E183">
            <v>2011</v>
          </cell>
          <cell r="F183" t="str">
            <v>00000196</v>
          </cell>
          <cell r="G183" t="str">
            <v>0</v>
          </cell>
          <cell r="H183" t="str">
            <v>YI308 - RRMP: Pagnes Stock Contingence UNICEF Bunia</v>
          </cell>
          <cell r="I183" t="str">
            <v>EA</v>
          </cell>
          <cell r="J183">
            <v>0</v>
          </cell>
          <cell r="K183">
            <v>0</v>
          </cell>
          <cell r="L183">
            <v>0</v>
          </cell>
          <cell r="M183">
            <v>0</v>
          </cell>
          <cell r="N183">
            <v>0</v>
          </cell>
          <cell r="O183">
            <v>0</v>
          </cell>
          <cell r="P183">
            <v>0</v>
          </cell>
          <cell r="Q183">
            <v>0</v>
          </cell>
          <cell r="R183">
            <v>40806</v>
          </cell>
          <cell r="S183">
            <v>40806</v>
          </cell>
          <cell r="T183">
            <v>40806</v>
          </cell>
        </row>
        <row r="184">
          <cell r="B184" t="str">
            <v>Stock contingence UNICEF Bunia</v>
          </cell>
          <cell r="C184" t="str">
            <v>Traitement</v>
          </cell>
          <cell r="D184" t="str">
            <v>ZAIG</v>
          </cell>
          <cell r="E184">
            <v>2011</v>
          </cell>
          <cell r="F184" t="str">
            <v>00000196</v>
          </cell>
          <cell r="G184" t="str">
            <v>0</v>
          </cell>
          <cell r="H184" t="str">
            <v>YI308 - RRMP: Pagnes Stock Contingence UNICEF Bunia</v>
          </cell>
          <cell r="I184" t="str">
            <v>EA</v>
          </cell>
          <cell r="J184">
            <v>0</v>
          </cell>
          <cell r="K184">
            <v>0</v>
          </cell>
          <cell r="L184">
            <v>0</v>
          </cell>
          <cell r="M184">
            <v>0</v>
          </cell>
          <cell r="N184">
            <v>0</v>
          </cell>
          <cell r="O184">
            <v>0</v>
          </cell>
          <cell r="P184">
            <v>0</v>
          </cell>
          <cell r="Q184">
            <v>0</v>
          </cell>
          <cell r="R184">
            <v>40806</v>
          </cell>
          <cell r="S184">
            <v>40806</v>
          </cell>
          <cell r="T184">
            <v>40806</v>
          </cell>
        </row>
        <row r="185">
          <cell r="B185" t="str">
            <v>Stock contingence UNICEF Bunia</v>
          </cell>
          <cell r="C185" t="str">
            <v>Traitement</v>
          </cell>
          <cell r="D185" t="str">
            <v>ZAIG</v>
          </cell>
          <cell r="E185">
            <v>2011</v>
          </cell>
          <cell r="F185" t="str">
            <v>00000196</v>
          </cell>
          <cell r="G185" t="str">
            <v>0</v>
          </cell>
          <cell r="H185" t="str">
            <v>YI308 - RRMP: Pagnes Stock Contingence UNICEF Bunia</v>
          </cell>
          <cell r="I185" t="str">
            <v>EA</v>
          </cell>
          <cell r="J185">
            <v>0</v>
          </cell>
          <cell r="K185">
            <v>0</v>
          </cell>
          <cell r="L185">
            <v>0</v>
          </cell>
          <cell r="M185">
            <v>0</v>
          </cell>
          <cell r="N185">
            <v>0</v>
          </cell>
          <cell r="O185">
            <v>0</v>
          </cell>
          <cell r="P185">
            <v>0</v>
          </cell>
          <cell r="Q185">
            <v>0</v>
          </cell>
          <cell r="R185">
            <v>40806</v>
          </cell>
          <cell r="S185">
            <v>40806</v>
          </cell>
          <cell r="T185">
            <v>40806</v>
          </cell>
        </row>
        <row r="186">
          <cell r="B186" t="str">
            <v>Stock contingence UNICEF Bunia</v>
          </cell>
          <cell r="C186" t="str">
            <v>Traitement</v>
          </cell>
          <cell r="D186" t="str">
            <v>ZAIG</v>
          </cell>
          <cell r="E186">
            <v>2011</v>
          </cell>
          <cell r="F186" t="str">
            <v>00000196</v>
          </cell>
          <cell r="G186" t="str">
            <v>0</v>
          </cell>
          <cell r="H186" t="str">
            <v>YI308 - RRMP: Pagnes Stock Contingence UNICEF Bunia</v>
          </cell>
          <cell r="I186" t="str">
            <v>EA</v>
          </cell>
          <cell r="J186">
            <v>0</v>
          </cell>
          <cell r="K186">
            <v>0</v>
          </cell>
          <cell r="L186">
            <v>0</v>
          </cell>
          <cell r="M186">
            <v>0</v>
          </cell>
          <cell r="N186">
            <v>0</v>
          </cell>
          <cell r="O186">
            <v>0</v>
          </cell>
          <cell r="P186">
            <v>0</v>
          </cell>
          <cell r="Q186">
            <v>0</v>
          </cell>
          <cell r="R186">
            <v>40806</v>
          </cell>
          <cell r="S186">
            <v>40806</v>
          </cell>
          <cell r="T186">
            <v>40806</v>
          </cell>
        </row>
        <row r="187">
          <cell r="B187" t="str">
            <v>Stock contingence UNICEF Bukavu</v>
          </cell>
          <cell r="C187" t="str">
            <v>Traitement</v>
          </cell>
          <cell r="D187" t="str">
            <v>ZAIG</v>
          </cell>
          <cell r="E187">
            <v>2011</v>
          </cell>
          <cell r="F187" t="str">
            <v>00000197</v>
          </cell>
          <cell r="G187" t="str">
            <v>0</v>
          </cell>
          <cell r="H187" t="str">
            <v>YI308 - RRMP: Pagnes Stock Contingence UNICEF Bukavu</v>
          </cell>
          <cell r="I187" t="str">
            <v>EA</v>
          </cell>
          <cell r="J187">
            <v>2000</v>
          </cell>
          <cell r="K187" t="str">
            <v>ZAIG</v>
          </cell>
          <cell r="L187">
            <v>2011</v>
          </cell>
          <cell r="M187" t="str">
            <v>00000216</v>
          </cell>
          <cell r="N187" t="str">
            <v>0</v>
          </cell>
          <cell r="O187" t="str">
            <v>Ets Ndamwenge</v>
          </cell>
          <cell r="P187" t="str">
            <v>UNICEF</v>
          </cell>
          <cell r="Q187" t="str">
            <v>Bukavu</v>
          </cell>
          <cell r="R187">
            <v>40806</v>
          </cell>
          <cell r="S187">
            <v>40822</v>
          </cell>
          <cell r="T187">
            <v>40822</v>
          </cell>
        </row>
        <row r="188">
          <cell r="B188" t="str">
            <v>Stock contingence UNICEF Bukavu</v>
          </cell>
          <cell r="C188" t="str">
            <v>Traitement</v>
          </cell>
          <cell r="D188" t="str">
            <v>ZAIG</v>
          </cell>
          <cell r="E188">
            <v>2011</v>
          </cell>
          <cell r="F188" t="str">
            <v>00000197</v>
          </cell>
          <cell r="G188" t="str">
            <v>0</v>
          </cell>
          <cell r="H188" t="str">
            <v>YI308 - RRMP: Pagnes Stock Contingence UNICEF Bukavu</v>
          </cell>
          <cell r="I188" t="str">
            <v>EA</v>
          </cell>
          <cell r="J188">
            <v>0</v>
          </cell>
          <cell r="K188">
            <v>0</v>
          </cell>
          <cell r="L188">
            <v>0</v>
          </cell>
          <cell r="M188">
            <v>0</v>
          </cell>
          <cell r="N188">
            <v>0</v>
          </cell>
          <cell r="O188">
            <v>0</v>
          </cell>
          <cell r="P188">
            <v>0</v>
          </cell>
          <cell r="Q188">
            <v>0</v>
          </cell>
          <cell r="R188">
            <v>40806</v>
          </cell>
          <cell r="S188">
            <v>40806</v>
          </cell>
          <cell r="T188">
            <v>40806</v>
          </cell>
        </row>
        <row r="189">
          <cell r="B189" t="str">
            <v>Stock contingence UNICEF Bukavu</v>
          </cell>
          <cell r="C189" t="str">
            <v>Traitement</v>
          </cell>
          <cell r="D189" t="str">
            <v>ZAIG</v>
          </cell>
          <cell r="E189">
            <v>2011</v>
          </cell>
          <cell r="F189" t="str">
            <v>00000197</v>
          </cell>
          <cell r="G189" t="str">
            <v>0</v>
          </cell>
          <cell r="H189" t="str">
            <v>YI308 - RRMP: Pagnes Stock Contingence UNICEF Bukavu</v>
          </cell>
          <cell r="I189" t="str">
            <v>EA</v>
          </cell>
          <cell r="J189">
            <v>0</v>
          </cell>
          <cell r="K189">
            <v>0</v>
          </cell>
          <cell r="L189">
            <v>0</v>
          </cell>
          <cell r="M189">
            <v>0</v>
          </cell>
          <cell r="N189">
            <v>0</v>
          </cell>
          <cell r="O189">
            <v>0</v>
          </cell>
          <cell r="P189">
            <v>0</v>
          </cell>
          <cell r="Q189">
            <v>0</v>
          </cell>
          <cell r="R189">
            <v>40806</v>
          </cell>
          <cell r="S189">
            <v>40806</v>
          </cell>
          <cell r="T189">
            <v>40806</v>
          </cell>
        </row>
        <row r="190">
          <cell r="B190" t="str">
            <v>Stock contingence UNICEF Bukavu</v>
          </cell>
          <cell r="C190" t="str">
            <v>Traitement</v>
          </cell>
          <cell r="D190" t="str">
            <v>ZAIG</v>
          </cell>
          <cell r="E190">
            <v>2011</v>
          </cell>
          <cell r="F190" t="str">
            <v>00000197</v>
          </cell>
          <cell r="G190" t="str">
            <v>0</v>
          </cell>
          <cell r="H190" t="str">
            <v>YI308 - RRMP: Pagnes Stock Contingence UNICEF Bukavu</v>
          </cell>
          <cell r="I190" t="str">
            <v>EA</v>
          </cell>
          <cell r="J190">
            <v>0</v>
          </cell>
          <cell r="K190">
            <v>0</v>
          </cell>
          <cell r="L190">
            <v>0</v>
          </cell>
          <cell r="M190">
            <v>0</v>
          </cell>
          <cell r="N190">
            <v>0</v>
          </cell>
          <cell r="O190">
            <v>0</v>
          </cell>
          <cell r="P190">
            <v>0</v>
          </cell>
          <cell r="Q190">
            <v>0</v>
          </cell>
          <cell r="R190">
            <v>40806</v>
          </cell>
          <cell r="S190">
            <v>40806</v>
          </cell>
          <cell r="T190">
            <v>40806</v>
          </cell>
        </row>
        <row r="191">
          <cell r="B191" t="str">
            <v>Stock contingence UNICEF Bukavu</v>
          </cell>
          <cell r="C191" t="str">
            <v>Traitement</v>
          </cell>
          <cell r="D191" t="str">
            <v>ZAIG</v>
          </cell>
          <cell r="E191">
            <v>2011</v>
          </cell>
          <cell r="F191" t="str">
            <v>00000197</v>
          </cell>
          <cell r="G191" t="str">
            <v>0</v>
          </cell>
          <cell r="H191" t="str">
            <v>YI308 - RRMP: Pagnes Stock Contingence UNICEF Bukavu</v>
          </cell>
          <cell r="I191" t="str">
            <v>EA</v>
          </cell>
          <cell r="J191">
            <v>0</v>
          </cell>
          <cell r="K191">
            <v>0</v>
          </cell>
          <cell r="L191">
            <v>0</v>
          </cell>
          <cell r="M191">
            <v>0</v>
          </cell>
          <cell r="N191">
            <v>0</v>
          </cell>
          <cell r="O191">
            <v>0</v>
          </cell>
          <cell r="P191">
            <v>0</v>
          </cell>
          <cell r="Q191">
            <v>0</v>
          </cell>
          <cell r="R191">
            <v>40806</v>
          </cell>
          <cell r="S191">
            <v>40806</v>
          </cell>
          <cell r="T191">
            <v>40806</v>
          </cell>
        </row>
        <row r="192">
          <cell r="B192" t="str">
            <v>Stock contingence UNICEF Bukavu</v>
          </cell>
          <cell r="C192" t="str">
            <v>Traitement</v>
          </cell>
          <cell r="D192" t="str">
            <v>ZAIG</v>
          </cell>
          <cell r="E192">
            <v>2011</v>
          </cell>
          <cell r="F192" t="str">
            <v>00000197</v>
          </cell>
          <cell r="G192" t="str">
            <v>0</v>
          </cell>
          <cell r="H192" t="str">
            <v>YI308 - RRMP: Pagnes Stock Contingence UNICEF Bukavu</v>
          </cell>
          <cell r="I192" t="str">
            <v>EA</v>
          </cell>
          <cell r="J192">
            <v>0</v>
          </cell>
          <cell r="K192">
            <v>0</v>
          </cell>
          <cell r="L192">
            <v>0</v>
          </cell>
          <cell r="M192">
            <v>0</v>
          </cell>
          <cell r="N192">
            <v>0</v>
          </cell>
          <cell r="O192">
            <v>0</v>
          </cell>
          <cell r="P192">
            <v>0</v>
          </cell>
          <cell r="Q192">
            <v>0</v>
          </cell>
          <cell r="R192">
            <v>40806</v>
          </cell>
          <cell r="S192">
            <v>40806</v>
          </cell>
          <cell r="T192">
            <v>40806</v>
          </cell>
        </row>
        <row r="193">
          <cell r="B193" t="str">
            <v>Stock contingence UNICEF Bukavu</v>
          </cell>
          <cell r="C193" t="str">
            <v>Traitement</v>
          </cell>
          <cell r="D193" t="str">
            <v>ZAIG</v>
          </cell>
          <cell r="E193">
            <v>2011</v>
          </cell>
          <cell r="F193" t="str">
            <v>00000197</v>
          </cell>
          <cell r="G193" t="str">
            <v>0</v>
          </cell>
          <cell r="H193" t="str">
            <v>YI308 - RRMP: Pagnes Stock Contingence UNICEF Bukavu</v>
          </cell>
          <cell r="I193" t="str">
            <v>EA</v>
          </cell>
          <cell r="J193">
            <v>0</v>
          </cell>
          <cell r="K193">
            <v>0</v>
          </cell>
          <cell r="L193">
            <v>0</v>
          </cell>
          <cell r="M193">
            <v>0</v>
          </cell>
          <cell r="N193">
            <v>0</v>
          </cell>
          <cell r="O193">
            <v>0</v>
          </cell>
          <cell r="P193">
            <v>0</v>
          </cell>
          <cell r="Q193">
            <v>0</v>
          </cell>
          <cell r="R193">
            <v>40806</v>
          </cell>
          <cell r="S193">
            <v>40806</v>
          </cell>
          <cell r="T193">
            <v>40806</v>
          </cell>
        </row>
        <row r="194">
          <cell r="B194" t="str">
            <v>Stock contingence UNICEF Beni</v>
          </cell>
          <cell r="C194" t="str">
            <v>Traitement</v>
          </cell>
          <cell r="D194" t="str">
            <v>ZAIG</v>
          </cell>
          <cell r="E194">
            <v>2011</v>
          </cell>
          <cell r="F194" t="str">
            <v>00000198</v>
          </cell>
          <cell r="G194" t="str">
            <v>0</v>
          </cell>
          <cell r="H194" t="str">
            <v>YI308 - RRMP: Pagnes Stock Contingence UNICEF Beni</v>
          </cell>
          <cell r="I194" t="str">
            <v>EA</v>
          </cell>
          <cell r="J194">
            <v>2000</v>
          </cell>
          <cell r="K194" t="str">
            <v>ZAIG</v>
          </cell>
          <cell r="L194">
            <v>2011</v>
          </cell>
          <cell r="M194" t="str">
            <v>00000215</v>
          </cell>
          <cell r="N194" t="str">
            <v>0</v>
          </cell>
          <cell r="O194" t="str">
            <v>Maison ML</v>
          </cell>
          <cell r="P194" t="str">
            <v>UNICEF</v>
          </cell>
          <cell r="Q194" t="str">
            <v>Beni</v>
          </cell>
          <cell r="R194">
            <v>40806</v>
          </cell>
          <cell r="S194">
            <v>40862</v>
          </cell>
          <cell r="T194">
            <v>40862</v>
          </cell>
        </row>
        <row r="195">
          <cell r="B195" t="str">
            <v>Stock contingence UNICEF Beni</v>
          </cell>
          <cell r="C195" t="str">
            <v>Traitement</v>
          </cell>
          <cell r="D195" t="str">
            <v>ZAIG</v>
          </cell>
          <cell r="E195">
            <v>2011</v>
          </cell>
          <cell r="F195" t="str">
            <v>00000198</v>
          </cell>
          <cell r="G195" t="str">
            <v>0</v>
          </cell>
          <cell r="H195" t="str">
            <v>YI308 - RRMP: Pagnes Stock Contingence UNICEF Beni</v>
          </cell>
          <cell r="I195" t="str">
            <v>EA</v>
          </cell>
          <cell r="J195">
            <v>0</v>
          </cell>
          <cell r="K195">
            <v>0</v>
          </cell>
          <cell r="L195">
            <v>0</v>
          </cell>
          <cell r="M195">
            <v>0</v>
          </cell>
          <cell r="N195">
            <v>0</v>
          </cell>
          <cell r="O195">
            <v>0</v>
          </cell>
          <cell r="P195">
            <v>0</v>
          </cell>
          <cell r="Q195">
            <v>0</v>
          </cell>
          <cell r="R195">
            <v>40806</v>
          </cell>
          <cell r="S195">
            <v>40806</v>
          </cell>
          <cell r="T195">
            <v>40806</v>
          </cell>
        </row>
        <row r="196">
          <cell r="B196" t="str">
            <v>Stock contingence UNICEF Beni</v>
          </cell>
          <cell r="C196" t="str">
            <v>Traitement</v>
          </cell>
          <cell r="D196" t="str">
            <v>ZAIG</v>
          </cell>
          <cell r="E196">
            <v>2011</v>
          </cell>
          <cell r="F196" t="str">
            <v>00000198</v>
          </cell>
          <cell r="G196" t="str">
            <v>0</v>
          </cell>
          <cell r="H196" t="str">
            <v>YI308 - RRMP: Pagnes Stock Contingence UNICEF Beni</v>
          </cell>
          <cell r="I196" t="str">
            <v>EA</v>
          </cell>
          <cell r="J196">
            <v>0</v>
          </cell>
          <cell r="K196">
            <v>0</v>
          </cell>
          <cell r="L196">
            <v>0</v>
          </cell>
          <cell r="M196">
            <v>0</v>
          </cell>
          <cell r="N196">
            <v>0</v>
          </cell>
          <cell r="O196">
            <v>0</v>
          </cell>
          <cell r="P196">
            <v>0</v>
          </cell>
          <cell r="Q196">
            <v>0</v>
          </cell>
          <cell r="R196">
            <v>40806</v>
          </cell>
          <cell r="S196">
            <v>40806</v>
          </cell>
          <cell r="T196">
            <v>40806</v>
          </cell>
        </row>
        <row r="197">
          <cell r="B197" t="str">
            <v>Stock contingence UNICEF Beni</v>
          </cell>
          <cell r="C197" t="str">
            <v>Traitement</v>
          </cell>
          <cell r="D197" t="str">
            <v>ZAIG</v>
          </cell>
          <cell r="E197">
            <v>2011</v>
          </cell>
          <cell r="F197" t="str">
            <v>00000198</v>
          </cell>
          <cell r="G197" t="str">
            <v>0</v>
          </cell>
          <cell r="H197" t="str">
            <v>YI308 - RRMP: Pagnes Stock Contingence UNICEF Beni</v>
          </cell>
          <cell r="I197" t="str">
            <v>EA</v>
          </cell>
          <cell r="J197">
            <v>0</v>
          </cell>
          <cell r="K197">
            <v>0</v>
          </cell>
          <cell r="L197">
            <v>0</v>
          </cell>
          <cell r="M197">
            <v>0</v>
          </cell>
          <cell r="N197">
            <v>0</v>
          </cell>
          <cell r="O197">
            <v>0</v>
          </cell>
          <cell r="P197">
            <v>0</v>
          </cell>
          <cell r="Q197">
            <v>0</v>
          </cell>
          <cell r="R197">
            <v>40806</v>
          </cell>
          <cell r="S197">
            <v>40806</v>
          </cell>
          <cell r="T197">
            <v>40806</v>
          </cell>
        </row>
        <row r="198">
          <cell r="B198" t="str">
            <v>Stock contingence UNICEF Beni</v>
          </cell>
          <cell r="C198" t="str">
            <v>Traitement</v>
          </cell>
          <cell r="D198" t="str">
            <v>ZAIG</v>
          </cell>
          <cell r="E198">
            <v>2011</v>
          </cell>
          <cell r="F198" t="str">
            <v>00000198</v>
          </cell>
          <cell r="G198" t="str">
            <v>0</v>
          </cell>
          <cell r="H198" t="str">
            <v>YI308 - RRMP: Pagnes Stock Contingence UNICEF Beni</v>
          </cell>
          <cell r="I198" t="str">
            <v>EA</v>
          </cell>
          <cell r="J198">
            <v>0</v>
          </cell>
          <cell r="K198">
            <v>0</v>
          </cell>
          <cell r="L198">
            <v>0</v>
          </cell>
          <cell r="M198">
            <v>0</v>
          </cell>
          <cell r="N198">
            <v>0</v>
          </cell>
          <cell r="O198">
            <v>0</v>
          </cell>
          <cell r="P198">
            <v>0</v>
          </cell>
          <cell r="Q198">
            <v>0</v>
          </cell>
          <cell r="R198">
            <v>40806</v>
          </cell>
          <cell r="S198">
            <v>40806</v>
          </cell>
          <cell r="T198">
            <v>40806</v>
          </cell>
        </row>
        <row r="199">
          <cell r="B199" t="str">
            <v>Stock contingence UNICEF Beni</v>
          </cell>
          <cell r="C199" t="str">
            <v>Traitement</v>
          </cell>
          <cell r="D199" t="str">
            <v>ZAIG</v>
          </cell>
          <cell r="E199">
            <v>2011</v>
          </cell>
          <cell r="F199" t="str">
            <v>00000198</v>
          </cell>
          <cell r="G199" t="str">
            <v>0</v>
          </cell>
          <cell r="H199" t="str">
            <v>YI308 - RRMP: Pagnes Stock Contingence UNICEF Beni</v>
          </cell>
          <cell r="I199" t="str">
            <v>EA</v>
          </cell>
          <cell r="J199">
            <v>0</v>
          </cell>
          <cell r="K199">
            <v>0</v>
          </cell>
          <cell r="L199">
            <v>0</v>
          </cell>
          <cell r="M199">
            <v>0</v>
          </cell>
          <cell r="N199">
            <v>0</v>
          </cell>
          <cell r="O199">
            <v>0</v>
          </cell>
          <cell r="P199">
            <v>0</v>
          </cell>
          <cell r="Q199">
            <v>0</v>
          </cell>
          <cell r="R199">
            <v>40806</v>
          </cell>
          <cell r="S199">
            <v>40806</v>
          </cell>
          <cell r="T199">
            <v>40806</v>
          </cell>
        </row>
        <row r="200">
          <cell r="B200" t="str">
            <v>Stock contingence UNICEF Beni</v>
          </cell>
          <cell r="C200" t="str">
            <v>Traitement</v>
          </cell>
          <cell r="D200" t="str">
            <v>ZAIG</v>
          </cell>
          <cell r="E200">
            <v>2011</v>
          </cell>
          <cell r="F200" t="str">
            <v>00000198</v>
          </cell>
          <cell r="G200" t="str">
            <v>0</v>
          </cell>
          <cell r="H200" t="str">
            <v>YI308 - RRMP: Pagnes Stock Contingence UNICEF Beni</v>
          </cell>
          <cell r="I200" t="str">
            <v>EA</v>
          </cell>
          <cell r="J200">
            <v>0</v>
          </cell>
          <cell r="K200">
            <v>0</v>
          </cell>
          <cell r="L200">
            <v>0</v>
          </cell>
          <cell r="M200">
            <v>0</v>
          </cell>
          <cell r="N200">
            <v>0</v>
          </cell>
          <cell r="O200">
            <v>0</v>
          </cell>
          <cell r="P200">
            <v>0</v>
          </cell>
          <cell r="Q200">
            <v>0</v>
          </cell>
          <cell r="R200">
            <v>40806</v>
          </cell>
          <cell r="S200">
            <v>40806</v>
          </cell>
          <cell r="T200">
            <v>40806</v>
          </cell>
        </row>
        <row r="201">
          <cell r="B201" t="str">
            <v>Stock contingence UNICEF Kisangani</v>
          </cell>
          <cell r="C201" t="str">
            <v>Traitement</v>
          </cell>
          <cell r="D201" t="str">
            <v>ZAIG</v>
          </cell>
          <cell r="E201">
            <v>2011</v>
          </cell>
          <cell r="F201" t="str">
            <v>00000199</v>
          </cell>
          <cell r="G201" t="str">
            <v>0</v>
          </cell>
          <cell r="H201" t="str">
            <v>YI308 - RRMP: Pagnes Stock Contingence UNICEF Kisangani</v>
          </cell>
          <cell r="I201" t="str">
            <v>EA</v>
          </cell>
          <cell r="J201">
            <v>500</v>
          </cell>
          <cell r="K201" t="str">
            <v>ZAIG</v>
          </cell>
          <cell r="L201">
            <v>2011</v>
          </cell>
          <cell r="M201" t="str">
            <v>00000213</v>
          </cell>
          <cell r="N201" t="str">
            <v>0</v>
          </cell>
          <cell r="O201" t="str">
            <v>Ets Ndamwenge</v>
          </cell>
          <cell r="P201" t="str">
            <v>UNICEF</v>
          </cell>
          <cell r="Q201" t="str">
            <v>Kisangani</v>
          </cell>
          <cell r="R201">
            <v>40806</v>
          </cell>
          <cell r="S201">
            <v>40822</v>
          </cell>
          <cell r="T201">
            <v>40822</v>
          </cell>
        </row>
        <row r="202">
          <cell r="B202" t="str">
            <v>Stock contingence UNICEF Kisangani</v>
          </cell>
          <cell r="C202" t="str">
            <v>Traitement</v>
          </cell>
          <cell r="D202" t="str">
            <v>ZAIG</v>
          </cell>
          <cell r="E202">
            <v>2011</v>
          </cell>
          <cell r="F202" t="str">
            <v>00000199</v>
          </cell>
          <cell r="G202" t="str">
            <v>0</v>
          </cell>
          <cell r="H202" t="str">
            <v>YI308 - RRMP: Pagnes Stock Contingence UNICEF Kisangani</v>
          </cell>
          <cell r="I202" t="str">
            <v>EA</v>
          </cell>
          <cell r="J202">
            <v>0</v>
          </cell>
          <cell r="K202">
            <v>0</v>
          </cell>
          <cell r="L202">
            <v>0</v>
          </cell>
          <cell r="M202">
            <v>0</v>
          </cell>
          <cell r="N202">
            <v>0</v>
          </cell>
          <cell r="O202">
            <v>0</v>
          </cell>
          <cell r="P202">
            <v>0</v>
          </cell>
          <cell r="Q202">
            <v>0</v>
          </cell>
          <cell r="R202">
            <v>40806</v>
          </cell>
          <cell r="S202">
            <v>40806</v>
          </cell>
          <cell r="T202">
            <v>40806</v>
          </cell>
        </row>
        <row r="203">
          <cell r="B203" t="str">
            <v>Stock contingence UNICEF Kisangani</v>
          </cell>
          <cell r="C203" t="str">
            <v>Traitement</v>
          </cell>
          <cell r="D203" t="str">
            <v>ZAIG</v>
          </cell>
          <cell r="E203">
            <v>2011</v>
          </cell>
          <cell r="F203" t="str">
            <v>00000199</v>
          </cell>
          <cell r="G203" t="str">
            <v>0</v>
          </cell>
          <cell r="H203" t="str">
            <v>YI308 - RRMP: Pagnes Stock Contingence UNICEF Kisangani</v>
          </cell>
          <cell r="I203" t="str">
            <v>EA</v>
          </cell>
          <cell r="J203">
            <v>0</v>
          </cell>
          <cell r="K203">
            <v>0</v>
          </cell>
          <cell r="L203">
            <v>0</v>
          </cell>
          <cell r="M203">
            <v>0</v>
          </cell>
          <cell r="N203">
            <v>0</v>
          </cell>
          <cell r="O203">
            <v>0</v>
          </cell>
          <cell r="P203">
            <v>0</v>
          </cell>
          <cell r="Q203">
            <v>0</v>
          </cell>
          <cell r="R203">
            <v>40806</v>
          </cell>
          <cell r="S203">
            <v>40806</v>
          </cell>
          <cell r="T203">
            <v>40806</v>
          </cell>
        </row>
        <row r="204">
          <cell r="B204" t="str">
            <v>Stock contingence UNICEF Kisangani</v>
          </cell>
          <cell r="C204" t="str">
            <v>Traitement</v>
          </cell>
          <cell r="D204" t="str">
            <v>ZAIG</v>
          </cell>
          <cell r="E204">
            <v>2011</v>
          </cell>
          <cell r="F204" t="str">
            <v>00000199</v>
          </cell>
          <cell r="G204" t="str">
            <v>0</v>
          </cell>
          <cell r="H204" t="str">
            <v>YI308 - RRMP: Pagnes Stock Contingence UNICEF Kisangani</v>
          </cell>
          <cell r="I204" t="str">
            <v>EA</v>
          </cell>
          <cell r="J204">
            <v>0</v>
          </cell>
          <cell r="K204">
            <v>0</v>
          </cell>
          <cell r="L204">
            <v>0</v>
          </cell>
          <cell r="M204">
            <v>0</v>
          </cell>
          <cell r="N204">
            <v>0</v>
          </cell>
          <cell r="O204">
            <v>0</v>
          </cell>
          <cell r="P204">
            <v>0</v>
          </cell>
          <cell r="Q204">
            <v>0</v>
          </cell>
          <cell r="R204">
            <v>40806</v>
          </cell>
          <cell r="S204">
            <v>40806</v>
          </cell>
          <cell r="T204">
            <v>40806</v>
          </cell>
        </row>
        <row r="205">
          <cell r="B205" t="str">
            <v>Stock contingence UNICEF Kisangani</v>
          </cell>
          <cell r="C205" t="str">
            <v>Traitement</v>
          </cell>
          <cell r="D205" t="str">
            <v>ZAIG</v>
          </cell>
          <cell r="E205">
            <v>2011</v>
          </cell>
          <cell r="F205" t="str">
            <v>00000199</v>
          </cell>
          <cell r="G205" t="str">
            <v>0</v>
          </cell>
          <cell r="H205" t="str">
            <v>YI308 - RRMP: Pagnes Stock Contingence UNICEF Kisangani</v>
          </cell>
          <cell r="I205" t="str">
            <v>EA</v>
          </cell>
          <cell r="J205">
            <v>0</v>
          </cell>
          <cell r="K205">
            <v>0</v>
          </cell>
          <cell r="L205">
            <v>0</v>
          </cell>
          <cell r="M205">
            <v>0</v>
          </cell>
          <cell r="N205">
            <v>0</v>
          </cell>
          <cell r="O205">
            <v>0</v>
          </cell>
          <cell r="P205">
            <v>0</v>
          </cell>
          <cell r="Q205">
            <v>0</v>
          </cell>
          <cell r="R205">
            <v>40806</v>
          </cell>
          <cell r="S205">
            <v>40806</v>
          </cell>
          <cell r="T205">
            <v>40806</v>
          </cell>
        </row>
        <row r="206">
          <cell r="B206" t="str">
            <v>Stock contingence UNICEF Kisangani</v>
          </cell>
          <cell r="C206" t="str">
            <v>Traitement</v>
          </cell>
          <cell r="D206" t="str">
            <v>ZAIG</v>
          </cell>
          <cell r="E206">
            <v>2011</v>
          </cell>
          <cell r="F206" t="str">
            <v>00000199</v>
          </cell>
          <cell r="G206" t="str">
            <v>0</v>
          </cell>
          <cell r="H206" t="str">
            <v>YI308 - RRMP: Pagnes Stock Contingence UNICEF Kisangani</v>
          </cell>
          <cell r="I206" t="str">
            <v>EA</v>
          </cell>
          <cell r="J206">
            <v>0</v>
          </cell>
          <cell r="K206">
            <v>0</v>
          </cell>
          <cell r="L206">
            <v>0</v>
          </cell>
          <cell r="M206">
            <v>0</v>
          </cell>
          <cell r="N206">
            <v>0</v>
          </cell>
          <cell r="O206">
            <v>0</v>
          </cell>
          <cell r="P206">
            <v>0</v>
          </cell>
          <cell r="Q206">
            <v>0</v>
          </cell>
          <cell r="R206">
            <v>40806</v>
          </cell>
          <cell r="S206">
            <v>40806</v>
          </cell>
          <cell r="T206">
            <v>40806</v>
          </cell>
        </row>
        <row r="207">
          <cell r="B207" t="str">
            <v>Stock contingence UNICEF Kisangani</v>
          </cell>
          <cell r="C207" t="str">
            <v>Traitement</v>
          </cell>
          <cell r="D207" t="str">
            <v>ZAIG</v>
          </cell>
          <cell r="E207">
            <v>2011</v>
          </cell>
          <cell r="F207" t="str">
            <v>00000199</v>
          </cell>
          <cell r="G207" t="str">
            <v>0</v>
          </cell>
          <cell r="H207" t="str">
            <v>YI308 - RRMP: Pagnes Stock Contingence UNICEF Kisangani</v>
          </cell>
          <cell r="I207" t="str">
            <v>EA</v>
          </cell>
          <cell r="J207">
            <v>0</v>
          </cell>
          <cell r="K207">
            <v>0</v>
          </cell>
          <cell r="L207">
            <v>0</v>
          </cell>
          <cell r="M207">
            <v>0</v>
          </cell>
          <cell r="N207">
            <v>0</v>
          </cell>
          <cell r="O207">
            <v>0</v>
          </cell>
          <cell r="P207">
            <v>0</v>
          </cell>
          <cell r="Q207">
            <v>0</v>
          </cell>
          <cell r="R207">
            <v>40806</v>
          </cell>
          <cell r="S207">
            <v>40806</v>
          </cell>
          <cell r="T207">
            <v>40806</v>
          </cell>
        </row>
        <row r="208">
          <cell r="B208" t="str">
            <v>Stock contingence UNICEF Goma</v>
          </cell>
          <cell r="C208" t="str">
            <v>Traitement</v>
          </cell>
          <cell r="D208" t="str">
            <v>ZAIG</v>
          </cell>
          <cell r="E208">
            <v>2011</v>
          </cell>
          <cell r="F208" t="str">
            <v>00000200</v>
          </cell>
          <cell r="G208" t="str">
            <v>0</v>
          </cell>
          <cell r="H208" t="str">
            <v>YI308 - RRMP: Pagnes Stock Contingence UNICEF Goma</v>
          </cell>
          <cell r="I208" t="str">
            <v>EA</v>
          </cell>
          <cell r="J208">
            <v>0</v>
          </cell>
          <cell r="K208">
            <v>0</v>
          </cell>
          <cell r="L208">
            <v>0</v>
          </cell>
          <cell r="M208">
            <v>0</v>
          </cell>
          <cell r="N208">
            <v>0</v>
          </cell>
          <cell r="O208">
            <v>0</v>
          </cell>
          <cell r="P208">
            <v>0</v>
          </cell>
          <cell r="Q208">
            <v>0</v>
          </cell>
          <cell r="R208">
            <v>40816</v>
          </cell>
          <cell r="S208">
            <v>40816</v>
          </cell>
          <cell r="T208">
            <v>40816</v>
          </cell>
        </row>
        <row r="209">
          <cell r="B209" t="str">
            <v>Stock contingence UNICEF Goma</v>
          </cell>
          <cell r="C209" t="str">
            <v>Traitement</v>
          </cell>
          <cell r="D209" t="str">
            <v>ZAIG</v>
          </cell>
          <cell r="E209">
            <v>2011</v>
          </cell>
          <cell r="F209" t="str">
            <v>00000200</v>
          </cell>
          <cell r="G209" t="str">
            <v>0</v>
          </cell>
          <cell r="H209" t="str">
            <v>YI308 - RRMP: Pagnes Stock Contingence UNICEF Goma</v>
          </cell>
          <cell r="I209" t="str">
            <v>EA</v>
          </cell>
          <cell r="J209">
            <v>0</v>
          </cell>
          <cell r="K209">
            <v>0</v>
          </cell>
          <cell r="L209">
            <v>0</v>
          </cell>
          <cell r="M209">
            <v>0</v>
          </cell>
          <cell r="N209">
            <v>0</v>
          </cell>
          <cell r="O209">
            <v>0</v>
          </cell>
          <cell r="P209">
            <v>0</v>
          </cell>
          <cell r="Q209">
            <v>0</v>
          </cell>
          <cell r="R209">
            <v>40816</v>
          </cell>
          <cell r="S209">
            <v>40816</v>
          </cell>
          <cell r="T209">
            <v>40816</v>
          </cell>
        </row>
        <row r="210">
          <cell r="B210" t="str">
            <v>Stock contingence UNICEF Goma</v>
          </cell>
          <cell r="C210" t="str">
            <v>Traitement</v>
          </cell>
          <cell r="D210" t="str">
            <v>ZAIG</v>
          </cell>
          <cell r="E210">
            <v>2011</v>
          </cell>
          <cell r="F210" t="str">
            <v>00000200</v>
          </cell>
          <cell r="G210" t="str">
            <v>0</v>
          </cell>
          <cell r="H210" t="str">
            <v>YI308 - RRMP: Pagnes Stock Contingence UNICEF Goma</v>
          </cell>
          <cell r="I210" t="str">
            <v>EA</v>
          </cell>
          <cell r="J210">
            <v>0</v>
          </cell>
          <cell r="K210">
            <v>0</v>
          </cell>
          <cell r="L210">
            <v>0</v>
          </cell>
          <cell r="M210">
            <v>0</v>
          </cell>
          <cell r="N210">
            <v>0</v>
          </cell>
          <cell r="O210">
            <v>0</v>
          </cell>
          <cell r="P210">
            <v>0</v>
          </cell>
          <cell r="Q210">
            <v>0</v>
          </cell>
          <cell r="R210">
            <v>40816</v>
          </cell>
          <cell r="S210">
            <v>40816</v>
          </cell>
          <cell r="T210">
            <v>40816</v>
          </cell>
        </row>
        <row r="211">
          <cell r="B211" t="str">
            <v>Stock contingence UNICEF Goma</v>
          </cell>
          <cell r="C211" t="str">
            <v>Traitement</v>
          </cell>
          <cell r="D211" t="str">
            <v>ZAIG</v>
          </cell>
          <cell r="E211">
            <v>2011</v>
          </cell>
          <cell r="F211" t="str">
            <v>00000200</v>
          </cell>
          <cell r="G211" t="str">
            <v>0</v>
          </cell>
          <cell r="H211" t="str">
            <v>YI308 - RRMP: Pagnes Stock Contingence UNICEF Goma</v>
          </cell>
          <cell r="I211" t="str">
            <v>EA</v>
          </cell>
          <cell r="J211">
            <v>0</v>
          </cell>
          <cell r="K211">
            <v>0</v>
          </cell>
          <cell r="L211">
            <v>0</v>
          </cell>
          <cell r="M211">
            <v>0</v>
          </cell>
          <cell r="N211">
            <v>0</v>
          </cell>
          <cell r="O211">
            <v>0</v>
          </cell>
          <cell r="P211">
            <v>0</v>
          </cell>
          <cell r="Q211">
            <v>0</v>
          </cell>
          <cell r="R211">
            <v>40816</v>
          </cell>
          <cell r="S211">
            <v>40816</v>
          </cell>
          <cell r="T211">
            <v>40816</v>
          </cell>
        </row>
        <row r="212">
          <cell r="B212" t="str">
            <v>Stock contingence UNICEF Goma</v>
          </cell>
          <cell r="C212" t="str">
            <v>Traitement</v>
          </cell>
          <cell r="D212" t="str">
            <v>ZAIG</v>
          </cell>
          <cell r="E212">
            <v>2011</v>
          </cell>
          <cell r="F212" t="str">
            <v>00000200</v>
          </cell>
          <cell r="G212" t="str">
            <v>0</v>
          </cell>
          <cell r="H212" t="str">
            <v>YI308 - RRMP: Pagnes Stock Contingence UNICEF Goma</v>
          </cell>
          <cell r="I212" t="str">
            <v>EA</v>
          </cell>
          <cell r="J212">
            <v>0</v>
          </cell>
          <cell r="K212">
            <v>0</v>
          </cell>
          <cell r="L212">
            <v>0</v>
          </cell>
          <cell r="M212">
            <v>0</v>
          </cell>
          <cell r="N212">
            <v>0</v>
          </cell>
          <cell r="O212">
            <v>0</v>
          </cell>
          <cell r="P212">
            <v>0</v>
          </cell>
          <cell r="Q212">
            <v>0</v>
          </cell>
          <cell r="R212">
            <v>40816</v>
          </cell>
          <cell r="S212">
            <v>40816</v>
          </cell>
          <cell r="T212">
            <v>40816</v>
          </cell>
        </row>
        <row r="213">
          <cell r="B213" t="str">
            <v>Stock contingence UNICEF Goma</v>
          </cell>
          <cell r="C213" t="str">
            <v>Traitement</v>
          </cell>
          <cell r="D213" t="str">
            <v>ZAIG</v>
          </cell>
          <cell r="E213">
            <v>2011</v>
          </cell>
          <cell r="F213" t="str">
            <v>00000200</v>
          </cell>
          <cell r="G213" t="str">
            <v>0</v>
          </cell>
          <cell r="H213" t="str">
            <v>YI308 - RRMP: Pagnes Stock Contingence UNICEF Goma</v>
          </cell>
          <cell r="I213" t="str">
            <v>EA</v>
          </cell>
          <cell r="J213">
            <v>0</v>
          </cell>
          <cell r="K213">
            <v>0</v>
          </cell>
          <cell r="L213">
            <v>0</v>
          </cell>
          <cell r="M213">
            <v>0</v>
          </cell>
          <cell r="N213">
            <v>0</v>
          </cell>
          <cell r="O213">
            <v>0</v>
          </cell>
          <cell r="P213">
            <v>0</v>
          </cell>
          <cell r="Q213">
            <v>0</v>
          </cell>
          <cell r="R213">
            <v>40816</v>
          </cell>
          <cell r="S213">
            <v>40816</v>
          </cell>
          <cell r="T213">
            <v>40816</v>
          </cell>
        </row>
        <row r="214">
          <cell r="B214" t="str">
            <v>Stock contingence UNICEF Goma</v>
          </cell>
          <cell r="C214" t="str">
            <v>Traitement</v>
          </cell>
          <cell r="D214" t="str">
            <v>ZAIG</v>
          </cell>
          <cell r="E214">
            <v>2011</v>
          </cell>
          <cell r="F214" t="str">
            <v>00000200</v>
          </cell>
          <cell r="G214" t="str">
            <v>0</v>
          </cell>
          <cell r="H214" t="str">
            <v>YI308 - RRMP: Pagnes Stock Contingence UNICEF Goma</v>
          </cell>
          <cell r="I214" t="str">
            <v>EA</v>
          </cell>
          <cell r="J214">
            <v>0</v>
          </cell>
          <cell r="K214">
            <v>0</v>
          </cell>
          <cell r="L214">
            <v>0</v>
          </cell>
          <cell r="M214">
            <v>0</v>
          </cell>
          <cell r="N214">
            <v>0</v>
          </cell>
          <cell r="O214">
            <v>0</v>
          </cell>
          <cell r="P214">
            <v>0</v>
          </cell>
          <cell r="Q214">
            <v>0</v>
          </cell>
          <cell r="R214">
            <v>40816</v>
          </cell>
          <cell r="S214">
            <v>40816</v>
          </cell>
          <cell r="T214">
            <v>40816</v>
          </cell>
        </row>
        <row r="215">
          <cell r="B215" t="str">
            <v>Solidarités International NK - bureau de Goma</v>
          </cell>
          <cell r="C215" t="str">
            <v>Traitement</v>
          </cell>
          <cell r="D215" t="str">
            <v>ZAIG</v>
          </cell>
          <cell r="E215">
            <v>2011</v>
          </cell>
          <cell r="F215" t="str">
            <v>00000201</v>
          </cell>
          <cell r="G215" t="str">
            <v>0</v>
          </cell>
          <cell r="H215" t="str">
            <v>YI308 - RRMP: Friperies Solidarités Goma</v>
          </cell>
          <cell r="I215" t="str">
            <v>Ballot</v>
          </cell>
          <cell r="J215">
            <v>868</v>
          </cell>
          <cell r="K215" t="str">
            <v>ZAIG</v>
          </cell>
          <cell r="L215">
            <v>2011</v>
          </cell>
          <cell r="M215" t="str">
            <v>00000146</v>
          </cell>
          <cell r="N215" t="str">
            <v>0</v>
          </cell>
          <cell r="O215" t="str">
            <v>Ets La Colombière</v>
          </cell>
          <cell r="P215" t="str">
            <v>Solidarités</v>
          </cell>
          <cell r="Q215" t="str">
            <v>Goma</v>
          </cell>
          <cell r="R215">
            <v>40806</v>
          </cell>
          <cell r="S215">
            <v>40806</v>
          </cell>
          <cell r="T215">
            <v>40819</v>
          </cell>
        </row>
        <row r="216">
          <cell r="B216" t="str">
            <v>Solidarités International NK - bureau de Goma</v>
          </cell>
          <cell r="C216" t="str">
            <v>Traitement</v>
          </cell>
          <cell r="D216" t="str">
            <v>ZAIG</v>
          </cell>
          <cell r="E216">
            <v>2011</v>
          </cell>
          <cell r="F216" t="str">
            <v>00000201</v>
          </cell>
          <cell r="G216" t="str">
            <v>0</v>
          </cell>
          <cell r="H216" t="str">
            <v>YI308 - RRMP: Friperies Solidarités Goma</v>
          </cell>
          <cell r="I216" t="str">
            <v>Ballot</v>
          </cell>
          <cell r="J216">
            <v>0</v>
          </cell>
          <cell r="K216">
            <v>0</v>
          </cell>
          <cell r="L216">
            <v>0</v>
          </cell>
          <cell r="M216">
            <v>0</v>
          </cell>
          <cell r="N216">
            <v>0</v>
          </cell>
          <cell r="O216">
            <v>0</v>
          </cell>
          <cell r="P216">
            <v>0</v>
          </cell>
          <cell r="Q216">
            <v>0</v>
          </cell>
          <cell r="R216">
            <v>40806</v>
          </cell>
          <cell r="S216">
            <v>40806</v>
          </cell>
          <cell r="T216">
            <v>40806</v>
          </cell>
        </row>
        <row r="217">
          <cell r="B217" t="str">
            <v>Solidarités International NK - bureau de Goma</v>
          </cell>
          <cell r="C217" t="str">
            <v>Traitement</v>
          </cell>
          <cell r="D217" t="str">
            <v>ZAIG</v>
          </cell>
          <cell r="E217">
            <v>2011</v>
          </cell>
          <cell r="F217" t="str">
            <v>00000201</v>
          </cell>
          <cell r="G217" t="str">
            <v>0</v>
          </cell>
          <cell r="H217" t="str">
            <v>YI308 - RRMP: Friperies Solidarités Goma</v>
          </cell>
          <cell r="I217" t="str">
            <v>Ballot</v>
          </cell>
          <cell r="J217">
            <v>0</v>
          </cell>
          <cell r="K217">
            <v>0</v>
          </cell>
          <cell r="L217">
            <v>0</v>
          </cell>
          <cell r="M217">
            <v>0</v>
          </cell>
          <cell r="N217">
            <v>0</v>
          </cell>
          <cell r="O217">
            <v>0</v>
          </cell>
          <cell r="P217">
            <v>0</v>
          </cell>
          <cell r="Q217">
            <v>0</v>
          </cell>
          <cell r="R217">
            <v>40806</v>
          </cell>
          <cell r="S217">
            <v>40806</v>
          </cell>
          <cell r="T217">
            <v>40806</v>
          </cell>
        </row>
        <row r="218">
          <cell r="B218" t="str">
            <v>Solidarités International NK - bureau de Goma</v>
          </cell>
          <cell r="C218" t="str">
            <v>Traitement</v>
          </cell>
          <cell r="D218" t="str">
            <v>ZAIG</v>
          </cell>
          <cell r="E218">
            <v>2011</v>
          </cell>
          <cell r="F218" t="str">
            <v>00000201</v>
          </cell>
          <cell r="G218" t="str">
            <v>0</v>
          </cell>
          <cell r="H218" t="str">
            <v>YI308 - RRMP: Friperies Solidarités Goma</v>
          </cell>
          <cell r="I218" t="str">
            <v>Ballot</v>
          </cell>
          <cell r="J218">
            <v>0</v>
          </cell>
          <cell r="K218">
            <v>0</v>
          </cell>
          <cell r="L218">
            <v>0</v>
          </cell>
          <cell r="M218">
            <v>0</v>
          </cell>
          <cell r="N218">
            <v>0</v>
          </cell>
          <cell r="O218">
            <v>0</v>
          </cell>
          <cell r="P218">
            <v>0</v>
          </cell>
          <cell r="Q218">
            <v>0</v>
          </cell>
          <cell r="R218">
            <v>40806</v>
          </cell>
          <cell r="S218">
            <v>40806</v>
          </cell>
          <cell r="T218">
            <v>40806</v>
          </cell>
        </row>
        <row r="219">
          <cell r="B219" t="str">
            <v>Solidarités International NK - bureau de Goma</v>
          </cell>
          <cell r="C219" t="str">
            <v>Traitement</v>
          </cell>
          <cell r="D219" t="str">
            <v>ZAIG</v>
          </cell>
          <cell r="E219">
            <v>2011</v>
          </cell>
          <cell r="F219" t="str">
            <v>00000201</v>
          </cell>
          <cell r="G219" t="str">
            <v>0</v>
          </cell>
          <cell r="H219" t="str">
            <v>YI308 - RRMP: Friperies Solidarités Goma</v>
          </cell>
          <cell r="I219" t="str">
            <v>Ballot</v>
          </cell>
          <cell r="J219">
            <v>0</v>
          </cell>
          <cell r="K219">
            <v>0</v>
          </cell>
          <cell r="L219">
            <v>0</v>
          </cell>
          <cell r="M219">
            <v>0</v>
          </cell>
          <cell r="N219">
            <v>0</v>
          </cell>
          <cell r="O219">
            <v>0</v>
          </cell>
          <cell r="P219">
            <v>0</v>
          </cell>
          <cell r="Q219">
            <v>0</v>
          </cell>
          <cell r="R219">
            <v>40806</v>
          </cell>
          <cell r="S219">
            <v>40806</v>
          </cell>
          <cell r="T219">
            <v>40806</v>
          </cell>
        </row>
        <row r="220">
          <cell r="B220" t="str">
            <v>Solidarités International NK - bureau de Goma</v>
          </cell>
          <cell r="C220" t="str">
            <v>Traitement</v>
          </cell>
          <cell r="D220" t="str">
            <v>ZAIG</v>
          </cell>
          <cell r="E220">
            <v>2011</v>
          </cell>
          <cell r="F220" t="str">
            <v>00000201</v>
          </cell>
          <cell r="G220" t="str">
            <v>0</v>
          </cell>
          <cell r="H220" t="str">
            <v>YI308 - RRMP: Friperies Solidarités Goma</v>
          </cell>
          <cell r="I220" t="str">
            <v>Ballot</v>
          </cell>
          <cell r="J220">
            <v>0</v>
          </cell>
          <cell r="K220">
            <v>0</v>
          </cell>
          <cell r="L220">
            <v>0</v>
          </cell>
          <cell r="M220">
            <v>0</v>
          </cell>
          <cell r="N220">
            <v>0</v>
          </cell>
          <cell r="O220">
            <v>0</v>
          </cell>
          <cell r="P220">
            <v>0</v>
          </cell>
          <cell r="Q220">
            <v>0</v>
          </cell>
          <cell r="R220">
            <v>40806</v>
          </cell>
          <cell r="S220">
            <v>40806</v>
          </cell>
          <cell r="T220">
            <v>40806</v>
          </cell>
        </row>
        <row r="221">
          <cell r="B221" t="str">
            <v>Solidarités International NK - bureau de Goma</v>
          </cell>
          <cell r="C221" t="str">
            <v>Traitement</v>
          </cell>
          <cell r="D221" t="str">
            <v>ZAIG</v>
          </cell>
          <cell r="E221">
            <v>2011</v>
          </cell>
          <cell r="F221" t="str">
            <v>00000201</v>
          </cell>
          <cell r="G221" t="str">
            <v>0</v>
          </cell>
          <cell r="H221" t="str">
            <v>YI308 - RRMP: Friperies Solidarités Goma</v>
          </cell>
          <cell r="I221" t="str">
            <v>Ballot</v>
          </cell>
          <cell r="J221">
            <v>0</v>
          </cell>
          <cell r="K221">
            <v>0</v>
          </cell>
          <cell r="L221">
            <v>0</v>
          </cell>
          <cell r="M221">
            <v>0</v>
          </cell>
          <cell r="N221">
            <v>0</v>
          </cell>
          <cell r="O221">
            <v>0</v>
          </cell>
          <cell r="P221">
            <v>0</v>
          </cell>
          <cell r="Q221">
            <v>0</v>
          </cell>
          <cell r="R221">
            <v>40806</v>
          </cell>
          <cell r="S221">
            <v>40806</v>
          </cell>
          <cell r="T221">
            <v>40806</v>
          </cell>
        </row>
        <row r="222">
          <cell r="B222" t="str">
            <v>NRC NK - bureau de Goma</v>
          </cell>
          <cell r="C222" t="str">
            <v>Traitement</v>
          </cell>
          <cell r="D222" t="str">
            <v>ZAIG</v>
          </cell>
          <cell r="E222">
            <v>2011</v>
          </cell>
          <cell r="F222" t="str">
            <v>00000202</v>
          </cell>
          <cell r="G222" t="str">
            <v>0</v>
          </cell>
          <cell r="H222" t="str">
            <v>YI308 - RRMP: Friperies NRC Goma</v>
          </cell>
          <cell r="I222" t="str">
            <v>Ballot</v>
          </cell>
          <cell r="J222">
            <v>205</v>
          </cell>
          <cell r="K222" t="str">
            <v>ZAIG</v>
          </cell>
          <cell r="L222">
            <v>2011</v>
          </cell>
          <cell r="M222" t="str">
            <v>00000145</v>
          </cell>
          <cell r="N222" t="str">
            <v>0</v>
          </cell>
          <cell r="O222" t="str">
            <v>Ets La Colombière</v>
          </cell>
          <cell r="P222" t="str">
            <v>NRC</v>
          </cell>
          <cell r="Q222" t="str">
            <v>Goma</v>
          </cell>
          <cell r="R222">
            <v>40806</v>
          </cell>
          <cell r="S222">
            <v>40806</v>
          </cell>
          <cell r="T222">
            <v>40806</v>
          </cell>
        </row>
        <row r="223">
          <cell r="B223" t="str">
            <v>NRC NK - bureau de Goma</v>
          </cell>
          <cell r="C223" t="str">
            <v>Traitement</v>
          </cell>
          <cell r="D223" t="str">
            <v>ZAIG</v>
          </cell>
          <cell r="E223">
            <v>2011</v>
          </cell>
          <cell r="F223" t="str">
            <v>00000202</v>
          </cell>
          <cell r="G223" t="str">
            <v>0</v>
          </cell>
          <cell r="H223" t="str">
            <v>YI308 - RRMP: Friperies NRC Goma</v>
          </cell>
          <cell r="I223" t="str">
            <v>Ballot</v>
          </cell>
          <cell r="J223">
            <v>0</v>
          </cell>
          <cell r="K223">
            <v>0</v>
          </cell>
          <cell r="L223">
            <v>0</v>
          </cell>
          <cell r="M223">
            <v>0</v>
          </cell>
          <cell r="N223">
            <v>0</v>
          </cell>
          <cell r="O223">
            <v>0</v>
          </cell>
          <cell r="P223">
            <v>0</v>
          </cell>
          <cell r="Q223">
            <v>0</v>
          </cell>
          <cell r="R223">
            <v>40806</v>
          </cell>
          <cell r="S223">
            <v>40806</v>
          </cell>
          <cell r="T223">
            <v>40806</v>
          </cell>
        </row>
        <row r="224">
          <cell r="B224" t="str">
            <v>NRC NK - bureau de Goma</v>
          </cell>
          <cell r="C224" t="str">
            <v>Traitement</v>
          </cell>
          <cell r="D224" t="str">
            <v>ZAIG</v>
          </cell>
          <cell r="E224">
            <v>2011</v>
          </cell>
          <cell r="F224" t="str">
            <v>00000202</v>
          </cell>
          <cell r="G224" t="str">
            <v>0</v>
          </cell>
          <cell r="H224" t="str">
            <v>YI308 - RRMP: Friperies NRC Goma</v>
          </cell>
          <cell r="I224" t="str">
            <v>Ballot</v>
          </cell>
          <cell r="J224">
            <v>0</v>
          </cell>
          <cell r="K224">
            <v>0</v>
          </cell>
          <cell r="L224">
            <v>0</v>
          </cell>
          <cell r="M224">
            <v>0</v>
          </cell>
          <cell r="N224">
            <v>0</v>
          </cell>
          <cell r="O224">
            <v>0</v>
          </cell>
          <cell r="P224">
            <v>0</v>
          </cell>
          <cell r="Q224">
            <v>0</v>
          </cell>
          <cell r="R224">
            <v>40806</v>
          </cell>
          <cell r="S224">
            <v>40806</v>
          </cell>
          <cell r="T224">
            <v>40806</v>
          </cell>
        </row>
        <row r="225">
          <cell r="B225" t="str">
            <v>NRC NK - bureau de Goma</v>
          </cell>
          <cell r="C225" t="str">
            <v>Traitement</v>
          </cell>
          <cell r="D225" t="str">
            <v>ZAIG</v>
          </cell>
          <cell r="E225">
            <v>2011</v>
          </cell>
          <cell r="F225" t="str">
            <v>00000202</v>
          </cell>
          <cell r="G225" t="str">
            <v>0</v>
          </cell>
          <cell r="H225" t="str">
            <v>YI308 - RRMP: Friperies NRC Goma</v>
          </cell>
          <cell r="I225" t="str">
            <v>Ballot</v>
          </cell>
          <cell r="J225">
            <v>0</v>
          </cell>
          <cell r="K225">
            <v>0</v>
          </cell>
          <cell r="L225">
            <v>0</v>
          </cell>
          <cell r="M225">
            <v>0</v>
          </cell>
          <cell r="N225">
            <v>0</v>
          </cell>
          <cell r="O225">
            <v>0</v>
          </cell>
          <cell r="P225">
            <v>0</v>
          </cell>
          <cell r="Q225">
            <v>0</v>
          </cell>
          <cell r="R225">
            <v>40806</v>
          </cell>
          <cell r="S225">
            <v>40806</v>
          </cell>
          <cell r="T225">
            <v>40806</v>
          </cell>
        </row>
        <row r="226">
          <cell r="B226" t="str">
            <v>NRC NK - bureau de Goma</v>
          </cell>
          <cell r="C226" t="str">
            <v>Traitement</v>
          </cell>
          <cell r="D226" t="str">
            <v>ZAIG</v>
          </cell>
          <cell r="E226">
            <v>2011</v>
          </cell>
          <cell r="F226" t="str">
            <v>00000202</v>
          </cell>
          <cell r="G226" t="str">
            <v>0</v>
          </cell>
          <cell r="H226" t="str">
            <v>YI308 - RRMP: Friperies NRC Goma</v>
          </cell>
          <cell r="I226" t="str">
            <v>Ballot</v>
          </cell>
          <cell r="J226">
            <v>0</v>
          </cell>
          <cell r="K226">
            <v>0</v>
          </cell>
          <cell r="L226">
            <v>0</v>
          </cell>
          <cell r="M226">
            <v>0</v>
          </cell>
          <cell r="N226">
            <v>0</v>
          </cell>
          <cell r="O226">
            <v>0</v>
          </cell>
          <cell r="P226">
            <v>0</v>
          </cell>
          <cell r="Q226">
            <v>0</v>
          </cell>
          <cell r="R226">
            <v>40806</v>
          </cell>
          <cell r="S226">
            <v>40806</v>
          </cell>
          <cell r="T226">
            <v>40806</v>
          </cell>
        </row>
        <row r="227">
          <cell r="B227" t="str">
            <v>NRC NK - bureau de Goma</v>
          </cell>
          <cell r="C227" t="str">
            <v>Traitement</v>
          </cell>
          <cell r="D227" t="str">
            <v>ZAIG</v>
          </cell>
          <cell r="E227">
            <v>2011</v>
          </cell>
          <cell r="F227" t="str">
            <v>00000202</v>
          </cell>
          <cell r="G227" t="str">
            <v>0</v>
          </cell>
          <cell r="H227" t="str">
            <v>YI308 - RRMP: Friperies NRC Goma</v>
          </cell>
          <cell r="I227" t="str">
            <v>Ballot</v>
          </cell>
          <cell r="J227">
            <v>0</v>
          </cell>
          <cell r="K227">
            <v>0</v>
          </cell>
          <cell r="L227">
            <v>0</v>
          </cell>
          <cell r="M227">
            <v>0</v>
          </cell>
          <cell r="N227">
            <v>0</v>
          </cell>
          <cell r="O227">
            <v>0</v>
          </cell>
          <cell r="P227">
            <v>0</v>
          </cell>
          <cell r="Q227">
            <v>0</v>
          </cell>
          <cell r="R227">
            <v>40806</v>
          </cell>
          <cell r="S227">
            <v>40806</v>
          </cell>
          <cell r="T227">
            <v>40806</v>
          </cell>
        </row>
        <row r="228">
          <cell r="B228" t="str">
            <v>NRC NK - bureau de Goma</v>
          </cell>
          <cell r="C228" t="str">
            <v>Traitement</v>
          </cell>
          <cell r="D228" t="str">
            <v>ZAIG</v>
          </cell>
          <cell r="E228">
            <v>2011</v>
          </cell>
          <cell r="F228" t="str">
            <v>00000202</v>
          </cell>
          <cell r="G228" t="str">
            <v>0</v>
          </cell>
          <cell r="H228" t="str">
            <v>YI308 - RRMP: Friperies NRC Goma</v>
          </cell>
          <cell r="I228" t="str">
            <v>Ballot</v>
          </cell>
          <cell r="J228">
            <v>0</v>
          </cell>
          <cell r="K228">
            <v>0</v>
          </cell>
          <cell r="L228">
            <v>0</v>
          </cell>
          <cell r="M228">
            <v>0</v>
          </cell>
          <cell r="N228">
            <v>0</v>
          </cell>
          <cell r="O228">
            <v>0</v>
          </cell>
          <cell r="P228">
            <v>0</v>
          </cell>
          <cell r="Q228">
            <v>0</v>
          </cell>
          <cell r="R228">
            <v>40806</v>
          </cell>
          <cell r="S228">
            <v>40806</v>
          </cell>
          <cell r="T228">
            <v>40806</v>
          </cell>
        </row>
        <row r="229">
          <cell r="B229" t="str">
            <v>IRC SK - Bureau de Bukavu</v>
          </cell>
          <cell r="C229" t="str">
            <v>Traitement</v>
          </cell>
          <cell r="D229" t="str">
            <v>ZAIG</v>
          </cell>
          <cell r="E229">
            <v>2011</v>
          </cell>
          <cell r="F229" t="str">
            <v>00000203</v>
          </cell>
          <cell r="G229" t="str">
            <v>0</v>
          </cell>
          <cell r="H229" t="str">
            <v>YI308 - RRMP: Friperies IRC Bukavu</v>
          </cell>
          <cell r="I229" t="str">
            <v>Ballot</v>
          </cell>
          <cell r="J229">
            <v>91</v>
          </cell>
          <cell r="K229" t="str">
            <v>ZAIG</v>
          </cell>
          <cell r="L229">
            <v>2011</v>
          </cell>
          <cell r="M229" t="str">
            <v>00000143</v>
          </cell>
          <cell r="N229" t="str">
            <v>0</v>
          </cell>
          <cell r="O229" t="str">
            <v>Ets La Colombière</v>
          </cell>
          <cell r="P229" t="str">
            <v>IRC</v>
          </cell>
          <cell r="Q229" t="str">
            <v>Bukavu</v>
          </cell>
          <cell r="R229">
            <v>40831</v>
          </cell>
          <cell r="S229">
            <v>40831</v>
          </cell>
          <cell r="T229">
            <v>40831</v>
          </cell>
        </row>
        <row r="230">
          <cell r="B230" t="str">
            <v>IRC SK - Bureau de Bukavu</v>
          </cell>
          <cell r="C230" t="str">
            <v>Traitement</v>
          </cell>
          <cell r="D230" t="str">
            <v>ZAIG</v>
          </cell>
          <cell r="E230">
            <v>2011</v>
          </cell>
          <cell r="F230" t="str">
            <v>00000203</v>
          </cell>
          <cell r="G230" t="str">
            <v>0</v>
          </cell>
          <cell r="H230" t="str">
            <v>YI308 - RRMP: Friperies IRC Bukavu</v>
          </cell>
          <cell r="I230" t="str">
            <v>Ballot</v>
          </cell>
          <cell r="J230">
            <v>0</v>
          </cell>
          <cell r="K230">
            <v>0</v>
          </cell>
          <cell r="L230">
            <v>0</v>
          </cell>
          <cell r="M230">
            <v>0</v>
          </cell>
          <cell r="N230">
            <v>0</v>
          </cell>
          <cell r="O230">
            <v>0</v>
          </cell>
          <cell r="P230">
            <v>0</v>
          </cell>
          <cell r="Q230">
            <v>0</v>
          </cell>
          <cell r="R230">
            <v>40831</v>
          </cell>
          <cell r="S230">
            <v>40831</v>
          </cell>
          <cell r="T230">
            <v>40831</v>
          </cell>
        </row>
        <row r="231">
          <cell r="B231" t="str">
            <v>IRC SK - Bureau de Bukavu</v>
          </cell>
          <cell r="C231" t="str">
            <v>Traitement</v>
          </cell>
          <cell r="D231" t="str">
            <v>ZAIG</v>
          </cell>
          <cell r="E231">
            <v>2011</v>
          </cell>
          <cell r="F231" t="str">
            <v>00000203</v>
          </cell>
          <cell r="G231" t="str">
            <v>0</v>
          </cell>
          <cell r="H231" t="str">
            <v>YI308 - RRMP: Friperies IRC Bukavu</v>
          </cell>
          <cell r="I231" t="str">
            <v>Ballot</v>
          </cell>
          <cell r="J231">
            <v>0</v>
          </cell>
          <cell r="K231">
            <v>0</v>
          </cell>
          <cell r="L231">
            <v>0</v>
          </cell>
          <cell r="M231">
            <v>0</v>
          </cell>
          <cell r="N231">
            <v>0</v>
          </cell>
          <cell r="O231">
            <v>0</v>
          </cell>
          <cell r="P231">
            <v>0</v>
          </cell>
          <cell r="Q231">
            <v>0</v>
          </cell>
          <cell r="R231">
            <v>40831</v>
          </cell>
          <cell r="S231">
            <v>40831</v>
          </cell>
          <cell r="T231">
            <v>40831</v>
          </cell>
        </row>
        <row r="232">
          <cell r="B232" t="str">
            <v>IRC SK - Bureau de Bukavu</v>
          </cell>
          <cell r="C232" t="str">
            <v>Traitement</v>
          </cell>
          <cell r="D232" t="str">
            <v>ZAIG</v>
          </cell>
          <cell r="E232">
            <v>2011</v>
          </cell>
          <cell r="F232" t="str">
            <v>00000203</v>
          </cell>
          <cell r="G232" t="str">
            <v>0</v>
          </cell>
          <cell r="H232" t="str">
            <v>YI308 - RRMP: Friperies IRC Bukavu</v>
          </cell>
          <cell r="I232" t="str">
            <v>Ballot</v>
          </cell>
          <cell r="J232">
            <v>0</v>
          </cell>
          <cell r="K232">
            <v>0</v>
          </cell>
          <cell r="L232">
            <v>0</v>
          </cell>
          <cell r="M232">
            <v>0</v>
          </cell>
          <cell r="N232">
            <v>0</v>
          </cell>
          <cell r="O232">
            <v>0</v>
          </cell>
          <cell r="P232">
            <v>0</v>
          </cell>
          <cell r="Q232">
            <v>0</v>
          </cell>
          <cell r="R232">
            <v>40831</v>
          </cell>
          <cell r="S232">
            <v>40831</v>
          </cell>
          <cell r="T232">
            <v>40831</v>
          </cell>
        </row>
        <row r="233">
          <cell r="B233" t="str">
            <v>IRC SK - Bureau de Bukavu</v>
          </cell>
          <cell r="C233" t="str">
            <v>Traitement</v>
          </cell>
          <cell r="D233" t="str">
            <v>ZAIG</v>
          </cell>
          <cell r="E233">
            <v>2011</v>
          </cell>
          <cell r="F233" t="str">
            <v>00000203</v>
          </cell>
          <cell r="G233" t="str">
            <v>0</v>
          </cell>
          <cell r="H233" t="str">
            <v>YI308 - RRMP: Friperies IRC Bukavu</v>
          </cell>
          <cell r="I233" t="str">
            <v>Ballot</v>
          </cell>
          <cell r="J233">
            <v>0</v>
          </cell>
          <cell r="K233">
            <v>0</v>
          </cell>
          <cell r="L233">
            <v>0</v>
          </cell>
          <cell r="M233">
            <v>0</v>
          </cell>
          <cell r="N233">
            <v>0</v>
          </cell>
          <cell r="O233">
            <v>0</v>
          </cell>
          <cell r="P233">
            <v>0</v>
          </cell>
          <cell r="Q233">
            <v>0</v>
          </cell>
          <cell r="R233">
            <v>40831</v>
          </cell>
          <cell r="S233">
            <v>40831</v>
          </cell>
          <cell r="T233">
            <v>40831</v>
          </cell>
        </row>
        <row r="234">
          <cell r="B234" t="str">
            <v>IRC SK - Bureau de Bukavu</v>
          </cell>
          <cell r="C234" t="str">
            <v>Traitement</v>
          </cell>
          <cell r="D234" t="str">
            <v>ZAIG</v>
          </cell>
          <cell r="E234">
            <v>2011</v>
          </cell>
          <cell r="F234" t="str">
            <v>00000203</v>
          </cell>
          <cell r="G234" t="str">
            <v>0</v>
          </cell>
          <cell r="H234" t="str">
            <v>YI308 - RRMP: Friperies IRC Bukavu</v>
          </cell>
          <cell r="I234" t="str">
            <v>Ballot</v>
          </cell>
          <cell r="J234">
            <v>0</v>
          </cell>
          <cell r="K234">
            <v>0</v>
          </cell>
          <cell r="L234">
            <v>0</v>
          </cell>
          <cell r="M234">
            <v>0</v>
          </cell>
          <cell r="N234">
            <v>0</v>
          </cell>
          <cell r="O234">
            <v>0</v>
          </cell>
          <cell r="P234">
            <v>0</v>
          </cell>
          <cell r="Q234">
            <v>0</v>
          </cell>
          <cell r="R234">
            <v>40831</v>
          </cell>
          <cell r="S234">
            <v>40831</v>
          </cell>
          <cell r="T234">
            <v>40831</v>
          </cell>
        </row>
        <row r="235">
          <cell r="B235" t="str">
            <v>IRC SK - Bureau de Bukavu</v>
          </cell>
          <cell r="C235" t="str">
            <v>Traitement</v>
          </cell>
          <cell r="D235" t="str">
            <v>ZAIG</v>
          </cell>
          <cell r="E235">
            <v>2011</v>
          </cell>
          <cell r="F235" t="str">
            <v>00000203</v>
          </cell>
          <cell r="G235" t="str">
            <v>0</v>
          </cell>
          <cell r="H235" t="str">
            <v>YI308 - RRMP: Friperies IRC Bukavu</v>
          </cell>
          <cell r="I235" t="str">
            <v>Ballot</v>
          </cell>
          <cell r="J235">
            <v>0</v>
          </cell>
          <cell r="K235">
            <v>0</v>
          </cell>
          <cell r="L235">
            <v>0</v>
          </cell>
          <cell r="M235">
            <v>0</v>
          </cell>
          <cell r="N235">
            <v>0</v>
          </cell>
          <cell r="O235">
            <v>0</v>
          </cell>
          <cell r="P235">
            <v>0</v>
          </cell>
          <cell r="Q235">
            <v>0</v>
          </cell>
          <cell r="R235">
            <v>40831</v>
          </cell>
          <cell r="S235">
            <v>40831</v>
          </cell>
          <cell r="T235">
            <v>40831</v>
          </cell>
        </row>
        <row r="236">
          <cell r="B236" t="str">
            <v>AVSI SK - Bureau de Bukavu</v>
          </cell>
          <cell r="C236" t="str">
            <v>Traitement</v>
          </cell>
          <cell r="D236" t="str">
            <v>ZAIG</v>
          </cell>
          <cell r="E236">
            <v>2011</v>
          </cell>
          <cell r="F236" t="str">
            <v>00000204</v>
          </cell>
          <cell r="G236" t="str">
            <v>0</v>
          </cell>
          <cell r="H236" t="str">
            <v>YI308 - RRMP: Friperies AVSI Bukavu</v>
          </cell>
          <cell r="I236" t="str">
            <v>Ballot</v>
          </cell>
          <cell r="J236">
            <v>288</v>
          </cell>
          <cell r="K236" t="str">
            <v>ZAIG</v>
          </cell>
          <cell r="L236">
            <v>2011</v>
          </cell>
          <cell r="M236" t="str">
            <v>00000142</v>
          </cell>
          <cell r="N236" t="str">
            <v>0</v>
          </cell>
          <cell r="O236" t="str">
            <v>Ets La Colombière</v>
          </cell>
          <cell r="P236" t="str">
            <v>AVSI</v>
          </cell>
          <cell r="Q236" t="str">
            <v>Bukavu</v>
          </cell>
          <cell r="R236">
            <v>40806</v>
          </cell>
          <cell r="S236">
            <v>40806</v>
          </cell>
          <cell r="T236">
            <v>40806</v>
          </cell>
        </row>
        <row r="237">
          <cell r="B237" t="str">
            <v>AVSI SK - Bureau de Bukavu</v>
          </cell>
          <cell r="C237" t="str">
            <v>Traitement</v>
          </cell>
          <cell r="D237" t="str">
            <v>ZAIG</v>
          </cell>
          <cell r="E237">
            <v>2011</v>
          </cell>
          <cell r="F237" t="str">
            <v>00000204</v>
          </cell>
          <cell r="G237" t="str">
            <v>0</v>
          </cell>
          <cell r="H237" t="str">
            <v>YI308 - RRMP: Friperies AVSI Bukavu</v>
          </cell>
          <cell r="I237" t="str">
            <v>Ballot</v>
          </cell>
          <cell r="J237">
            <v>0</v>
          </cell>
          <cell r="K237">
            <v>0</v>
          </cell>
          <cell r="L237">
            <v>0</v>
          </cell>
          <cell r="M237">
            <v>0</v>
          </cell>
          <cell r="N237">
            <v>0</v>
          </cell>
          <cell r="O237">
            <v>0</v>
          </cell>
          <cell r="P237">
            <v>0</v>
          </cell>
          <cell r="Q237">
            <v>0</v>
          </cell>
          <cell r="R237">
            <v>40806</v>
          </cell>
          <cell r="S237">
            <v>40806</v>
          </cell>
          <cell r="T237">
            <v>40806</v>
          </cell>
        </row>
        <row r="238">
          <cell r="B238" t="str">
            <v>AVSI SK - Bureau de Bukavu</v>
          </cell>
          <cell r="C238" t="str">
            <v>Traitement</v>
          </cell>
          <cell r="D238" t="str">
            <v>ZAIG</v>
          </cell>
          <cell r="E238">
            <v>2011</v>
          </cell>
          <cell r="F238" t="str">
            <v>00000204</v>
          </cell>
          <cell r="G238" t="str">
            <v>0</v>
          </cell>
          <cell r="H238" t="str">
            <v>YI308 - RRMP: Friperies AVSI Bukavu</v>
          </cell>
          <cell r="I238" t="str">
            <v>Ballot</v>
          </cell>
          <cell r="J238">
            <v>0</v>
          </cell>
          <cell r="K238">
            <v>0</v>
          </cell>
          <cell r="L238">
            <v>0</v>
          </cell>
          <cell r="M238">
            <v>0</v>
          </cell>
          <cell r="N238">
            <v>0</v>
          </cell>
          <cell r="O238">
            <v>0</v>
          </cell>
          <cell r="P238">
            <v>0</v>
          </cell>
          <cell r="Q238">
            <v>0</v>
          </cell>
          <cell r="R238">
            <v>40806</v>
          </cell>
          <cell r="S238">
            <v>40806</v>
          </cell>
          <cell r="T238">
            <v>40806</v>
          </cell>
        </row>
        <row r="239">
          <cell r="B239" t="str">
            <v>AVSI SK - Bureau de Bukavu</v>
          </cell>
          <cell r="C239" t="str">
            <v>Traitement</v>
          </cell>
          <cell r="D239" t="str">
            <v>ZAIG</v>
          </cell>
          <cell r="E239">
            <v>2011</v>
          </cell>
          <cell r="F239" t="str">
            <v>00000204</v>
          </cell>
          <cell r="G239" t="str">
            <v>0</v>
          </cell>
          <cell r="H239" t="str">
            <v>YI308 - RRMP: Friperies AVSI Bukavu</v>
          </cell>
          <cell r="I239" t="str">
            <v>Ballot</v>
          </cell>
          <cell r="J239">
            <v>0</v>
          </cell>
          <cell r="K239">
            <v>0</v>
          </cell>
          <cell r="L239">
            <v>0</v>
          </cell>
          <cell r="M239">
            <v>0</v>
          </cell>
          <cell r="N239">
            <v>0</v>
          </cell>
          <cell r="O239">
            <v>0</v>
          </cell>
          <cell r="P239">
            <v>0</v>
          </cell>
          <cell r="Q239">
            <v>0</v>
          </cell>
          <cell r="R239">
            <v>40806</v>
          </cell>
          <cell r="S239">
            <v>40806</v>
          </cell>
          <cell r="T239">
            <v>40806</v>
          </cell>
        </row>
        <row r="240">
          <cell r="B240" t="str">
            <v>AVSI SK - Bureau de Bukavu</v>
          </cell>
          <cell r="C240" t="str">
            <v>Traitement</v>
          </cell>
          <cell r="D240" t="str">
            <v>ZAIG</v>
          </cell>
          <cell r="E240">
            <v>2011</v>
          </cell>
          <cell r="F240" t="str">
            <v>00000204</v>
          </cell>
          <cell r="G240" t="str">
            <v>0</v>
          </cell>
          <cell r="H240" t="str">
            <v>YI308 - RRMP: Friperies AVSI Bukavu</v>
          </cell>
          <cell r="I240" t="str">
            <v>Ballot</v>
          </cell>
          <cell r="J240">
            <v>0</v>
          </cell>
          <cell r="K240">
            <v>0</v>
          </cell>
          <cell r="L240">
            <v>0</v>
          </cell>
          <cell r="M240">
            <v>0</v>
          </cell>
          <cell r="N240">
            <v>0</v>
          </cell>
          <cell r="O240">
            <v>0</v>
          </cell>
          <cell r="P240">
            <v>0</v>
          </cell>
          <cell r="Q240">
            <v>0</v>
          </cell>
          <cell r="R240">
            <v>40806</v>
          </cell>
          <cell r="S240">
            <v>40806</v>
          </cell>
          <cell r="T240">
            <v>40806</v>
          </cell>
        </row>
        <row r="241">
          <cell r="B241" t="str">
            <v>AVSI SK - Bureau de Bukavu</v>
          </cell>
          <cell r="C241" t="str">
            <v>Traitement</v>
          </cell>
          <cell r="D241" t="str">
            <v>ZAIG</v>
          </cell>
          <cell r="E241">
            <v>2011</v>
          </cell>
          <cell r="F241" t="str">
            <v>00000204</v>
          </cell>
          <cell r="G241" t="str">
            <v>0</v>
          </cell>
          <cell r="H241" t="str">
            <v>YI308 - RRMP: Friperies AVSI Bukavu</v>
          </cell>
          <cell r="I241" t="str">
            <v>Ballot</v>
          </cell>
          <cell r="J241">
            <v>0</v>
          </cell>
          <cell r="K241">
            <v>0</v>
          </cell>
          <cell r="L241">
            <v>0</v>
          </cell>
          <cell r="M241">
            <v>0</v>
          </cell>
          <cell r="N241">
            <v>0</v>
          </cell>
          <cell r="O241">
            <v>0</v>
          </cell>
          <cell r="P241">
            <v>0</v>
          </cell>
          <cell r="Q241">
            <v>0</v>
          </cell>
          <cell r="R241">
            <v>40806</v>
          </cell>
          <cell r="S241">
            <v>40806</v>
          </cell>
          <cell r="T241">
            <v>40806</v>
          </cell>
        </row>
        <row r="242">
          <cell r="B242" t="str">
            <v>AVSI SK - Bureau de Bukavu</v>
          </cell>
          <cell r="C242" t="str">
            <v>Traitement</v>
          </cell>
          <cell r="D242" t="str">
            <v>ZAIG</v>
          </cell>
          <cell r="E242">
            <v>2011</v>
          </cell>
          <cell r="F242" t="str">
            <v>00000204</v>
          </cell>
          <cell r="G242" t="str">
            <v>0</v>
          </cell>
          <cell r="H242" t="str">
            <v>YI308 - RRMP: Friperies AVSI Bukavu</v>
          </cell>
          <cell r="I242" t="str">
            <v>Ballot</v>
          </cell>
          <cell r="J242">
            <v>0</v>
          </cell>
          <cell r="K242">
            <v>0</v>
          </cell>
          <cell r="L242">
            <v>0</v>
          </cell>
          <cell r="M242">
            <v>0</v>
          </cell>
          <cell r="N242">
            <v>0</v>
          </cell>
          <cell r="O242">
            <v>0</v>
          </cell>
          <cell r="P242">
            <v>0</v>
          </cell>
          <cell r="Q242">
            <v>0</v>
          </cell>
          <cell r="R242">
            <v>40806</v>
          </cell>
          <cell r="S242">
            <v>40806</v>
          </cell>
          <cell r="T242">
            <v>40806</v>
          </cell>
        </row>
        <row r="243">
          <cell r="B243" t="str">
            <v>Solidarités International HUBU - Bureau de Bunia</v>
          </cell>
          <cell r="C243" t="str">
            <v>Traitement</v>
          </cell>
          <cell r="D243" t="str">
            <v>ZAIG</v>
          </cell>
          <cell r="E243">
            <v>2011</v>
          </cell>
          <cell r="F243" t="str">
            <v>00000205</v>
          </cell>
          <cell r="G243" t="str">
            <v>0</v>
          </cell>
          <cell r="H243" t="str">
            <v>YI308 - RRMP: Friperies Solidarités HUBU</v>
          </cell>
          <cell r="I243" t="str">
            <v>Ballot</v>
          </cell>
          <cell r="J243">
            <v>151</v>
          </cell>
          <cell r="K243" t="str">
            <v>ZAIG</v>
          </cell>
          <cell r="L243">
            <v>2011</v>
          </cell>
          <cell r="M243" t="str">
            <v>00000141</v>
          </cell>
          <cell r="N243" t="str">
            <v>0</v>
          </cell>
          <cell r="O243" t="str">
            <v>Ets La Victoire Business</v>
          </cell>
          <cell r="P243" t="str">
            <v>Solidarités</v>
          </cell>
          <cell r="Q243" t="str">
            <v>Bunia</v>
          </cell>
          <cell r="R243">
            <v>40806</v>
          </cell>
          <cell r="S243">
            <v>40806</v>
          </cell>
          <cell r="T243">
            <v>40806</v>
          </cell>
        </row>
        <row r="244">
          <cell r="B244" t="str">
            <v>Solidarités International HUBU - Bureau de Bunia</v>
          </cell>
          <cell r="C244" t="str">
            <v>Traitement</v>
          </cell>
          <cell r="D244" t="str">
            <v>ZAIG</v>
          </cell>
          <cell r="E244">
            <v>2011</v>
          </cell>
          <cell r="F244" t="str">
            <v>00000205</v>
          </cell>
          <cell r="G244" t="str">
            <v>0</v>
          </cell>
          <cell r="H244" t="str">
            <v>YI308 - RRMP: Friperies Solidarités HUBU</v>
          </cell>
          <cell r="I244" t="str">
            <v>Ballot</v>
          </cell>
          <cell r="J244">
            <v>0</v>
          </cell>
          <cell r="K244">
            <v>0</v>
          </cell>
          <cell r="L244">
            <v>0</v>
          </cell>
          <cell r="M244">
            <v>0</v>
          </cell>
          <cell r="N244">
            <v>0</v>
          </cell>
          <cell r="O244">
            <v>0</v>
          </cell>
          <cell r="P244">
            <v>0</v>
          </cell>
          <cell r="Q244">
            <v>0</v>
          </cell>
          <cell r="R244">
            <v>40806</v>
          </cell>
          <cell r="S244">
            <v>40806</v>
          </cell>
          <cell r="T244">
            <v>40806</v>
          </cell>
        </row>
        <row r="245">
          <cell r="B245" t="str">
            <v>Solidarités International HUBU - Bureau de Bunia</v>
          </cell>
          <cell r="C245" t="str">
            <v>Traitement</v>
          </cell>
          <cell r="D245" t="str">
            <v>ZAIG</v>
          </cell>
          <cell r="E245">
            <v>2011</v>
          </cell>
          <cell r="F245" t="str">
            <v>00000205</v>
          </cell>
          <cell r="G245" t="str">
            <v>0</v>
          </cell>
          <cell r="H245" t="str">
            <v>YI308 - RRMP: Friperies Solidarités HUBU</v>
          </cell>
          <cell r="I245" t="str">
            <v>Ballot</v>
          </cell>
          <cell r="J245">
            <v>0</v>
          </cell>
          <cell r="K245">
            <v>0</v>
          </cell>
          <cell r="L245">
            <v>0</v>
          </cell>
          <cell r="M245">
            <v>0</v>
          </cell>
          <cell r="N245">
            <v>0</v>
          </cell>
          <cell r="O245">
            <v>0</v>
          </cell>
          <cell r="P245">
            <v>0</v>
          </cell>
          <cell r="Q245">
            <v>0</v>
          </cell>
          <cell r="R245">
            <v>40806</v>
          </cell>
          <cell r="S245">
            <v>40806</v>
          </cell>
          <cell r="T245">
            <v>40806</v>
          </cell>
        </row>
        <row r="246">
          <cell r="B246" t="str">
            <v>Solidarités International HUBU - Bureau de Bunia</v>
          </cell>
          <cell r="C246" t="str">
            <v>Traitement</v>
          </cell>
          <cell r="D246" t="str">
            <v>ZAIG</v>
          </cell>
          <cell r="E246">
            <v>2011</v>
          </cell>
          <cell r="F246" t="str">
            <v>00000205</v>
          </cell>
          <cell r="G246" t="str">
            <v>0</v>
          </cell>
          <cell r="H246" t="str">
            <v>YI308 - RRMP: Friperies Solidarités HUBU</v>
          </cell>
          <cell r="I246" t="str">
            <v>Ballot</v>
          </cell>
          <cell r="J246">
            <v>0</v>
          </cell>
          <cell r="K246">
            <v>0</v>
          </cell>
          <cell r="L246">
            <v>0</v>
          </cell>
          <cell r="M246">
            <v>0</v>
          </cell>
          <cell r="N246">
            <v>0</v>
          </cell>
          <cell r="O246">
            <v>0</v>
          </cell>
          <cell r="P246">
            <v>0</v>
          </cell>
          <cell r="Q246">
            <v>0</v>
          </cell>
          <cell r="R246">
            <v>40806</v>
          </cell>
          <cell r="S246">
            <v>40806</v>
          </cell>
          <cell r="T246">
            <v>40806</v>
          </cell>
        </row>
        <row r="247">
          <cell r="B247" t="str">
            <v>Solidarités International HUBU - Bureau de Bunia</v>
          </cell>
          <cell r="C247" t="str">
            <v>Traitement</v>
          </cell>
          <cell r="D247" t="str">
            <v>ZAIG</v>
          </cell>
          <cell r="E247">
            <v>2011</v>
          </cell>
          <cell r="F247" t="str">
            <v>00000205</v>
          </cell>
          <cell r="G247" t="str">
            <v>0</v>
          </cell>
          <cell r="H247" t="str">
            <v>YI308 - RRMP: Friperies Solidarités HUBU</v>
          </cell>
          <cell r="I247" t="str">
            <v>Ballot</v>
          </cell>
          <cell r="J247">
            <v>0</v>
          </cell>
          <cell r="K247">
            <v>0</v>
          </cell>
          <cell r="L247">
            <v>0</v>
          </cell>
          <cell r="M247">
            <v>0</v>
          </cell>
          <cell r="N247">
            <v>0</v>
          </cell>
          <cell r="O247">
            <v>0</v>
          </cell>
          <cell r="P247">
            <v>0</v>
          </cell>
          <cell r="Q247">
            <v>0</v>
          </cell>
          <cell r="R247">
            <v>40806</v>
          </cell>
          <cell r="S247">
            <v>40806</v>
          </cell>
          <cell r="T247">
            <v>40806</v>
          </cell>
        </row>
        <row r="248">
          <cell r="B248" t="str">
            <v>Solidarités International HUBU - Bureau de Bunia</v>
          </cell>
          <cell r="C248" t="str">
            <v>Traitement</v>
          </cell>
          <cell r="D248" t="str">
            <v>ZAIG</v>
          </cell>
          <cell r="E248">
            <v>2011</v>
          </cell>
          <cell r="F248" t="str">
            <v>00000205</v>
          </cell>
          <cell r="G248" t="str">
            <v>0</v>
          </cell>
          <cell r="H248" t="str">
            <v>YI308 - RRMP: Friperies Solidarités HUBU</v>
          </cell>
          <cell r="I248" t="str">
            <v>Ballot</v>
          </cell>
          <cell r="J248">
            <v>0</v>
          </cell>
          <cell r="K248">
            <v>0</v>
          </cell>
          <cell r="L248">
            <v>0</v>
          </cell>
          <cell r="M248">
            <v>0</v>
          </cell>
          <cell r="N248">
            <v>0</v>
          </cell>
          <cell r="O248">
            <v>0</v>
          </cell>
          <cell r="P248">
            <v>0</v>
          </cell>
          <cell r="Q248">
            <v>0</v>
          </cell>
          <cell r="R248">
            <v>40806</v>
          </cell>
          <cell r="S248">
            <v>40806</v>
          </cell>
          <cell r="T248">
            <v>40806</v>
          </cell>
        </row>
        <row r="249">
          <cell r="B249" t="str">
            <v>Solidarités International HUBU - Bureau de Bunia</v>
          </cell>
          <cell r="C249" t="str">
            <v>Traitement</v>
          </cell>
          <cell r="D249" t="str">
            <v>ZAIG</v>
          </cell>
          <cell r="E249">
            <v>2011</v>
          </cell>
          <cell r="F249" t="str">
            <v>00000205</v>
          </cell>
          <cell r="G249" t="str">
            <v>0</v>
          </cell>
          <cell r="H249" t="str">
            <v>YI308 - RRMP: Friperies Solidarités HUBU</v>
          </cell>
          <cell r="I249" t="str">
            <v>Ballot</v>
          </cell>
          <cell r="J249">
            <v>0</v>
          </cell>
          <cell r="K249">
            <v>0</v>
          </cell>
          <cell r="L249">
            <v>0</v>
          </cell>
          <cell r="M249">
            <v>0</v>
          </cell>
          <cell r="N249">
            <v>0</v>
          </cell>
          <cell r="O249">
            <v>0</v>
          </cell>
          <cell r="P249">
            <v>0</v>
          </cell>
          <cell r="Q249">
            <v>0</v>
          </cell>
          <cell r="R249">
            <v>40806</v>
          </cell>
          <cell r="S249">
            <v>40806</v>
          </cell>
          <cell r="T249">
            <v>40806</v>
          </cell>
        </row>
        <row r="250">
          <cell r="B250" t="str">
            <v>Solidarités International NK - Bureau de Goma</v>
          </cell>
          <cell r="C250" t="str">
            <v>Traitement</v>
          </cell>
          <cell r="D250" t="str">
            <v>ZAIG</v>
          </cell>
          <cell r="E250">
            <v>2011</v>
          </cell>
          <cell r="F250" t="str">
            <v>00000206</v>
          </cell>
          <cell r="G250" t="str">
            <v>1</v>
          </cell>
          <cell r="H250" t="str">
            <v>YI308 - RRMP: KHI Solidarités Goma</v>
          </cell>
          <cell r="I250" t="str">
            <v>kit</v>
          </cell>
          <cell r="J250">
            <v>10975</v>
          </cell>
          <cell r="K250" t="str">
            <v>ZAIG</v>
          </cell>
          <cell r="L250">
            <v>2011</v>
          </cell>
          <cell r="M250" t="str">
            <v>00000151</v>
          </cell>
          <cell r="N250" t="str">
            <v>0</v>
          </cell>
          <cell r="O250" t="str">
            <v>Quincaillerie Atlas des secteurs</v>
          </cell>
          <cell r="P250" t="str">
            <v>Solidarités</v>
          </cell>
          <cell r="Q250" t="str">
            <v>Goma</v>
          </cell>
          <cell r="R250">
            <v>40806</v>
          </cell>
          <cell r="S250">
            <v>40806</v>
          </cell>
          <cell r="T250">
            <v>40806</v>
          </cell>
        </row>
        <row r="251">
          <cell r="B251" t="str">
            <v>Solidarités International NK - Bureau de Goma</v>
          </cell>
          <cell r="C251" t="str">
            <v>Traitement</v>
          </cell>
          <cell r="D251" t="str">
            <v>ZAIG</v>
          </cell>
          <cell r="E251">
            <v>2011</v>
          </cell>
          <cell r="F251" t="str">
            <v>00000206</v>
          </cell>
          <cell r="G251" t="str">
            <v>1</v>
          </cell>
          <cell r="H251" t="str">
            <v>YI308 - RRMP: KHI Solidarités Goma</v>
          </cell>
          <cell r="I251" t="str">
            <v>kit</v>
          </cell>
          <cell r="J251">
            <v>10974</v>
          </cell>
          <cell r="K251" t="str">
            <v>ZAIG</v>
          </cell>
          <cell r="L251">
            <v>2011</v>
          </cell>
          <cell r="M251" t="str">
            <v>00000152</v>
          </cell>
          <cell r="N251" t="str">
            <v>0</v>
          </cell>
          <cell r="O251" t="str">
            <v>Maison ML</v>
          </cell>
          <cell r="P251" t="str">
            <v>Solidarités</v>
          </cell>
          <cell r="Q251" t="str">
            <v>Goma</v>
          </cell>
          <cell r="R251">
            <v>40806</v>
          </cell>
          <cell r="S251">
            <v>40806</v>
          </cell>
          <cell r="T251">
            <v>40806</v>
          </cell>
        </row>
        <row r="252">
          <cell r="B252" t="str">
            <v>Solidarités International NK - Bureau de Goma</v>
          </cell>
          <cell r="C252" t="str">
            <v>Traitement</v>
          </cell>
          <cell r="D252" t="str">
            <v>ZAIG</v>
          </cell>
          <cell r="E252">
            <v>2011</v>
          </cell>
          <cell r="F252" t="str">
            <v>00000206</v>
          </cell>
          <cell r="G252" t="str">
            <v>1</v>
          </cell>
          <cell r="H252" t="str">
            <v>YI308 - RRMP: KHI Solidarités Goma</v>
          </cell>
          <cell r="I252" t="str">
            <v>kit</v>
          </cell>
          <cell r="J252">
            <v>2229</v>
          </cell>
          <cell r="K252" t="str">
            <v>ZAIG</v>
          </cell>
          <cell r="L252">
            <v>2011</v>
          </cell>
          <cell r="M252" t="str">
            <v>00000199</v>
          </cell>
          <cell r="N252" t="str">
            <v>0</v>
          </cell>
          <cell r="O252" t="str">
            <v>Quincaillerie Atlas des secteurs</v>
          </cell>
          <cell r="P252" t="str">
            <v>Solidarités</v>
          </cell>
          <cell r="Q252" t="str">
            <v>Goma</v>
          </cell>
          <cell r="R252">
            <v>40806</v>
          </cell>
          <cell r="S252">
            <v>40826</v>
          </cell>
          <cell r="T252">
            <v>40826</v>
          </cell>
        </row>
        <row r="253">
          <cell r="B253" t="str">
            <v>Solidarités International NK - Bureau de Goma</v>
          </cell>
          <cell r="C253" t="str">
            <v>Traitement</v>
          </cell>
          <cell r="D253" t="str">
            <v>ZAIG</v>
          </cell>
          <cell r="E253">
            <v>2011</v>
          </cell>
          <cell r="F253" t="str">
            <v>00000206</v>
          </cell>
          <cell r="G253" t="str">
            <v>1</v>
          </cell>
          <cell r="H253" t="str">
            <v>YI308 - RRMP: KHI Solidarités Goma</v>
          </cell>
          <cell r="I253" t="str">
            <v>kit</v>
          </cell>
          <cell r="J253">
            <v>2229</v>
          </cell>
          <cell r="K253" t="str">
            <v>ZAIG</v>
          </cell>
          <cell r="L253">
            <v>2011</v>
          </cell>
          <cell r="M253" t="str">
            <v>00000200</v>
          </cell>
          <cell r="N253" t="str">
            <v>0</v>
          </cell>
          <cell r="O253" t="str">
            <v>Maison ML</v>
          </cell>
          <cell r="P253" t="str">
            <v>Solidarités</v>
          </cell>
          <cell r="Q253" t="str">
            <v>Goma</v>
          </cell>
          <cell r="R253">
            <v>40806</v>
          </cell>
          <cell r="S253">
            <v>40826</v>
          </cell>
          <cell r="T253">
            <v>40826</v>
          </cell>
        </row>
        <row r="254">
          <cell r="B254" t="str">
            <v>Solidarités International NK - Bureau de Goma</v>
          </cell>
          <cell r="C254" t="str">
            <v>Traitement</v>
          </cell>
          <cell r="D254" t="str">
            <v>ZAIG</v>
          </cell>
          <cell r="E254">
            <v>2011</v>
          </cell>
          <cell r="F254" t="str">
            <v>00000206</v>
          </cell>
          <cell r="G254" t="str">
            <v>1</v>
          </cell>
          <cell r="H254" t="str">
            <v>YI308 - RRMP: KHI Solidarités Goma</v>
          </cell>
          <cell r="I254" t="str">
            <v>kit</v>
          </cell>
          <cell r="J254">
            <v>0</v>
          </cell>
          <cell r="K254">
            <v>0</v>
          </cell>
          <cell r="L254">
            <v>0</v>
          </cell>
          <cell r="M254">
            <v>0</v>
          </cell>
          <cell r="N254">
            <v>0</v>
          </cell>
          <cell r="O254">
            <v>0</v>
          </cell>
          <cell r="P254">
            <v>0</v>
          </cell>
          <cell r="Q254">
            <v>0</v>
          </cell>
          <cell r="R254">
            <v>40806</v>
          </cell>
          <cell r="S254">
            <v>40806</v>
          </cell>
          <cell r="T254">
            <v>40806</v>
          </cell>
        </row>
        <row r="255">
          <cell r="B255" t="str">
            <v>Solidarités International NK - Bureau de Goma</v>
          </cell>
          <cell r="C255" t="str">
            <v>Traitement</v>
          </cell>
          <cell r="D255" t="str">
            <v>ZAIG</v>
          </cell>
          <cell r="E255">
            <v>2011</v>
          </cell>
          <cell r="F255" t="str">
            <v>00000206</v>
          </cell>
          <cell r="G255" t="str">
            <v>1</v>
          </cell>
          <cell r="H255" t="str">
            <v>YI308 - RRMP: KHI Solidarités Goma</v>
          </cell>
          <cell r="I255" t="str">
            <v>kit</v>
          </cell>
          <cell r="J255">
            <v>0</v>
          </cell>
          <cell r="K255">
            <v>0</v>
          </cell>
          <cell r="L255">
            <v>0</v>
          </cell>
          <cell r="M255">
            <v>0</v>
          </cell>
          <cell r="N255">
            <v>0</v>
          </cell>
          <cell r="O255">
            <v>0</v>
          </cell>
          <cell r="P255">
            <v>0</v>
          </cell>
          <cell r="Q255">
            <v>0</v>
          </cell>
          <cell r="R255">
            <v>40806</v>
          </cell>
          <cell r="S255">
            <v>40806</v>
          </cell>
          <cell r="T255">
            <v>40806</v>
          </cell>
        </row>
        <row r="256">
          <cell r="B256" t="str">
            <v>Solidarités International NK - Bureau de Goma</v>
          </cell>
          <cell r="C256" t="str">
            <v>Traitement</v>
          </cell>
          <cell r="D256" t="str">
            <v>ZAIG</v>
          </cell>
          <cell r="E256">
            <v>2011</v>
          </cell>
          <cell r="F256" t="str">
            <v>00000206</v>
          </cell>
          <cell r="G256" t="str">
            <v>1</v>
          </cell>
          <cell r="H256" t="str">
            <v>YI308 - RRMP: KHI Solidarités Goma</v>
          </cell>
          <cell r="I256" t="str">
            <v>kit</v>
          </cell>
          <cell r="J256">
            <v>0</v>
          </cell>
          <cell r="K256">
            <v>0</v>
          </cell>
          <cell r="L256">
            <v>0</v>
          </cell>
          <cell r="M256">
            <v>0</v>
          </cell>
          <cell r="N256">
            <v>0</v>
          </cell>
          <cell r="O256">
            <v>0</v>
          </cell>
          <cell r="P256">
            <v>0</v>
          </cell>
          <cell r="Q256">
            <v>0</v>
          </cell>
          <cell r="R256">
            <v>40806</v>
          </cell>
          <cell r="S256">
            <v>40806</v>
          </cell>
          <cell r="T256">
            <v>40806</v>
          </cell>
        </row>
        <row r="257">
          <cell r="B257" t="str">
            <v>NRC NK - Bureau de Beni</v>
          </cell>
          <cell r="C257" t="str">
            <v>Traitement</v>
          </cell>
          <cell r="D257" t="str">
            <v>ZAIG</v>
          </cell>
          <cell r="E257">
            <v>2011</v>
          </cell>
          <cell r="F257" t="str">
            <v>00000207</v>
          </cell>
          <cell r="G257" t="str">
            <v>1</v>
          </cell>
          <cell r="H257" t="str">
            <v>YI308 - RRMP: KHI NRC Beni</v>
          </cell>
          <cell r="I257" t="str">
            <v>kit</v>
          </cell>
          <cell r="J257">
            <v>771</v>
          </cell>
          <cell r="K257" t="str">
            <v>ZAIG</v>
          </cell>
          <cell r="L257">
            <v>2011</v>
          </cell>
          <cell r="M257" t="str">
            <v>00000186</v>
          </cell>
          <cell r="N257" t="str">
            <v>0</v>
          </cell>
          <cell r="O257" t="str">
            <v>Maison ML</v>
          </cell>
          <cell r="P257" t="str">
            <v>NRC</v>
          </cell>
          <cell r="Q257" t="str">
            <v>Beni</v>
          </cell>
          <cell r="R257">
            <v>40816</v>
          </cell>
          <cell r="S257">
            <v>40816</v>
          </cell>
          <cell r="T257">
            <v>40816</v>
          </cell>
        </row>
        <row r="258">
          <cell r="B258" t="str">
            <v>NRC NK - Bureau de Beni</v>
          </cell>
          <cell r="C258" t="str">
            <v>Traitement</v>
          </cell>
          <cell r="D258" t="str">
            <v>ZAIG</v>
          </cell>
          <cell r="E258">
            <v>2011</v>
          </cell>
          <cell r="F258" t="str">
            <v>00000207</v>
          </cell>
          <cell r="G258" t="str">
            <v>1</v>
          </cell>
          <cell r="H258" t="str">
            <v>YI308 - RRMP: KHI NRC Beni</v>
          </cell>
          <cell r="I258" t="str">
            <v>kit</v>
          </cell>
          <cell r="J258">
            <v>771</v>
          </cell>
          <cell r="K258" t="str">
            <v>ZAIG</v>
          </cell>
          <cell r="L258">
            <v>2011</v>
          </cell>
          <cell r="M258" t="str">
            <v>00000187</v>
          </cell>
          <cell r="N258" t="str">
            <v>0</v>
          </cell>
          <cell r="O258" t="str">
            <v>Quincaillerie Atlas des secteurs</v>
          </cell>
          <cell r="P258" t="str">
            <v>NRC</v>
          </cell>
          <cell r="Q258" t="str">
            <v>Beni</v>
          </cell>
          <cell r="R258">
            <v>40816</v>
          </cell>
          <cell r="S258">
            <v>40816</v>
          </cell>
          <cell r="T258">
            <v>40816</v>
          </cell>
        </row>
        <row r="259">
          <cell r="B259" t="str">
            <v>NRC NK - Bureau de Beni</v>
          </cell>
          <cell r="C259" t="str">
            <v>Traitement</v>
          </cell>
          <cell r="D259" t="str">
            <v>ZAIG</v>
          </cell>
          <cell r="E259">
            <v>2011</v>
          </cell>
          <cell r="F259" t="str">
            <v>00000207</v>
          </cell>
          <cell r="G259" t="str">
            <v>1</v>
          </cell>
          <cell r="H259" t="str">
            <v>YI308 - RRMP: KHI NRC Beni</v>
          </cell>
          <cell r="I259" t="str">
            <v>kit</v>
          </cell>
          <cell r="J259">
            <v>0</v>
          </cell>
          <cell r="K259">
            <v>0</v>
          </cell>
          <cell r="L259">
            <v>0</v>
          </cell>
          <cell r="M259">
            <v>0</v>
          </cell>
          <cell r="N259">
            <v>0</v>
          </cell>
          <cell r="O259">
            <v>0</v>
          </cell>
          <cell r="P259">
            <v>0</v>
          </cell>
          <cell r="Q259">
            <v>0</v>
          </cell>
          <cell r="R259">
            <v>40816</v>
          </cell>
          <cell r="S259">
            <v>40816</v>
          </cell>
          <cell r="T259">
            <v>40816</v>
          </cell>
        </row>
        <row r="260">
          <cell r="B260" t="str">
            <v>NRC NK - Bureau de Beni</v>
          </cell>
          <cell r="C260" t="str">
            <v>Traitement</v>
          </cell>
          <cell r="D260" t="str">
            <v>ZAIG</v>
          </cell>
          <cell r="E260">
            <v>2011</v>
          </cell>
          <cell r="F260" t="str">
            <v>00000207</v>
          </cell>
          <cell r="G260" t="str">
            <v>1</v>
          </cell>
          <cell r="H260" t="str">
            <v>YI308 - RRMP: KHI NRC Beni</v>
          </cell>
          <cell r="I260" t="str">
            <v>kit</v>
          </cell>
          <cell r="J260">
            <v>0</v>
          </cell>
          <cell r="K260">
            <v>0</v>
          </cell>
          <cell r="L260">
            <v>0</v>
          </cell>
          <cell r="M260">
            <v>0</v>
          </cell>
          <cell r="N260">
            <v>0</v>
          </cell>
          <cell r="O260">
            <v>0</v>
          </cell>
          <cell r="P260">
            <v>0</v>
          </cell>
          <cell r="Q260">
            <v>0</v>
          </cell>
          <cell r="R260">
            <v>40816</v>
          </cell>
          <cell r="S260">
            <v>40816</v>
          </cell>
          <cell r="T260">
            <v>40816</v>
          </cell>
        </row>
        <row r="261">
          <cell r="B261" t="str">
            <v>NRC NK - Bureau de Beni</v>
          </cell>
          <cell r="C261" t="str">
            <v>Traitement</v>
          </cell>
          <cell r="D261" t="str">
            <v>ZAIG</v>
          </cell>
          <cell r="E261">
            <v>2011</v>
          </cell>
          <cell r="F261" t="str">
            <v>00000207</v>
          </cell>
          <cell r="G261" t="str">
            <v>1</v>
          </cell>
          <cell r="H261" t="str">
            <v>YI308 - RRMP: KHI NRC Beni</v>
          </cell>
          <cell r="I261" t="str">
            <v>kit</v>
          </cell>
          <cell r="J261">
            <v>0</v>
          </cell>
          <cell r="K261">
            <v>0</v>
          </cell>
          <cell r="L261">
            <v>0</v>
          </cell>
          <cell r="M261">
            <v>0</v>
          </cell>
          <cell r="N261">
            <v>0</v>
          </cell>
          <cell r="O261">
            <v>0</v>
          </cell>
          <cell r="P261">
            <v>0</v>
          </cell>
          <cell r="Q261">
            <v>0</v>
          </cell>
          <cell r="R261">
            <v>40816</v>
          </cell>
          <cell r="S261">
            <v>40816</v>
          </cell>
          <cell r="T261">
            <v>40816</v>
          </cell>
        </row>
        <row r="262">
          <cell r="B262" t="str">
            <v>NRC NK - Bureau de Beni</v>
          </cell>
          <cell r="C262" t="str">
            <v>Traitement</v>
          </cell>
          <cell r="D262" t="str">
            <v>ZAIG</v>
          </cell>
          <cell r="E262">
            <v>2011</v>
          </cell>
          <cell r="F262" t="str">
            <v>00000207</v>
          </cell>
          <cell r="G262" t="str">
            <v>1</v>
          </cell>
          <cell r="H262" t="str">
            <v>YI308 - RRMP: KHI NRC Beni</v>
          </cell>
          <cell r="I262" t="str">
            <v>kit</v>
          </cell>
          <cell r="J262">
            <v>0</v>
          </cell>
          <cell r="K262">
            <v>0</v>
          </cell>
          <cell r="L262">
            <v>0</v>
          </cell>
          <cell r="M262">
            <v>0</v>
          </cell>
          <cell r="N262">
            <v>0</v>
          </cell>
          <cell r="O262">
            <v>0</v>
          </cell>
          <cell r="P262">
            <v>0</v>
          </cell>
          <cell r="Q262">
            <v>0</v>
          </cell>
          <cell r="R262">
            <v>40816</v>
          </cell>
          <cell r="S262">
            <v>40816</v>
          </cell>
          <cell r="T262">
            <v>40816</v>
          </cell>
        </row>
        <row r="263">
          <cell r="B263" t="str">
            <v>NRC NK - Bureau de Beni</v>
          </cell>
          <cell r="C263" t="str">
            <v>Traitement</v>
          </cell>
          <cell r="D263" t="str">
            <v>ZAIG</v>
          </cell>
          <cell r="E263">
            <v>2011</v>
          </cell>
          <cell r="F263" t="str">
            <v>00000207</v>
          </cell>
          <cell r="G263" t="str">
            <v>1</v>
          </cell>
          <cell r="H263" t="str">
            <v>YI308 - RRMP: KHI NRC Beni</v>
          </cell>
          <cell r="I263" t="str">
            <v>kit</v>
          </cell>
          <cell r="J263">
            <v>0</v>
          </cell>
          <cell r="K263">
            <v>0</v>
          </cell>
          <cell r="L263">
            <v>0</v>
          </cell>
          <cell r="M263">
            <v>0</v>
          </cell>
          <cell r="N263">
            <v>0</v>
          </cell>
          <cell r="O263">
            <v>0</v>
          </cell>
          <cell r="P263">
            <v>0</v>
          </cell>
          <cell r="Q263">
            <v>0</v>
          </cell>
          <cell r="R263">
            <v>40816</v>
          </cell>
          <cell r="S263">
            <v>40816</v>
          </cell>
          <cell r="T263">
            <v>40816</v>
          </cell>
        </row>
        <row r="264">
          <cell r="B264" t="str">
            <v>IRC SK - Bureau de Bukavu</v>
          </cell>
          <cell r="C264" t="str">
            <v>Traitement</v>
          </cell>
          <cell r="D264" t="str">
            <v>ZAIG</v>
          </cell>
          <cell r="E264">
            <v>2011</v>
          </cell>
          <cell r="F264" t="str">
            <v>00000208</v>
          </cell>
          <cell r="G264" t="str">
            <v>0</v>
          </cell>
          <cell r="H264" t="str">
            <v>YI308 - RRMP: KHI IRC Bukavu</v>
          </cell>
          <cell r="I264" t="str">
            <v>kit</v>
          </cell>
          <cell r="J264">
            <v>6328</v>
          </cell>
          <cell r="K264" t="str">
            <v>ZAIG</v>
          </cell>
          <cell r="L264">
            <v>2011</v>
          </cell>
          <cell r="M264" t="str">
            <v>00000149</v>
          </cell>
          <cell r="N264" t="str">
            <v>0</v>
          </cell>
          <cell r="O264" t="str">
            <v>Quincaillerie Atlas des secteurs</v>
          </cell>
          <cell r="P264" t="str">
            <v>IRC</v>
          </cell>
          <cell r="Q264" t="str">
            <v>Bukavu</v>
          </cell>
          <cell r="R264">
            <v>40831</v>
          </cell>
          <cell r="S264">
            <v>40831</v>
          </cell>
          <cell r="T264">
            <v>40831</v>
          </cell>
        </row>
        <row r="265">
          <cell r="B265" t="str">
            <v>IRC SK - Bureau de Bukavu</v>
          </cell>
          <cell r="C265" t="str">
            <v>Traitement</v>
          </cell>
          <cell r="D265" t="str">
            <v>ZAIG</v>
          </cell>
          <cell r="E265">
            <v>2011</v>
          </cell>
          <cell r="F265" t="str">
            <v>00000208</v>
          </cell>
          <cell r="G265" t="str">
            <v>0</v>
          </cell>
          <cell r="H265" t="str">
            <v>YI308 - RRMP: KHI IRC Bukavu</v>
          </cell>
          <cell r="I265" t="str">
            <v>kit</v>
          </cell>
          <cell r="J265">
            <v>328</v>
          </cell>
          <cell r="K265" t="str">
            <v>ZAIG</v>
          </cell>
          <cell r="L265">
            <v>2011</v>
          </cell>
          <cell r="M265" t="str">
            <v>00000150</v>
          </cell>
          <cell r="N265" t="str">
            <v>1</v>
          </cell>
          <cell r="O265" t="str">
            <v>Maison ML</v>
          </cell>
          <cell r="P265" t="str">
            <v>IRC</v>
          </cell>
          <cell r="Q265" t="str">
            <v>Bukavu</v>
          </cell>
          <cell r="R265">
            <v>40831</v>
          </cell>
          <cell r="S265">
            <v>40831</v>
          </cell>
          <cell r="T265">
            <v>40831</v>
          </cell>
        </row>
        <row r="266">
          <cell r="B266" t="str">
            <v>IRC SK - Bureau de Bukavu</v>
          </cell>
          <cell r="C266" t="str">
            <v>Traitement</v>
          </cell>
          <cell r="D266" t="str">
            <v>ZAIG</v>
          </cell>
          <cell r="E266">
            <v>2011</v>
          </cell>
          <cell r="F266" t="str">
            <v>00000208</v>
          </cell>
          <cell r="G266" t="str">
            <v>0</v>
          </cell>
          <cell r="H266" t="str">
            <v>YI308 - RRMP: KHI IRC Bukavu</v>
          </cell>
          <cell r="I266" t="str">
            <v>kit</v>
          </cell>
          <cell r="J266">
            <v>0</v>
          </cell>
          <cell r="K266">
            <v>0</v>
          </cell>
          <cell r="L266">
            <v>0</v>
          </cell>
          <cell r="M266">
            <v>0</v>
          </cell>
          <cell r="N266">
            <v>0</v>
          </cell>
          <cell r="O266">
            <v>0</v>
          </cell>
          <cell r="P266">
            <v>0</v>
          </cell>
          <cell r="Q266">
            <v>0</v>
          </cell>
          <cell r="R266">
            <v>40831</v>
          </cell>
          <cell r="S266">
            <v>40831</v>
          </cell>
          <cell r="T266">
            <v>40831</v>
          </cell>
        </row>
        <row r="267">
          <cell r="B267" t="str">
            <v>IRC SK - Bureau de Bukavu</v>
          </cell>
          <cell r="C267" t="str">
            <v>Traitement</v>
          </cell>
          <cell r="D267" t="str">
            <v>ZAIG</v>
          </cell>
          <cell r="E267">
            <v>2011</v>
          </cell>
          <cell r="F267" t="str">
            <v>00000208</v>
          </cell>
          <cell r="G267" t="str">
            <v>0</v>
          </cell>
          <cell r="H267" t="str">
            <v>YI308 - RRMP: KHI IRC Bukavu</v>
          </cell>
          <cell r="I267" t="str">
            <v>kit</v>
          </cell>
          <cell r="J267">
            <v>0</v>
          </cell>
          <cell r="K267">
            <v>0</v>
          </cell>
          <cell r="L267">
            <v>0</v>
          </cell>
          <cell r="M267">
            <v>0</v>
          </cell>
          <cell r="N267">
            <v>0</v>
          </cell>
          <cell r="O267">
            <v>0</v>
          </cell>
          <cell r="P267">
            <v>0</v>
          </cell>
          <cell r="Q267">
            <v>0</v>
          </cell>
          <cell r="R267">
            <v>40831</v>
          </cell>
          <cell r="S267">
            <v>40831</v>
          </cell>
          <cell r="T267">
            <v>40831</v>
          </cell>
        </row>
        <row r="268">
          <cell r="B268" t="str">
            <v>IRC SK - Bureau de Bukavu</v>
          </cell>
          <cell r="C268" t="str">
            <v>Traitement</v>
          </cell>
          <cell r="D268" t="str">
            <v>ZAIG</v>
          </cell>
          <cell r="E268">
            <v>2011</v>
          </cell>
          <cell r="F268" t="str">
            <v>00000208</v>
          </cell>
          <cell r="G268" t="str">
            <v>0</v>
          </cell>
          <cell r="H268" t="str">
            <v>YI308 - RRMP: KHI IRC Bukavu</v>
          </cell>
          <cell r="I268" t="str">
            <v>kit</v>
          </cell>
          <cell r="J268">
            <v>0</v>
          </cell>
          <cell r="K268">
            <v>0</v>
          </cell>
          <cell r="L268">
            <v>0</v>
          </cell>
          <cell r="M268">
            <v>0</v>
          </cell>
          <cell r="N268">
            <v>0</v>
          </cell>
          <cell r="O268">
            <v>0</v>
          </cell>
          <cell r="P268">
            <v>0</v>
          </cell>
          <cell r="Q268">
            <v>0</v>
          </cell>
          <cell r="R268">
            <v>40831</v>
          </cell>
          <cell r="S268">
            <v>40831</v>
          </cell>
          <cell r="T268">
            <v>40831</v>
          </cell>
        </row>
        <row r="269">
          <cell r="B269" t="str">
            <v>IRC SK - Bureau de Bukavu</v>
          </cell>
          <cell r="C269" t="str">
            <v>Traitement</v>
          </cell>
          <cell r="D269" t="str">
            <v>ZAIG</v>
          </cell>
          <cell r="E269">
            <v>2011</v>
          </cell>
          <cell r="F269" t="str">
            <v>00000208</v>
          </cell>
          <cell r="G269" t="str">
            <v>0</v>
          </cell>
          <cell r="H269" t="str">
            <v>YI308 - RRMP: KHI IRC Bukavu</v>
          </cell>
          <cell r="I269" t="str">
            <v>kit</v>
          </cell>
          <cell r="J269">
            <v>0</v>
          </cell>
          <cell r="K269">
            <v>0</v>
          </cell>
          <cell r="L269">
            <v>0</v>
          </cell>
          <cell r="M269">
            <v>0</v>
          </cell>
          <cell r="N269">
            <v>0</v>
          </cell>
          <cell r="O269">
            <v>0</v>
          </cell>
          <cell r="P269">
            <v>0</v>
          </cell>
          <cell r="Q269">
            <v>0</v>
          </cell>
          <cell r="R269">
            <v>40831</v>
          </cell>
          <cell r="S269">
            <v>40831</v>
          </cell>
          <cell r="T269">
            <v>40831</v>
          </cell>
        </row>
        <row r="270">
          <cell r="B270" t="str">
            <v>IRC SK - Bureau de Bukavu</v>
          </cell>
          <cell r="C270" t="str">
            <v>Traitement</v>
          </cell>
          <cell r="D270" t="str">
            <v>ZAIG</v>
          </cell>
          <cell r="E270">
            <v>2011</v>
          </cell>
          <cell r="F270" t="str">
            <v>00000208</v>
          </cell>
          <cell r="G270" t="str">
            <v>0</v>
          </cell>
          <cell r="H270" t="str">
            <v>YI308 - RRMP: KHI IRC Bukavu</v>
          </cell>
          <cell r="I270" t="str">
            <v>kit</v>
          </cell>
          <cell r="J270">
            <v>0</v>
          </cell>
          <cell r="K270">
            <v>0</v>
          </cell>
          <cell r="L270">
            <v>0</v>
          </cell>
          <cell r="M270">
            <v>0</v>
          </cell>
          <cell r="N270">
            <v>0</v>
          </cell>
          <cell r="O270">
            <v>0</v>
          </cell>
          <cell r="P270">
            <v>0</v>
          </cell>
          <cell r="Q270">
            <v>0</v>
          </cell>
          <cell r="R270">
            <v>40831</v>
          </cell>
          <cell r="S270">
            <v>40831</v>
          </cell>
          <cell r="T270">
            <v>40831</v>
          </cell>
        </row>
        <row r="271">
          <cell r="B271" t="str">
            <v>AVSI SK - Bureau de Bukavu</v>
          </cell>
          <cell r="C271" t="str">
            <v>Traitement</v>
          </cell>
          <cell r="D271" t="str">
            <v>ZAIG</v>
          </cell>
          <cell r="E271">
            <v>2011</v>
          </cell>
          <cell r="F271" t="str">
            <v>00000209</v>
          </cell>
          <cell r="G271" t="str">
            <v>0</v>
          </cell>
          <cell r="H271" t="str">
            <v>YI308 - RRMP: KHI AVSI Bukavu</v>
          </cell>
          <cell r="I271" t="str">
            <v>kit</v>
          </cell>
          <cell r="J271">
            <v>5672</v>
          </cell>
          <cell r="K271" t="str">
            <v>ZAIG</v>
          </cell>
          <cell r="L271">
            <v>2011</v>
          </cell>
          <cell r="M271" t="str">
            <v>00000147</v>
          </cell>
          <cell r="N271" t="str">
            <v>0</v>
          </cell>
          <cell r="O271" t="str">
            <v>Quincaillerie Atlas des secteurs</v>
          </cell>
          <cell r="P271" t="str">
            <v>AVSI</v>
          </cell>
          <cell r="Q271" t="str">
            <v>Bukavu</v>
          </cell>
          <cell r="R271">
            <v>40806</v>
          </cell>
          <cell r="S271">
            <v>40806</v>
          </cell>
          <cell r="T271">
            <v>40806</v>
          </cell>
        </row>
        <row r="272">
          <cell r="B272" t="str">
            <v>AVSI SK - Bureau de Bukavu</v>
          </cell>
          <cell r="C272" t="str">
            <v>Traitement</v>
          </cell>
          <cell r="D272" t="str">
            <v>ZAIG</v>
          </cell>
          <cell r="E272">
            <v>2011</v>
          </cell>
          <cell r="F272" t="str">
            <v>00000209</v>
          </cell>
          <cell r="G272" t="str">
            <v>0</v>
          </cell>
          <cell r="H272" t="str">
            <v>YI308 - RRMP: KHI AVSI Bukavu</v>
          </cell>
          <cell r="I272" t="str">
            <v>kit</v>
          </cell>
          <cell r="J272">
            <v>5671</v>
          </cell>
          <cell r="K272" t="str">
            <v>ZAIG</v>
          </cell>
          <cell r="L272">
            <v>2011</v>
          </cell>
          <cell r="M272" t="str">
            <v>00000148</v>
          </cell>
          <cell r="N272" t="str">
            <v>0</v>
          </cell>
          <cell r="O272" t="str">
            <v>Maison ML</v>
          </cell>
          <cell r="P272" t="str">
            <v>AVSI</v>
          </cell>
          <cell r="Q272" t="str">
            <v>Bukavu</v>
          </cell>
          <cell r="R272">
            <v>40806</v>
          </cell>
          <cell r="S272">
            <v>40806</v>
          </cell>
          <cell r="T272">
            <v>40806</v>
          </cell>
        </row>
        <row r="273">
          <cell r="B273" t="str">
            <v>AVSI SK - Bureau de Bukavu</v>
          </cell>
          <cell r="C273" t="str">
            <v>Traitement</v>
          </cell>
          <cell r="D273" t="str">
            <v>ZAIG</v>
          </cell>
          <cell r="E273">
            <v>2011</v>
          </cell>
          <cell r="F273" t="str">
            <v>00000209</v>
          </cell>
          <cell r="G273" t="str">
            <v>0</v>
          </cell>
          <cell r="H273" t="str">
            <v>YI308 - RRMP: KHI AVSI Bukavu</v>
          </cell>
          <cell r="I273" t="str">
            <v>kit</v>
          </cell>
          <cell r="J273">
            <v>0</v>
          </cell>
          <cell r="K273">
            <v>0</v>
          </cell>
          <cell r="L273">
            <v>0</v>
          </cell>
          <cell r="M273">
            <v>0</v>
          </cell>
          <cell r="N273">
            <v>0</v>
          </cell>
          <cell r="O273">
            <v>0</v>
          </cell>
          <cell r="P273">
            <v>0</v>
          </cell>
          <cell r="Q273">
            <v>0</v>
          </cell>
          <cell r="R273">
            <v>40806</v>
          </cell>
          <cell r="S273">
            <v>40806</v>
          </cell>
          <cell r="T273">
            <v>40806</v>
          </cell>
        </row>
        <row r="274">
          <cell r="B274" t="str">
            <v>AVSI SK - Bureau de Bukavu</v>
          </cell>
          <cell r="C274" t="str">
            <v>Traitement</v>
          </cell>
          <cell r="D274" t="str">
            <v>ZAIG</v>
          </cell>
          <cell r="E274">
            <v>2011</v>
          </cell>
          <cell r="F274" t="str">
            <v>00000209</v>
          </cell>
          <cell r="G274" t="str">
            <v>0</v>
          </cell>
          <cell r="H274" t="str">
            <v>YI308 - RRMP: KHI AVSI Bukavu</v>
          </cell>
          <cell r="I274" t="str">
            <v>kit</v>
          </cell>
          <cell r="J274">
            <v>0</v>
          </cell>
          <cell r="K274">
            <v>0</v>
          </cell>
          <cell r="L274">
            <v>0</v>
          </cell>
          <cell r="M274">
            <v>0</v>
          </cell>
          <cell r="N274">
            <v>0</v>
          </cell>
          <cell r="O274">
            <v>0</v>
          </cell>
          <cell r="P274">
            <v>0</v>
          </cell>
          <cell r="Q274">
            <v>0</v>
          </cell>
          <cell r="R274">
            <v>40806</v>
          </cell>
          <cell r="S274">
            <v>40806</v>
          </cell>
          <cell r="T274">
            <v>40806</v>
          </cell>
        </row>
        <row r="275">
          <cell r="B275" t="str">
            <v>AVSI SK - Bureau de Bukavu</v>
          </cell>
          <cell r="C275" t="str">
            <v>Traitement</v>
          </cell>
          <cell r="D275" t="str">
            <v>ZAIG</v>
          </cell>
          <cell r="E275">
            <v>2011</v>
          </cell>
          <cell r="F275" t="str">
            <v>00000209</v>
          </cell>
          <cell r="G275" t="str">
            <v>0</v>
          </cell>
          <cell r="H275" t="str">
            <v>YI308 - RRMP: KHI AVSI Bukavu</v>
          </cell>
          <cell r="I275" t="str">
            <v>kit</v>
          </cell>
          <cell r="J275">
            <v>0</v>
          </cell>
          <cell r="K275">
            <v>0</v>
          </cell>
          <cell r="L275">
            <v>0</v>
          </cell>
          <cell r="M275">
            <v>0</v>
          </cell>
          <cell r="N275">
            <v>0</v>
          </cell>
          <cell r="O275">
            <v>0</v>
          </cell>
          <cell r="P275">
            <v>0</v>
          </cell>
          <cell r="Q275">
            <v>0</v>
          </cell>
          <cell r="R275">
            <v>40806</v>
          </cell>
          <cell r="S275">
            <v>40806</v>
          </cell>
          <cell r="T275">
            <v>40806</v>
          </cell>
        </row>
        <row r="276">
          <cell r="B276" t="str">
            <v>AVSI SK - Bureau de Bukavu</v>
          </cell>
          <cell r="C276" t="str">
            <v>Traitement</v>
          </cell>
          <cell r="D276" t="str">
            <v>ZAIG</v>
          </cell>
          <cell r="E276">
            <v>2011</v>
          </cell>
          <cell r="F276" t="str">
            <v>00000209</v>
          </cell>
          <cell r="G276" t="str">
            <v>0</v>
          </cell>
          <cell r="H276" t="str">
            <v>YI308 - RRMP: KHI AVSI Bukavu</v>
          </cell>
          <cell r="I276" t="str">
            <v>kit</v>
          </cell>
          <cell r="J276">
            <v>0</v>
          </cell>
          <cell r="K276">
            <v>0</v>
          </cell>
          <cell r="L276">
            <v>0</v>
          </cell>
          <cell r="M276">
            <v>0</v>
          </cell>
          <cell r="N276">
            <v>0</v>
          </cell>
          <cell r="O276">
            <v>0</v>
          </cell>
          <cell r="P276">
            <v>0</v>
          </cell>
          <cell r="Q276">
            <v>0</v>
          </cell>
          <cell r="R276">
            <v>40806</v>
          </cell>
          <cell r="S276">
            <v>40806</v>
          </cell>
          <cell r="T276">
            <v>40806</v>
          </cell>
        </row>
        <row r="277">
          <cell r="B277" t="str">
            <v>AVSI SK - Bureau de Bukavu</v>
          </cell>
          <cell r="C277" t="str">
            <v>Traitement</v>
          </cell>
          <cell r="D277" t="str">
            <v>ZAIG</v>
          </cell>
          <cell r="E277">
            <v>2011</v>
          </cell>
          <cell r="F277" t="str">
            <v>00000209</v>
          </cell>
          <cell r="G277" t="str">
            <v>0</v>
          </cell>
          <cell r="H277" t="str">
            <v>YI308 - RRMP: KHI AVSI Bukavu</v>
          </cell>
          <cell r="I277" t="str">
            <v>kit</v>
          </cell>
          <cell r="J277">
            <v>0</v>
          </cell>
          <cell r="K277">
            <v>0</v>
          </cell>
          <cell r="L277">
            <v>0</v>
          </cell>
          <cell r="M277">
            <v>0</v>
          </cell>
          <cell r="N277">
            <v>0</v>
          </cell>
          <cell r="O277">
            <v>0</v>
          </cell>
          <cell r="P277">
            <v>0</v>
          </cell>
          <cell r="Q277">
            <v>0</v>
          </cell>
          <cell r="R277">
            <v>40806</v>
          </cell>
          <cell r="S277">
            <v>40806</v>
          </cell>
          <cell r="T277">
            <v>40806</v>
          </cell>
        </row>
        <row r="278">
          <cell r="B278" t="str">
            <v>NRC NK - Bureau de Goma</v>
          </cell>
          <cell r="C278" t="str">
            <v>Traitement</v>
          </cell>
          <cell r="D278" t="str">
            <v>ZAIG</v>
          </cell>
          <cell r="E278">
            <v>2011</v>
          </cell>
          <cell r="F278" t="str">
            <v>00000210</v>
          </cell>
          <cell r="G278" t="str">
            <v>1</v>
          </cell>
          <cell r="H278" t="str">
            <v>YI308 - RRMP: Pagnes NRC Goma</v>
          </cell>
          <cell r="I278" t="str">
            <v>EA</v>
          </cell>
          <cell r="J278">
            <v>1731</v>
          </cell>
          <cell r="K278" t="str">
            <v>ZAIG</v>
          </cell>
          <cell r="L278">
            <v>2011</v>
          </cell>
          <cell r="M278" t="str">
            <v>00000214</v>
          </cell>
          <cell r="N278" t="str">
            <v>0</v>
          </cell>
          <cell r="O278" t="str">
            <v>Ets Ndamwenge</v>
          </cell>
          <cell r="P278" t="str">
            <v>NRC</v>
          </cell>
          <cell r="Q278" t="str">
            <v>Goma</v>
          </cell>
          <cell r="R278">
            <v>40816</v>
          </cell>
          <cell r="S278">
            <v>40822</v>
          </cell>
          <cell r="T278">
            <v>40822</v>
          </cell>
        </row>
        <row r="279">
          <cell r="B279" t="str">
            <v>NRC NK - Bureau de Goma</v>
          </cell>
          <cell r="C279" t="str">
            <v>Traitement</v>
          </cell>
          <cell r="D279" t="str">
            <v>ZAIG</v>
          </cell>
          <cell r="E279">
            <v>2011</v>
          </cell>
          <cell r="F279" t="str">
            <v>00000210</v>
          </cell>
          <cell r="G279" t="str">
            <v>1</v>
          </cell>
          <cell r="H279" t="str">
            <v>YI308 - RRMP: Pagnes NRC Goma</v>
          </cell>
          <cell r="I279" t="str">
            <v>EA</v>
          </cell>
          <cell r="J279">
            <v>0</v>
          </cell>
          <cell r="K279">
            <v>0</v>
          </cell>
          <cell r="L279">
            <v>0</v>
          </cell>
          <cell r="M279">
            <v>0</v>
          </cell>
          <cell r="N279">
            <v>0</v>
          </cell>
          <cell r="O279">
            <v>0</v>
          </cell>
          <cell r="P279">
            <v>0</v>
          </cell>
          <cell r="Q279">
            <v>0</v>
          </cell>
          <cell r="R279">
            <v>40816</v>
          </cell>
          <cell r="S279">
            <v>40816</v>
          </cell>
          <cell r="T279">
            <v>40816</v>
          </cell>
        </row>
        <row r="280">
          <cell r="B280" t="str">
            <v>NRC NK - Bureau de Goma</v>
          </cell>
          <cell r="C280" t="str">
            <v>Traitement</v>
          </cell>
          <cell r="D280" t="str">
            <v>ZAIG</v>
          </cell>
          <cell r="E280">
            <v>2011</v>
          </cell>
          <cell r="F280" t="str">
            <v>00000210</v>
          </cell>
          <cell r="G280" t="str">
            <v>1</v>
          </cell>
          <cell r="H280" t="str">
            <v>YI308 - RRMP: Pagnes NRC Goma</v>
          </cell>
          <cell r="I280" t="str">
            <v>EA</v>
          </cell>
          <cell r="J280">
            <v>0</v>
          </cell>
          <cell r="K280">
            <v>0</v>
          </cell>
          <cell r="L280">
            <v>0</v>
          </cell>
          <cell r="M280">
            <v>0</v>
          </cell>
          <cell r="N280">
            <v>0</v>
          </cell>
          <cell r="O280">
            <v>0</v>
          </cell>
          <cell r="P280">
            <v>0</v>
          </cell>
          <cell r="Q280">
            <v>0</v>
          </cell>
          <cell r="R280">
            <v>40816</v>
          </cell>
          <cell r="S280">
            <v>40816</v>
          </cell>
          <cell r="T280">
            <v>40816</v>
          </cell>
        </row>
        <row r="281">
          <cell r="B281" t="str">
            <v>NRC NK - Bureau de Goma</v>
          </cell>
          <cell r="C281" t="str">
            <v>Traitement</v>
          </cell>
          <cell r="D281" t="str">
            <v>ZAIG</v>
          </cell>
          <cell r="E281">
            <v>2011</v>
          </cell>
          <cell r="F281" t="str">
            <v>00000210</v>
          </cell>
          <cell r="G281" t="str">
            <v>1</v>
          </cell>
          <cell r="H281" t="str">
            <v>YI308 - RRMP: Pagnes NRC Goma</v>
          </cell>
          <cell r="I281" t="str">
            <v>EA</v>
          </cell>
          <cell r="J281">
            <v>0</v>
          </cell>
          <cell r="K281">
            <v>0</v>
          </cell>
          <cell r="L281">
            <v>0</v>
          </cell>
          <cell r="M281">
            <v>0</v>
          </cell>
          <cell r="N281">
            <v>0</v>
          </cell>
          <cell r="O281">
            <v>0</v>
          </cell>
          <cell r="P281">
            <v>0</v>
          </cell>
          <cell r="Q281">
            <v>0</v>
          </cell>
          <cell r="R281">
            <v>40816</v>
          </cell>
          <cell r="S281">
            <v>40816</v>
          </cell>
          <cell r="T281">
            <v>40816</v>
          </cell>
        </row>
        <row r="282">
          <cell r="B282" t="str">
            <v>NRC NK - Bureau de Goma</v>
          </cell>
          <cell r="C282" t="str">
            <v>Traitement</v>
          </cell>
          <cell r="D282" t="str">
            <v>ZAIG</v>
          </cell>
          <cell r="E282">
            <v>2011</v>
          </cell>
          <cell r="F282" t="str">
            <v>00000210</v>
          </cell>
          <cell r="G282" t="str">
            <v>1</v>
          </cell>
          <cell r="H282" t="str">
            <v>YI308 - RRMP: Pagnes NRC Goma</v>
          </cell>
          <cell r="I282" t="str">
            <v>EA</v>
          </cell>
          <cell r="J282">
            <v>0</v>
          </cell>
          <cell r="K282">
            <v>0</v>
          </cell>
          <cell r="L282">
            <v>0</v>
          </cell>
          <cell r="M282">
            <v>0</v>
          </cell>
          <cell r="N282">
            <v>0</v>
          </cell>
          <cell r="O282">
            <v>0</v>
          </cell>
          <cell r="P282">
            <v>0</v>
          </cell>
          <cell r="Q282">
            <v>0</v>
          </cell>
          <cell r="R282">
            <v>40816</v>
          </cell>
          <cell r="S282">
            <v>40816</v>
          </cell>
          <cell r="T282">
            <v>40816</v>
          </cell>
        </row>
        <row r="283">
          <cell r="B283" t="str">
            <v>NRC NK - Bureau de Goma</v>
          </cell>
          <cell r="C283" t="str">
            <v>Traitement</v>
          </cell>
          <cell r="D283" t="str">
            <v>ZAIG</v>
          </cell>
          <cell r="E283">
            <v>2011</v>
          </cell>
          <cell r="F283" t="str">
            <v>00000210</v>
          </cell>
          <cell r="G283" t="str">
            <v>1</v>
          </cell>
          <cell r="H283" t="str">
            <v>YI308 - RRMP: Pagnes NRC Goma</v>
          </cell>
          <cell r="I283" t="str">
            <v>EA</v>
          </cell>
          <cell r="J283">
            <v>0</v>
          </cell>
          <cell r="K283">
            <v>0</v>
          </cell>
          <cell r="L283">
            <v>0</v>
          </cell>
          <cell r="M283">
            <v>0</v>
          </cell>
          <cell r="N283">
            <v>0</v>
          </cell>
          <cell r="O283">
            <v>0</v>
          </cell>
          <cell r="P283">
            <v>0</v>
          </cell>
          <cell r="Q283">
            <v>0</v>
          </cell>
          <cell r="R283">
            <v>40816</v>
          </cell>
          <cell r="S283">
            <v>40816</v>
          </cell>
          <cell r="T283">
            <v>40816</v>
          </cell>
        </row>
        <row r="284">
          <cell r="B284" t="str">
            <v>NRC NK - Bureau de Goma</v>
          </cell>
          <cell r="C284" t="str">
            <v>Traitement</v>
          </cell>
          <cell r="D284" t="str">
            <v>ZAIG</v>
          </cell>
          <cell r="E284">
            <v>2011</v>
          </cell>
          <cell r="F284" t="str">
            <v>00000210</v>
          </cell>
          <cell r="G284" t="str">
            <v>1</v>
          </cell>
          <cell r="H284" t="str">
            <v>YI308 - RRMP: Pagnes NRC Goma</v>
          </cell>
          <cell r="I284" t="str">
            <v>EA</v>
          </cell>
          <cell r="J284">
            <v>0</v>
          </cell>
          <cell r="K284">
            <v>0</v>
          </cell>
          <cell r="L284">
            <v>0</v>
          </cell>
          <cell r="M284">
            <v>0</v>
          </cell>
          <cell r="N284">
            <v>0</v>
          </cell>
          <cell r="O284">
            <v>0</v>
          </cell>
          <cell r="P284">
            <v>0</v>
          </cell>
          <cell r="Q284">
            <v>0</v>
          </cell>
          <cell r="R284">
            <v>40816</v>
          </cell>
          <cell r="S284">
            <v>40816</v>
          </cell>
          <cell r="T284">
            <v>40816</v>
          </cell>
        </row>
        <row r="285">
          <cell r="B285" t="str">
            <v>IRC SK - Bureau de Bukavu</v>
          </cell>
          <cell r="C285" t="str">
            <v>Traitement</v>
          </cell>
          <cell r="D285" t="str">
            <v>ZAIG</v>
          </cell>
          <cell r="E285">
            <v>2011</v>
          </cell>
          <cell r="F285" t="str">
            <v>00000211</v>
          </cell>
          <cell r="G285" t="str">
            <v>0</v>
          </cell>
          <cell r="H285" t="str">
            <v>YI308 - RRMP: Pagnes IRC Bukavu</v>
          </cell>
          <cell r="I285" t="str">
            <v>EA</v>
          </cell>
          <cell r="J285">
            <v>6656</v>
          </cell>
          <cell r="K285" t="str">
            <v>ZAIG</v>
          </cell>
          <cell r="L285">
            <v>2011</v>
          </cell>
          <cell r="M285" t="str">
            <v>00000212</v>
          </cell>
          <cell r="N285" t="str">
            <v>0</v>
          </cell>
          <cell r="O285" t="str">
            <v>Maison ML</v>
          </cell>
          <cell r="P285" t="str">
            <v>IRC</v>
          </cell>
          <cell r="Q285" t="str">
            <v>Bukavu</v>
          </cell>
          <cell r="R285">
            <v>40816</v>
          </cell>
          <cell r="S285">
            <v>40862</v>
          </cell>
          <cell r="T285">
            <v>40862</v>
          </cell>
        </row>
        <row r="286">
          <cell r="B286" t="str">
            <v>IRC SK - Bureau de Bukavu</v>
          </cell>
          <cell r="C286" t="str">
            <v>Traitement</v>
          </cell>
          <cell r="D286" t="str">
            <v>ZAIG</v>
          </cell>
          <cell r="E286">
            <v>2011</v>
          </cell>
          <cell r="F286" t="str">
            <v>00000211</v>
          </cell>
          <cell r="G286" t="str">
            <v>0</v>
          </cell>
          <cell r="H286" t="str">
            <v>YI308 - RRMP: Pagnes IRC Bukavu</v>
          </cell>
          <cell r="I286" t="str">
            <v>EA</v>
          </cell>
          <cell r="J286">
            <v>0</v>
          </cell>
          <cell r="K286">
            <v>0</v>
          </cell>
          <cell r="L286">
            <v>0</v>
          </cell>
          <cell r="M286">
            <v>0</v>
          </cell>
          <cell r="N286">
            <v>0</v>
          </cell>
          <cell r="O286">
            <v>0</v>
          </cell>
          <cell r="P286">
            <v>0</v>
          </cell>
          <cell r="Q286">
            <v>0</v>
          </cell>
          <cell r="R286">
            <v>40816</v>
          </cell>
          <cell r="S286">
            <v>40816</v>
          </cell>
          <cell r="T286">
            <v>40816</v>
          </cell>
        </row>
        <row r="287">
          <cell r="B287" t="str">
            <v>IRC SK - Bureau de Bukavu</v>
          </cell>
          <cell r="C287" t="str">
            <v>Traitement</v>
          </cell>
          <cell r="D287" t="str">
            <v>ZAIG</v>
          </cell>
          <cell r="E287">
            <v>2011</v>
          </cell>
          <cell r="F287" t="str">
            <v>00000211</v>
          </cell>
          <cell r="G287" t="str">
            <v>0</v>
          </cell>
          <cell r="H287" t="str">
            <v>YI308 - RRMP: Pagnes IRC Bukavu</v>
          </cell>
          <cell r="I287" t="str">
            <v>EA</v>
          </cell>
          <cell r="J287">
            <v>0</v>
          </cell>
          <cell r="K287">
            <v>0</v>
          </cell>
          <cell r="L287">
            <v>0</v>
          </cell>
          <cell r="M287">
            <v>0</v>
          </cell>
          <cell r="N287">
            <v>0</v>
          </cell>
          <cell r="O287">
            <v>0</v>
          </cell>
          <cell r="P287">
            <v>0</v>
          </cell>
          <cell r="Q287">
            <v>0</v>
          </cell>
          <cell r="R287">
            <v>40816</v>
          </cell>
          <cell r="S287">
            <v>40816</v>
          </cell>
          <cell r="T287">
            <v>40816</v>
          </cell>
        </row>
        <row r="288">
          <cell r="B288" t="str">
            <v>IRC SK - Bureau de Bukavu</v>
          </cell>
          <cell r="C288" t="str">
            <v>Traitement</v>
          </cell>
          <cell r="D288" t="str">
            <v>ZAIG</v>
          </cell>
          <cell r="E288">
            <v>2011</v>
          </cell>
          <cell r="F288" t="str">
            <v>00000211</v>
          </cell>
          <cell r="G288" t="str">
            <v>0</v>
          </cell>
          <cell r="H288" t="str">
            <v>YI308 - RRMP: Pagnes IRC Bukavu</v>
          </cell>
          <cell r="I288" t="str">
            <v>EA</v>
          </cell>
          <cell r="J288">
            <v>0</v>
          </cell>
          <cell r="K288">
            <v>0</v>
          </cell>
          <cell r="L288">
            <v>0</v>
          </cell>
          <cell r="M288">
            <v>0</v>
          </cell>
          <cell r="N288">
            <v>0</v>
          </cell>
          <cell r="O288">
            <v>0</v>
          </cell>
          <cell r="P288">
            <v>0</v>
          </cell>
          <cell r="Q288">
            <v>0</v>
          </cell>
          <cell r="R288">
            <v>40816</v>
          </cell>
          <cell r="S288">
            <v>40816</v>
          </cell>
          <cell r="T288">
            <v>40816</v>
          </cell>
        </row>
        <row r="289">
          <cell r="B289" t="str">
            <v>IRC SK - Bureau de Bukavu</v>
          </cell>
          <cell r="C289" t="str">
            <v>Traitement</v>
          </cell>
          <cell r="D289" t="str">
            <v>ZAIG</v>
          </cell>
          <cell r="E289">
            <v>2011</v>
          </cell>
          <cell r="F289" t="str">
            <v>00000211</v>
          </cell>
          <cell r="G289" t="str">
            <v>0</v>
          </cell>
          <cell r="H289" t="str">
            <v>YI308 - RRMP: Pagnes IRC Bukavu</v>
          </cell>
          <cell r="I289" t="str">
            <v>EA</v>
          </cell>
          <cell r="J289">
            <v>0</v>
          </cell>
          <cell r="K289">
            <v>0</v>
          </cell>
          <cell r="L289">
            <v>0</v>
          </cell>
          <cell r="M289">
            <v>0</v>
          </cell>
          <cell r="N289">
            <v>0</v>
          </cell>
          <cell r="O289">
            <v>0</v>
          </cell>
          <cell r="P289">
            <v>0</v>
          </cell>
          <cell r="Q289">
            <v>0</v>
          </cell>
          <cell r="R289">
            <v>40816</v>
          </cell>
          <cell r="S289">
            <v>40816</v>
          </cell>
          <cell r="T289">
            <v>40816</v>
          </cell>
        </row>
        <row r="290">
          <cell r="B290" t="str">
            <v>IRC SK - Bureau de Bukavu</v>
          </cell>
          <cell r="C290" t="str">
            <v>Traitement</v>
          </cell>
          <cell r="D290" t="str">
            <v>ZAIG</v>
          </cell>
          <cell r="E290">
            <v>2011</v>
          </cell>
          <cell r="F290" t="str">
            <v>00000211</v>
          </cell>
          <cell r="G290" t="str">
            <v>0</v>
          </cell>
          <cell r="H290" t="str">
            <v>YI308 - RRMP: Pagnes IRC Bukavu</v>
          </cell>
          <cell r="I290" t="str">
            <v>EA</v>
          </cell>
          <cell r="J290">
            <v>0</v>
          </cell>
          <cell r="K290">
            <v>0</v>
          </cell>
          <cell r="L290">
            <v>0</v>
          </cell>
          <cell r="M290">
            <v>0</v>
          </cell>
          <cell r="N290">
            <v>0</v>
          </cell>
          <cell r="O290">
            <v>0</v>
          </cell>
          <cell r="P290">
            <v>0</v>
          </cell>
          <cell r="Q290">
            <v>0</v>
          </cell>
          <cell r="R290">
            <v>40816</v>
          </cell>
          <cell r="S290">
            <v>40816</v>
          </cell>
          <cell r="T290">
            <v>40816</v>
          </cell>
        </row>
        <row r="291">
          <cell r="B291" t="str">
            <v>IRC SK - Bureau de Bukavu</v>
          </cell>
          <cell r="C291" t="str">
            <v>Traitement</v>
          </cell>
          <cell r="D291" t="str">
            <v>ZAIG</v>
          </cell>
          <cell r="E291">
            <v>2011</v>
          </cell>
          <cell r="F291" t="str">
            <v>00000211</v>
          </cell>
          <cell r="G291" t="str">
            <v>0</v>
          </cell>
          <cell r="H291" t="str">
            <v>YI308 - RRMP: Pagnes IRC Bukavu</v>
          </cell>
          <cell r="I291" t="str">
            <v>EA</v>
          </cell>
          <cell r="J291">
            <v>0</v>
          </cell>
          <cell r="K291">
            <v>0</v>
          </cell>
          <cell r="L291">
            <v>0</v>
          </cell>
          <cell r="M291">
            <v>0</v>
          </cell>
          <cell r="N291">
            <v>0</v>
          </cell>
          <cell r="O291">
            <v>0</v>
          </cell>
          <cell r="P291">
            <v>0</v>
          </cell>
          <cell r="Q291">
            <v>0</v>
          </cell>
          <cell r="R291">
            <v>40816</v>
          </cell>
          <cell r="S291">
            <v>40816</v>
          </cell>
          <cell r="T291">
            <v>40816</v>
          </cell>
        </row>
        <row r="292">
          <cell r="B292" t="str">
            <v>AVSI SK - Bureau de Bukavu</v>
          </cell>
          <cell r="C292" t="str">
            <v>Traitement</v>
          </cell>
          <cell r="D292" t="str">
            <v>ZAIG</v>
          </cell>
          <cell r="E292">
            <v>2011</v>
          </cell>
          <cell r="F292" t="str">
            <v>00000212</v>
          </cell>
          <cell r="G292" t="str">
            <v>0</v>
          </cell>
          <cell r="H292" t="str">
            <v>YI308 - RRMP: Pagnes AVSI Bukavu</v>
          </cell>
          <cell r="I292" t="str">
            <v>EA</v>
          </cell>
          <cell r="J292">
            <v>0</v>
          </cell>
          <cell r="K292">
            <v>0</v>
          </cell>
          <cell r="L292">
            <v>0</v>
          </cell>
          <cell r="M292">
            <v>0</v>
          </cell>
          <cell r="N292">
            <v>0</v>
          </cell>
          <cell r="O292">
            <v>0</v>
          </cell>
          <cell r="P292">
            <v>0</v>
          </cell>
          <cell r="Q292">
            <v>0</v>
          </cell>
          <cell r="R292">
            <v>40816</v>
          </cell>
          <cell r="S292">
            <v>40816</v>
          </cell>
          <cell r="T292">
            <v>40816</v>
          </cell>
        </row>
        <row r="293">
          <cell r="B293" t="str">
            <v>AVSI SK - Bureau de Bukavu</v>
          </cell>
          <cell r="C293" t="str">
            <v>Traitement</v>
          </cell>
          <cell r="D293" t="str">
            <v>ZAIG</v>
          </cell>
          <cell r="E293">
            <v>2011</v>
          </cell>
          <cell r="F293" t="str">
            <v>00000212</v>
          </cell>
          <cell r="G293" t="str">
            <v>0</v>
          </cell>
          <cell r="H293" t="str">
            <v>YI308 - RRMP: Pagnes AVSI Bukavu</v>
          </cell>
          <cell r="I293" t="str">
            <v>EA</v>
          </cell>
          <cell r="J293">
            <v>0</v>
          </cell>
          <cell r="K293">
            <v>0</v>
          </cell>
          <cell r="L293">
            <v>0</v>
          </cell>
          <cell r="M293">
            <v>0</v>
          </cell>
          <cell r="N293">
            <v>0</v>
          </cell>
          <cell r="O293">
            <v>0</v>
          </cell>
          <cell r="P293">
            <v>0</v>
          </cell>
          <cell r="Q293">
            <v>0</v>
          </cell>
          <cell r="R293">
            <v>40816</v>
          </cell>
          <cell r="S293">
            <v>40816</v>
          </cell>
          <cell r="T293">
            <v>40816</v>
          </cell>
        </row>
        <row r="294">
          <cell r="B294" t="str">
            <v>AVSI SK - Bureau de Bukavu</v>
          </cell>
          <cell r="C294" t="str">
            <v>Traitement</v>
          </cell>
          <cell r="D294" t="str">
            <v>ZAIG</v>
          </cell>
          <cell r="E294">
            <v>2011</v>
          </cell>
          <cell r="F294" t="str">
            <v>00000212</v>
          </cell>
          <cell r="G294" t="str">
            <v>0</v>
          </cell>
          <cell r="H294" t="str">
            <v>YI308 - RRMP: Pagnes AVSI Bukavu</v>
          </cell>
          <cell r="I294" t="str">
            <v>EA</v>
          </cell>
          <cell r="J294">
            <v>0</v>
          </cell>
          <cell r="K294">
            <v>0</v>
          </cell>
          <cell r="L294">
            <v>0</v>
          </cell>
          <cell r="M294">
            <v>0</v>
          </cell>
          <cell r="N294">
            <v>0</v>
          </cell>
          <cell r="O294">
            <v>0</v>
          </cell>
          <cell r="P294">
            <v>0</v>
          </cell>
          <cell r="Q294">
            <v>0</v>
          </cell>
          <cell r="R294">
            <v>40816</v>
          </cell>
          <cell r="S294">
            <v>40816</v>
          </cell>
          <cell r="T294">
            <v>40816</v>
          </cell>
        </row>
        <row r="295">
          <cell r="B295" t="str">
            <v>AVSI SK - Bureau de Bukavu</v>
          </cell>
          <cell r="C295" t="str">
            <v>Traitement</v>
          </cell>
          <cell r="D295" t="str">
            <v>ZAIG</v>
          </cell>
          <cell r="E295">
            <v>2011</v>
          </cell>
          <cell r="F295" t="str">
            <v>00000212</v>
          </cell>
          <cell r="G295" t="str">
            <v>0</v>
          </cell>
          <cell r="H295" t="str">
            <v>YI308 - RRMP: Pagnes AVSI Bukavu</v>
          </cell>
          <cell r="I295" t="str">
            <v>EA</v>
          </cell>
          <cell r="J295">
            <v>0</v>
          </cell>
          <cell r="K295">
            <v>0</v>
          </cell>
          <cell r="L295">
            <v>0</v>
          </cell>
          <cell r="M295">
            <v>0</v>
          </cell>
          <cell r="N295">
            <v>0</v>
          </cell>
          <cell r="O295">
            <v>0</v>
          </cell>
          <cell r="P295">
            <v>0</v>
          </cell>
          <cell r="Q295">
            <v>0</v>
          </cell>
          <cell r="R295">
            <v>40816</v>
          </cell>
          <cell r="S295">
            <v>40816</v>
          </cell>
          <cell r="T295">
            <v>40816</v>
          </cell>
        </row>
        <row r="296">
          <cell r="B296" t="str">
            <v>AVSI SK - Bureau de Bukavu</v>
          </cell>
          <cell r="C296" t="str">
            <v>Traitement</v>
          </cell>
          <cell r="D296" t="str">
            <v>ZAIG</v>
          </cell>
          <cell r="E296">
            <v>2011</v>
          </cell>
          <cell r="F296" t="str">
            <v>00000212</v>
          </cell>
          <cell r="G296" t="str">
            <v>0</v>
          </cell>
          <cell r="H296" t="str">
            <v>YI308 - RRMP: Pagnes AVSI Bukavu</v>
          </cell>
          <cell r="I296" t="str">
            <v>EA</v>
          </cell>
          <cell r="J296">
            <v>0</v>
          </cell>
          <cell r="K296">
            <v>0</v>
          </cell>
          <cell r="L296">
            <v>0</v>
          </cell>
          <cell r="M296">
            <v>0</v>
          </cell>
          <cell r="N296">
            <v>0</v>
          </cell>
          <cell r="O296">
            <v>0</v>
          </cell>
          <cell r="P296">
            <v>0</v>
          </cell>
          <cell r="Q296">
            <v>0</v>
          </cell>
          <cell r="R296">
            <v>40816</v>
          </cell>
          <cell r="S296">
            <v>40816</v>
          </cell>
          <cell r="T296">
            <v>40816</v>
          </cell>
        </row>
        <row r="297">
          <cell r="B297" t="str">
            <v>AVSI SK - Bureau de Bukavu</v>
          </cell>
          <cell r="C297" t="str">
            <v>Traitement</v>
          </cell>
          <cell r="D297" t="str">
            <v>ZAIG</v>
          </cell>
          <cell r="E297">
            <v>2011</v>
          </cell>
          <cell r="F297" t="str">
            <v>00000212</v>
          </cell>
          <cell r="G297" t="str">
            <v>0</v>
          </cell>
          <cell r="H297" t="str">
            <v>YI308 - RRMP: Pagnes AVSI Bukavu</v>
          </cell>
          <cell r="I297" t="str">
            <v>EA</v>
          </cell>
          <cell r="J297">
            <v>0</v>
          </cell>
          <cell r="K297">
            <v>0</v>
          </cell>
          <cell r="L297">
            <v>0</v>
          </cell>
          <cell r="M297">
            <v>0</v>
          </cell>
          <cell r="N297">
            <v>0</v>
          </cell>
          <cell r="O297">
            <v>0</v>
          </cell>
          <cell r="P297">
            <v>0</v>
          </cell>
          <cell r="Q297">
            <v>0</v>
          </cell>
          <cell r="R297">
            <v>40816</v>
          </cell>
          <cell r="S297">
            <v>40816</v>
          </cell>
          <cell r="T297">
            <v>40816</v>
          </cell>
        </row>
        <row r="298">
          <cell r="B298" t="str">
            <v>AVSI SK - Bureau de Bukavu</v>
          </cell>
          <cell r="C298" t="str">
            <v>Traitement</v>
          </cell>
          <cell r="D298" t="str">
            <v>ZAIG</v>
          </cell>
          <cell r="E298">
            <v>2011</v>
          </cell>
          <cell r="F298" t="str">
            <v>00000212</v>
          </cell>
          <cell r="G298" t="str">
            <v>0</v>
          </cell>
          <cell r="H298" t="str">
            <v>YI308 - RRMP: Pagnes AVSI Bukavu</v>
          </cell>
          <cell r="I298" t="str">
            <v>EA</v>
          </cell>
          <cell r="J298">
            <v>0</v>
          </cell>
          <cell r="K298">
            <v>0</v>
          </cell>
          <cell r="L298">
            <v>0</v>
          </cell>
          <cell r="M298">
            <v>0</v>
          </cell>
          <cell r="N298">
            <v>0</v>
          </cell>
          <cell r="O298">
            <v>0</v>
          </cell>
          <cell r="P298">
            <v>0</v>
          </cell>
          <cell r="Q298">
            <v>0</v>
          </cell>
          <cell r="R298">
            <v>40816</v>
          </cell>
          <cell r="S298">
            <v>40816</v>
          </cell>
          <cell r="T298">
            <v>40816</v>
          </cell>
        </row>
        <row r="299">
          <cell r="B299" t="str">
            <v>AVSI SK - Bureau de Bukavu</v>
          </cell>
          <cell r="C299" t="str">
            <v>Traitement</v>
          </cell>
          <cell r="D299" t="str">
            <v>ZAIG</v>
          </cell>
          <cell r="E299">
            <v>2011</v>
          </cell>
          <cell r="F299" t="str">
            <v>00000213</v>
          </cell>
          <cell r="G299" t="str">
            <v>0</v>
          </cell>
          <cell r="H299" t="str">
            <v>YI308 - RRMP: Savons AVSI Bukavu</v>
          </cell>
          <cell r="I299" t="str">
            <v>EA</v>
          </cell>
          <cell r="J299">
            <v>0</v>
          </cell>
          <cell r="K299">
            <v>0</v>
          </cell>
          <cell r="L299">
            <v>0</v>
          </cell>
          <cell r="M299">
            <v>0</v>
          </cell>
          <cell r="N299">
            <v>0</v>
          </cell>
          <cell r="O299">
            <v>0</v>
          </cell>
          <cell r="P299">
            <v>0</v>
          </cell>
          <cell r="Q299">
            <v>0</v>
          </cell>
          <cell r="R299">
            <v>40816</v>
          </cell>
          <cell r="S299">
            <v>40816</v>
          </cell>
          <cell r="T299">
            <v>40816</v>
          </cell>
        </row>
        <row r="300">
          <cell r="B300" t="str">
            <v>AVSI SK - Bureau de Bukavu</v>
          </cell>
          <cell r="C300" t="str">
            <v>Traitement</v>
          </cell>
          <cell r="D300" t="str">
            <v>ZAIG</v>
          </cell>
          <cell r="E300">
            <v>2011</v>
          </cell>
          <cell r="F300" t="str">
            <v>00000213</v>
          </cell>
          <cell r="G300" t="str">
            <v>0</v>
          </cell>
          <cell r="H300" t="str">
            <v>YI308 - RRMP: Savons AVSI Bukavu</v>
          </cell>
          <cell r="I300" t="str">
            <v>EA</v>
          </cell>
          <cell r="J300">
            <v>0</v>
          </cell>
          <cell r="K300">
            <v>0</v>
          </cell>
          <cell r="L300">
            <v>0</v>
          </cell>
          <cell r="M300">
            <v>0</v>
          </cell>
          <cell r="N300">
            <v>0</v>
          </cell>
          <cell r="O300">
            <v>0</v>
          </cell>
          <cell r="P300">
            <v>0</v>
          </cell>
          <cell r="Q300">
            <v>0</v>
          </cell>
          <cell r="R300">
            <v>40816</v>
          </cell>
          <cell r="S300">
            <v>40816</v>
          </cell>
          <cell r="T300">
            <v>40816</v>
          </cell>
        </row>
        <row r="301">
          <cell r="B301" t="str">
            <v>AVSI SK - Bureau de Bukavu</v>
          </cell>
          <cell r="C301" t="str">
            <v>Traitement</v>
          </cell>
          <cell r="D301" t="str">
            <v>ZAIG</v>
          </cell>
          <cell r="E301">
            <v>2011</v>
          </cell>
          <cell r="F301" t="str">
            <v>00000213</v>
          </cell>
          <cell r="G301" t="str">
            <v>0</v>
          </cell>
          <cell r="H301" t="str">
            <v>YI308 - RRMP: Savons AVSI Bukavu</v>
          </cell>
          <cell r="I301" t="str">
            <v>EA</v>
          </cell>
          <cell r="J301">
            <v>0</v>
          </cell>
          <cell r="K301">
            <v>0</v>
          </cell>
          <cell r="L301">
            <v>0</v>
          </cell>
          <cell r="M301">
            <v>0</v>
          </cell>
          <cell r="N301">
            <v>0</v>
          </cell>
          <cell r="O301">
            <v>0</v>
          </cell>
          <cell r="P301">
            <v>0</v>
          </cell>
          <cell r="Q301">
            <v>0</v>
          </cell>
          <cell r="R301">
            <v>40816</v>
          </cell>
          <cell r="S301">
            <v>40816</v>
          </cell>
          <cell r="T301">
            <v>40816</v>
          </cell>
        </row>
        <row r="302">
          <cell r="B302" t="str">
            <v>AVSI SK - Bureau de Bukavu</v>
          </cell>
          <cell r="C302" t="str">
            <v>Traitement</v>
          </cell>
          <cell r="D302" t="str">
            <v>ZAIG</v>
          </cell>
          <cell r="E302">
            <v>2011</v>
          </cell>
          <cell r="F302" t="str">
            <v>00000213</v>
          </cell>
          <cell r="G302" t="str">
            <v>0</v>
          </cell>
          <cell r="H302" t="str">
            <v>YI308 - RRMP: Savons AVSI Bukavu</v>
          </cell>
          <cell r="I302" t="str">
            <v>EA</v>
          </cell>
          <cell r="J302">
            <v>0</v>
          </cell>
          <cell r="K302">
            <v>0</v>
          </cell>
          <cell r="L302">
            <v>0</v>
          </cell>
          <cell r="M302">
            <v>0</v>
          </cell>
          <cell r="N302">
            <v>0</v>
          </cell>
          <cell r="O302">
            <v>0</v>
          </cell>
          <cell r="P302">
            <v>0</v>
          </cell>
          <cell r="Q302">
            <v>0</v>
          </cell>
          <cell r="R302">
            <v>40816</v>
          </cell>
          <cell r="S302">
            <v>40816</v>
          </cell>
          <cell r="T302">
            <v>40816</v>
          </cell>
        </row>
        <row r="303">
          <cell r="B303" t="str">
            <v>AVSI SK - Bureau de Bukavu</v>
          </cell>
          <cell r="C303" t="str">
            <v>Traitement</v>
          </cell>
          <cell r="D303" t="str">
            <v>ZAIG</v>
          </cell>
          <cell r="E303">
            <v>2011</v>
          </cell>
          <cell r="F303" t="str">
            <v>00000213</v>
          </cell>
          <cell r="G303" t="str">
            <v>0</v>
          </cell>
          <cell r="H303" t="str">
            <v>YI308 - RRMP: Savons AVSI Bukavu</v>
          </cell>
          <cell r="I303" t="str">
            <v>EA</v>
          </cell>
          <cell r="J303">
            <v>0</v>
          </cell>
          <cell r="K303">
            <v>0</v>
          </cell>
          <cell r="L303">
            <v>0</v>
          </cell>
          <cell r="M303">
            <v>0</v>
          </cell>
          <cell r="N303">
            <v>0</v>
          </cell>
          <cell r="O303">
            <v>0</v>
          </cell>
          <cell r="P303">
            <v>0</v>
          </cell>
          <cell r="Q303">
            <v>0</v>
          </cell>
          <cell r="R303">
            <v>40816</v>
          </cell>
          <cell r="S303">
            <v>40816</v>
          </cell>
          <cell r="T303">
            <v>40816</v>
          </cell>
        </row>
        <row r="304">
          <cell r="B304" t="str">
            <v>AVSI SK - Bureau de Bukavu</v>
          </cell>
          <cell r="C304" t="str">
            <v>Traitement</v>
          </cell>
          <cell r="D304" t="str">
            <v>ZAIG</v>
          </cell>
          <cell r="E304">
            <v>2011</v>
          </cell>
          <cell r="F304" t="str">
            <v>00000213</v>
          </cell>
          <cell r="G304" t="str">
            <v>0</v>
          </cell>
          <cell r="H304" t="str">
            <v>YI308 - RRMP: Savons AVSI Bukavu</v>
          </cell>
          <cell r="I304" t="str">
            <v>EA</v>
          </cell>
          <cell r="J304">
            <v>0</v>
          </cell>
          <cell r="K304">
            <v>0</v>
          </cell>
          <cell r="L304">
            <v>0</v>
          </cell>
          <cell r="M304">
            <v>0</v>
          </cell>
          <cell r="N304">
            <v>0</v>
          </cell>
          <cell r="O304">
            <v>0</v>
          </cell>
          <cell r="P304">
            <v>0</v>
          </cell>
          <cell r="Q304">
            <v>0</v>
          </cell>
          <cell r="R304">
            <v>40816</v>
          </cell>
          <cell r="S304">
            <v>40816</v>
          </cell>
          <cell r="T304">
            <v>40816</v>
          </cell>
        </row>
        <row r="305">
          <cell r="B305" t="str">
            <v>AVSI SK - Bureau de Bukavu</v>
          </cell>
          <cell r="C305" t="str">
            <v>Traitement</v>
          </cell>
          <cell r="D305" t="str">
            <v>ZAIG</v>
          </cell>
          <cell r="E305">
            <v>2011</v>
          </cell>
          <cell r="F305" t="str">
            <v>00000213</v>
          </cell>
          <cell r="G305" t="str">
            <v>0</v>
          </cell>
          <cell r="H305" t="str">
            <v>YI308 - RRMP: Savons AVSI Bukavu</v>
          </cell>
          <cell r="I305" t="str">
            <v>EA</v>
          </cell>
          <cell r="J305">
            <v>0</v>
          </cell>
          <cell r="K305">
            <v>0</v>
          </cell>
          <cell r="L305">
            <v>0</v>
          </cell>
          <cell r="M305">
            <v>0</v>
          </cell>
          <cell r="N305">
            <v>0</v>
          </cell>
          <cell r="O305">
            <v>0</v>
          </cell>
          <cell r="P305">
            <v>0</v>
          </cell>
          <cell r="Q305">
            <v>0</v>
          </cell>
          <cell r="R305">
            <v>40816</v>
          </cell>
          <cell r="S305">
            <v>40816</v>
          </cell>
          <cell r="T305">
            <v>40816</v>
          </cell>
        </row>
        <row r="306">
          <cell r="B306" t="str">
            <v>Stock Contingence UNICEF Bunia</v>
          </cell>
          <cell r="C306" t="str">
            <v>Traitement</v>
          </cell>
          <cell r="D306" t="str">
            <v>ZAIG</v>
          </cell>
          <cell r="E306">
            <v>2011</v>
          </cell>
          <cell r="F306" t="str">
            <v>00000214</v>
          </cell>
          <cell r="G306" t="str">
            <v>1</v>
          </cell>
          <cell r="H306" t="str">
            <v>YI308 - RRMP: KIT NFI Noyau Stock Contingence UNICEF Bunia</v>
          </cell>
          <cell r="I306" t="str">
            <v>Kit</v>
          </cell>
          <cell r="J306">
            <v>2000</v>
          </cell>
          <cell r="K306" t="str">
            <v>ZAIG</v>
          </cell>
          <cell r="L306">
            <v>2011</v>
          </cell>
          <cell r="M306" t="str">
            <v>00000173</v>
          </cell>
          <cell r="N306" t="str">
            <v>1</v>
          </cell>
          <cell r="O306" t="str">
            <v>Techno Relief Services Ltd.</v>
          </cell>
          <cell r="P306" t="str">
            <v>UNICEF</v>
          </cell>
          <cell r="Q306" t="str">
            <v>Bunia</v>
          </cell>
          <cell r="R306">
            <v>40867</v>
          </cell>
          <cell r="S306">
            <v>40867</v>
          </cell>
          <cell r="T306">
            <v>40867</v>
          </cell>
        </row>
        <row r="307">
          <cell r="B307" t="str">
            <v>Stock Contingence UNICEF Bunia</v>
          </cell>
          <cell r="C307" t="str">
            <v>Traitement</v>
          </cell>
          <cell r="D307" t="str">
            <v>ZAIG</v>
          </cell>
          <cell r="E307">
            <v>2011</v>
          </cell>
          <cell r="F307" t="str">
            <v>00000214</v>
          </cell>
          <cell r="G307" t="str">
            <v>1</v>
          </cell>
          <cell r="H307" t="str">
            <v>YI308 - RRMP: KIT NFI Noyau Stock Contingence UNICEF Bunia</v>
          </cell>
          <cell r="I307" t="str">
            <v>Kit</v>
          </cell>
          <cell r="J307">
            <v>0</v>
          </cell>
          <cell r="K307">
            <v>0</v>
          </cell>
          <cell r="L307">
            <v>0</v>
          </cell>
          <cell r="M307">
            <v>0</v>
          </cell>
          <cell r="N307">
            <v>0</v>
          </cell>
          <cell r="O307">
            <v>0</v>
          </cell>
          <cell r="P307">
            <v>0</v>
          </cell>
          <cell r="Q307">
            <v>0</v>
          </cell>
          <cell r="R307">
            <v>40867</v>
          </cell>
          <cell r="S307">
            <v>40867</v>
          </cell>
          <cell r="T307">
            <v>40867</v>
          </cell>
        </row>
        <row r="308">
          <cell r="B308" t="str">
            <v>Stock Contingence UNICEF Bunia</v>
          </cell>
          <cell r="C308" t="str">
            <v>Traitement</v>
          </cell>
          <cell r="D308" t="str">
            <v>ZAIG</v>
          </cell>
          <cell r="E308">
            <v>2011</v>
          </cell>
          <cell r="F308" t="str">
            <v>00000214</v>
          </cell>
          <cell r="G308" t="str">
            <v>1</v>
          </cell>
          <cell r="H308" t="str">
            <v>YI308 - RRMP: KIT NFI Noyau Stock Contingence UNICEF Bunia</v>
          </cell>
          <cell r="I308" t="str">
            <v>Kit</v>
          </cell>
          <cell r="J308">
            <v>0</v>
          </cell>
          <cell r="K308">
            <v>0</v>
          </cell>
          <cell r="L308">
            <v>0</v>
          </cell>
          <cell r="M308">
            <v>0</v>
          </cell>
          <cell r="N308">
            <v>0</v>
          </cell>
          <cell r="O308">
            <v>0</v>
          </cell>
          <cell r="P308">
            <v>0</v>
          </cell>
          <cell r="Q308">
            <v>0</v>
          </cell>
          <cell r="R308">
            <v>40867</v>
          </cell>
          <cell r="S308">
            <v>40867</v>
          </cell>
          <cell r="T308">
            <v>40867</v>
          </cell>
        </row>
        <row r="309">
          <cell r="B309" t="str">
            <v>Stock Contingence UNICEF Bunia</v>
          </cell>
          <cell r="C309" t="str">
            <v>Traitement</v>
          </cell>
          <cell r="D309" t="str">
            <v>ZAIG</v>
          </cell>
          <cell r="E309">
            <v>2011</v>
          </cell>
          <cell r="F309" t="str">
            <v>00000214</v>
          </cell>
          <cell r="G309" t="str">
            <v>1</v>
          </cell>
          <cell r="H309" t="str">
            <v>YI308 - RRMP: KIT NFI Noyau Stock Contingence UNICEF Bunia</v>
          </cell>
          <cell r="I309" t="str">
            <v>Kit</v>
          </cell>
          <cell r="J309">
            <v>0</v>
          </cell>
          <cell r="K309">
            <v>0</v>
          </cell>
          <cell r="L309">
            <v>0</v>
          </cell>
          <cell r="M309">
            <v>0</v>
          </cell>
          <cell r="N309">
            <v>0</v>
          </cell>
          <cell r="O309">
            <v>0</v>
          </cell>
          <cell r="P309">
            <v>0</v>
          </cell>
          <cell r="Q309">
            <v>0</v>
          </cell>
          <cell r="R309">
            <v>40867</v>
          </cell>
          <cell r="S309">
            <v>40867</v>
          </cell>
          <cell r="T309">
            <v>40867</v>
          </cell>
        </row>
        <row r="310">
          <cell r="B310" t="str">
            <v>Stock Contingence UNICEF Bunia</v>
          </cell>
          <cell r="C310" t="str">
            <v>Traitement</v>
          </cell>
          <cell r="D310" t="str">
            <v>ZAIG</v>
          </cell>
          <cell r="E310">
            <v>2011</v>
          </cell>
          <cell r="F310" t="str">
            <v>00000214</v>
          </cell>
          <cell r="G310" t="str">
            <v>1</v>
          </cell>
          <cell r="H310" t="str">
            <v>YI308 - RRMP: KIT NFI Noyau Stock Contingence UNICEF Bunia</v>
          </cell>
          <cell r="I310" t="str">
            <v>Kit</v>
          </cell>
          <cell r="J310">
            <v>0</v>
          </cell>
          <cell r="K310">
            <v>0</v>
          </cell>
          <cell r="L310">
            <v>0</v>
          </cell>
          <cell r="M310">
            <v>0</v>
          </cell>
          <cell r="N310">
            <v>0</v>
          </cell>
          <cell r="O310">
            <v>0</v>
          </cell>
          <cell r="P310">
            <v>0</v>
          </cell>
          <cell r="Q310">
            <v>0</v>
          </cell>
          <cell r="R310">
            <v>40867</v>
          </cell>
          <cell r="S310">
            <v>40867</v>
          </cell>
          <cell r="T310">
            <v>40867</v>
          </cell>
        </row>
        <row r="311">
          <cell r="B311" t="str">
            <v>Stock Contingence UNICEF Bunia</v>
          </cell>
          <cell r="C311" t="str">
            <v>Traitement</v>
          </cell>
          <cell r="D311" t="str">
            <v>ZAIG</v>
          </cell>
          <cell r="E311">
            <v>2011</v>
          </cell>
          <cell r="F311" t="str">
            <v>00000214</v>
          </cell>
          <cell r="G311" t="str">
            <v>1</v>
          </cell>
          <cell r="H311" t="str">
            <v>YI308 - RRMP: KIT NFI Noyau Stock Contingence UNICEF Bunia</v>
          </cell>
          <cell r="I311" t="str">
            <v>Kit</v>
          </cell>
          <cell r="J311">
            <v>0</v>
          </cell>
          <cell r="K311">
            <v>0</v>
          </cell>
          <cell r="L311">
            <v>0</v>
          </cell>
          <cell r="M311">
            <v>0</v>
          </cell>
          <cell r="N311">
            <v>0</v>
          </cell>
          <cell r="O311">
            <v>0</v>
          </cell>
          <cell r="P311">
            <v>0</v>
          </cell>
          <cell r="Q311">
            <v>0</v>
          </cell>
          <cell r="R311">
            <v>40867</v>
          </cell>
          <cell r="S311">
            <v>40867</v>
          </cell>
          <cell r="T311">
            <v>40867</v>
          </cell>
        </row>
        <row r="312">
          <cell r="B312" t="str">
            <v>Stock Contingence UNICEF Bunia</v>
          </cell>
          <cell r="C312" t="str">
            <v>Traitement</v>
          </cell>
          <cell r="D312" t="str">
            <v>ZAIG</v>
          </cell>
          <cell r="E312">
            <v>2011</v>
          </cell>
          <cell r="F312" t="str">
            <v>00000214</v>
          </cell>
          <cell r="G312" t="str">
            <v>1</v>
          </cell>
          <cell r="H312" t="str">
            <v>YI308 - RRMP: KIT NFI Noyau Stock Contingence UNICEF Bunia</v>
          </cell>
          <cell r="I312" t="str">
            <v>Kit</v>
          </cell>
          <cell r="J312">
            <v>0</v>
          </cell>
          <cell r="K312">
            <v>0</v>
          </cell>
          <cell r="L312">
            <v>0</v>
          </cell>
          <cell r="M312">
            <v>0</v>
          </cell>
          <cell r="N312">
            <v>0</v>
          </cell>
          <cell r="O312">
            <v>0</v>
          </cell>
          <cell r="P312">
            <v>0</v>
          </cell>
          <cell r="Q312">
            <v>0</v>
          </cell>
          <cell r="R312">
            <v>40867</v>
          </cell>
          <cell r="S312">
            <v>40867</v>
          </cell>
          <cell r="T312">
            <v>40867</v>
          </cell>
        </row>
        <row r="313">
          <cell r="B313" t="str">
            <v>Stock Contingence UNICEF Bukavu</v>
          </cell>
          <cell r="C313" t="str">
            <v>Traitement</v>
          </cell>
          <cell r="D313" t="str">
            <v>ZAIG</v>
          </cell>
          <cell r="E313">
            <v>2011</v>
          </cell>
          <cell r="F313" t="str">
            <v>00000215</v>
          </cell>
          <cell r="G313" t="str">
            <v>2</v>
          </cell>
          <cell r="H313" t="str">
            <v>YI308 - RRMP: KIT NFI Noyau Stock Contingence UNICEF Bukavu</v>
          </cell>
          <cell r="I313" t="str">
            <v>Kit</v>
          </cell>
          <cell r="J313">
            <v>984</v>
          </cell>
          <cell r="K313" t="str">
            <v>ZAIG</v>
          </cell>
          <cell r="L313">
            <v>2011</v>
          </cell>
          <cell r="M313" t="str">
            <v>00000174</v>
          </cell>
          <cell r="N313" t="str">
            <v>1</v>
          </cell>
          <cell r="O313" t="str">
            <v>Techno Relief Services Ltd.</v>
          </cell>
          <cell r="P313" t="str">
            <v>UNICEF</v>
          </cell>
          <cell r="Q313" t="str">
            <v>Bukavu</v>
          </cell>
          <cell r="R313">
            <v>40867</v>
          </cell>
          <cell r="S313">
            <v>40867</v>
          </cell>
          <cell r="T313">
            <v>40867</v>
          </cell>
        </row>
        <row r="314">
          <cell r="B314" t="str">
            <v>Stock Contingence UNICEF Bukavu</v>
          </cell>
          <cell r="C314" t="str">
            <v>Traitement</v>
          </cell>
          <cell r="D314" t="str">
            <v>ZAIG</v>
          </cell>
          <cell r="E314">
            <v>2011</v>
          </cell>
          <cell r="F314" t="str">
            <v>00000215</v>
          </cell>
          <cell r="G314" t="str">
            <v>2</v>
          </cell>
          <cell r="H314" t="str">
            <v>YI308 - RRMP: KIT NFI Noyau Stock Contingence UNICEF Bukavu</v>
          </cell>
          <cell r="I314" t="str">
            <v>Kit</v>
          </cell>
          <cell r="J314">
            <v>0</v>
          </cell>
          <cell r="K314">
            <v>0</v>
          </cell>
          <cell r="L314">
            <v>0</v>
          </cell>
          <cell r="M314">
            <v>0</v>
          </cell>
          <cell r="N314">
            <v>0</v>
          </cell>
          <cell r="O314">
            <v>0</v>
          </cell>
          <cell r="P314">
            <v>0</v>
          </cell>
          <cell r="Q314">
            <v>0</v>
          </cell>
          <cell r="R314">
            <v>40867</v>
          </cell>
          <cell r="S314">
            <v>40867</v>
          </cell>
          <cell r="T314">
            <v>40867</v>
          </cell>
        </row>
        <row r="315">
          <cell r="B315" t="str">
            <v>Stock Contingence UNICEF Bukavu</v>
          </cell>
          <cell r="C315" t="str">
            <v>Traitement</v>
          </cell>
          <cell r="D315" t="str">
            <v>ZAIG</v>
          </cell>
          <cell r="E315">
            <v>2011</v>
          </cell>
          <cell r="F315" t="str">
            <v>00000215</v>
          </cell>
          <cell r="G315" t="str">
            <v>2</v>
          </cell>
          <cell r="H315" t="str">
            <v>YI308 - RRMP: KIT NFI Noyau Stock Contingence UNICEF Bukavu</v>
          </cell>
          <cell r="I315" t="str">
            <v>Kit</v>
          </cell>
          <cell r="J315">
            <v>0</v>
          </cell>
          <cell r="K315">
            <v>0</v>
          </cell>
          <cell r="L315">
            <v>0</v>
          </cell>
          <cell r="M315">
            <v>0</v>
          </cell>
          <cell r="N315">
            <v>0</v>
          </cell>
          <cell r="O315">
            <v>0</v>
          </cell>
          <cell r="P315">
            <v>0</v>
          </cell>
          <cell r="Q315">
            <v>0</v>
          </cell>
          <cell r="R315">
            <v>40867</v>
          </cell>
          <cell r="S315">
            <v>40867</v>
          </cell>
          <cell r="T315">
            <v>40867</v>
          </cell>
        </row>
        <row r="316">
          <cell r="B316" t="str">
            <v>Stock Contingence UNICEF Bukavu</v>
          </cell>
          <cell r="C316" t="str">
            <v>Traitement</v>
          </cell>
          <cell r="D316" t="str">
            <v>ZAIG</v>
          </cell>
          <cell r="E316">
            <v>2011</v>
          </cell>
          <cell r="F316" t="str">
            <v>00000215</v>
          </cell>
          <cell r="G316" t="str">
            <v>2</v>
          </cell>
          <cell r="H316" t="str">
            <v>YI308 - RRMP: KIT NFI Noyau Stock Contingence UNICEF Bukavu</v>
          </cell>
          <cell r="I316" t="str">
            <v>Kit</v>
          </cell>
          <cell r="J316">
            <v>0</v>
          </cell>
          <cell r="K316">
            <v>0</v>
          </cell>
          <cell r="L316">
            <v>0</v>
          </cell>
          <cell r="M316">
            <v>0</v>
          </cell>
          <cell r="N316">
            <v>0</v>
          </cell>
          <cell r="O316">
            <v>0</v>
          </cell>
          <cell r="P316">
            <v>0</v>
          </cell>
          <cell r="Q316">
            <v>0</v>
          </cell>
          <cell r="R316">
            <v>40867</v>
          </cell>
          <cell r="S316">
            <v>40867</v>
          </cell>
          <cell r="T316">
            <v>40867</v>
          </cell>
        </row>
        <row r="317">
          <cell r="B317" t="str">
            <v>Stock Contingence UNICEF Bukavu</v>
          </cell>
          <cell r="C317" t="str">
            <v>Traitement</v>
          </cell>
          <cell r="D317" t="str">
            <v>ZAIG</v>
          </cell>
          <cell r="E317">
            <v>2011</v>
          </cell>
          <cell r="F317" t="str">
            <v>00000215</v>
          </cell>
          <cell r="G317" t="str">
            <v>2</v>
          </cell>
          <cell r="H317" t="str">
            <v>YI308 - RRMP: KIT NFI Noyau Stock Contingence UNICEF Bukavu</v>
          </cell>
          <cell r="I317" t="str">
            <v>Kit</v>
          </cell>
          <cell r="J317">
            <v>0</v>
          </cell>
          <cell r="K317">
            <v>0</v>
          </cell>
          <cell r="L317">
            <v>0</v>
          </cell>
          <cell r="M317">
            <v>0</v>
          </cell>
          <cell r="N317">
            <v>0</v>
          </cell>
          <cell r="O317">
            <v>0</v>
          </cell>
          <cell r="P317">
            <v>0</v>
          </cell>
          <cell r="Q317">
            <v>0</v>
          </cell>
          <cell r="R317">
            <v>40867</v>
          </cell>
          <cell r="S317">
            <v>40867</v>
          </cell>
          <cell r="T317">
            <v>40867</v>
          </cell>
        </row>
        <row r="318">
          <cell r="B318" t="str">
            <v>Stock Contingence UNICEF Bukavu</v>
          </cell>
          <cell r="C318" t="str">
            <v>Traitement</v>
          </cell>
          <cell r="D318" t="str">
            <v>ZAIG</v>
          </cell>
          <cell r="E318">
            <v>2011</v>
          </cell>
          <cell r="F318" t="str">
            <v>00000215</v>
          </cell>
          <cell r="G318" t="str">
            <v>2</v>
          </cell>
          <cell r="H318" t="str">
            <v>YI308 - RRMP: KIT NFI Noyau Stock Contingence UNICEF Bukavu</v>
          </cell>
          <cell r="I318" t="str">
            <v>Kit</v>
          </cell>
          <cell r="J318">
            <v>0</v>
          </cell>
          <cell r="K318">
            <v>0</v>
          </cell>
          <cell r="L318">
            <v>0</v>
          </cell>
          <cell r="M318">
            <v>0</v>
          </cell>
          <cell r="N318">
            <v>0</v>
          </cell>
          <cell r="O318">
            <v>0</v>
          </cell>
          <cell r="P318">
            <v>0</v>
          </cell>
          <cell r="Q318">
            <v>0</v>
          </cell>
          <cell r="R318">
            <v>40867</v>
          </cell>
          <cell r="S318">
            <v>40867</v>
          </cell>
          <cell r="T318">
            <v>40867</v>
          </cell>
        </row>
        <row r="319">
          <cell r="B319" t="str">
            <v>Stock Contingence UNICEF Bukavu</v>
          </cell>
          <cell r="C319" t="str">
            <v>Traitement</v>
          </cell>
          <cell r="D319" t="str">
            <v>ZAIG</v>
          </cell>
          <cell r="E319">
            <v>2011</v>
          </cell>
          <cell r="F319" t="str">
            <v>00000215</v>
          </cell>
          <cell r="G319" t="str">
            <v>2</v>
          </cell>
          <cell r="H319" t="str">
            <v>YI308 - RRMP: KIT NFI Noyau Stock Contingence UNICEF Bukavu</v>
          </cell>
          <cell r="I319" t="str">
            <v>Kit</v>
          </cell>
          <cell r="J319">
            <v>0</v>
          </cell>
          <cell r="K319">
            <v>0</v>
          </cell>
          <cell r="L319">
            <v>0</v>
          </cell>
          <cell r="M319">
            <v>0</v>
          </cell>
          <cell r="N319">
            <v>0</v>
          </cell>
          <cell r="O319">
            <v>0</v>
          </cell>
          <cell r="P319">
            <v>0</v>
          </cell>
          <cell r="Q319">
            <v>0</v>
          </cell>
          <cell r="R319">
            <v>40867</v>
          </cell>
          <cell r="S319">
            <v>40867</v>
          </cell>
          <cell r="T319">
            <v>40867</v>
          </cell>
        </row>
        <row r="320">
          <cell r="B320" t="str">
            <v>Stock Contingence UNICEF Beni</v>
          </cell>
          <cell r="C320" t="str">
            <v>Traitement</v>
          </cell>
          <cell r="D320" t="str">
            <v>ZAIG</v>
          </cell>
          <cell r="E320">
            <v>2011</v>
          </cell>
          <cell r="F320" t="str">
            <v>00000216</v>
          </cell>
          <cell r="G320" t="str">
            <v>1</v>
          </cell>
          <cell r="H320" t="str">
            <v>YI308 - RRMP: KIT NFI Noyau Stock Contingence UNICEF Beni</v>
          </cell>
          <cell r="I320" t="str">
            <v>Kit</v>
          </cell>
          <cell r="J320">
            <v>2000</v>
          </cell>
          <cell r="K320" t="str">
            <v>ZAIG</v>
          </cell>
          <cell r="L320">
            <v>2011</v>
          </cell>
          <cell r="M320" t="str">
            <v>00000175</v>
          </cell>
          <cell r="N320" t="str">
            <v>1</v>
          </cell>
          <cell r="O320" t="str">
            <v>Techno Relief Services Ltd.</v>
          </cell>
          <cell r="P320" t="str">
            <v>UNICEF</v>
          </cell>
          <cell r="Q320" t="str">
            <v>Beni</v>
          </cell>
          <cell r="R320">
            <v>40867</v>
          </cell>
          <cell r="S320">
            <v>40867</v>
          </cell>
          <cell r="T320">
            <v>40867</v>
          </cell>
        </row>
        <row r="321">
          <cell r="B321" t="str">
            <v>Stock Contingence UNICEF Beni</v>
          </cell>
          <cell r="C321" t="str">
            <v>Traitement</v>
          </cell>
          <cell r="D321" t="str">
            <v>ZAIG</v>
          </cell>
          <cell r="E321">
            <v>2011</v>
          </cell>
          <cell r="F321" t="str">
            <v>00000216</v>
          </cell>
          <cell r="G321" t="str">
            <v>1</v>
          </cell>
          <cell r="H321" t="str">
            <v>YI308 - RRMP: KIT NFI Noyau Stock Contingence UNICEF Beni</v>
          </cell>
          <cell r="I321" t="str">
            <v>Kit</v>
          </cell>
          <cell r="J321">
            <v>0</v>
          </cell>
          <cell r="K321">
            <v>0</v>
          </cell>
          <cell r="L321">
            <v>0</v>
          </cell>
          <cell r="M321">
            <v>0</v>
          </cell>
          <cell r="N321">
            <v>0</v>
          </cell>
          <cell r="O321">
            <v>0</v>
          </cell>
          <cell r="P321">
            <v>0</v>
          </cell>
          <cell r="Q321">
            <v>0</v>
          </cell>
          <cell r="R321">
            <v>40867</v>
          </cell>
          <cell r="S321">
            <v>40867</v>
          </cell>
          <cell r="T321">
            <v>40867</v>
          </cell>
        </row>
        <row r="322">
          <cell r="B322" t="str">
            <v>Stock Contingence UNICEF Beni</v>
          </cell>
          <cell r="C322" t="str">
            <v>Traitement</v>
          </cell>
          <cell r="D322" t="str">
            <v>ZAIG</v>
          </cell>
          <cell r="E322">
            <v>2011</v>
          </cell>
          <cell r="F322" t="str">
            <v>00000216</v>
          </cell>
          <cell r="G322" t="str">
            <v>1</v>
          </cell>
          <cell r="H322" t="str">
            <v>YI308 - RRMP: KIT NFI Noyau Stock Contingence UNICEF Beni</v>
          </cell>
          <cell r="I322" t="str">
            <v>Kit</v>
          </cell>
          <cell r="J322">
            <v>0</v>
          </cell>
          <cell r="K322">
            <v>0</v>
          </cell>
          <cell r="L322">
            <v>0</v>
          </cell>
          <cell r="M322">
            <v>0</v>
          </cell>
          <cell r="N322">
            <v>0</v>
          </cell>
          <cell r="O322">
            <v>0</v>
          </cell>
          <cell r="P322">
            <v>0</v>
          </cell>
          <cell r="Q322">
            <v>0</v>
          </cell>
          <cell r="R322">
            <v>40867</v>
          </cell>
          <cell r="S322">
            <v>40867</v>
          </cell>
          <cell r="T322">
            <v>40867</v>
          </cell>
        </row>
        <row r="323">
          <cell r="B323" t="str">
            <v>Stock Contingence UNICEF Beni</v>
          </cell>
          <cell r="C323" t="str">
            <v>Traitement</v>
          </cell>
          <cell r="D323" t="str">
            <v>ZAIG</v>
          </cell>
          <cell r="E323">
            <v>2011</v>
          </cell>
          <cell r="F323" t="str">
            <v>00000216</v>
          </cell>
          <cell r="G323" t="str">
            <v>1</v>
          </cell>
          <cell r="H323" t="str">
            <v>YI308 - RRMP: KIT NFI Noyau Stock Contingence UNICEF Beni</v>
          </cell>
          <cell r="I323" t="str">
            <v>Kit</v>
          </cell>
          <cell r="J323">
            <v>0</v>
          </cell>
          <cell r="K323">
            <v>0</v>
          </cell>
          <cell r="L323">
            <v>0</v>
          </cell>
          <cell r="M323">
            <v>0</v>
          </cell>
          <cell r="N323">
            <v>0</v>
          </cell>
          <cell r="O323">
            <v>0</v>
          </cell>
          <cell r="P323">
            <v>0</v>
          </cell>
          <cell r="Q323">
            <v>0</v>
          </cell>
          <cell r="R323">
            <v>40867</v>
          </cell>
          <cell r="S323">
            <v>40867</v>
          </cell>
          <cell r="T323">
            <v>40867</v>
          </cell>
        </row>
        <row r="324">
          <cell r="B324" t="str">
            <v>Stock Contingence UNICEF Beni</v>
          </cell>
          <cell r="C324" t="str">
            <v>Traitement</v>
          </cell>
          <cell r="D324" t="str">
            <v>ZAIG</v>
          </cell>
          <cell r="E324">
            <v>2011</v>
          </cell>
          <cell r="F324" t="str">
            <v>00000216</v>
          </cell>
          <cell r="G324" t="str">
            <v>1</v>
          </cell>
          <cell r="H324" t="str">
            <v>YI308 - RRMP: KIT NFI Noyau Stock Contingence UNICEF Beni</v>
          </cell>
          <cell r="I324" t="str">
            <v>Kit</v>
          </cell>
          <cell r="J324">
            <v>0</v>
          </cell>
          <cell r="K324">
            <v>0</v>
          </cell>
          <cell r="L324">
            <v>0</v>
          </cell>
          <cell r="M324">
            <v>0</v>
          </cell>
          <cell r="N324">
            <v>0</v>
          </cell>
          <cell r="O324">
            <v>0</v>
          </cell>
          <cell r="P324">
            <v>0</v>
          </cell>
          <cell r="Q324">
            <v>0</v>
          </cell>
          <cell r="R324">
            <v>40867</v>
          </cell>
          <cell r="S324">
            <v>40867</v>
          </cell>
          <cell r="T324">
            <v>40867</v>
          </cell>
        </row>
        <row r="325">
          <cell r="B325" t="str">
            <v>Stock Contingence UNICEF Beni</v>
          </cell>
          <cell r="C325" t="str">
            <v>Traitement</v>
          </cell>
          <cell r="D325" t="str">
            <v>ZAIG</v>
          </cell>
          <cell r="E325">
            <v>2011</v>
          </cell>
          <cell r="F325" t="str">
            <v>00000216</v>
          </cell>
          <cell r="G325" t="str">
            <v>1</v>
          </cell>
          <cell r="H325" t="str">
            <v>YI308 - RRMP: KIT NFI Noyau Stock Contingence UNICEF Beni</v>
          </cell>
          <cell r="I325" t="str">
            <v>Kit</v>
          </cell>
          <cell r="J325">
            <v>0</v>
          </cell>
          <cell r="K325">
            <v>0</v>
          </cell>
          <cell r="L325">
            <v>0</v>
          </cell>
          <cell r="M325">
            <v>0</v>
          </cell>
          <cell r="N325">
            <v>0</v>
          </cell>
          <cell r="O325">
            <v>0</v>
          </cell>
          <cell r="P325">
            <v>0</v>
          </cell>
          <cell r="Q325">
            <v>0</v>
          </cell>
          <cell r="R325">
            <v>40867</v>
          </cell>
          <cell r="S325">
            <v>40867</v>
          </cell>
          <cell r="T325">
            <v>40867</v>
          </cell>
        </row>
        <row r="326">
          <cell r="B326" t="str">
            <v>Stock Contingence UNICEF Beni</v>
          </cell>
          <cell r="C326" t="str">
            <v>Traitement</v>
          </cell>
          <cell r="D326" t="str">
            <v>ZAIG</v>
          </cell>
          <cell r="E326">
            <v>2011</v>
          </cell>
          <cell r="F326" t="str">
            <v>00000216</v>
          </cell>
          <cell r="G326" t="str">
            <v>1</v>
          </cell>
          <cell r="H326" t="str">
            <v>YI308 - RRMP: KIT NFI Noyau Stock Contingence UNICEF Beni</v>
          </cell>
          <cell r="I326" t="str">
            <v>Kit</v>
          </cell>
          <cell r="J326">
            <v>0</v>
          </cell>
          <cell r="K326">
            <v>0</v>
          </cell>
          <cell r="L326">
            <v>0</v>
          </cell>
          <cell r="M326">
            <v>0</v>
          </cell>
          <cell r="N326">
            <v>0</v>
          </cell>
          <cell r="O326">
            <v>0</v>
          </cell>
          <cell r="P326">
            <v>0</v>
          </cell>
          <cell r="Q326">
            <v>0</v>
          </cell>
          <cell r="R326">
            <v>40867</v>
          </cell>
          <cell r="S326">
            <v>40867</v>
          </cell>
          <cell r="T326">
            <v>40867</v>
          </cell>
        </row>
        <row r="327">
          <cell r="B327" t="str">
            <v>Stock Contingence UNICEF Kisangani</v>
          </cell>
          <cell r="C327" t="str">
            <v>Traitement</v>
          </cell>
          <cell r="D327" t="str">
            <v>ZAIG</v>
          </cell>
          <cell r="E327">
            <v>2011</v>
          </cell>
          <cell r="F327" t="str">
            <v>00000217</v>
          </cell>
          <cell r="G327" t="str">
            <v>1</v>
          </cell>
          <cell r="H327" t="str">
            <v>YI308 - RRMP: KIT NFI Noyau Stock Contingence UNICEF Kisangani</v>
          </cell>
          <cell r="I327" t="str">
            <v>Kit</v>
          </cell>
          <cell r="J327">
            <v>500</v>
          </cell>
          <cell r="K327" t="str">
            <v>ZAIG</v>
          </cell>
          <cell r="L327">
            <v>2011</v>
          </cell>
          <cell r="M327" t="str">
            <v>00000176</v>
          </cell>
          <cell r="N327" t="str">
            <v>1</v>
          </cell>
          <cell r="O327" t="str">
            <v>Techno Relief Services Ltd.</v>
          </cell>
          <cell r="P327" t="str">
            <v>UNICEF</v>
          </cell>
          <cell r="Q327" t="str">
            <v>Kisangani</v>
          </cell>
          <cell r="R327">
            <v>40867</v>
          </cell>
          <cell r="S327">
            <v>40867</v>
          </cell>
          <cell r="T327">
            <v>40867</v>
          </cell>
        </row>
        <row r="328">
          <cell r="B328" t="str">
            <v>Stock Contingence UNICEF Kisangani</v>
          </cell>
          <cell r="C328" t="str">
            <v>Traitement</v>
          </cell>
          <cell r="D328" t="str">
            <v>ZAIG</v>
          </cell>
          <cell r="E328">
            <v>2011</v>
          </cell>
          <cell r="F328" t="str">
            <v>00000217</v>
          </cell>
          <cell r="G328" t="str">
            <v>1</v>
          </cell>
          <cell r="H328" t="str">
            <v>YI308 - RRMP: KIT NFI Noyau Stock Contingence UNICEF Kisangani</v>
          </cell>
          <cell r="I328" t="str">
            <v>Kit</v>
          </cell>
          <cell r="J328">
            <v>0</v>
          </cell>
          <cell r="K328">
            <v>0</v>
          </cell>
          <cell r="L328">
            <v>0</v>
          </cell>
          <cell r="M328">
            <v>0</v>
          </cell>
          <cell r="N328">
            <v>0</v>
          </cell>
          <cell r="O328">
            <v>0</v>
          </cell>
          <cell r="P328">
            <v>0</v>
          </cell>
          <cell r="Q328">
            <v>0</v>
          </cell>
          <cell r="R328">
            <v>40867</v>
          </cell>
          <cell r="S328">
            <v>40867</v>
          </cell>
          <cell r="T328">
            <v>40867</v>
          </cell>
        </row>
        <row r="329">
          <cell r="B329" t="str">
            <v>Stock Contingence UNICEF Kisangani</v>
          </cell>
          <cell r="C329" t="str">
            <v>Traitement</v>
          </cell>
          <cell r="D329" t="str">
            <v>ZAIG</v>
          </cell>
          <cell r="E329">
            <v>2011</v>
          </cell>
          <cell r="F329" t="str">
            <v>00000217</v>
          </cell>
          <cell r="G329" t="str">
            <v>1</v>
          </cell>
          <cell r="H329" t="str">
            <v>YI308 - RRMP: KIT NFI Noyau Stock Contingence UNICEF Kisangani</v>
          </cell>
          <cell r="I329" t="str">
            <v>Kit</v>
          </cell>
          <cell r="J329">
            <v>0</v>
          </cell>
          <cell r="K329">
            <v>0</v>
          </cell>
          <cell r="L329">
            <v>0</v>
          </cell>
          <cell r="M329">
            <v>0</v>
          </cell>
          <cell r="N329">
            <v>0</v>
          </cell>
          <cell r="O329">
            <v>0</v>
          </cell>
          <cell r="P329">
            <v>0</v>
          </cell>
          <cell r="Q329">
            <v>0</v>
          </cell>
          <cell r="R329">
            <v>40867</v>
          </cell>
          <cell r="S329">
            <v>40867</v>
          </cell>
          <cell r="T329">
            <v>40867</v>
          </cell>
        </row>
        <row r="330">
          <cell r="B330" t="str">
            <v>Stock Contingence UNICEF Kisangani</v>
          </cell>
          <cell r="C330" t="str">
            <v>Traitement</v>
          </cell>
          <cell r="D330" t="str">
            <v>ZAIG</v>
          </cell>
          <cell r="E330">
            <v>2011</v>
          </cell>
          <cell r="F330" t="str">
            <v>00000217</v>
          </cell>
          <cell r="G330" t="str">
            <v>1</v>
          </cell>
          <cell r="H330" t="str">
            <v>YI308 - RRMP: KIT NFI Noyau Stock Contingence UNICEF Kisangani</v>
          </cell>
          <cell r="I330" t="str">
            <v>Kit</v>
          </cell>
          <cell r="J330">
            <v>0</v>
          </cell>
          <cell r="K330">
            <v>0</v>
          </cell>
          <cell r="L330">
            <v>0</v>
          </cell>
          <cell r="M330">
            <v>0</v>
          </cell>
          <cell r="N330">
            <v>0</v>
          </cell>
          <cell r="O330">
            <v>0</v>
          </cell>
          <cell r="P330">
            <v>0</v>
          </cell>
          <cell r="Q330">
            <v>0</v>
          </cell>
          <cell r="R330">
            <v>40867</v>
          </cell>
          <cell r="S330">
            <v>40867</v>
          </cell>
          <cell r="T330">
            <v>40867</v>
          </cell>
        </row>
        <row r="331">
          <cell r="B331" t="str">
            <v>Stock Contingence UNICEF Kisangani</v>
          </cell>
          <cell r="C331" t="str">
            <v>Traitement</v>
          </cell>
          <cell r="D331" t="str">
            <v>ZAIG</v>
          </cell>
          <cell r="E331">
            <v>2011</v>
          </cell>
          <cell r="F331" t="str">
            <v>00000217</v>
          </cell>
          <cell r="G331" t="str">
            <v>1</v>
          </cell>
          <cell r="H331" t="str">
            <v>YI308 - RRMP: KIT NFI Noyau Stock Contingence UNICEF Kisangani</v>
          </cell>
          <cell r="I331" t="str">
            <v>Kit</v>
          </cell>
          <cell r="J331">
            <v>0</v>
          </cell>
          <cell r="K331">
            <v>0</v>
          </cell>
          <cell r="L331">
            <v>0</v>
          </cell>
          <cell r="M331">
            <v>0</v>
          </cell>
          <cell r="N331">
            <v>0</v>
          </cell>
          <cell r="O331">
            <v>0</v>
          </cell>
          <cell r="P331">
            <v>0</v>
          </cell>
          <cell r="Q331">
            <v>0</v>
          </cell>
          <cell r="R331">
            <v>40867</v>
          </cell>
          <cell r="S331">
            <v>40867</v>
          </cell>
          <cell r="T331">
            <v>40867</v>
          </cell>
        </row>
        <row r="332">
          <cell r="B332" t="str">
            <v>Stock Contingence UNICEF Kisangani</v>
          </cell>
          <cell r="C332" t="str">
            <v>Traitement</v>
          </cell>
          <cell r="D332" t="str">
            <v>ZAIG</v>
          </cell>
          <cell r="E332">
            <v>2011</v>
          </cell>
          <cell r="F332" t="str">
            <v>00000217</v>
          </cell>
          <cell r="G332" t="str">
            <v>1</v>
          </cell>
          <cell r="H332" t="str">
            <v>YI308 - RRMP: KIT NFI Noyau Stock Contingence UNICEF Kisangani</v>
          </cell>
          <cell r="I332" t="str">
            <v>Kit</v>
          </cell>
          <cell r="J332">
            <v>0</v>
          </cell>
          <cell r="K332">
            <v>0</v>
          </cell>
          <cell r="L332">
            <v>0</v>
          </cell>
          <cell r="M332">
            <v>0</v>
          </cell>
          <cell r="N332">
            <v>0</v>
          </cell>
          <cell r="O332">
            <v>0</v>
          </cell>
          <cell r="P332">
            <v>0</v>
          </cell>
          <cell r="Q332">
            <v>0</v>
          </cell>
          <cell r="R332">
            <v>40867</v>
          </cell>
          <cell r="S332">
            <v>40867</v>
          </cell>
          <cell r="T332">
            <v>40867</v>
          </cell>
        </row>
        <row r="333">
          <cell r="B333" t="str">
            <v>Stock Contingence UNICEF Kisangani</v>
          </cell>
          <cell r="C333" t="str">
            <v>Traitement</v>
          </cell>
          <cell r="D333" t="str">
            <v>ZAIG</v>
          </cell>
          <cell r="E333">
            <v>2011</v>
          </cell>
          <cell r="F333" t="str">
            <v>00000217</v>
          </cell>
          <cell r="G333" t="str">
            <v>1</v>
          </cell>
          <cell r="H333" t="str">
            <v>YI308 - RRMP: KIT NFI Noyau Stock Contingence UNICEF Kisangani</v>
          </cell>
          <cell r="I333" t="str">
            <v>Kit</v>
          </cell>
          <cell r="J333">
            <v>0</v>
          </cell>
          <cell r="K333">
            <v>0</v>
          </cell>
          <cell r="L333">
            <v>0</v>
          </cell>
          <cell r="M333">
            <v>0</v>
          </cell>
          <cell r="N333">
            <v>0</v>
          </cell>
          <cell r="O333">
            <v>0</v>
          </cell>
          <cell r="P333">
            <v>0</v>
          </cell>
          <cell r="Q333">
            <v>0</v>
          </cell>
          <cell r="R333">
            <v>40867</v>
          </cell>
          <cell r="S333">
            <v>40867</v>
          </cell>
          <cell r="T333">
            <v>40867</v>
          </cell>
        </row>
        <row r="334">
          <cell r="B334" t="str">
            <v>Solidarités International NK - Bureau de Goma</v>
          </cell>
          <cell r="C334" t="str">
            <v>Traitement</v>
          </cell>
          <cell r="D334" t="str">
            <v>ZAIG</v>
          </cell>
          <cell r="E334">
            <v>2011</v>
          </cell>
          <cell r="F334" t="str">
            <v>00000219</v>
          </cell>
          <cell r="G334" t="str">
            <v>0</v>
          </cell>
          <cell r="H334" t="str">
            <v>YI308 - RRMP: Emergency Food BP5 Solidarités Goma</v>
          </cell>
          <cell r="I334" t="str">
            <v>CAR</v>
          </cell>
          <cell r="J334">
            <v>162</v>
          </cell>
          <cell r="K334" t="str">
            <v>DANA</v>
          </cell>
          <cell r="L334">
            <v>2011</v>
          </cell>
          <cell r="M334" t="str">
            <v>45116948</v>
          </cell>
          <cell r="N334" t="str">
            <v>0</v>
          </cell>
          <cell r="O334" t="str">
            <v>MSI GmbH</v>
          </cell>
          <cell r="P334" t="str">
            <v>Solidarités</v>
          </cell>
          <cell r="Q334" t="str">
            <v>Goma</v>
          </cell>
          <cell r="R334">
            <v>40822</v>
          </cell>
          <cell r="S334">
            <v>40822</v>
          </cell>
          <cell r="T334">
            <v>40822</v>
          </cell>
        </row>
        <row r="335">
          <cell r="B335" t="str">
            <v>Solidarités International NK - Bureau de Goma</v>
          </cell>
          <cell r="C335" t="str">
            <v>Traitement</v>
          </cell>
          <cell r="D335" t="str">
            <v>ZAIG</v>
          </cell>
          <cell r="E335">
            <v>2011</v>
          </cell>
          <cell r="F335" t="str">
            <v>00000219</v>
          </cell>
          <cell r="G335" t="str">
            <v>0</v>
          </cell>
          <cell r="H335" t="str">
            <v>YI308 - RRMP: Emergency Food BP5 Solidarités Goma</v>
          </cell>
          <cell r="I335" t="str">
            <v>CAR</v>
          </cell>
          <cell r="J335">
            <v>0</v>
          </cell>
          <cell r="K335">
            <v>0</v>
          </cell>
          <cell r="L335">
            <v>0</v>
          </cell>
          <cell r="M335">
            <v>0</v>
          </cell>
          <cell r="N335">
            <v>0</v>
          </cell>
          <cell r="O335">
            <v>0</v>
          </cell>
          <cell r="P335">
            <v>0</v>
          </cell>
          <cell r="Q335">
            <v>0</v>
          </cell>
          <cell r="R335">
            <v>40822</v>
          </cell>
          <cell r="S335">
            <v>40822</v>
          </cell>
          <cell r="T335">
            <v>40822</v>
          </cell>
        </row>
        <row r="336">
          <cell r="B336" t="str">
            <v>Solidarités International NK - Bureau de Goma</v>
          </cell>
          <cell r="C336" t="str">
            <v>Traitement</v>
          </cell>
          <cell r="D336" t="str">
            <v>ZAIG</v>
          </cell>
          <cell r="E336">
            <v>2011</v>
          </cell>
          <cell r="F336" t="str">
            <v>00000219</v>
          </cell>
          <cell r="G336" t="str">
            <v>0</v>
          </cell>
          <cell r="H336" t="str">
            <v>YI308 - RRMP: Emergency Food BP5 Solidarités Goma</v>
          </cell>
          <cell r="I336" t="str">
            <v>CAR</v>
          </cell>
          <cell r="J336">
            <v>0</v>
          </cell>
          <cell r="K336">
            <v>0</v>
          </cell>
          <cell r="L336">
            <v>0</v>
          </cell>
          <cell r="M336">
            <v>0</v>
          </cell>
          <cell r="N336">
            <v>0</v>
          </cell>
          <cell r="O336">
            <v>0</v>
          </cell>
          <cell r="P336">
            <v>0</v>
          </cell>
          <cell r="Q336">
            <v>0</v>
          </cell>
          <cell r="R336">
            <v>40822</v>
          </cell>
          <cell r="S336">
            <v>40822</v>
          </cell>
          <cell r="T336">
            <v>40822</v>
          </cell>
        </row>
        <row r="337">
          <cell r="B337" t="str">
            <v>Solidarités International NK - Bureau de Goma</v>
          </cell>
          <cell r="C337" t="str">
            <v>Traitement</v>
          </cell>
          <cell r="D337" t="str">
            <v>ZAIG</v>
          </cell>
          <cell r="E337">
            <v>2011</v>
          </cell>
          <cell r="F337" t="str">
            <v>00000219</v>
          </cell>
          <cell r="G337" t="str">
            <v>0</v>
          </cell>
          <cell r="H337" t="str">
            <v>YI308 - RRMP: Emergency Food BP5 Solidarités Goma</v>
          </cell>
          <cell r="I337" t="str">
            <v>CAR</v>
          </cell>
          <cell r="J337">
            <v>0</v>
          </cell>
          <cell r="K337">
            <v>0</v>
          </cell>
          <cell r="L337">
            <v>0</v>
          </cell>
          <cell r="M337">
            <v>0</v>
          </cell>
          <cell r="N337">
            <v>0</v>
          </cell>
          <cell r="O337">
            <v>0</v>
          </cell>
          <cell r="P337">
            <v>0</v>
          </cell>
          <cell r="Q337">
            <v>0</v>
          </cell>
          <cell r="R337">
            <v>40822</v>
          </cell>
          <cell r="S337">
            <v>40822</v>
          </cell>
          <cell r="T337">
            <v>40822</v>
          </cell>
        </row>
        <row r="338">
          <cell r="B338" t="str">
            <v>Solidarités International NK - Bureau de Goma</v>
          </cell>
          <cell r="C338" t="str">
            <v>Traitement</v>
          </cell>
          <cell r="D338" t="str">
            <v>ZAIG</v>
          </cell>
          <cell r="E338">
            <v>2011</v>
          </cell>
          <cell r="F338" t="str">
            <v>00000219</v>
          </cell>
          <cell r="G338" t="str">
            <v>0</v>
          </cell>
          <cell r="H338" t="str">
            <v>YI308 - RRMP: Emergency Food BP5 Solidarités Goma</v>
          </cell>
          <cell r="I338" t="str">
            <v>CAR</v>
          </cell>
          <cell r="J338">
            <v>0</v>
          </cell>
          <cell r="K338">
            <v>0</v>
          </cell>
          <cell r="L338">
            <v>0</v>
          </cell>
          <cell r="M338">
            <v>0</v>
          </cell>
          <cell r="N338">
            <v>0</v>
          </cell>
          <cell r="O338">
            <v>0</v>
          </cell>
          <cell r="P338">
            <v>0</v>
          </cell>
          <cell r="Q338">
            <v>0</v>
          </cell>
          <cell r="R338">
            <v>40822</v>
          </cell>
          <cell r="S338">
            <v>40822</v>
          </cell>
          <cell r="T338">
            <v>40822</v>
          </cell>
        </row>
        <row r="339">
          <cell r="B339" t="str">
            <v>Solidarités International NK - Bureau de Goma</v>
          </cell>
          <cell r="C339" t="str">
            <v>Traitement</v>
          </cell>
          <cell r="D339" t="str">
            <v>ZAIG</v>
          </cell>
          <cell r="E339">
            <v>2011</v>
          </cell>
          <cell r="F339" t="str">
            <v>00000219</v>
          </cell>
          <cell r="G339" t="str">
            <v>0</v>
          </cell>
          <cell r="H339" t="str">
            <v>YI308 - RRMP: Emergency Food BP5 Solidarités Goma</v>
          </cell>
          <cell r="I339" t="str">
            <v>CAR</v>
          </cell>
          <cell r="J339">
            <v>0</v>
          </cell>
          <cell r="K339">
            <v>0</v>
          </cell>
          <cell r="L339">
            <v>0</v>
          </cell>
          <cell r="M339">
            <v>0</v>
          </cell>
          <cell r="N339">
            <v>0</v>
          </cell>
          <cell r="O339">
            <v>0</v>
          </cell>
          <cell r="P339">
            <v>0</v>
          </cell>
          <cell r="Q339">
            <v>0</v>
          </cell>
          <cell r="R339">
            <v>40822</v>
          </cell>
          <cell r="S339">
            <v>40822</v>
          </cell>
          <cell r="T339">
            <v>40822</v>
          </cell>
        </row>
        <row r="340">
          <cell r="B340" t="str">
            <v>Solidarités International NK - Bureau de Goma</v>
          </cell>
          <cell r="C340" t="str">
            <v>Traitement</v>
          </cell>
          <cell r="D340" t="str">
            <v>ZAIG</v>
          </cell>
          <cell r="E340">
            <v>2011</v>
          </cell>
          <cell r="F340" t="str">
            <v>00000219</v>
          </cell>
          <cell r="G340" t="str">
            <v>0</v>
          </cell>
          <cell r="H340" t="str">
            <v>YI308 - RRMP: Emergency Food BP5 Solidarités Goma</v>
          </cell>
          <cell r="I340" t="str">
            <v>CAR</v>
          </cell>
          <cell r="J340">
            <v>0</v>
          </cell>
          <cell r="K340">
            <v>0</v>
          </cell>
          <cell r="L340">
            <v>0</v>
          </cell>
          <cell r="M340">
            <v>0</v>
          </cell>
          <cell r="N340">
            <v>0</v>
          </cell>
          <cell r="O340">
            <v>0</v>
          </cell>
          <cell r="P340">
            <v>0</v>
          </cell>
          <cell r="Q340">
            <v>0</v>
          </cell>
          <cell r="R340">
            <v>40822</v>
          </cell>
          <cell r="S340">
            <v>40822</v>
          </cell>
          <cell r="T340">
            <v>40822</v>
          </cell>
        </row>
        <row r="341">
          <cell r="B341" t="str">
            <v>Stock Contingence UNICEF Bukavu</v>
          </cell>
          <cell r="C341" t="str">
            <v>Traitement</v>
          </cell>
          <cell r="D341" t="str">
            <v>ZAIG</v>
          </cell>
          <cell r="E341">
            <v>2011</v>
          </cell>
          <cell r="F341" t="str">
            <v>00000220</v>
          </cell>
          <cell r="G341" t="str">
            <v>0</v>
          </cell>
          <cell r="H341" t="str">
            <v>YI308 - RRMP: Jerrycan 20L Stock Contingence UNICEF Bukavu</v>
          </cell>
          <cell r="I341" t="str">
            <v>EA</v>
          </cell>
          <cell r="J341">
            <v>0</v>
          </cell>
          <cell r="K341">
            <v>0</v>
          </cell>
          <cell r="L341">
            <v>0</v>
          </cell>
          <cell r="M341">
            <v>0</v>
          </cell>
          <cell r="N341">
            <v>0</v>
          </cell>
          <cell r="O341">
            <v>0</v>
          </cell>
          <cell r="P341">
            <v>0</v>
          </cell>
          <cell r="Q341">
            <v>0</v>
          </cell>
          <cell r="R341">
            <v>40817</v>
          </cell>
          <cell r="S341">
            <v>40817</v>
          </cell>
          <cell r="T341">
            <v>40817</v>
          </cell>
        </row>
        <row r="342">
          <cell r="B342" t="str">
            <v>Stock Contingence UNICEF Bukavu</v>
          </cell>
          <cell r="C342" t="str">
            <v>Traitement</v>
          </cell>
          <cell r="D342" t="str">
            <v>ZAIG</v>
          </cell>
          <cell r="E342">
            <v>2011</v>
          </cell>
          <cell r="F342" t="str">
            <v>00000220</v>
          </cell>
          <cell r="G342" t="str">
            <v>0</v>
          </cell>
          <cell r="H342" t="str">
            <v>YI308 - RRMP: Jerrycan 20L Stock Contingence UNICEF Bukavu</v>
          </cell>
          <cell r="I342" t="str">
            <v>EA</v>
          </cell>
          <cell r="J342">
            <v>0</v>
          </cell>
          <cell r="K342">
            <v>0</v>
          </cell>
          <cell r="L342">
            <v>0</v>
          </cell>
          <cell r="M342">
            <v>0</v>
          </cell>
          <cell r="N342">
            <v>0</v>
          </cell>
          <cell r="O342">
            <v>0</v>
          </cell>
          <cell r="P342">
            <v>0</v>
          </cell>
          <cell r="Q342">
            <v>0</v>
          </cell>
          <cell r="R342">
            <v>40817</v>
          </cell>
          <cell r="S342">
            <v>40817</v>
          </cell>
          <cell r="T342">
            <v>40817</v>
          </cell>
        </row>
        <row r="343">
          <cell r="B343" t="str">
            <v>Stock Contingence UNICEF Bukavu</v>
          </cell>
          <cell r="C343" t="str">
            <v>Traitement</v>
          </cell>
          <cell r="D343" t="str">
            <v>ZAIG</v>
          </cell>
          <cell r="E343">
            <v>2011</v>
          </cell>
          <cell r="F343" t="str">
            <v>00000220</v>
          </cell>
          <cell r="G343" t="str">
            <v>0</v>
          </cell>
          <cell r="H343" t="str">
            <v>YI308 - RRMP: Jerrycan 20L Stock Contingence UNICEF Bukavu</v>
          </cell>
          <cell r="I343" t="str">
            <v>EA</v>
          </cell>
          <cell r="J343">
            <v>0</v>
          </cell>
          <cell r="K343">
            <v>0</v>
          </cell>
          <cell r="L343">
            <v>0</v>
          </cell>
          <cell r="M343">
            <v>0</v>
          </cell>
          <cell r="N343">
            <v>0</v>
          </cell>
          <cell r="O343">
            <v>0</v>
          </cell>
          <cell r="P343">
            <v>0</v>
          </cell>
          <cell r="Q343">
            <v>0</v>
          </cell>
          <cell r="R343">
            <v>40817</v>
          </cell>
          <cell r="S343">
            <v>40817</v>
          </cell>
          <cell r="T343">
            <v>40817</v>
          </cell>
        </row>
        <row r="344">
          <cell r="B344" t="str">
            <v>Stock Contingence UNICEF Bukavu</v>
          </cell>
          <cell r="C344" t="str">
            <v>Traitement</v>
          </cell>
          <cell r="D344" t="str">
            <v>ZAIG</v>
          </cell>
          <cell r="E344">
            <v>2011</v>
          </cell>
          <cell r="F344" t="str">
            <v>00000220</v>
          </cell>
          <cell r="G344" t="str">
            <v>0</v>
          </cell>
          <cell r="H344" t="str">
            <v>YI308 - RRMP: Jerrycan 20L Stock Contingence UNICEF Bukavu</v>
          </cell>
          <cell r="I344" t="str">
            <v>EA</v>
          </cell>
          <cell r="J344">
            <v>0</v>
          </cell>
          <cell r="K344">
            <v>0</v>
          </cell>
          <cell r="L344">
            <v>0</v>
          </cell>
          <cell r="M344">
            <v>0</v>
          </cell>
          <cell r="N344">
            <v>0</v>
          </cell>
          <cell r="O344">
            <v>0</v>
          </cell>
          <cell r="P344">
            <v>0</v>
          </cell>
          <cell r="Q344">
            <v>0</v>
          </cell>
          <cell r="R344">
            <v>40817</v>
          </cell>
          <cell r="S344">
            <v>40817</v>
          </cell>
          <cell r="T344">
            <v>40817</v>
          </cell>
        </row>
        <row r="345">
          <cell r="B345" t="str">
            <v>Stock Contingence UNICEF Bukavu</v>
          </cell>
          <cell r="C345" t="str">
            <v>Traitement</v>
          </cell>
          <cell r="D345" t="str">
            <v>ZAIG</v>
          </cell>
          <cell r="E345">
            <v>2011</v>
          </cell>
          <cell r="F345" t="str">
            <v>00000220</v>
          </cell>
          <cell r="G345" t="str">
            <v>0</v>
          </cell>
          <cell r="H345" t="str">
            <v>YI308 - RRMP: Jerrycan 20L Stock Contingence UNICEF Bukavu</v>
          </cell>
          <cell r="I345" t="str">
            <v>EA</v>
          </cell>
          <cell r="J345">
            <v>0</v>
          </cell>
          <cell r="K345">
            <v>0</v>
          </cell>
          <cell r="L345">
            <v>0</v>
          </cell>
          <cell r="M345">
            <v>0</v>
          </cell>
          <cell r="N345">
            <v>0</v>
          </cell>
          <cell r="O345">
            <v>0</v>
          </cell>
          <cell r="P345">
            <v>0</v>
          </cell>
          <cell r="Q345">
            <v>0</v>
          </cell>
          <cell r="R345">
            <v>40817</v>
          </cell>
          <cell r="S345">
            <v>40817</v>
          </cell>
          <cell r="T345">
            <v>40817</v>
          </cell>
        </row>
        <row r="346">
          <cell r="B346" t="str">
            <v>Stock Contingence UNICEF Bukavu</v>
          </cell>
          <cell r="C346" t="str">
            <v>Traitement</v>
          </cell>
          <cell r="D346" t="str">
            <v>ZAIG</v>
          </cell>
          <cell r="E346">
            <v>2011</v>
          </cell>
          <cell r="F346" t="str">
            <v>00000220</v>
          </cell>
          <cell r="G346" t="str">
            <v>0</v>
          </cell>
          <cell r="H346" t="str">
            <v>YI308 - RRMP: Jerrycan 20L Stock Contingence UNICEF Bukavu</v>
          </cell>
          <cell r="I346" t="str">
            <v>EA</v>
          </cell>
          <cell r="J346">
            <v>0</v>
          </cell>
          <cell r="K346">
            <v>0</v>
          </cell>
          <cell r="L346">
            <v>0</v>
          </cell>
          <cell r="M346">
            <v>0</v>
          </cell>
          <cell r="N346">
            <v>0</v>
          </cell>
          <cell r="O346">
            <v>0</v>
          </cell>
          <cell r="P346">
            <v>0</v>
          </cell>
          <cell r="Q346">
            <v>0</v>
          </cell>
          <cell r="R346">
            <v>40817</v>
          </cell>
          <cell r="S346">
            <v>40817</v>
          </cell>
          <cell r="T346">
            <v>40817</v>
          </cell>
        </row>
        <row r="347">
          <cell r="B347" t="str">
            <v>Stock Contingence UNICEF Bukavu</v>
          </cell>
          <cell r="C347" t="str">
            <v>Traitement</v>
          </cell>
          <cell r="D347" t="str">
            <v>ZAIG</v>
          </cell>
          <cell r="E347">
            <v>2011</v>
          </cell>
          <cell r="F347" t="str">
            <v>00000220</v>
          </cell>
          <cell r="G347" t="str">
            <v>0</v>
          </cell>
          <cell r="H347" t="str">
            <v>YI308 - RRMP: Jerrycan 20L Stock Contingence UNICEF Bukavu</v>
          </cell>
          <cell r="I347" t="str">
            <v>EA</v>
          </cell>
          <cell r="J347">
            <v>0</v>
          </cell>
          <cell r="K347">
            <v>0</v>
          </cell>
          <cell r="L347">
            <v>0</v>
          </cell>
          <cell r="M347">
            <v>0</v>
          </cell>
          <cell r="N347">
            <v>0</v>
          </cell>
          <cell r="O347">
            <v>0</v>
          </cell>
          <cell r="P347">
            <v>0</v>
          </cell>
          <cell r="Q347">
            <v>0</v>
          </cell>
          <cell r="R347">
            <v>40817</v>
          </cell>
          <cell r="S347">
            <v>40817</v>
          </cell>
          <cell r="T347">
            <v>40817</v>
          </cell>
        </row>
        <row r="348">
          <cell r="B348" t="str">
            <v>Stock Contingence UNICEF Beni</v>
          </cell>
          <cell r="C348" t="str">
            <v>Annulée</v>
          </cell>
          <cell r="D348" t="str">
            <v>ZAIG</v>
          </cell>
          <cell r="E348">
            <v>2011</v>
          </cell>
          <cell r="F348" t="str">
            <v>00000221</v>
          </cell>
          <cell r="G348" t="str">
            <v>0</v>
          </cell>
          <cell r="H348" t="str">
            <v>YI308 - RRMP: Jerrycan 20L Stock Contingence UNICEF Beni</v>
          </cell>
          <cell r="I348" t="str">
            <v>EA</v>
          </cell>
          <cell r="J348">
            <v>0</v>
          </cell>
          <cell r="K348">
            <v>0</v>
          </cell>
          <cell r="L348">
            <v>0</v>
          </cell>
          <cell r="M348">
            <v>0</v>
          </cell>
          <cell r="N348">
            <v>0</v>
          </cell>
          <cell r="O348">
            <v>0</v>
          </cell>
          <cell r="P348">
            <v>0</v>
          </cell>
          <cell r="Q348">
            <v>0</v>
          </cell>
          <cell r="R348">
            <v>40817</v>
          </cell>
          <cell r="S348">
            <v>40817</v>
          </cell>
          <cell r="T348">
            <v>40817</v>
          </cell>
        </row>
        <row r="349">
          <cell r="B349" t="str">
            <v>Stock Contingence UNICEF Beni</v>
          </cell>
          <cell r="C349" t="str">
            <v>Annulée</v>
          </cell>
          <cell r="D349" t="str">
            <v>ZAIG</v>
          </cell>
          <cell r="E349">
            <v>2011</v>
          </cell>
          <cell r="F349" t="str">
            <v>00000221</v>
          </cell>
          <cell r="G349" t="str">
            <v>0</v>
          </cell>
          <cell r="H349" t="str">
            <v>YI308 - RRMP: Jerrycan 20L Stock Contingence UNICEF Beni</v>
          </cell>
          <cell r="I349" t="str">
            <v>EA</v>
          </cell>
          <cell r="J349">
            <v>0</v>
          </cell>
          <cell r="K349">
            <v>0</v>
          </cell>
          <cell r="L349">
            <v>0</v>
          </cell>
          <cell r="M349">
            <v>0</v>
          </cell>
          <cell r="N349">
            <v>0</v>
          </cell>
          <cell r="O349">
            <v>0</v>
          </cell>
          <cell r="P349">
            <v>0</v>
          </cell>
          <cell r="Q349">
            <v>0</v>
          </cell>
          <cell r="R349">
            <v>40817</v>
          </cell>
          <cell r="S349">
            <v>40817</v>
          </cell>
          <cell r="T349">
            <v>40817</v>
          </cell>
        </row>
        <row r="350">
          <cell r="B350" t="str">
            <v>Stock Contingence UNICEF Beni</v>
          </cell>
          <cell r="C350" t="str">
            <v>Annulée</v>
          </cell>
          <cell r="D350" t="str">
            <v>ZAIG</v>
          </cell>
          <cell r="E350">
            <v>2011</v>
          </cell>
          <cell r="F350" t="str">
            <v>00000221</v>
          </cell>
          <cell r="G350" t="str">
            <v>0</v>
          </cell>
          <cell r="H350" t="str">
            <v>YI308 - RRMP: Jerrycan 20L Stock Contingence UNICEF Beni</v>
          </cell>
          <cell r="I350" t="str">
            <v>EA</v>
          </cell>
          <cell r="J350">
            <v>0</v>
          </cell>
          <cell r="K350">
            <v>0</v>
          </cell>
          <cell r="L350">
            <v>0</v>
          </cell>
          <cell r="M350">
            <v>0</v>
          </cell>
          <cell r="N350">
            <v>0</v>
          </cell>
          <cell r="O350">
            <v>0</v>
          </cell>
          <cell r="P350">
            <v>0</v>
          </cell>
          <cell r="Q350">
            <v>0</v>
          </cell>
          <cell r="R350">
            <v>40817</v>
          </cell>
          <cell r="S350">
            <v>40817</v>
          </cell>
          <cell r="T350">
            <v>40817</v>
          </cell>
        </row>
        <row r="351">
          <cell r="B351" t="str">
            <v>Stock Contingence UNICEF Beni</v>
          </cell>
          <cell r="C351" t="str">
            <v>Annulée</v>
          </cell>
          <cell r="D351" t="str">
            <v>ZAIG</v>
          </cell>
          <cell r="E351">
            <v>2011</v>
          </cell>
          <cell r="F351" t="str">
            <v>00000221</v>
          </cell>
          <cell r="G351" t="str">
            <v>0</v>
          </cell>
          <cell r="H351" t="str">
            <v>YI308 - RRMP: Jerrycan 20L Stock Contingence UNICEF Beni</v>
          </cell>
          <cell r="I351" t="str">
            <v>EA</v>
          </cell>
          <cell r="J351">
            <v>0</v>
          </cell>
          <cell r="K351">
            <v>0</v>
          </cell>
          <cell r="L351">
            <v>0</v>
          </cell>
          <cell r="M351">
            <v>0</v>
          </cell>
          <cell r="N351">
            <v>0</v>
          </cell>
          <cell r="O351">
            <v>0</v>
          </cell>
          <cell r="P351">
            <v>0</v>
          </cell>
          <cell r="Q351">
            <v>0</v>
          </cell>
          <cell r="R351">
            <v>40817</v>
          </cell>
          <cell r="S351">
            <v>40817</v>
          </cell>
          <cell r="T351">
            <v>40817</v>
          </cell>
        </row>
        <row r="352">
          <cell r="B352" t="str">
            <v>Stock Contingence UNICEF Beni</v>
          </cell>
          <cell r="C352" t="str">
            <v>Annulée</v>
          </cell>
          <cell r="D352" t="str">
            <v>ZAIG</v>
          </cell>
          <cell r="E352">
            <v>2011</v>
          </cell>
          <cell r="F352" t="str">
            <v>00000221</v>
          </cell>
          <cell r="G352" t="str">
            <v>0</v>
          </cell>
          <cell r="H352" t="str">
            <v>YI308 - RRMP: Jerrycan 20L Stock Contingence UNICEF Beni</v>
          </cell>
          <cell r="I352" t="str">
            <v>EA</v>
          </cell>
          <cell r="J352">
            <v>0</v>
          </cell>
          <cell r="K352">
            <v>0</v>
          </cell>
          <cell r="L352">
            <v>0</v>
          </cell>
          <cell r="M352">
            <v>0</v>
          </cell>
          <cell r="N352">
            <v>0</v>
          </cell>
          <cell r="O352">
            <v>0</v>
          </cell>
          <cell r="P352">
            <v>0</v>
          </cell>
          <cell r="Q352">
            <v>0</v>
          </cell>
          <cell r="R352">
            <v>40817</v>
          </cell>
          <cell r="S352">
            <v>40817</v>
          </cell>
          <cell r="T352">
            <v>40817</v>
          </cell>
        </row>
        <row r="353">
          <cell r="B353" t="str">
            <v>Stock Contingence UNICEF Beni</v>
          </cell>
          <cell r="C353" t="str">
            <v>Annulée</v>
          </cell>
          <cell r="D353" t="str">
            <v>ZAIG</v>
          </cell>
          <cell r="E353">
            <v>2011</v>
          </cell>
          <cell r="F353" t="str">
            <v>00000221</v>
          </cell>
          <cell r="G353" t="str">
            <v>0</v>
          </cell>
          <cell r="H353" t="str">
            <v>YI308 - RRMP: Jerrycan 20L Stock Contingence UNICEF Beni</v>
          </cell>
          <cell r="I353" t="str">
            <v>EA</v>
          </cell>
          <cell r="J353">
            <v>0</v>
          </cell>
          <cell r="K353">
            <v>0</v>
          </cell>
          <cell r="L353">
            <v>0</v>
          </cell>
          <cell r="M353">
            <v>0</v>
          </cell>
          <cell r="N353">
            <v>0</v>
          </cell>
          <cell r="O353">
            <v>0</v>
          </cell>
          <cell r="P353">
            <v>0</v>
          </cell>
          <cell r="Q353">
            <v>0</v>
          </cell>
          <cell r="R353">
            <v>40817</v>
          </cell>
          <cell r="S353">
            <v>40817</v>
          </cell>
          <cell r="T353">
            <v>40817</v>
          </cell>
        </row>
        <row r="354">
          <cell r="B354" t="str">
            <v>Stock Contingence UNICEF Beni</v>
          </cell>
          <cell r="C354" t="str">
            <v>Annulée</v>
          </cell>
          <cell r="D354" t="str">
            <v>ZAIG</v>
          </cell>
          <cell r="E354">
            <v>2011</v>
          </cell>
          <cell r="F354" t="str">
            <v>00000221</v>
          </cell>
          <cell r="G354" t="str">
            <v>0</v>
          </cell>
          <cell r="H354" t="str">
            <v>YI308 - RRMP: Jerrycan 20L Stock Contingence UNICEF Beni</v>
          </cell>
          <cell r="I354" t="str">
            <v>EA</v>
          </cell>
          <cell r="J354">
            <v>0</v>
          </cell>
          <cell r="K354">
            <v>0</v>
          </cell>
          <cell r="L354">
            <v>0</v>
          </cell>
          <cell r="M354">
            <v>0</v>
          </cell>
          <cell r="N354">
            <v>0</v>
          </cell>
          <cell r="O354">
            <v>0</v>
          </cell>
          <cell r="P354">
            <v>0</v>
          </cell>
          <cell r="Q354">
            <v>0</v>
          </cell>
          <cell r="R354">
            <v>40817</v>
          </cell>
          <cell r="S354">
            <v>40817</v>
          </cell>
          <cell r="T354">
            <v>40817</v>
          </cell>
        </row>
        <row r="355">
          <cell r="B355" t="str">
            <v>Stock Contingence UNICEF Kisangani</v>
          </cell>
          <cell r="C355" t="str">
            <v>Annulée</v>
          </cell>
          <cell r="D355" t="str">
            <v>ZAIG</v>
          </cell>
          <cell r="E355">
            <v>2011</v>
          </cell>
          <cell r="F355" t="str">
            <v>00000222</v>
          </cell>
          <cell r="G355" t="str">
            <v>0</v>
          </cell>
          <cell r="H355" t="str">
            <v>YI308 - RRMP: Jerrycan 20L Stock Contingence UNICEF Kisangani</v>
          </cell>
          <cell r="I355" t="str">
            <v>EA</v>
          </cell>
          <cell r="J355">
            <v>0</v>
          </cell>
          <cell r="K355">
            <v>0</v>
          </cell>
          <cell r="L355">
            <v>0</v>
          </cell>
          <cell r="M355">
            <v>0</v>
          </cell>
          <cell r="N355">
            <v>0</v>
          </cell>
          <cell r="O355">
            <v>0</v>
          </cell>
          <cell r="P355">
            <v>0</v>
          </cell>
          <cell r="Q355">
            <v>0</v>
          </cell>
          <cell r="R355">
            <v>40817</v>
          </cell>
          <cell r="S355">
            <v>40817</v>
          </cell>
          <cell r="T355">
            <v>40817</v>
          </cell>
        </row>
        <row r="356">
          <cell r="B356" t="str">
            <v>Stock Contingence UNICEF Kisangani</v>
          </cell>
          <cell r="C356" t="str">
            <v>Annulée</v>
          </cell>
          <cell r="D356" t="str">
            <v>ZAIG</v>
          </cell>
          <cell r="E356">
            <v>2011</v>
          </cell>
          <cell r="F356" t="str">
            <v>00000222</v>
          </cell>
          <cell r="G356" t="str">
            <v>0</v>
          </cell>
          <cell r="H356" t="str">
            <v>YI308 - RRMP: Jerrycan 20L Stock Contingence UNICEF Kisangani</v>
          </cell>
          <cell r="I356" t="str">
            <v>EA</v>
          </cell>
          <cell r="J356">
            <v>0</v>
          </cell>
          <cell r="K356">
            <v>0</v>
          </cell>
          <cell r="L356">
            <v>0</v>
          </cell>
          <cell r="M356">
            <v>0</v>
          </cell>
          <cell r="N356">
            <v>0</v>
          </cell>
          <cell r="O356">
            <v>0</v>
          </cell>
          <cell r="P356">
            <v>0</v>
          </cell>
          <cell r="Q356">
            <v>0</v>
          </cell>
          <cell r="R356">
            <v>40817</v>
          </cell>
          <cell r="S356">
            <v>40817</v>
          </cell>
          <cell r="T356">
            <v>40817</v>
          </cell>
        </row>
        <row r="357">
          <cell r="B357" t="str">
            <v>Stock Contingence UNICEF Kisangani</v>
          </cell>
          <cell r="C357" t="str">
            <v>Annulée</v>
          </cell>
          <cell r="D357" t="str">
            <v>ZAIG</v>
          </cell>
          <cell r="E357">
            <v>2011</v>
          </cell>
          <cell r="F357" t="str">
            <v>00000222</v>
          </cell>
          <cell r="G357" t="str">
            <v>0</v>
          </cell>
          <cell r="H357" t="str">
            <v>YI308 - RRMP: Jerrycan 20L Stock Contingence UNICEF Kisangani</v>
          </cell>
          <cell r="I357" t="str">
            <v>EA</v>
          </cell>
          <cell r="J357">
            <v>0</v>
          </cell>
          <cell r="K357">
            <v>0</v>
          </cell>
          <cell r="L357">
            <v>0</v>
          </cell>
          <cell r="M357">
            <v>0</v>
          </cell>
          <cell r="N357">
            <v>0</v>
          </cell>
          <cell r="O357">
            <v>0</v>
          </cell>
          <cell r="P357">
            <v>0</v>
          </cell>
          <cell r="Q357">
            <v>0</v>
          </cell>
          <cell r="R357">
            <v>40817</v>
          </cell>
          <cell r="S357">
            <v>40817</v>
          </cell>
          <cell r="T357">
            <v>40817</v>
          </cell>
        </row>
        <row r="358">
          <cell r="B358" t="str">
            <v>Stock Contingence UNICEF Kisangani</v>
          </cell>
          <cell r="C358" t="str">
            <v>Annulée</v>
          </cell>
          <cell r="D358" t="str">
            <v>ZAIG</v>
          </cell>
          <cell r="E358">
            <v>2011</v>
          </cell>
          <cell r="F358" t="str">
            <v>00000222</v>
          </cell>
          <cell r="G358" t="str">
            <v>0</v>
          </cell>
          <cell r="H358" t="str">
            <v>YI308 - RRMP: Jerrycan 20L Stock Contingence UNICEF Kisangani</v>
          </cell>
          <cell r="I358" t="str">
            <v>EA</v>
          </cell>
          <cell r="J358">
            <v>0</v>
          </cell>
          <cell r="K358">
            <v>0</v>
          </cell>
          <cell r="L358">
            <v>0</v>
          </cell>
          <cell r="M358">
            <v>0</v>
          </cell>
          <cell r="N358">
            <v>0</v>
          </cell>
          <cell r="O358">
            <v>0</v>
          </cell>
          <cell r="P358">
            <v>0</v>
          </cell>
          <cell r="Q358">
            <v>0</v>
          </cell>
          <cell r="R358">
            <v>40817</v>
          </cell>
          <cell r="S358">
            <v>40817</v>
          </cell>
          <cell r="T358">
            <v>40817</v>
          </cell>
        </row>
        <row r="359">
          <cell r="B359" t="str">
            <v>Stock Contingence UNICEF Kisangani</v>
          </cell>
          <cell r="C359" t="str">
            <v>Annulée</v>
          </cell>
          <cell r="D359" t="str">
            <v>ZAIG</v>
          </cell>
          <cell r="E359">
            <v>2011</v>
          </cell>
          <cell r="F359" t="str">
            <v>00000222</v>
          </cell>
          <cell r="G359" t="str">
            <v>0</v>
          </cell>
          <cell r="H359" t="str">
            <v>YI308 - RRMP: Jerrycan 20L Stock Contingence UNICEF Kisangani</v>
          </cell>
          <cell r="I359" t="str">
            <v>EA</v>
          </cell>
          <cell r="J359">
            <v>0</v>
          </cell>
          <cell r="K359">
            <v>0</v>
          </cell>
          <cell r="L359">
            <v>0</v>
          </cell>
          <cell r="M359">
            <v>0</v>
          </cell>
          <cell r="N359">
            <v>0</v>
          </cell>
          <cell r="O359">
            <v>0</v>
          </cell>
          <cell r="P359">
            <v>0</v>
          </cell>
          <cell r="Q359">
            <v>0</v>
          </cell>
          <cell r="R359">
            <v>40817</v>
          </cell>
          <cell r="S359">
            <v>40817</v>
          </cell>
          <cell r="T359">
            <v>40817</v>
          </cell>
        </row>
        <row r="360">
          <cell r="B360" t="str">
            <v>Stock Contingence UNICEF Kisangani</v>
          </cell>
          <cell r="C360" t="str">
            <v>Annulée</v>
          </cell>
          <cell r="D360" t="str">
            <v>ZAIG</v>
          </cell>
          <cell r="E360">
            <v>2011</v>
          </cell>
          <cell r="F360" t="str">
            <v>00000222</v>
          </cell>
          <cell r="G360" t="str">
            <v>0</v>
          </cell>
          <cell r="H360" t="str">
            <v>YI308 - RRMP: Jerrycan 20L Stock Contingence UNICEF Kisangani</v>
          </cell>
          <cell r="I360" t="str">
            <v>EA</v>
          </cell>
          <cell r="J360">
            <v>0</v>
          </cell>
          <cell r="K360">
            <v>0</v>
          </cell>
          <cell r="L360">
            <v>0</v>
          </cell>
          <cell r="M360">
            <v>0</v>
          </cell>
          <cell r="N360">
            <v>0</v>
          </cell>
          <cell r="O360">
            <v>0</v>
          </cell>
          <cell r="P360">
            <v>0</v>
          </cell>
          <cell r="Q360">
            <v>0</v>
          </cell>
          <cell r="R360">
            <v>40817</v>
          </cell>
          <cell r="S360">
            <v>40817</v>
          </cell>
          <cell r="T360">
            <v>40817</v>
          </cell>
        </row>
        <row r="361">
          <cell r="B361" t="str">
            <v>Stock Contingence UNICEF Kisangani</v>
          </cell>
          <cell r="C361" t="str">
            <v>Annulée</v>
          </cell>
          <cell r="D361" t="str">
            <v>ZAIG</v>
          </cell>
          <cell r="E361">
            <v>2011</v>
          </cell>
          <cell r="F361" t="str">
            <v>00000222</v>
          </cell>
          <cell r="G361" t="str">
            <v>0</v>
          </cell>
          <cell r="H361" t="str">
            <v>YI308 - RRMP: Jerrycan 20L Stock Contingence UNICEF Kisangani</v>
          </cell>
          <cell r="I361" t="str">
            <v>EA</v>
          </cell>
          <cell r="J361">
            <v>0</v>
          </cell>
          <cell r="K361">
            <v>0</v>
          </cell>
          <cell r="L361">
            <v>0</v>
          </cell>
          <cell r="M361">
            <v>0</v>
          </cell>
          <cell r="N361">
            <v>0</v>
          </cell>
          <cell r="O361">
            <v>0</v>
          </cell>
          <cell r="P361">
            <v>0</v>
          </cell>
          <cell r="Q361">
            <v>0</v>
          </cell>
          <cell r="R361">
            <v>40817</v>
          </cell>
          <cell r="S361">
            <v>40817</v>
          </cell>
          <cell r="T361">
            <v>40817</v>
          </cell>
        </row>
        <row r="362">
          <cell r="B362" t="str">
            <v>Stock Contingence UNICEF Goma</v>
          </cell>
          <cell r="C362" t="str">
            <v>Annulée</v>
          </cell>
          <cell r="D362" t="str">
            <v>ZAIG</v>
          </cell>
          <cell r="E362">
            <v>2011</v>
          </cell>
          <cell r="F362" t="str">
            <v>00000223</v>
          </cell>
          <cell r="G362" t="str">
            <v>0</v>
          </cell>
          <cell r="H362" t="str">
            <v>YI308 - RRMP: Jerrycan 20L Stock Contingence UNICEF Goma</v>
          </cell>
          <cell r="I362" t="str">
            <v>EA</v>
          </cell>
          <cell r="J362">
            <v>0</v>
          </cell>
          <cell r="K362">
            <v>0</v>
          </cell>
          <cell r="L362">
            <v>0</v>
          </cell>
          <cell r="M362">
            <v>0</v>
          </cell>
          <cell r="N362">
            <v>0</v>
          </cell>
          <cell r="O362">
            <v>0</v>
          </cell>
          <cell r="P362">
            <v>0</v>
          </cell>
          <cell r="Q362">
            <v>0</v>
          </cell>
          <cell r="R362">
            <v>40817</v>
          </cell>
          <cell r="S362">
            <v>40817</v>
          </cell>
          <cell r="T362">
            <v>40817</v>
          </cell>
        </row>
        <row r="363">
          <cell r="B363" t="str">
            <v>Stock Contingence UNICEF Goma</v>
          </cell>
          <cell r="C363" t="str">
            <v>Annulée</v>
          </cell>
          <cell r="D363" t="str">
            <v>ZAIG</v>
          </cell>
          <cell r="E363">
            <v>2011</v>
          </cell>
          <cell r="F363" t="str">
            <v>00000223</v>
          </cell>
          <cell r="G363" t="str">
            <v>0</v>
          </cell>
          <cell r="H363" t="str">
            <v>YI308 - RRMP: Jerrycan 20L Stock Contingence UNICEF Goma</v>
          </cell>
          <cell r="I363" t="str">
            <v>EA</v>
          </cell>
          <cell r="J363">
            <v>0</v>
          </cell>
          <cell r="K363">
            <v>0</v>
          </cell>
          <cell r="L363">
            <v>0</v>
          </cell>
          <cell r="M363">
            <v>0</v>
          </cell>
          <cell r="N363">
            <v>0</v>
          </cell>
          <cell r="O363">
            <v>0</v>
          </cell>
          <cell r="P363">
            <v>0</v>
          </cell>
          <cell r="Q363">
            <v>0</v>
          </cell>
          <cell r="R363">
            <v>40817</v>
          </cell>
          <cell r="S363">
            <v>40817</v>
          </cell>
          <cell r="T363">
            <v>40817</v>
          </cell>
        </row>
        <row r="364">
          <cell r="B364" t="str">
            <v>Stock Contingence UNICEF Goma</v>
          </cell>
          <cell r="C364" t="str">
            <v>Annulée</v>
          </cell>
          <cell r="D364" t="str">
            <v>ZAIG</v>
          </cell>
          <cell r="E364">
            <v>2011</v>
          </cell>
          <cell r="F364" t="str">
            <v>00000223</v>
          </cell>
          <cell r="G364" t="str">
            <v>0</v>
          </cell>
          <cell r="H364" t="str">
            <v>YI308 - RRMP: Jerrycan 20L Stock Contingence UNICEF Goma</v>
          </cell>
          <cell r="I364" t="str">
            <v>EA</v>
          </cell>
          <cell r="J364">
            <v>0</v>
          </cell>
          <cell r="K364">
            <v>0</v>
          </cell>
          <cell r="L364">
            <v>0</v>
          </cell>
          <cell r="M364">
            <v>0</v>
          </cell>
          <cell r="N364">
            <v>0</v>
          </cell>
          <cell r="O364">
            <v>0</v>
          </cell>
          <cell r="P364">
            <v>0</v>
          </cell>
          <cell r="Q364">
            <v>0</v>
          </cell>
          <cell r="R364">
            <v>40817</v>
          </cell>
          <cell r="S364">
            <v>40817</v>
          </cell>
          <cell r="T364">
            <v>40817</v>
          </cell>
        </row>
        <row r="365">
          <cell r="B365" t="str">
            <v>Stock Contingence UNICEF Goma</v>
          </cell>
          <cell r="C365" t="str">
            <v>Annulée</v>
          </cell>
          <cell r="D365" t="str">
            <v>ZAIG</v>
          </cell>
          <cell r="E365">
            <v>2011</v>
          </cell>
          <cell r="F365" t="str">
            <v>00000223</v>
          </cell>
          <cell r="G365" t="str">
            <v>0</v>
          </cell>
          <cell r="H365" t="str">
            <v>YI308 - RRMP: Jerrycan 20L Stock Contingence UNICEF Goma</v>
          </cell>
          <cell r="I365" t="str">
            <v>EA</v>
          </cell>
          <cell r="J365">
            <v>0</v>
          </cell>
          <cell r="K365">
            <v>0</v>
          </cell>
          <cell r="L365">
            <v>0</v>
          </cell>
          <cell r="M365">
            <v>0</v>
          </cell>
          <cell r="N365">
            <v>0</v>
          </cell>
          <cell r="O365">
            <v>0</v>
          </cell>
          <cell r="P365">
            <v>0</v>
          </cell>
          <cell r="Q365">
            <v>0</v>
          </cell>
          <cell r="R365">
            <v>40817</v>
          </cell>
          <cell r="S365">
            <v>40817</v>
          </cell>
          <cell r="T365">
            <v>40817</v>
          </cell>
        </row>
        <row r="366">
          <cell r="B366" t="str">
            <v>Stock Contingence UNICEF Goma</v>
          </cell>
          <cell r="C366" t="str">
            <v>Annulée</v>
          </cell>
          <cell r="D366" t="str">
            <v>ZAIG</v>
          </cell>
          <cell r="E366">
            <v>2011</v>
          </cell>
          <cell r="F366" t="str">
            <v>00000223</v>
          </cell>
          <cell r="G366" t="str">
            <v>0</v>
          </cell>
          <cell r="H366" t="str">
            <v>YI308 - RRMP: Jerrycan 20L Stock Contingence UNICEF Goma</v>
          </cell>
          <cell r="I366" t="str">
            <v>EA</v>
          </cell>
          <cell r="J366">
            <v>0</v>
          </cell>
          <cell r="K366">
            <v>0</v>
          </cell>
          <cell r="L366">
            <v>0</v>
          </cell>
          <cell r="M366">
            <v>0</v>
          </cell>
          <cell r="N366">
            <v>0</v>
          </cell>
          <cell r="O366">
            <v>0</v>
          </cell>
          <cell r="P366">
            <v>0</v>
          </cell>
          <cell r="Q366">
            <v>0</v>
          </cell>
          <cell r="R366">
            <v>40817</v>
          </cell>
          <cell r="S366">
            <v>40817</v>
          </cell>
          <cell r="T366">
            <v>40817</v>
          </cell>
        </row>
        <row r="367">
          <cell r="B367" t="str">
            <v>Stock Contingence UNICEF Goma</v>
          </cell>
          <cell r="C367" t="str">
            <v>Annulée</v>
          </cell>
          <cell r="D367" t="str">
            <v>ZAIG</v>
          </cell>
          <cell r="E367">
            <v>2011</v>
          </cell>
          <cell r="F367" t="str">
            <v>00000223</v>
          </cell>
          <cell r="G367" t="str">
            <v>0</v>
          </cell>
          <cell r="H367" t="str">
            <v>YI308 - RRMP: Jerrycan 20L Stock Contingence UNICEF Goma</v>
          </cell>
          <cell r="I367" t="str">
            <v>EA</v>
          </cell>
          <cell r="J367">
            <v>0</v>
          </cell>
          <cell r="K367">
            <v>0</v>
          </cell>
          <cell r="L367">
            <v>0</v>
          </cell>
          <cell r="M367">
            <v>0</v>
          </cell>
          <cell r="N367">
            <v>0</v>
          </cell>
          <cell r="O367">
            <v>0</v>
          </cell>
          <cell r="P367">
            <v>0</v>
          </cell>
          <cell r="Q367">
            <v>0</v>
          </cell>
          <cell r="R367">
            <v>40817</v>
          </cell>
          <cell r="S367">
            <v>40817</v>
          </cell>
          <cell r="T367">
            <v>40817</v>
          </cell>
        </row>
        <row r="368">
          <cell r="B368" t="str">
            <v>Stock Contingence UNICEF Goma</v>
          </cell>
          <cell r="C368" t="str">
            <v>Annulée</v>
          </cell>
          <cell r="D368" t="str">
            <v>ZAIG</v>
          </cell>
          <cell r="E368">
            <v>2011</v>
          </cell>
          <cell r="F368" t="str">
            <v>00000223</v>
          </cell>
          <cell r="G368" t="str">
            <v>0</v>
          </cell>
          <cell r="H368" t="str">
            <v>YI308 - RRMP: Jerrycan 20L Stock Contingence UNICEF Goma</v>
          </cell>
          <cell r="I368" t="str">
            <v>EA</v>
          </cell>
          <cell r="J368">
            <v>0</v>
          </cell>
          <cell r="K368">
            <v>0</v>
          </cell>
          <cell r="L368">
            <v>0</v>
          </cell>
          <cell r="M368">
            <v>0</v>
          </cell>
          <cell r="N368">
            <v>0</v>
          </cell>
          <cell r="O368">
            <v>0</v>
          </cell>
          <cell r="P368">
            <v>0</v>
          </cell>
          <cell r="Q368">
            <v>0</v>
          </cell>
          <cell r="R368">
            <v>40817</v>
          </cell>
          <cell r="S368">
            <v>40817</v>
          </cell>
          <cell r="T368">
            <v>40817</v>
          </cell>
        </row>
        <row r="369">
          <cell r="B369" t="str">
            <v>IRC SK - Bureau de Bukavu</v>
          </cell>
          <cell r="C369" t="str">
            <v>Traitement</v>
          </cell>
          <cell r="D369" t="str">
            <v>ZAIG</v>
          </cell>
          <cell r="E369">
            <v>2011</v>
          </cell>
          <cell r="F369" t="str">
            <v>00000224</v>
          </cell>
          <cell r="G369" t="str">
            <v>0</v>
          </cell>
          <cell r="H369" t="str">
            <v>YI308 - RRMP: Jerrycan 20L IRC Bukavu</v>
          </cell>
          <cell r="I369" t="str">
            <v>EA</v>
          </cell>
          <cell r="J369">
            <v>0</v>
          </cell>
          <cell r="K369">
            <v>0</v>
          </cell>
          <cell r="L369">
            <v>0</v>
          </cell>
          <cell r="M369">
            <v>0</v>
          </cell>
          <cell r="N369">
            <v>0</v>
          </cell>
          <cell r="O369">
            <v>0</v>
          </cell>
          <cell r="P369">
            <v>0</v>
          </cell>
          <cell r="Q369">
            <v>0</v>
          </cell>
          <cell r="R369">
            <v>40817</v>
          </cell>
          <cell r="S369">
            <v>40817</v>
          </cell>
          <cell r="T369">
            <v>40817</v>
          </cell>
        </row>
        <row r="370">
          <cell r="B370" t="str">
            <v>IRC SK - Bureau de Bukavu</v>
          </cell>
          <cell r="C370" t="str">
            <v>Traitement</v>
          </cell>
          <cell r="D370" t="str">
            <v>ZAIG</v>
          </cell>
          <cell r="E370">
            <v>2011</v>
          </cell>
          <cell r="F370" t="str">
            <v>00000224</v>
          </cell>
          <cell r="G370" t="str">
            <v>0</v>
          </cell>
          <cell r="H370" t="str">
            <v>YI308 - RRMP: Jerrycan 20L IRC Bukavu</v>
          </cell>
          <cell r="I370" t="str">
            <v>EA</v>
          </cell>
          <cell r="J370">
            <v>0</v>
          </cell>
          <cell r="K370">
            <v>0</v>
          </cell>
          <cell r="L370">
            <v>0</v>
          </cell>
          <cell r="M370">
            <v>0</v>
          </cell>
          <cell r="N370">
            <v>0</v>
          </cell>
          <cell r="O370">
            <v>0</v>
          </cell>
          <cell r="P370">
            <v>0</v>
          </cell>
          <cell r="Q370">
            <v>0</v>
          </cell>
          <cell r="R370">
            <v>40817</v>
          </cell>
          <cell r="S370">
            <v>40817</v>
          </cell>
          <cell r="T370">
            <v>40817</v>
          </cell>
        </row>
        <row r="371">
          <cell r="B371" t="str">
            <v>IRC SK - Bureau de Bukavu</v>
          </cell>
          <cell r="C371" t="str">
            <v>Traitement</v>
          </cell>
          <cell r="D371" t="str">
            <v>ZAIG</v>
          </cell>
          <cell r="E371">
            <v>2011</v>
          </cell>
          <cell r="F371" t="str">
            <v>00000224</v>
          </cell>
          <cell r="G371" t="str">
            <v>0</v>
          </cell>
          <cell r="H371" t="str">
            <v>YI308 - RRMP: Jerrycan 20L IRC Bukavu</v>
          </cell>
          <cell r="I371" t="str">
            <v>EA</v>
          </cell>
          <cell r="J371">
            <v>0</v>
          </cell>
          <cell r="K371">
            <v>0</v>
          </cell>
          <cell r="L371">
            <v>0</v>
          </cell>
          <cell r="M371">
            <v>0</v>
          </cell>
          <cell r="N371">
            <v>0</v>
          </cell>
          <cell r="O371">
            <v>0</v>
          </cell>
          <cell r="P371">
            <v>0</v>
          </cell>
          <cell r="Q371">
            <v>0</v>
          </cell>
          <cell r="R371">
            <v>40817</v>
          </cell>
          <cell r="S371">
            <v>40817</v>
          </cell>
          <cell r="T371">
            <v>40817</v>
          </cell>
        </row>
        <row r="372">
          <cell r="B372" t="str">
            <v>IRC SK - Bureau de Bukavu</v>
          </cell>
          <cell r="C372" t="str">
            <v>Traitement</v>
          </cell>
          <cell r="D372" t="str">
            <v>ZAIG</v>
          </cell>
          <cell r="E372">
            <v>2011</v>
          </cell>
          <cell r="F372" t="str">
            <v>00000224</v>
          </cell>
          <cell r="G372" t="str">
            <v>0</v>
          </cell>
          <cell r="H372" t="str">
            <v>YI308 - RRMP: Jerrycan 20L IRC Bukavu</v>
          </cell>
          <cell r="I372" t="str">
            <v>EA</v>
          </cell>
          <cell r="J372">
            <v>0</v>
          </cell>
          <cell r="K372">
            <v>0</v>
          </cell>
          <cell r="L372">
            <v>0</v>
          </cell>
          <cell r="M372">
            <v>0</v>
          </cell>
          <cell r="N372">
            <v>0</v>
          </cell>
          <cell r="O372">
            <v>0</v>
          </cell>
          <cell r="P372">
            <v>0</v>
          </cell>
          <cell r="Q372">
            <v>0</v>
          </cell>
          <cell r="R372">
            <v>40817</v>
          </cell>
          <cell r="S372">
            <v>40817</v>
          </cell>
          <cell r="T372">
            <v>40817</v>
          </cell>
        </row>
        <row r="373">
          <cell r="B373" t="str">
            <v>IRC SK - Bureau de Bukavu</v>
          </cell>
          <cell r="C373" t="str">
            <v>Traitement</v>
          </cell>
          <cell r="D373" t="str">
            <v>ZAIG</v>
          </cell>
          <cell r="E373">
            <v>2011</v>
          </cell>
          <cell r="F373" t="str">
            <v>00000224</v>
          </cell>
          <cell r="G373" t="str">
            <v>0</v>
          </cell>
          <cell r="H373" t="str">
            <v>YI308 - RRMP: Jerrycan 20L IRC Bukavu</v>
          </cell>
          <cell r="I373" t="str">
            <v>EA</v>
          </cell>
          <cell r="J373">
            <v>0</v>
          </cell>
          <cell r="K373">
            <v>0</v>
          </cell>
          <cell r="L373">
            <v>0</v>
          </cell>
          <cell r="M373">
            <v>0</v>
          </cell>
          <cell r="N373">
            <v>0</v>
          </cell>
          <cell r="O373">
            <v>0</v>
          </cell>
          <cell r="P373">
            <v>0</v>
          </cell>
          <cell r="Q373">
            <v>0</v>
          </cell>
          <cell r="R373">
            <v>40817</v>
          </cell>
          <cell r="S373">
            <v>40817</v>
          </cell>
          <cell r="T373">
            <v>40817</v>
          </cell>
        </row>
        <row r="374">
          <cell r="B374" t="str">
            <v>IRC SK - Bureau de Bukavu</v>
          </cell>
          <cell r="C374" t="str">
            <v>Traitement</v>
          </cell>
          <cell r="D374" t="str">
            <v>ZAIG</v>
          </cell>
          <cell r="E374">
            <v>2011</v>
          </cell>
          <cell r="F374" t="str">
            <v>00000224</v>
          </cell>
          <cell r="G374" t="str">
            <v>0</v>
          </cell>
          <cell r="H374" t="str">
            <v>YI308 - RRMP: Jerrycan 20L IRC Bukavu</v>
          </cell>
          <cell r="I374" t="str">
            <v>EA</v>
          </cell>
          <cell r="J374">
            <v>0</v>
          </cell>
          <cell r="K374">
            <v>0</v>
          </cell>
          <cell r="L374">
            <v>0</v>
          </cell>
          <cell r="M374">
            <v>0</v>
          </cell>
          <cell r="N374">
            <v>0</v>
          </cell>
          <cell r="O374">
            <v>0</v>
          </cell>
          <cell r="P374">
            <v>0</v>
          </cell>
          <cell r="Q374">
            <v>0</v>
          </cell>
          <cell r="R374">
            <v>40817</v>
          </cell>
          <cell r="S374">
            <v>40817</v>
          </cell>
          <cell r="T374">
            <v>40817</v>
          </cell>
        </row>
        <row r="375">
          <cell r="B375" t="str">
            <v>IRC SK - Bureau de Bukavu</v>
          </cell>
          <cell r="C375" t="str">
            <v>Traitement</v>
          </cell>
          <cell r="D375" t="str">
            <v>ZAIG</v>
          </cell>
          <cell r="E375">
            <v>2011</v>
          </cell>
          <cell r="F375" t="str">
            <v>00000224</v>
          </cell>
          <cell r="G375" t="str">
            <v>0</v>
          </cell>
          <cell r="H375" t="str">
            <v>YI308 - RRMP: Jerrycan 20L IRC Bukavu</v>
          </cell>
          <cell r="I375" t="str">
            <v>EA</v>
          </cell>
          <cell r="J375">
            <v>0</v>
          </cell>
          <cell r="K375">
            <v>0</v>
          </cell>
          <cell r="L375">
            <v>0</v>
          </cell>
          <cell r="M375">
            <v>0</v>
          </cell>
          <cell r="N375">
            <v>0</v>
          </cell>
          <cell r="O375">
            <v>0</v>
          </cell>
          <cell r="P375">
            <v>0</v>
          </cell>
          <cell r="Q375">
            <v>0</v>
          </cell>
          <cell r="R375">
            <v>40817</v>
          </cell>
          <cell r="S375">
            <v>40817</v>
          </cell>
          <cell r="T375">
            <v>40817</v>
          </cell>
        </row>
        <row r="376">
          <cell r="B376" t="str">
            <v>AVSI SK - Bureau de Bukavu</v>
          </cell>
          <cell r="C376" t="str">
            <v>Traitement</v>
          </cell>
          <cell r="D376" t="str">
            <v>ZAIG</v>
          </cell>
          <cell r="E376">
            <v>2011</v>
          </cell>
          <cell r="F376" t="str">
            <v>00000225</v>
          </cell>
          <cell r="G376" t="str">
            <v>1</v>
          </cell>
          <cell r="H376" t="str">
            <v>YI308 - RRMP: KIT NFI Noyau AVSI Bukavu</v>
          </cell>
          <cell r="I376" t="str">
            <v>Kit</v>
          </cell>
          <cell r="J376">
            <v>2060</v>
          </cell>
          <cell r="K376" t="str">
            <v>ZAIG</v>
          </cell>
          <cell r="L376">
            <v>2011</v>
          </cell>
          <cell r="M376" t="str">
            <v>00000177</v>
          </cell>
          <cell r="N376" t="str">
            <v>1</v>
          </cell>
          <cell r="O376" t="str">
            <v>Techno Relief Services Ltd.</v>
          </cell>
          <cell r="P376" t="str">
            <v>AVSI</v>
          </cell>
          <cell r="Q376" t="str">
            <v>Bukavu</v>
          </cell>
          <cell r="R376">
            <v>40867</v>
          </cell>
          <cell r="S376">
            <v>40867</v>
          </cell>
          <cell r="T376">
            <v>40867</v>
          </cell>
        </row>
        <row r="377">
          <cell r="B377" t="str">
            <v>AVSI SK - Bureau de Bukavu</v>
          </cell>
          <cell r="C377" t="str">
            <v>Traitement</v>
          </cell>
          <cell r="D377" t="str">
            <v>ZAIG</v>
          </cell>
          <cell r="E377">
            <v>2011</v>
          </cell>
          <cell r="F377" t="str">
            <v>00000225</v>
          </cell>
          <cell r="G377" t="str">
            <v>1</v>
          </cell>
          <cell r="H377" t="str">
            <v>YI308 - RRMP: KIT NFI Noyau AVSI Bukavu</v>
          </cell>
          <cell r="I377" t="str">
            <v>Kit</v>
          </cell>
          <cell r="J377">
            <v>0</v>
          </cell>
          <cell r="K377">
            <v>0</v>
          </cell>
          <cell r="L377">
            <v>0</v>
          </cell>
          <cell r="M377">
            <v>0</v>
          </cell>
          <cell r="N377">
            <v>0</v>
          </cell>
          <cell r="O377">
            <v>0</v>
          </cell>
          <cell r="P377">
            <v>0</v>
          </cell>
          <cell r="Q377">
            <v>0</v>
          </cell>
          <cell r="R377">
            <v>40867</v>
          </cell>
          <cell r="S377">
            <v>40867</v>
          </cell>
          <cell r="T377">
            <v>40867</v>
          </cell>
        </row>
        <row r="378">
          <cell r="B378" t="str">
            <v>AVSI SK - Bureau de Bukavu</v>
          </cell>
          <cell r="C378" t="str">
            <v>Traitement</v>
          </cell>
          <cell r="D378" t="str">
            <v>ZAIG</v>
          </cell>
          <cell r="E378">
            <v>2011</v>
          </cell>
          <cell r="F378" t="str">
            <v>00000225</v>
          </cell>
          <cell r="G378" t="str">
            <v>1</v>
          </cell>
          <cell r="H378" t="str">
            <v>YI308 - RRMP: KIT NFI Noyau AVSI Bukavu</v>
          </cell>
          <cell r="I378" t="str">
            <v>Kit</v>
          </cell>
          <cell r="J378">
            <v>0</v>
          </cell>
          <cell r="K378">
            <v>0</v>
          </cell>
          <cell r="L378">
            <v>0</v>
          </cell>
          <cell r="M378">
            <v>0</v>
          </cell>
          <cell r="N378">
            <v>0</v>
          </cell>
          <cell r="O378">
            <v>0</v>
          </cell>
          <cell r="P378">
            <v>0</v>
          </cell>
          <cell r="Q378">
            <v>0</v>
          </cell>
          <cell r="R378">
            <v>40867</v>
          </cell>
          <cell r="S378">
            <v>40867</v>
          </cell>
          <cell r="T378">
            <v>40867</v>
          </cell>
        </row>
        <row r="379">
          <cell r="B379" t="str">
            <v>AVSI SK - Bureau de Bukavu</v>
          </cell>
          <cell r="C379" t="str">
            <v>Traitement</v>
          </cell>
          <cell r="D379" t="str">
            <v>ZAIG</v>
          </cell>
          <cell r="E379">
            <v>2011</v>
          </cell>
          <cell r="F379" t="str">
            <v>00000225</v>
          </cell>
          <cell r="G379" t="str">
            <v>1</v>
          </cell>
          <cell r="H379" t="str">
            <v>YI308 - RRMP: KIT NFI Noyau AVSI Bukavu</v>
          </cell>
          <cell r="I379" t="str">
            <v>Kit</v>
          </cell>
          <cell r="J379">
            <v>0</v>
          </cell>
          <cell r="K379">
            <v>0</v>
          </cell>
          <cell r="L379">
            <v>0</v>
          </cell>
          <cell r="M379">
            <v>0</v>
          </cell>
          <cell r="N379">
            <v>0</v>
          </cell>
          <cell r="O379">
            <v>0</v>
          </cell>
          <cell r="P379">
            <v>0</v>
          </cell>
          <cell r="Q379">
            <v>0</v>
          </cell>
          <cell r="R379">
            <v>40867</v>
          </cell>
          <cell r="S379">
            <v>40867</v>
          </cell>
          <cell r="T379">
            <v>40867</v>
          </cell>
        </row>
        <row r="380">
          <cell r="B380" t="str">
            <v>AVSI SK - Bureau de Bukavu</v>
          </cell>
          <cell r="C380" t="str">
            <v>Traitement</v>
          </cell>
          <cell r="D380" t="str">
            <v>ZAIG</v>
          </cell>
          <cell r="E380">
            <v>2011</v>
          </cell>
          <cell r="F380" t="str">
            <v>00000225</v>
          </cell>
          <cell r="G380" t="str">
            <v>1</v>
          </cell>
          <cell r="H380" t="str">
            <v>YI308 - RRMP: KIT NFI Noyau AVSI Bukavu</v>
          </cell>
          <cell r="I380" t="str">
            <v>Kit</v>
          </cell>
          <cell r="J380">
            <v>0</v>
          </cell>
          <cell r="K380">
            <v>0</v>
          </cell>
          <cell r="L380">
            <v>0</v>
          </cell>
          <cell r="M380">
            <v>0</v>
          </cell>
          <cell r="N380">
            <v>0</v>
          </cell>
          <cell r="O380">
            <v>0</v>
          </cell>
          <cell r="P380">
            <v>0</v>
          </cell>
          <cell r="Q380">
            <v>0</v>
          </cell>
          <cell r="R380">
            <v>40867</v>
          </cell>
          <cell r="S380">
            <v>40867</v>
          </cell>
          <cell r="T380">
            <v>40867</v>
          </cell>
        </row>
        <row r="381">
          <cell r="B381" t="str">
            <v>AVSI SK - Bureau de Bukavu</v>
          </cell>
          <cell r="C381" t="str">
            <v>Traitement</v>
          </cell>
          <cell r="D381" t="str">
            <v>ZAIG</v>
          </cell>
          <cell r="E381">
            <v>2011</v>
          </cell>
          <cell r="F381" t="str">
            <v>00000225</v>
          </cell>
          <cell r="G381" t="str">
            <v>1</v>
          </cell>
          <cell r="H381" t="str">
            <v>YI308 - RRMP: KIT NFI Noyau AVSI Bukavu</v>
          </cell>
          <cell r="I381" t="str">
            <v>Kit</v>
          </cell>
          <cell r="J381">
            <v>0</v>
          </cell>
          <cell r="K381">
            <v>0</v>
          </cell>
          <cell r="L381">
            <v>0</v>
          </cell>
          <cell r="M381">
            <v>0</v>
          </cell>
          <cell r="N381">
            <v>0</v>
          </cell>
          <cell r="O381">
            <v>0</v>
          </cell>
          <cell r="P381">
            <v>0</v>
          </cell>
          <cell r="Q381">
            <v>0</v>
          </cell>
          <cell r="R381">
            <v>40867</v>
          </cell>
          <cell r="S381">
            <v>40867</v>
          </cell>
          <cell r="T381">
            <v>40867</v>
          </cell>
        </row>
        <row r="382">
          <cell r="B382" t="str">
            <v>AVSI SK - Bureau de Bukavu</v>
          </cell>
          <cell r="C382" t="str">
            <v>Traitement</v>
          </cell>
          <cell r="D382" t="str">
            <v>ZAIG</v>
          </cell>
          <cell r="E382">
            <v>2011</v>
          </cell>
          <cell r="F382" t="str">
            <v>00000225</v>
          </cell>
          <cell r="G382" t="str">
            <v>1</v>
          </cell>
          <cell r="H382" t="str">
            <v>YI308 - RRMP: KIT NFI Noyau AVSI Bukavu</v>
          </cell>
          <cell r="I382" t="str">
            <v>Kit</v>
          </cell>
          <cell r="J382">
            <v>0</v>
          </cell>
          <cell r="K382">
            <v>0</v>
          </cell>
          <cell r="L382">
            <v>0</v>
          </cell>
          <cell r="M382">
            <v>0</v>
          </cell>
          <cell r="N382">
            <v>0</v>
          </cell>
          <cell r="O382">
            <v>0</v>
          </cell>
          <cell r="P382">
            <v>0</v>
          </cell>
          <cell r="Q382">
            <v>0</v>
          </cell>
          <cell r="R382">
            <v>40867</v>
          </cell>
          <cell r="S382">
            <v>40867</v>
          </cell>
          <cell r="T382">
            <v>40867</v>
          </cell>
        </row>
        <row r="383">
          <cell r="B383" t="str">
            <v>AVSI SK - Bureau de Bukavu</v>
          </cell>
          <cell r="C383" t="str">
            <v>Traitement</v>
          </cell>
          <cell r="D383" t="str">
            <v>ZAIG</v>
          </cell>
          <cell r="E383">
            <v>2011</v>
          </cell>
          <cell r="F383" t="str">
            <v>00000226</v>
          </cell>
          <cell r="G383" t="str">
            <v>1</v>
          </cell>
          <cell r="H383" t="str">
            <v>YI308 - RRMP: Jerrycan 10L AVSI Bukavu</v>
          </cell>
          <cell r="I383" t="str">
            <v>EA</v>
          </cell>
          <cell r="J383">
            <v>0</v>
          </cell>
          <cell r="K383">
            <v>0</v>
          </cell>
          <cell r="L383">
            <v>0</v>
          </cell>
          <cell r="M383">
            <v>0</v>
          </cell>
          <cell r="N383">
            <v>0</v>
          </cell>
          <cell r="O383">
            <v>0</v>
          </cell>
          <cell r="P383">
            <v>0</v>
          </cell>
          <cell r="Q383">
            <v>0</v>
          </cell>
          <cell r="R383">
            <v>40877</v>
          </cell>
          <cell r="S383">
            <v>40877</v>
          </cell>
          <cell r="T383">
            <v>40877</v>
          </cell>
        </row>
        <row r="384">
          <cell r="B384" t="str">
            <v>AVSI SK - Bureau de Bukavu</v>
          </cell>
          <cell r="C384" t="str">
            <v>Traitement</v>
          </cell>
          <cell r="D384" t="str">
            <v>ZAIG</v>
          </cell>
          <cell r="E384">
            <v>2011</v>
          </cell>
          <cell r="F384" t="str">
            <v>00000226</v>
          </cell>
          <cell r="G384" t="str">
            <v>1</v>
          </cell>
          <cell r="H384" t="str">
            <v>YI308 - RRMP: Jerrycan 10L AVSI Bukavu</v>
          </cell>
          <cell r="I384" t="str">
            <v>EA</v>
          </cell>
          <cell r="J384">
            <v>0</v>
          </cell>
          <cell r="K384">
            <v>0</v>
          </cell>
          <cell r="L384">
            <v>0</v>
          </cell>
          <cell r="M384">
            <v>0</v>
          </cell>
          <cell r="N384">
            <v>0</v>
          </cell>
          <cell r="O384">
            <v>0</v>
          </cell>
          <cell r="P384">
            <v>0</v>
          </cell>
          <cell r="Q384">
            <v>0</v>
          </cell>
          <cell r="R384">
            <v>40877</v>
          </cell>
          <cell r="S384">
            <v>40877</v>
          </cell>
          <cell r="T384">
            <v>40877</v>
          </cell>
        </row>
        <row r="385">
          <cell r="B385" t="str">
            <v>AVSI SK - Bureau de Bukavu</v>
          </cell>
          <cell r="C385" t="str">
            <v>Traitement</v>
          </cell>
          <cell r="D385" t="str">
            <v>ZAIG</v>
          </cell>
          <cell r="E385">
            <v>2011</v>
          </cell>
          <cell r="F385" t="str">
            <v>00000226</v>
          </cell>
          <cell r="G385" t="str">
            <v>1</v>
          </cell>
          <cell r="H385" t="str">
            <v>YI308 - RRMP: Jerrycan 10L AVSI Bukavu</v>
          </cell>
          <cell r="I385" t="str">
            <v>EA</v>
          </cell>
          <cell r="J385">
            <v>0</v>
          </cell>
          <cell r="K385">
            <v>0</v>
          </cell>
          <cell r="L385">
            <v>0</v>
          </cell>
          <cell r="M385">
            <v>0</v>
          </cell>
          <cell r="N385">
            <v>0</v>
          </cell>
          <cell r="O385">
            <v>0</v>
          </cell>
          <cell r="P385">
            <v>0</v>
          </cell>
          <cell r="Q385">
            <v>0</v>
          </cell>
          <cell r="R385">
            <v>40877</v>
          </cell>
          <cell r="S385">
            <v>40877</v>
          </cell>
          <cell r="T385">
            <v>40877</v>
          </cell>
        </row>
        <row r="386">
          <cell r="B386" t="str">
            <v>AVSI SK - Bureau de Bukavu</v>
          </cell>
          <cell r="C386" t="str">
            <v>Traitement</v>
          </cell>
          <cell r="D386" t="str">
            <v>ZAIG</v>
          </cell>
          <cell r="E386">
            <v>2011</v>
          </cell>
          <cell r="F386" t="str">
            <v>00000226</v>
          </cell>
          <cell r="G386" t="str">
            <v>1</v>
          </cell>
          <cell r="H386" t="str">
            <v>YI308 - RRMP: Jerrycan 10L AVSI Bukavu</v>
          </cell>
          <cell r="I386" t="str">
            <v>EA</v>
          </cell>
          <cell r="J386">
            <v>0</v>
          </cell>
          <cell r="K386">
            <v>0</v>
          </cell>
          <cell r="L386">
            <v>0</v>
          </cell>
          <cell r="M386">
            <v>0</v>
          </cell>
          <cell r="N386">
            <v>0</v>
          </cell>
          <cell r="O386">
            <v>0</v>
          </cell>
          <cell r="P386">
            <v>0</v>
          </cell>
          <cell r="Q386">
            <v>0</v>
          </cell>
          <cell r="R386">
            <v>40877</v>
          </cell>
          <cell r="S386">
            <v>40877</v>
          </cell>
          <cell r="T386">
            <v>40877</v>
          </cell>
        </row>
        <row r="387">
          <cell r="B387" t="str">
            <v>AVSI SK - Bureau de Bukavu</v>
          </cell>
          <cell r="C387" t="str">
            <v>Traitement</v>
          </cell>
          <cell r="D387" t="str">
            <v>ZAIG</v>
          </cell>
          <cell r="E387">
            <v>2011</v>
          </cell>
          <cell r="F387" t="str">
            <v>00000226</v>
          </cell>
          <cell r="G387" t="str">
            <v>1</v>
          </cell>
          <cell r="H387" t="str">
            <v>YI308 - RRMP: Jerrycan 10L AVSI Bukavu</v>
          </cell>
          <cell r="I387" t="str">
            <v>EA</v>
          </cell>
          <cell r="J387">
            <v>0</v>
          </cell>
          <cell r="K387">
            <v>0</v>
          </cell>
          <cell r="L387">
            <v>0</v>
          </cell>
          <cell r="M387">
            <v>0</v>
          </cell>
          <cell r="N387">
            <v>0</v>
          </cell>
          <cell r="O387">
            <v>0</v>
          </cell>
          <cell r="P387">
            <v>0</v>
          </cell>
          <cell r="Q387">
            <v>0</v>
          </cell>
          <cell r="R387">
            <v>40877</v>
          </cell>
          <cell r="S387">
            <v>40877</v>
          </cell>
          <cell r="T387">
            <v>40877</v>
          </cell>
        </row>
        <row r="388">
          <cell r="B388" t="str">
            <v>AVSI SK - Bureau de Bukavu</v>
          </cell>
          <cell r="C388" t="str">
            <v>Traitement</v>
          </cell>
          <cell r="D388" t="str">
            <v>ZAIG</v>
          </cell>
          <cell r="E388">
            <v>2011</v>
          </cell>
          <cell r="F388" t="str">
            <v>00000226</v>
          </cell>
          <cell r="G388" t="str">
            <v>1</v>
          </cell>
          <cell r="H388" t="str">
            <v>YI308 - RRMP: Jerrycan 10L AVSI Bukavu</v>
          </cell>
          <cell r="I388" t="str">
            <v>EA</v>
          </cell>
          <cell r="J388">
            <v>0</v>
          </cell>
          <cell r="K388">
            <v>0</v>
          </cell>
          <cell r="L388">
            <v>0</v>
          </cell>
          <cell r="M388">
            <v>0</v>
          </cell>
          <cell r="N388">
            <v>0</v>
          </cell>
          <cell r="O388">
            <v>0</v>
          </cell>
          <cell r="P388">
            <v>0</v>
          </cell>
          <cell r="Q388">
            <v>0</v>
          </cell>
          <cell r="R388">
            <v>40877</v>
          </cell>
          <cell r="S388">
            <v>40877</v>
          </cell>
          <cell r="T388">
            <v>40877</v>
          </cell>
        </row>
        <row r="389">
          <cell r="B389" t="str">
            <v>AVSI SK - Bureau de Bukavu</v>
          </cell>
          <cell r="C389" t="str">
            <v>Traitement</v>
          </cell>
          <cell r="D389" t="str">
            <v>ZAIG</v>
          </cell>
          <cell r="E389">
            <v>2011</v>
          </cell>
          <cell r="F389" t="str">
            <v>00000226</v>
          </cell>
          <cell r="G389" t="str">
            <v>1</v>
          </cell>
          <cell r="H389" t="str">
            <v>YI308 - RRMP: Jerrycan 10L AVSI Bukavu</v>
          </cell>
          <cell r="I389" t="str">
            <v>EA</v>
          </cell>
          <cell r="J389">
            <v>0</v>
          </cell>
          <cell r="K389">
            <v>0</v>
          </cell>
          <cell r="L389">
            <v>0</v>
          </cell>
          <cell r="M389">
            <v>0</v>
          </cell>
          <cell r="N389">
            <v>0</v>
          </cell>
          <cell r="O389">
            <v>0</v>
          </cell>
          <cell r="P389">
            <v>0</v>
          </cell>
          <cell r="Q389">
            <v>0</v>
          </cell>
          <cell r="R389">
            <v>40877</v>
          </cell>
          <cell r="S389">
            <v>40877</v>
          </cell>
          <cell r="T389">
            <v>40877</v>
          </cell>
        </row>
        <row r="390">
          <cell r="B390" t="str">
            <v>AVSI SK - Bureau de Bukavu</v>
          </cell>
          <cell r="C390" t="str">
            <v>Traitement</v>
          </cell>
          <cell r="D390" t="str">
            <v>ZAIG</v>
          </cell>
          <cell r="E390">
            <v>2011</v>
          </cell>
          <cell r="F390" t="str">
            <v>00000227</v>
          </cell>
          <cell r="G390" t="str">
            <v>0</v>
          </cell>
          <cell r="H390" t="str">
            <v>YI308 - RRMP: Pagnes AVSI Bukavu</v>
          </cell>
          <cell r="I390" t="str">
            <v>EA</v>
          </cell>
          <cell r="J390">
            <v>705</v>
          </cell>
          <cell r="K390" t="str">
            <v>ZAIG</v>
          </cell>
          <cell r="L390">
            <v>2011</v>
          </cell>
          <cell r="M390" t="str">
            <v>00000210</v>
          </cell>
          <cell r="N390" t="str">
            <v>0</v>
          </cell>
          <cell r="O390" t="str">
            <v>Ets Ndamwenge</v>
          </cell>
          <cell r="P390" t="str">
            <v>AVSI</v>
          </cell>
          <cell r="Q390" t="str">
            <v>Bukavu</v>
          </cell>
          <cell r="R390">
            <v>40816</v>
          </cell>
          <cell r="S390">
            <v>40862</v>
          </cell>
          <cell r="T390">
            <v>40862</v>
          </cell>
        </row>
        <row r="391">
          <cell r="B391" t="str">
            <v>AVSI SK - Bureau de Bukavu</v>
          </cell>
          <cell r="C391" t="str">
            <v>Traitement</v>
          </cell>
          <cell r="D391" t="str">
            <v>ZAIG</v>
          </cell>
          <cell r="E391">
            <v>2011</v>
          </cell>
          <cell r="F391" t="str">
            <v>00000227</v>
          </cell>
          <cell r="G391" t="str">
            <v>0</v>
          </cell>
          <cell r="H391" t="str">
            <v>YI308 - RRMP: Pagnes AVSI Bukavu</v>
          </cell>
          <cell r="I391" t="str">
            <v>EA</v>
          </cell>
          <cell r="J391">
            <v>1355</v>
          </cell>
          <cell r="K391" t="str">
            <v>ZAIG</v>
          </cell>
          <cell r="L391">
            <v>2011</v>
          </cell>
          <cell r="M391" t="str">
            <v>00000211</v>
          </cell>
          <cell r="N391" t="str">
            <v>0</v>
          </cell>
          <cell r="O391" t="str">
            <v>Maison ML</v>
          </cell>
          <cell r="P391" t="str">
            <v>AVSI</v>
          </cell>
          <cell r="Q391" t="str">
            <v>Bukavu</v>
          </cell>
          <cell r="R391">
            <v>40816</v>
          </cell>
          <cell r="S391">
            <v>40862</v>
          </cell>
          <cell r="T391">
            <v>40862</v>
          </cell>
        </row>
        <row r="392">
          <cell r="B392" t="str">
            <v>AVSI SK - Bureau de Bukavu</v>
          </cell>
          <cell r="C392" t="str">
            <v>Traitement</v>
          </cell>
          <cell r="D392" t="str">
            <v>ZAIG</v>
          </cell>
          <cell r="E392">
            <v>2011</v>
          </cell>
          <cell r="F392" t="str">
            <v>00000227</v>
          </cell>
          <cell r="G392" t="str">
            <v>0</v>
          </cell>
          <cell r="H392" t="str">
            <v>YI308 - RRMP: Pagnes AVSI Bukavu</v>
          </cell>
          <cell r="I392" t="str">
            <v>EA</v>
          </cell>
          <cell r="J392">
            <v>0</v>
          </cell>
          <cell r="K392">
            <v>0</v>
          </cell>
          <cell r="L392">
            <v>0</v>
          </cell>
          <cell r="M392">
            <v>0</v>
          </cell>
          <cell r="N392">
            <v>0</v>
          </cell>
          <cell r="O392">
            <v>0</v>
          </cell>
          <cell r="P392">
            <v>0</v>
          </cell>
          <cell r="Q392">
            <v>0</v>
          </cell>
          <cell r="R392">
            <v>40816</v>
          </cell>
          <cell r="S392">
            <v>40816</v>
          </cell>
          <cell r="T392">
            <v>40816</v>
          </cell>
        </row>
        <row r="393">
          <cell r="B393" t="str">
            <v>AVSI SK - Bureau de Bukavu</v>
          </cell>
          <cell r="C393" t="str">
            <v>Traitement</v>
          </cell>
          <cell r="D393" t="str">
            <v>ZAIG</v>
          </cell>
          <cell r="E393">
            <v>2011</v>
          </cell>
          <cell r="F393" t="str">
            <v>00000227</v>
          </cell>
          <cell r="G393" t="str">
            <v>0</v>
          </cell>
          <cell r="H393" t="str">
            <v>YI308 - RRMP: Pagnes AVSI Bukavu</v>
          </cell>
          <cell r="I393" t="str">
            <v>EA</v>
          </cell>
          <cell r="J393">
            <v>0</v>
          </cell>
          <cell r="K393">
            <v>0</v>
          </cell>
          <cell r="L393">
            <v>0</v>
          </cell>
          <cell r="M393">
            <v>0</v>
          </cell>
          <cell r="N393">
            <v>0</v>
          </cell>
          <cell r="O393">
            <v>0</v>
          </cell>
          <cell r="P393">
            <v>0</v>
          </cell>
          <cell r="Q393">
            <v>0</v>
          </cell>
          <cell r="R393">
            <v>40816</v>
          </cell>
          <cell r="S393">
            <v>40816</v>
          </cell>
          <cell r="T393">
            <v>40816</v>
          </cell>
        </row>
        <row r="394">
          <cell r="B394" t="str">
            <v>AVSI SK - Bureau de Bukavu</v>
          </cell>
          <cell r="C394" t="str">
            <v>Traitement</v>
          </cell>
          <cell r="D394" t="str">
            <v>ZAIG</v>
          </cell>
          <cell r="E394">
            <v>2011</v>
          </cell>
          <cell r="F394" t="str">
            <v>00000227</v>
          </cell>
          <cell r="G394" t="str">
            <v>0</v>
          </cell>
          <cell r="H394" t="str">
            <v>YI308 - RRMP: Pagnes AVSI Bukavu</v>
          </cell>
          <cell r="I394" t="str">
            <v>EA</v>
          </cell>
          <cell r="J394">
            <v>0</v>
          </cell>
          <cell r="K394">
            <v>0</v>
          </cell>
          <cell r="L394">
            <v>0</v>
          </cell>
          <cell r="M394">
            <v>0</v>
          </cell>
          <cell r="N394">
            <v>0</v>
          </cell>
          <cell r="O394">
            <v>0</v>
          </cell>
          <cell r="P394">
            <v>0</v>
          </cell>
          <cell r="Q394">
            <v>0</v>
          </cell>
          <cell r="R394">
            <v>40816</v>
          </cell>
          <cell r="S394">
            <v>40816</v>
          </cell>
          <cell r="T394">
            <v>40816</v>
          </cell>
        </row>
        <row r="395">
          <cell r="B395" t="str">
            <v>AVSI SK - Bureau de Bukavu</v>
          </cell>
          <cell r="C395" t="str">
            <v>Traitement</v>
          </cell>
          <cell r="D395" t="str">
            <v>ZAIG</v>
          </cell>
          <cell r="E395">
            <v>2011</v>
          </cell>
          <cell r="F395" t="str">
            <v>00000227</v>
          </cell>
          <cell r="G395" t="str">
            <v>0</v>
          </cell>
          <cell r="H395" t="str">
            <v>YI308 - RRMP: Pagnes AVSI Bukavu</v>
          </cell>
          <cell r="I395" t="str">
            <v>EA</v>
          </cell>
          <cell r="J395">
            <v>0</v>
          </cell>
          <cell r="K395">
            <v>0</v>
          </cell>
          <cell r="L395">
            <v>0</v>
          </cell>
          <cell r="M395">
            <v>0</v>
          </cell>
          <cell r="N395">
            <v>0</v>
          </cell>
          <cell r="O395">
            <v>0</v>
          </cell>
          <cell r="P395">
            <v>0</v>
          </cell>
          <cell r="Q395">
            <v>0</v>
          </cell>
          <cell r="R395">
            <v>40816</v>
          </cell>
          <cell r="S395">
            <v>40816</v>
          </cell>
          <cell r="T395">
            <v>40816</v>
          </cell>
        </row>
        <row r="396">
          <cell r="B396" t="str">
            <v>AVSI SK - Bureau de Bukavu</v>
          </cell>
          <cell r="C396" t="str">
            <v>Traitement</v>
          </cell>
          <cell r="D396" t="str">
            <v>ZAIG</v>
          </cell>
          <cell r="E396">
            <v>2011</v>
          </cell>
          <cell r="F396" t="str">
            <v>00000227</v>
          </cell>
          <cell r="G396" t="str">
            <v>0</v>
          </cell>
          <cell r="H396" t="str">
            <v>YI308 - RRMP: Pagnes AVSI Bukavu</v>
          </cell>
          <cell r="I396" t="str">
            <v>EA</v>
          </cell>
          <cell r="J396">
            <v>0</v>
          </cell>
          <cell r="K396">
            <v>0</v>
          </cell>
          <cell r="L396">
            <v>0</v>
          </cell>
          <cell r="M396">
            <v>0</v>
          </cell>
          <cell r="N396">
            <v>0</v>
          </cell>
          <cell r="O396">
            <v>0</v>
          </cell>
          <cell r="P396">
            <v>0</v>
          </cell>
          <cell r="Q396">
            <v>0</v>
          </cell>
          <cell r="R396">
            <v>40816</v>
          </cell>
          <cell r="S396">
            <v>40816</v>
          </cell>
          <cell r="T396">
            <v>40816</v>
          </cell>
        </row>
        <row r="397">
          <cell r="B397" t="str">
            <v>NRC NK - Bureau de Beni</v>
          </cell>
          <cell r="C397" t="str">
            <v>Traitement</v>
          </cell>
          <cell r="D397" t="str">
            <v>ZAIG</v>
          </cell>
          <cell r="E397">
            <v>2011</v>
          </cell>
          <cell r="F397" t="str">
            <v>00000228</v>
          </cell>
          <cell r="G397" t="str">
            <v>0</v>
          </cell>
          <cell r="H397" t="str">
            <v>YI308 - RRMP: Pagnes NRC Beni</v>
          </cell>
          <cell r="I397" t="str">
            <v>EA</v>
          </cell>
          <cell r="J397">
            <v>7075</v>
          </cell>
          <cell r="K397" t="str">
            <v>ZAIG</v>
          </cell>
          <cell r="L397">
            <v>2011</v>
          </cell>
          <cell r="M397" t="str">
            <v>00000209</v>
          </cell>
          <cell r="N397" t="str">
            <v>0</v>
          </cell>
          <cell r="O397" t="str">
            <v>Ets Ndamwenge</v>
          </cell>
          <cell r="P397" t="str">
            <v>NRC</v>
          </cell>
          <cell r="Q397" t="str">
            <v>Beni</v>
          </cell>
          <cell r="R397">
            <v>40816</v>
          </cell>
          <cell r="S397">
            <v>40822</v>
          </cell>
          <cell r="T397">
            <v>40822</v>
          </cell>
        </row>
        <row r="398">
          <cell r="B398" t="str">
            <v>NRC NK - Bureau de Beni</v>
          </cell>
          <cell r="C398" t="str">
            <v>Traitement</v>
          </cell>
          <cell r="D398" t="str">
            <v>ZAIG</v>
          </cell>
          <cell r="E398">
            <v>2011</v>
          </cell>
          <cell r="F398" t="str">
            <v>00000228</v>
          </cell>
          <cell r="G398" t="str">
            <v>0</v>
          </cell>
          <cell r="H398" t="str">
            <v>YI308 - RRMP: Pagnes NRC Beni</v>
          </cell>
          <cell r="I398" t="str">
            <v>EA</v>
          </cell>
          <cell r="J398">
            <v>0</v>
          </cell>
          <cell r="K398">
            <v>0</v>
          </cell>
          <cell r="L398">
            <v>0</v>
          </cell>
          <cell r="M398">
            <v>0</v>
          </cell>
          <cell r="N398">
            <v>0</v>
          </cell>
          <cell r="O398">
            <v>0</v>
          </cell>
          <cell r="P398">
            <v>0</v>
          </cell>
          <cell r="Q398">
            <v>0</v>
          </cell>
          <cell r="R398">
            <v>40816</v>
          </cell>
          <cell r="S398">
            <v>40816</v>
          </cell>
          <cell r="T398">
            <v>40816</v>
          </cell>
        </row>
        <row r="399">
          <cell r="B399" t="str">
            <v>NRC NK - Bureau de Beni</v>
          </cell>
          <cell r="C399" t="str">
            <v>Traitement</v>
          </cell>
          <cell r="D399" t="str">
            <v>ZAIG</v>
          </cell>
          <cell r="E399">
            <v>2011</v>
          </cell>
          <cell r="F399" t="str">
            <v>00000228</v>
          </cell>
          <cell r="G399" t="str">
            <v>0</v>
          </cell>
          <cell r="H399" t="str">
            <v>YI308 - RRMP: Pagnes NRC Beni</v>
          </cell>
          <cell r="I399" t="str">
            <v>EA</v>
          </cell>
          <cell r="J399">
            <v>0</v>
          </cell>
          <cell r="K399">
            <v>0</v>
          </cell>
          <cell r="L399">
            <v>0</v>
          </cell>
          <cell r="M399">
            <v>0</v>
          </cell>
          <cell r="N399">
            <v>0</v>
          </cell>
          <cell r="O399">
            <v>0</v>
          </cell>
          <cell r="P399">
            <v>0</v>
          </cell>
          <cell r="Q399">
            <v>0</v>
          </cell>
          <cell r="R399">
            <v>40816</v>
          </cell>
          <cell r="S399">
            <v>40816</v>
          </cell>
          <cell r="T399">
            <v>40816</v>
          </cell>
        </row>
        <row r="400">
          <cell r="B400" t="str">
            <v>NRC NK - Bureau de Beni</v>
          </cell>
          <cell r="C400" t="str">
            <v>Traitement</v>
          </cell>
          <cell r="D400" t="str">
            <v>ZAIG</v>
          </cell>
          <cell r="E400">
            <v>2011</v>
          </cell>
          <cell r="F400" t="str">
            <v>00000228</v>
          </cell>
          <cell r="G400" t="str">
            <v>0</v>
          </cell>
          <cell r="H400" t="str">
            <v>YI308 - RRMP: Pagnes NRC Beni</v>
          </cell>
          <cell r="I400" t="str">
            <v>EA</v>
          </cell>
          <cell r="J400">
            <v>0</v>
          </cell>
          <cell r="K400">
            <v>0</v>
          </cell>
          <cell r="L400">
            <v>0</v>
          </cell>
          <cell r="M400">
            <v>0</v>
          </cell>
          <cell r="N400">
            <v>0</v>
          </cell>
          <cell r="O400">
            <v>0</v>
          </cell>
          <cell r="P400">
            <v>0</v>
          </cell>
          <cell r="Q400">
            <v>0</v>
          </cell>
          <cell r="R400">
            <v>40816</v>
          </cell>
          <cell r="S400">
            <v>40816</v>
          </cell>
          <cell r="T400">
            <v>40816</v>
          </cell>
        </row>
        <row r="401">
          <cell r="B401" t="str">
            <v>NRC NK - Bureau de Beni</v>
          </cell>
          <cell r="C401" t="str">
            <v>Traitement</v>
          </cell>
          <cell r="D401" t="str">
            <v>ZAIG</v>
          </cell>
          <cell r="E401">
            <v>2011</v>
          </cell>
          <cell r="F401" t="str">
            <v>00000228</v>
          </cell>
          <cell r="G401" t="str">
            <v>0</v>
          </cell>
          <cell r="H401" t="str">
            <v>YI308 - RRMP: Pagnes NRC Beni</v>
          </cell>
          <cell r="I401" t="str">
            <v>EA</v>
          </cell>
          <cell r="J401">
            <v>0</v>
          </cell>
          <cell r="K401">
            <v>0</v>
          </cell>
          <cell r="L401">
            <v>0</v>
          </cell>
          <cell r="M401">
            <v>0</v>
          </cell>
          <cell r="N401">
            <v>0</v>
          </cell>
          <cell r="O401">
            <v>0</v>
          </cell>
          <cell r="P401">
            <v>0</v>
          </cell>
          <cell r="Q401">
            <v>0</v>
          </cell>
          <cell r="R401">
            <v>40816</v>
          </cell>
          <cell r="S401">
            <v>40816</v>
          </cell>
          <cell r="T401">
            <v>40816</v>
          </cell>
        </row>
        <row r="402">
          <cell r="B402" t="str">
            <v>NRC NK - Bureau de Beni</v>
          </cell>
          <cell r="C402" t="str">
            <v>Traitement</v>
          </cell>
          <cell r="D402" t="str">
            <v>ZAIG</v>
          </cell>
          <cell r="E402">
            <v>2011</v>
          </cell>
          <cell r="F402" t="str">
            <v>00000228</v>
          </cell>
          <cell r="G402" t="str">
            <v>0</v>
          </cell>
          <cell r="H402" t="str">
            <v>YI308 - RRMP: Pagnes NRC Beni</v>
          </cell>
          <cell r="I402" t="str">
            <v>EA</v>
          </cell>
          <cell r="J402">
            <v>0</v>
          </cell>
          <cell r="K402">
            <v>0</v>
          </cell>
          <cell r="L402">
            <v>0</v>
          </cell>
          <cell r="M402">
            <v>0</v>
          </cell>
          <cell r="N402">
            <v>0</v>
          </cell>
          <cell r="O402">
            <v>0</v>
          </cell>
          <cell r="P402">
            <v>0</v>
          </cell>
          <cell r="Q402">
            <v>0</v>
          </cell>
          <cell r="R402">
            <v>40816</v>
          </cell>
          <cell r="S402">
            <v>40816</v>
          </cell>
          <cell r="T402">
            <v>40816</v>
          </cell>
        </row>
        <row r="403">
          <cell r="B403" t="str">
            <v>NRC NK - Bureau de Beni</v>
          </cell>
          <cell r="C403" t="str">
            <v>Traitement</v>
          </cell>
          <cell r="D403" t="str">
            <v>ZAIG</v>
          </cell>
          <cell r="E403">
            <v>2011</v>
          </cell>
          <cell r="F403" t="str">
            <v>00000228</v>
          </cell>
          <cell r="G403" t="str">
            <v>0</v>
          </cell>
          <cell r="H403" t="str">
            <v>YI308 - RRMP: Pagnes NRC Beni</v>
          </cell>
          <cell r="I403" t="str">
            <v>EA</v>
          </cell>
          <cell r="J403">
            <v>0</v>
          </cell>
          <cell r="K403">
            <v>0</v>
          </cell>
          <cell r="L403">
            <v>0</v>
          </cell>
          <cell r="M403">
            <v>0</v>
          </cell>
          <cell r="N403">
            <v>0</v>
          </cell>
          <cell r="O403">
            <v>0</v>
          </cell>
          <cell r="P403">
            <v>0</v>
          </cell>
          <cell r="Q403">
            <v>0</v>
          </cell>
          <cell r="R403">
            <v>40816</v>
          </cell>
          <cell r="S403">
            <v>40816</v>
          </cell>
          <cell r="T403">
            <v>40816</v>
          </cell>
        </row>
        <row r="404">
          <cell r="B404" t="str">
            <v>UNICEF - Bureau de Goma</v>
          </cell>
          <cell r="C404" t="str">
            <v>Draft</v>
          </cell>
          <cell r="D404" t="str">
            <v>ZAIG</v>
          </cell>
          <cell r="E404">
            <v>2011</v>
          </cell>
          <cell r="F404" t="str">
            <v>00000253</v>
          </cell>
          <cell r="G404" t="str">
            <v>0</v>
          </cell>
          <cell r="H404" t="str">
            <v>YI308 - RRMP: Kit Noyau Partenaires UNICEF</v>
          </cell>
          <cell r="I404" t="str">
            <v>Kit</v>
          </cell>
          <cell r="J404">
            <v>0</v>
          </cell>
          <cell r="K404">
            <v>0</v>
          </cell>
          <cell r="L404">
            <v>0</v>
          </cell>
          <cell r="M404">
            <v>0</v>
          </cell>
          <cell r="N404">
            <v>0</v>
          </cell>
          <cell r="O404">
            <v>0</v>
          </cell>
          <cell r="P404">
            <v>0</v>
          </cell>
          <cell r="Q404">
            <v>0</v>
          </cell>
          <cell r="R404">
            <v>40923</v>
          </cell>
          <cell r="S404">
            <v>40923</v>
          </cell>
          <cell r="T404">
            <v>40923</v>
          </cell>
        </row>
        <row r="405">
          <cell r="B405" t="str">
            <v>UNICEF - Bureau de Goma</v>
          </cell>
          <cell r="C405" t="str">
            <v>Draft</v>
          </cell>
          <cell r="D405" t="str">
            <v>ZAIG</v>
          </cell>
          <cell r="E405">
            <v>2011</v>
          </cell>
          <cell r="F405" t="str">
            <v>00000253</v>
          </cell>
          <cell r="G405" t="str">
            <v>0</v>
          </cell>
          <cell r="H405" t="str">
            <v>YI308 - RRMP: Kit Noyau Partenaires UNICEF</v>
          </cell>
          <cell r="I405" t="str">
            <v>Kit</v>
          </cell>
          <cell r="J405">
            <v>0</v>
          </cell>
          <cell r="K405">
            <v>0</v>
          </cell>
          <cell r="L405">
            <v>0</v>
          </cell>
          <cell r="M405">
            <v>0</v>
          </cell>
          <cell r="N405">
            <v>0</v>
          </cell>
          <cell r="O405">
            <v>0</v>
          </cell>
          <cell r="P405">
            <v>0</v>
          </cell>
          <cell r="Q405">
            <v>0</v>
          </cell>
          <cell r="R405">
            <v>40923</v>
          </cell>
          <cell r="S405">
            <v>40923</v>
          </cell>
          <cell r="T405">
            <v>40923</v>
          </cell>
        </row>
        <row r="406">
          <cell r="B406" t="str">
            <v>UNICEF - Bureau de Goma</v>
          </cell>
          <cell r="C406" t="str">
            <v>Draft</v>
          </cell>
          <cell r="D406" t="str">
            <v>ZAIG</v>
          </cell>
          <cell r="E406">
            <v>2011</v>
          </cell>
          <cell r="F406" t="str">
            <v>00000253</v>
          </cell>
          <cell r="G406" t="str">
            <v>0</v>
          </cell>
          <cell r="H406" t="str">
            <v>YI308 - RRMP: Kit Noyau Partenaires UNICEF</v>
          </cell>
          <cell r="I406" t="str">
            <v>Kit</v>
          </cell>
          <cell r="J406">
            <v>0</v>
          </cell>
          <cell r="K406">
            <v>0</v>
          </cell>
          <cell r="L406">
            <v>0</v>
          </cell>
          <cell r="M406">
            <v>0</v>
          </cell>
          <cell r="N406">
            <v>0</v>
          </cell>
          <cell r="O406">
            <v>0</v>
          </cell>
          <cell r="P406">
            <v>0</v>
          </cell>
          <cell r="Q406">
            <v>0</v>
          </cell>
          <cell r="R406">
            <v>40923</v>
          </cell>
          <cell r="S406">
            <v>40923</v>
          </cell>
          <cell r="T406">
            <v>40923</v>
          </cell>
        </row>
        <row r="407">
          <cell r="B407" t="str">
            <v>UNICEF - Bureau de Goma</v>
          </cell>
          <cell r="C407" t="str">
            <v>Draft</v>
          </cell>
          <cell r="D407" t="str">
            <v>ZAIG</v>
          </cell>
          <cell r="E407">
            <v>2011</v>
          </cell>
          <cell r="F407" t="str">
            <v>00000253</v>
          </cell>
          <cell r="G407" t="str">
            <v>0</v>
          </cell>
          <cell r="H407" t="str">
            <v>YI308 - RRMP: Kit Noyau Partenaires UNICEF</v>
          </cell>
          <cell r="I407" t="str">
            <v>Kit</v>
          </cell>
          <cell r="J407">
            <v>0</v>
          </cell>
          <cell r="K407">
            <v>0</v>
          </cell>
          <cell r="L407">
            <v>0</v>
          </cell>
          <cell r="M407">
            <v>0</v>
          </cell>
          <cell r="N407">
            <v>0</v>
          </cell>
          <cell r="O407">
            <v>0</v>
          </cell>
          <cell r="P407">
            <v>0</v>
          </cell>
          <cell r="Q407">
            <v>0</v>
          </cell>
          <cell r="R407">
            <v>40923</v>
          </cell>
          <cell r="S407">
            <v>40923</v>
          </cell>
          <cell r="T407">
            <v>40923</v>
          </cell>
        </row>
        <row r="408">
          <cell r="B408" t="str">
            <v>UNICEF - Bureau de Goma</v>
          </cell>
          <cell r="C408" t="str">
            <v>Draft</v>
          </cell>
          <cell r="D408" t="str">
            <v>ZAIG</v>
          </cell>
          <cell r="E408">
            <v>2011</v>
          </cell>
          <cell r="F408" t="str">
            <v>00000253</v>
          </cell>
          <cell r="G408" t="str">
            <v>0</v>
          </cell>
          <cell r="H408" t="str">
            <v>YI308 - RRMP: Kit Noyau Partenaires UNICEF</v>
          </cell>
          <cell r="I408" t="str">
            <v>Kit</v>
          </cell>
          <cell r="J408">
            <v>0</v>
          </cell>
          <cell r="K408">
            <v>0</v>
          </cell>
          <cell r="L408">
            <v>0</v>
          </cell>
          <cell r="M408">
            <v>0</v>
          </cell>
          <cell r="N408">
            <v>0</v>
          </cell>
          <cell r="O408">
            <v>0</v>
          </cell>
          <cell r="P408">
            <v>0</v>
          </cell>
          <cell r="Q408">
            <v>0</v>
          </cell>
          <cell r="R408">
            <v>40923</v>
          </cell>
          <cell r="S408">
            <v>40923</v>
          </cell>
          <cell r="T408">
            <v>40923</v>
          </cell>
        </row>
        <row r="409">
          <cell r="B409" t="str">
            <v>UNICEF - Bureau de Goma</v>
          </cell>
          <cell r="C409" t="str">
            <v>Draft</v>
          </cell>
          <cell r="D409" t="str">
            <v>ZAIG</v>
          </cell>
          <cell r="E409">
            <v>2011</v>
          </cell>
          <cell r="F409" t="str">
            <v>00000253</v>
          </cell>
          <cell r="G409" t="str">
            <v>0</v>
          </cell>
          <cell r="H409" t="str">
            <v>YI308 - RRMP: Kit Noyau Partenaires UNICEF</v>
          </cell>
          <cell r="I409" t="str">
            <v>Kit</v>
          </cell>
          <cell r="J409">
            <v>0</v>
          </cell>
          <cell r="K409">
            <v>0</v>
          </cell>
          <cell r="L409">
            <v>0</v>
          </cell>
          <cell r="M409">
            <v>0</v>
          </cell>
          <cell r="N409">
            <v>0</v>
          </cell>
          <cell r="O409">
            <v>0</v>
          </cell>
          <cell r="P409">
            <v>0</v>
          </cell>
          <cell r="Q409">
            <v>0</v>
          </cell>
          <cell r="R409">
            <v>40923</v>
          </cell>
          <cell r="S409">
            <v>40923</v>
          </cell>
          <cell r="T409">
            <v>40923</v>
          </cell>
        </row>
        <row r="410">
          <cell r="B410" t="str">
            <v>UNICEF - Bureau de Goma</v>
          </cell>
          <cell r="C410" t="str">
            <v>Draft</v>
          </cell>
          <cell r="D410" t="str">
            <v>ZAIG</v>
          </cell>
          <cell r="E410">
            <v>2011</v>
          </cell>
          <cell r="F410" t="str">
            <v>00000253</v>
          </cell>
          <cell r="G410" t="str">
            <v>0</v>
          </cell>
          <cell r="H410" t="str">
            <v>YI308 - RRMP: Kit Noyau Partenaires UNICEF</v>
          </cell>
          <cell r="I410" t="str">
            <v>Kit</v>
          </cell>
          <cell r="J410">
            <v>0</v>
          </cell>
          <cell r="K410">
            <v>0</v>
          </cell>
          <cell r="L410">
            <v>0</v>
          </cell>
          <cell r="M410">
            <v>0</v>
          </cell>
          <cell r="N410">
            <v>0</v>
          </cell>
          <cell r="O410">
            <v>0</v>
          </cell>
          <cell r="P410">
            <v>0</v>
          </cell>
          <cell r="Q410">
            <v>0</v>
          </cell>
          <cell r="R410">
            <v>40923</v>
          </cell>
          <cell r="S410">
            <v>40923</v>
          </cell>
          <cell r="T410">
            <v>40923</v>
          </cell>
        </row>
        <row r="411">
          <cell r="B411" t="str">
            <v>NRC - Bureau de Beni</v>
          </cell>
          <cell r="C411" t="str">
            <v>Draft</v>
          </cell>
          <cell r="D411" t="str">
            <v>ZAIG</v>
          </cell>
          <cell r="E411">
            <v>2011</v>
          </cell>
          <cell r="F411" t="str">
            <v>00000254</v>
          </cell>
          <cell r="G411" t="str">
            <v>0</v>
          </cell>
          <cell r="H411" t="str">
            <v>YI308 - RRMP: Kit Noyau NRC NK</v>
          </cell>
          <cell r="I411" t="str">
            <v>Kit</v>
          </cell>
          <cell r="J411">
            <v>0</v>
          </cell>
          <cell r="K411">
            <v>0</v>
          </cell>
          <cell r="L411">
            <v>0</v>
          </cell>
          <cell r="M411">
            <v>0</v>
          </cell>
          <cell r="N411">
            <v>0</v>
          </cell>
          <cell r="O411">
            <v>0</v>
          </cell>
          <cell r="P411">
            <v>0</v>
          </cell>
          <cell r="Q411">
            <v>0</v>
          </cell>
          <cell r="R411">
            <v>40923</v>
          </cell>
          <cell r="S411">
            <v>40923</v>
          </cell>
          <cell r="T411">
            <v>40923</v>
          </cell>
        </row>
        <row r="412">
          <cell r="B412" t="str">
            <v>NRC - Bureau de Beni</v>
          </cell>
          <cell r="C412" t="str">
            <v>Draft</v>
          </cell>
          <cell r="D412" t="str">
            <v>ZAIG</v>
          </cell>
          <cell r="E412">
            <v>2011</v>
          </cell>
          <cell r="F412" t="str">
            <v>00000254</v>
          </cell>
          <cell r="G412" t="str">
            <v>0</v>
          </cell>
          <cell r="H412" t="str">
            <v>YI308 - RRMP: Kit Noyau NRC NK</v>
          </cell>
          <cell r="I412" t="str">
            <v>Kit</v>
          </cell>
          <cell r="J412">
            <v>0</v>
          </cell>
          <cell r="K412">
            <v>0</v>
          </cell>
          <cell r="L412">
            <v>0</v>
          </cell>
          <cell r="M412">
            <v>0</v>
          </cell>
          <cell r="N412">
            <v>0</v>
          </cell>
          <cell r="O412">
            <v>0</v>
          </cell>
          <cell r="P412">
            <v>0</v>
          </cell>
          <cell r="Q412">
            <v>0</v>
          </cell>
          <cell r="R412">
            <v>40923</v>
          </cell>
          <cell r="S412">
            <v>40923</v>
          </cell>
          <cell r="T412">
            <v>40923</v>
          </cell>
        </row>
        <row r="413">
          <cell r="B413" t="str">
            <v>NRC - Bureau de Beni</v>
          </cell>
          <cell r="C413" t="str">
            <v>Draft</v>
          </cell>
          <cell r="D413" t="str">
            <v>ZAIG</v>
          </cell>
          <cell r="E413">
            <v>2011</v>
          </cell>
          <cell r="F413" t="str">
            <v>00000254</v>
          </cell>
          <cell r="G413" t="str">
            <v>0</v>
          </cell>
          <cell r="H413" t="str">
            <v>YI308 - RRMP: Kit Noyau NRC NK</v>
          </cell>
          <cell r="I413" t="str">
            <v>Kit</v>
          </cell>
          <cell r="J413">
            <v>0</v>
          </cell>
          <cell r="K413">
            <v>0</v>
          </cell>
          <cell r="L413">
            <v>0</v>
          </cell>
          <cell r="M413">
            <v>0</v>
          </cell>
          <cell r="N413">
            <v>0</v>
          </cell>
          <cell r="O413">
            <v>0</v>
          </cell>
          <cell r="P413">
            <v>0</v>
          </cell>
          <cell r="Q413">
            <v>0</v>
          </cell>
          <cell r="R413">
            <v>40923</v>
          </cell>
          <cell r="S413">
            <v>40923</v>
          </cell>
          <cell r="T413">
            <v>40923</v>
          </cell>
        </row>
        <row r="414">
          <cell r="B414" t="str">
            <v>NRC - Bureau de Beni</v>
          </cell>
          <cell r="C414" t="str">
            <v>Draft</v>
          </cell>
          <cell r="D414" t="str">
            <v>ZAIG</v>
          </cell>
          <cell r="E414">
            <v>2011</v>
          </cell>
          <cell r="F414" t="str">
            <v>00000254</v>
          </cell>
          <cell r="G414" t="str">
            <v>0</v>
          </cell>
          <cell r="H414" t="str">
            <v>YI308 - RRMP: Kit Noyau NRC NK</v>
          </cell>
          <cell r="I414" t="str">
            <v>Kit</v>
          </cell>
          <cell r="J414">
            <v>0</v>
          </cell>
          <cell r="K414">
            <v>0</v>
          </cell>
          <cell r="L414">
            <v>0</v>
          </cell>
          <cell r="M414">
            <v>0</v>
          </cell>
          <cell r="N414">
            <v>0</v>
          </cell>
          <cell r="O414">
            <v>0</v>
          </cell>
          <cell r="P414">
            <v>0</v>
          </cell>
          <cell r="Q414">
            <v>0</v>
          </cell>
          <cell r="R414">
            <v>40923</v>
          </cell>
          <cell r="S414">
            <v>40923</v>
          </cell>
          <cell r="T414">
            <v>40923</v>
          </cell>
        </row>
        <row r="415">
          <cell r="B415" t="str">
            <v>NRC - Bureau de Beni</v>
          </cell>
          <cell r="C415" t="str">
            <v>Draft</v>
          </cell>
          <cell r="D415" t="str">
            <v>ZAIG</v>
          </cell>
          <cell r="E415">
            <v>2011</v>
          </cell>
          <cell r="F415" t="str">
            <v>00000254</v>
          </cell>
          <cell r="G415" t="str">
            <v>0</v>
          </cell>
          <cell r="H415" t="str">
            <v>YI308 - RRMP: Kit Noyau NRC NK</v>
          </cell>
          <cell r="I415" t="str">
            <v>Kit</v>
          </cell>
          <cell r="J415">
            <v>0</v>
          </cell>
          <cell r="K415">
            <v>0</v>
          </cell>
          <cell r="L415">
            <v>0</v>
          </cell>
          <cell r="M415">
            <v>0</v>
          </cell>
          <cell r="N415">
            <v>0</v>
          </cell>
          <cell r="O415">
            <v>0</v>
          </cell>
          <cell r="P415">
            <v>0</v>
          </cell>
          <cell r="Q415">
            <v>0</v>
          </cell>
          <cell r="R415">
            <v>40923</v>
          </cell>
          <cell r="S415">
            <v>40923</v>
          </cell>
          <cell r="T415">
            <v>40923</v>
          </cell>
        </row>
        <row r="416">
          <cell r="B416" t="str">
            <v>NRC - Bureau de Beni</v>
          </cell>
          <cell r="C416" t="str">
            <v>Draft</v>
          </cell>
          <cell r="D416" t="str">
            <v>ZAIG</v>
          </cell>
          <cell r="E416">
            <v>2011</v>
          </cell>
          <cell r="F416" t="str">
            <v>00000254</v>
          </cell>
          <cell r="G416" t="str">
            <v>0</v>
          </cell>
          <cell r="H416" t="str">
            <v>YI308 - RRMP: Kit Noyau NRC NK</v>
          </cell>
          <cell r="I416" t="str">
            <v>Kit</v>
          </cell>
          <cell r="J416">
            <v>0</v>
          </cell>
          <cell r="K416">
            <v>0</v>
          </cell>
          <cell r="L416">
            <v>0</v>
          </cell>
          <cell r="M416">
            <v>0</v>
          </cell>
          <cell r="N416">
            <v>0</v>
          </cell>
          <cell r="O416">
            <v>0</v>
          </cell>
          <cell r="P416">
            <v>0</v>
          </cell>
          <cell r="Q416">
            <v>0</v>
          </cell>
          <cell r="R416">
            <v>40923</v>
          </cell>
          <cell r="S416">
            <v>40923</v>
          </cell>
          <cell r="T416">
            <v>40923</v>
          </cell>
        </row>
        <row r="417">
          <cell r="B417" t="str">
            <v>NRC - Bureau de Beni</v>
          </cell>
          <cell r="C417" t="str">
            <v>Draft</v>
          </cell>
          <cell r="D417" t="str">
            <v>ZAIG</v>
          </cell>
          <cell r="E417">
            <v>2011</v>
          </cell>
          <cell r="F417" t="str">
            <v>00000254</v>
          </cell>
          <cell r="G417" t="str">
            <v>0</v>
          </cell>
          <cell r="H417" t="str">
            <v>YI308 - RRMP: Kit Noyau NRC NK</v>
          </cell>
          <cell r="I417" t="str">
            <v>Kit</v>
          </cell>
          <cell r="J417">
            <v>0</v>
          </cell>
          <cell r="K417">
            <v>0</v>
          </cell>
          <cell r="L417">
            <v>0</v>
          </cell>
          <cell r="M417">
            <v>0</v>
          </cell>
          <cell r="N417">
            <v>0</v>
          </cell>
          <cell r="O417">
            <v>0</v>
          </cell>
          <cell r="P417">
            <v>0</v>
          </cell>
          <cell r="Q417">
            <v>0</v>
          </cell>
          <cell r="R417">
            <v>40923</v>
          </cell>
          <cell r="S417">
            <v>40923</v>
          </cell>
          <cell r="T417">
            <v>40923</v>
          </cell>
        </row>
        <row r="418">
          <cell r="B418" t="str">
            <v>Solidarités International NK - Bureau de Goma</v>
          </cell>
          <cell r="C418" t="str">
            <v>Draft</v>
          </cell>
          <cell r="D418" t="str">
            <v>ZAIG</v>
          </cell>
          <cell r="E418">
            <v>2011</v>
          </cell>
          <cell r="F418" t="str">
            <v>00000255</v>
          </cell>
          <cell r="G418" t="str">
            <v>0</v>
          </cell>
          <cell r="H418" t="str">
            <v>YI308 - RRMP: Vrac Solidarités NK</v>
          </cell>
          <cell r="I418" t="str">
            <v>EA</v>
          </cell>
          <cell r="J418">
            <v>0</v>
          </cell>
          <cell r="K418">
            <v>0</v>
          </cell>
          <cell r="L418">
            <v>0</v>
          </cell>
          <cell r="M418">
            <v>0</v>
          </cell>
          <cell r="N418">
            <v>0</v>
          </cell>
          <cell r="O418">
            <v>0</v>
          </cell>
          <cell r="P418">
            <v>0</v>
          </cell>
          <cell r="Q418">
            <v>0</v>
          </cell>
          <cell r="R418">
            <v>40923</v>
          </cell>
          <cell r="S418">
            <v>40923</v>
          </cell>
          <cell r="T418">
            <v>40923</v>
          </cell>
        </row>
        <row r="419">
          <cell r="B419" t="str">
            <v>Solidarités International NK - Bureau de Goma</v>
          </cell>
          <cell r="C419" t="str">
            <v>Draft</v>
          </cell>
          <cell r="D419" t="str">
            <v>ZAIG</v>
          </cell>
          <cell r="E419">
            <v>2011</v>
          </cell>
          <cell r="F419" t="str">
            <v>00000255</v>
          </cell>
          <cell r="G419" t="str">
            <v>0</v>
          </cell>
          <cell r="H419" t="str">
            <v>YI308 - RRMP: Vrac Solidarités NK</v>
          </cell>
          <cell r="I419" t="str">
            <v>EA</v>
          </cell>
          <cell r="J419">
            <v>0</v>
          </cell>
          <cell r="K419">
            <v>0</v>
          </cell>
          <cell r="L419">
            <v>0</v>
          </cell>
          <cell r="M419">
            <v>0</v>
          </cell>
          <cell r="N419">
            <v>0</v>
          </cell>
          <cell r="O419">
            <v>0</v>
          </cell>
          <cell r="P419">
            <v>0</v>
          </cell>
          <cell r="Q419">
            <v>0</v>
          </cell>
          <cell r="R419">
            <v>40923</v>
          </cell>
          <cell r="S419">
            <v>40923</v>
          </cell>
          <cell r="T419">
            <v>40923</v>
          </cell>
        </row>
        <row r="420">
          <cell r="B420" t="str">
            <v>Solidarités International NK - Bureau de Goma</v>
          </cell>
          <cell r="C420" t="str">
            <v>Draft</v>
          </cell>
          <cell r="D420" t="str">
            <v>ZAIG</v>
          </cell>
          <cell r="E420">
            <v>2011</v>
          </cell>
          <cell r="F420" t="str">
            <v>00000255</v>
          </cell>
          <cell r="G420" t="str">
            <v>0</v>
          </cell>
          <cell r="H420" t="str">
            <v>YI308 - RRMP: Vrac Solidarités NK</v>
          </cell>
          <cell r="I420" t="str">
            <v>EA</v>
          </cell>
          <cell r="J420">
            <v>0</v>
          </cell>
          <cell r="K420">
            <v>0</v>
          </cell>
          <cell r="L420">
            <v>0</v>
          </cell>
          <cell r="M420">
            <v>0</v>
          </cell>
          <cell r="N420">
            <v>0</v>
          </cell>
          <cell r="O420">
            <v>0</v>
          </cell>
          <cell r="P420">
            <v>0</v>
          </cell>
          <cell r="Q420">
            <v>0</v>
          </cell>
          <cell r="R420">
            <v>40923</v>
          </cell>
          <cell r="S420">
            <v>40923</v>
          </cell>
          <cell r="T420">
            <v>40923</v>
          </cell>
        </row>
        <row r="421">
          <cell r="B421" t="str">
            <v>Solidarités International NK - Bureau de Goma</v>
          </cell>
          <cell r="C421" t="str">
            <v>Draft</v>
          </cell>
          <cell r="D421" t="str">
            <v>ZAIG</v>
          </cell>
          <cell r="E421">
            <v>2011</v>
          </cell>
          <cell r="F421" t="str">
            <v>00000255</v>
          </cell>
          <cell r="G421" t="str">
            <v>0</v>
          </cell>
          <cell r="H421" t="str">
            <v>YI308 - RRMP: Vrac Solidarités NK</v>
          </cell>
          <cell r="I421" t="str">
            <v>EA</v>
          </cell>
          <cell r="J421">
            <v>0</v>
          </cell>
          <cell r="K421">
            <v>0</v>
          </cell>
          <cell r="L421">
            <v>0</v>
          </cell>
          <cell r="M421">
            <v>0</v>
          </cell>
          <cell r="N421">
            <v>0</v>
          </cell>
          <cell r="O421">
            <v>0</v>
          </cell>
          <cell r="P421">
            <v>0</v>
          </cell>
          <cell r="Q421">
            <v>0</v>
          </cell>
          <cell r="R421">
            <v>40923</v>
          </cell>
          <cell r="S421">
            <v>40923</v>
          </cell>
          <cell r="T421">
            <v>40923</v>
          </cell>
        </row>
        <row r="422">
          <cell r="B422" t="str">
            <v>Solidarités International NK - Bureau de Goma</v>
          </cell>
          <cell r="C422" t="str">
            <v>Draft</v>
          </cell>
          <cell r="D422" t="str">
            <v>ZAIG</v>
          </cell>
          <cell r="E422">
            <v>2011</v>
          </cell>
          <cell r="F422" t="str">
            <v>00000255</v>
          </cell>
          <cell r="G422" t="str">
            <v>0</v>
          </cell>
          <cell r="H422" t="str">
            <v>YI308 - RRMP: Vrac Solidarités NK</v>
          </cell>
          <cell r="I422" t="str">
            <v>EA</v>
          </cell>
          <cell r="J422">
            <v>0</v>
          </cell>
          <cell r="K422">
            <v>0</v>
          </cell>
          <cell r="L422">
            <v>0</v>
          </cell>
          <cell r="M422">
            <v>0</v>
          </cell>
          <cell r="N422">
            <v>0</v>
          </cell>
          <cell r="O422">
            <v>0</v>
          </cell>
          <cell r="P422">
            <v>0</v>
          </cell>
          <cell r="Q422">
            <v>0</v>
          </cell>
          <cell r="R422">
            <v>40923</v>
          </cell>
          <cell r="S422">
            <v>40923</v>
          </cell>
          <cell r="T422">
            <v>40923</v>
          </cell>
        </row>
        <row r="423">
          <cell r="B423" t="str">
            <v>Solidarités International NK - Bureau de Goma</v>
          </cell>
          <cell r="C423" t="str">
            <v>Draft</v>
          </cell>
          <cell r="D423" t="str">
            <v>ZAIG</v>
          </cell>
          <cell r="E423">
            <v>2011</v>
          </cell>
          <cell r="F423" t="str">
            <v>00000255</v>
          </cell>
          <cell r="G423" t="str">
            <v>0</v>
          </cell>
          <cell r="H423" t="str">
            <v>YI308 - RRMP: Vrac Solidarités NK</v>
          </cell>
          <cell r="I423" t="str">
            <v>EA</v>
          </cell>
          <cell r="J423">
            <v>0</v>
          </cell>
          <cell r="K423">
            <v>0</v>
          </cell>
          <cell r="L423">
            <v>0</v>
          </cell>
          <cell r="M423">
            <v>0</v>
          </cell>
          <cell r="N423">
            <v>0</v>
          </cell>
          <cell r="O423">
            <v>0</v>
          </cell>
          <cell r="P423">
            <v>0</v>
          </cell>
          <cell r="Q423">
            <v>0</v>
          </cell>
          <cell r="R423">
            <v>40923</v>
          </cell>
          <cell r="S423">
            <v>40923</v>
          </cell>
          <cell r="T423">
            <v>40923</v>
          </cell>
        </row>
        <row r="424">
          <cell r="B424" t="str">
            <v>Solidarités International NK - Bureau de Goma</v>
          </cell>
          <cell r="C424" t="str">
            <v>Draft</v>
          </cell>
          <cell r="D424" t="str">
            <v>ZAIG</v>
          </cell>
          <cell r="E424">
            <v>2011</v>
          </cell>
          <cell r="F424" t="str">
            <v>00000255</v>
          </cell>
          <cell r="G424" t="str">
            <v>0</v>
          </cell>
          <cell r="H424" t="str">
            <v>YI308 - RRMP: Vrac Solidarités NK</v>
          </cell>
          <cell r="I424" t="str">
            <v>EA</v>
          </cell>
          <cell r="J424">
            <v>0</v>
          </cell>
          <cell r="K424">
            <v>0</v>
          </cell>
          <cell r="L424">
            <v>0</v>
          </cell>
          <cell r="M424">
            <v>0</v>
          </cell>
          <cell r="N424">
            <v>0</v>
          </cell>
          <cell r="O424">
            <v>0</v>
          </cell>
          <cell r="P424">
            <v>0</v>
          </cell>
          <cell r="Q424">
            <v>0</v>
          </cell>
          <cell r="R424">
            <v>40923</v>
          </cell>
          <cell r="S424">
            <v>40923</v>
          </cell>
          <cell r="T424">
            <v>40923</v>
          </cell>
        </row>
        <row r="425">
          <cell r="B425" t="str">
            <v>NRC NK - Bureau de Goma</v>
          </cell>
          <cell r="C425" t="str">
            <v>Draft</v>
          </cell>
          <cell r="D425" t="str">
            <v>ZAIG</v>
          </cell>
          <cell r="E425">
            <v>2011</v>
          </cell>
          <cell r="F425" t="str">
            <v>00000256</v>
          </cell>
          <cell r="G425" t="str">
            <v>0</v>
          </cell>
          <cell r="H425" t="str">
            <v>YI308 - RRMP: Vrac NRC NK</v>
          </cell>
          <cell r="I425" t="str">
            <v>EA</v>
          </cell>
          <cell r="J425">
            <v>0</v>
          </cell>
          <cell r="K425">
            <v>0</v>
          </cell>
          <cell r="L425">
            <v>0</v>
          </cell>
          <cell r="M425">
            <v>0</v>
          </cell>
          <cell r="N425">
            <v>0</v>
          </cell>
          <cell r="O425">
            <v>0</v>
          </cell>
          <cell r="P425">
            <v>0</v>
          </cell>
          <cell r="Q425">
            <v>0</v>
          </cell>
          <cell r="R425">
            <v>40923</v>
          </cell>
          <cell r="S425">
            <v>40923</v>
          </cell>
          <cell r="T425">
            <v>40923</v>
          </cell>
        </row>
        <row r="426">
          <cell r="B426" t="str">
            <v>NRC NK - Bureau de Goma</v>
          </cell>
          <cell r="C426" t="str">
            <v>Draft</v>
          </cell>
          <cell r="D426" t="str">
            <v>ZAIG</v>
          </cell>
          <cell r="E426">
            <v>2011</v>
          </cell>
          <cell r="F426" t="str">
            <v>00000256</v>
          </cell>
          <cell r="G426" t="str">
            <v>0</v>
          </cell>
          <cell r="H426" t="str">
            <v>YI308 - RRMP: Vrac NRC NK</v>
          </cell>
          <cell r="I426" t="str">
            <v>EA</v>
          </cell>
          <cell r="J426">
            <v>0</v>
          </cell>
          <cell r="K426">
            <v>0</v>
          </cell>
          <cell r="L426">
            <v>0</v>
          </cell>
          <cell r="M426">
            <v>0</v>
          </cell>
          <cell r="N426">
            <v>0</v>
          </cell>
          <cell r="O426">
            <v>0</v>
          </cell>
          <cell r="P426">
            <v>0</v>
          </cell>
          <cell r="Q426">
            <v>0</v>
          </cell>
          <cell r="R426">
            <v>40923</v>
          </cell>
          <cell r="S426">
            <v>40923</v>
          </cell>
          <cell r="T426">
            <v>40923</v>
          </cell>
        </row>
        <row r="427">
          <cell r="B427" t="str">
            <v>NRC NK - Bureau de Goma</v>
          </cell>
          <cell r="C427" t="str">
            <v>Draft</v>
          </cell>
          <cell r="D427" t="str">
            <v>ZAIG</v>
          </cell>
          <cell r="E427">
            <v>2011</v>
          </cell>
          <cell r="F427" t="str">
            <v>00000256</v>
          </cell>
          <cell r="G427" t="str">
            <v>0</v>
          </cell>
          <cell r="H427" t="str">
            <v>YI308 - RRMP: Vrac NRC NK</v>
          </cell>
          <cell r="I427" t="str">
            <v>EA</v>
          </cell>
          <cell r="J427">
            <v>0</v>
          </cell>
          <cell r="K427">
            <v>0</v>
          </cell>
          <cell r="L427">
            <v>0</v>
          </cell>
          <cell r="M427">
            <v>0</v>
          </cell>
          <cell r="N427">
            <v>0</v>
          </cell>
          <cell r="O427">
            <v>0</v>
          </cell>
          <cell r="P427">
            <v>0</v>
          </cell>
          <cell r="Q427">
            <v>0</v>
          </cell>
          <cell r="R427">
            <v>40923</v>
          </cell>
          <cell r="S427">
            <v>40923</v>
          </cell>
          <cell r="T427">
            <v>40923</v>
          </cell>
        </row>
        <row r="428">
          <cell r="B428" t="str">
            <v>NRC NK - Bureau de Goma</v>
          </cell>
          <cell r="C428" t="str">
            <v>Draft</v>
          </cell>
          <cell r="D428" t="str">
            <v>ZAIG</v>
          </cell>
          <cell r="E428">
            <v>2011</v>
          </cell>
          <cell r="F428" t="str">
            <v>00000256</v>
          </cell>
          <cell r="G428" t="str">
            <v>0</v>
          </cell>
          <cell r="H428" t="str">
            <v>YI308 - RRMP: Vrac NRC NK</v>
          </cell>
          <cell r="I428" t="str">
            <v>EA</v>
          </cell>
          <cell r="J428">
            <v>0</v>
          </cell>
          <cell r="K428">
            <v>0</v>
          </cell>
          <cell r="L428">
            <v>0</v>
          </cell>
          <cell r="M428">
            <v>0</v>
          </cell>
          <cell r="N428">
            <v>0</v>
          </cell>
          <cell r="O428">
            <v>0</v>
          </cell>
          <cell r="P428">
            <v>0</v>
          </cell>
          <cell r="Q428">
            <v>0</v>
          </cell>
          <cell r="R428">
            <v>40923</v>
          </cell>
          <cell r="S428">
            <v>40923</v>
          </cell>
          <cell r="T428">
            <v>40923</v>
          </cell>
        </row>
        <row r="429">
          <cell r="B429" t="str">
            <v>NRC NK - Bureau de Goma</v>
          </cell>
          <cell r="C429" t="str">
            <v>Draft</v>
          </cell>
          <cell r="D429" t="str">
            <v>ZAIG</v>
          </cell>
          <cell r="E429">
            <v>2011</v>
          </cell>
          <cell r="F429" t="str">
            <v>00000256</v>
          </cell>
          <cell r="G429" t="str">
            <v>0</v>
          </cell>
          <cell r="H429" t="str">
            <v>YI308 - RRMP: Vrac NRC NK</v>
          </cell>
          <cell r="I429" t="str">
            <v>EA</v>
          </cell>
          <cell r="J429">
            <v>0</v>
          </cell>
          <cell r="K429">
            <v>0</v>
          </cell>
          <cell r="L429">
            <v>0</v>
          </cell>
          <cell r="M429">
            <v>0</v>
          </cell>
          <cell r="N429">
            <v>0</v>
          </cell>
          <cell r="O429">
            <v>0</v>
          </cell>
          <cell r="P429">
            <v>0</v>
          </cell>
          <cell r="Q429">
            <v>0</v>
          </cell>
          <cell r="R429">
            <v>40923</v>
          </cell>
          <cell r="S429">
            <v>40923</v>
          </cell>
          <cell r="T429">
            <v>40923</v>
          </cell>
        </row>
        <row r="430">
          <cell r="B430" t="str">
            <v>NRC NK - Bureau de Goma</v>
          </cell>
          <cell r="C430" t="str">
            <v>Draft</v>
          </cell>
          <cell r="D430" t="str">
            <v>ZAIG</v>
          </cell>
          <cell r="E430">
            <v>2011</v>
          </cell>
          <cell r="F430" t="str">
            <v>00000256</v>
          </cell>
          <cell r="G430" t="str">
            <v>0</v>
          </cell>
          <cell r="H430" t="str">
            <v>YI308 - RRMP: Vrac NRC NK</v>
          </cell>
          <cell r="I430" t="str">
            <v>EA</v>
          </cell>
          <cell r="J430">
            <v>0</v>
          </cell>
          <cell r="K430">
            <v>0</v>
          </cell>
          <cell r="L430">
            <v>0</v>
          </cell>
          <cell r="M430">
            <v>0</v>
          </cell>
          <cell r="N430">
            <v>0</v>
          </cell>
          <cell r="O430">
            <v>0</v>
          </cell>
          <cell r="P430">
            <v>0</v>
          </cell>
          <cell r="Q430">
            <v>0</v>
          </cell>
          <cell r="R430">
            <v>40923</v>
          </cell>
          <cell r="S430">
            <v>40923</v>
          </cell>
          <cell r="T430">
            <v>40923</v>
          </cell>
        </row>
        <row r="431">
          <cell r="B431" t="str">
            <v>NRC NK - Bureau de Goma</v>
          </cell>
          <cell r="C431" t="str">
            <v>Draft</v>
          </cell>
          <cell r="D431" t="str">
            <v>ZAIG</v>
          </cell>
          <cell r="E431">
            <v>2011</v>
          </cell>
          <cell r="F431" t="str">
            <v>00000256</v>
          </cell>
          <cell r="G431" t="str">
            <v>0</v>
          </cell>
          <cell r="H431" t="str">
            <v>YI308 - RRMP: Vrac NRC NK</v>
          </cell>
          <cell r="I431" t="str">
            <v>EA</v>
          </cell>
          <cell r="J431">
            <v>0</v>
          </cell>
          <cell r="K431">
            <v>0</v>
          </cell>
          <cell r="L431">
            <v>0</v>
          </cell>
          <cell r="M431">
            <v>0</v>
          </cell>
          <cell r="N431">
            <v>0</v>
          </cell>
          <cell r="O431">
            <v>0</v>
          </cell>
          <cell r="P431">
            <v>0</v>
          </cell>
          <cell r="Q431">
            <v>0</v>
          </cell>
          <cell r="R431">
            <v>40923</v>
          </cell>
          <cell r="S431">
            <v>40923</v>
          </cell>
          <cell r="T431">
            <v>40923</v>
          </cell>
        </row>
        <row r="432">
          <cell r="B432" t="str">
            <v>IRC SK - Bureau de Bukavu</v>
          </cell>
          <cell r="C432" t="str">
            <v>Draft</v>
          </cell>
          <cell r="D432" t="str">
            <v>ZAIG</v>
          </cell>
          <cell r="E432">
            <v>2011</v>
          </cell>
          <cell r="F432" t="str">
            <v>00000257</v>
          </cell>
          <cell r="G432" t="str">
            <v>0</v>
          </cell>
          <cell r="H432" t="str">
            <v>YI308 - RRMP: Vrac IRC SK</v>
          </cell>
          <cell r="I432" t="str">
            <v>EA</v>
          </cell>
          <cell r="J432">
            <v>0</v>
          </cell>
          <cell r="K432">
            <v>0</v>
          </cell>
          <cell r="L432">
            <v>0</v>
          </cell>
          <cell r="M432">
            <v>0</v>
          </cell>
          <cell r="N432">
            <v>0</v>
          </cell>
          <cell r="O432">
            <v>0</v>
          </cell>
          <cell r="P432">
            <v>0</v>
          </cell>
          <cell r="Q432">
            <v>0</v>
          </cell>
          <cell r="R432">
            <v>40923</v>
          </cell>
          <cell r="S432">
            <v>40923</v>
          </cell>
          <cell r="T432">
            <v>40923</v>
          </cell>
        </row>
        <row r="433">
          <cell r="B433" t="str">
            <v>IRC SK - Bureau de Bukavu</v>
          </cell>
          <cell r="C433" t="str">
            <v>Draft</v>
          </cell>
          <cell r="D433" t="str">
            <v>ZAIG</v>
          </cell>
          <cell r="E433">
            <v>2011</v>
          </cell>
          <cell r="F433" t="str">
            <v>00000257</v>
          </cell>
          <cell r="G433" t="str">
            <v>0</v>
          </cell>
          <cell r="H433" t="str">
            <v>YI308 - RRMP: Vrac IRC SK</v>
          </cell>
          <cell r="I433" t="str">
            <v>EA</v>
          </cell>
          <cell r="J433">
            <v>0</v>
          </cell>
          <cell r="K433">
            <v>0</v>
          </cell>
          <cell r="L433">
            <v>0</v>
          </cell>
          <cell r="M433">
            <v>0</v>
          </cell>
          <cell r="N433">
            <v>0</v>
          </cell>
          <cell r="O433">
            <v>0</v>
          </cell>
          <cell r="P433">
            <v>0</v>
          </cell>
          <cell r="Q433">
            <v>0</v>
          </cell>
          <cell r="R433">
            <v>40923</v>
          </cell>
          <cell r="S433">
            <v>40923</v>
          </cell>
          <cell r="T433">
            <v>40923</v>
          </cell>
        </row>
        <row r="434">
          <cell r="B434" t="str">
            <v>IRC SK - Bureau de Bukavu</v>
          </cell>
          <cell r="C434" t="str">
            <v>Draft</v>
          </cell>
          <cell r="D434" t="str">
            <v>ZAIG</v>
          </cell>
          <cell r="E434">
            <v>2011</v>
          </cell>
          <cell r="F434" t="str">
            <v>00000257</v>
          </cell>
          <cell r="G434" t="str">
            <v>0</v>
          </cell>
          <cell r="H434" t="str">
            <v>YI308 - RRMP: Vrac IRC SK</v>
          </cell>
          <cell r="I434" t="str">
            <v>EA</v>
          </cell>
          <cell r="J434">
            <v>0</v>
          </cell>
          <cell r="K434">
            <v>0</v>
          </cell>
          <cell r="L434">
            <v>0</v>
          </cell>
          <cell r="M434">
            <v>0</v>
          </cell>
          <cell r="N434">
            <v>0</v>
          </cell>
          <cell r="O434">
            <v>0</v>
          </cell>
          <cell r="P434">
            <v>0</v>
          </cell>
          <cell r="Q434">
            <v>0</v>
          </cell>
          <cell r="R434">
            <v>40923</v>
          </cell>
          <cell r="S434">
            <v>40923</v>
          </cell>
          <cell r="T434">
            <v>40923</v>
          </cell>
        </row>
        <row r="435">
          <cell r="B435" t="str">
            <v>IRC SK - Bureau de Bukavu</v>
          </cell>
          <cell r="C435" t="str">
            <v>Draft</v>
          </cell>
          <cell r="D435" t="str">
            <v>ZAIG</v>
          </cell>
          <cell r="E435">
            <v>2011</v>
          </cell>
          <cell r="F435" t="str">
            <v>00000257</v>
          </cell>
          <cell r="G435" t="str">
            <v>0</v>
          </cell>
          <cell r="H435" t="str">
            <v>YI308 - RRMP: Vrac IRC SK</v>
          </cell>
          <cell r="I435" t="str">
            <v>EA</v>
          </cell>
          <cell r="J435">
            <v>0</v>
          </cell>
          <cell r="K435">
            <v>0</v>
          </cell>
          <cell r="L435">
            <v>0</v>
          </cell>
          <cell r="M435">
            <v>0</v>
          </cell>
          <cell r="N435">
            <v>0</v>
          </cell>
          <cell r="O435">
            <v>0</v>
          </cell>
          <cell r="P435">
            <v>0</v>
          </cell>
          <cell r="Q435">
            <v>0</v>
          </cell>
          <cell r="R435">
            <v>40923</v>
          </cell>
          <cell r="S435">
            <v>40923</v>
          </cell>
          <cell r="T435">
            <v>40923</v>
          </cell>
        </row>
        <row r="436">
          <cell r="B436" t="str">
            <v>IRC SK - Bureau de Bukavu</v>
          </cell>
          <cell r="C436" t="str">
            <v>Draft</v>
          </cell>
          <cell r="D436" t="str">
            <v>ZAIG</v>
          </cell>
          <cell r="E436">
            <v>2011</v>
          </cell>
          <cell r="F436" t="str">
            <v>00000257</v>
          </cell>
          <cell r="G436" t="str">
            <v>0</v>
          </cell>
          <cell r="H436" t="str">
            <v>YI308 - RRMP: Vrac IRC SK</v>
          </cell>
          <cell r="I436" t="str">
            <v>EA</v>
          </cell>
          <cell r="J436">
            <v>0</v>
          </cell>
          <cell r="K436">
            <v>0</v>
          </cell>
          <cell r="L436">
            <v>0</v>
          </cell>
          <cell r="M436">
            <v>0</v>
          </cell>
          <cell r="N436">
            <v>0</v>
          </cell>
          <cell r="O436">
            <v>0</v>
          </cell>
          <cell r="P436">
            <v>0</v>
          </cell>
          <cell r="Q436">
            <v>0</v>
          </cell>
          <cell r="R436">
            <v>40923</v>
          </cell>
          <cell r="S436">
            <v>40923</v>
          </cell>
          <cell r="T436">
            <v>40923</v>
          </cell>
        </row>
        <row r="437">
          <cell r="B437" t="str">
            <v>IRC SK - Bureau de Bukavu</v>
          </cell>
          <cell r="C437" t="str">
            <v>Draft</v>
          </cell>
          <cell r="D437" t="str">
            <v>ZAIG</v>
          </cell>
          <cell r="E437">
            <v>2011</v>
          </cell>
          <cell r="F437" t="str">
            <v>00000257</v>
          </cell>
          <cell r="G437" t="str">
            <v>0</v>
          </cell>
          <cell r="H437" t="str">
            <v>YI308 - RRMP: Vrac IRC SK</v>
          </cell>
          <cell r="I437" t="str">
            <v>EA</v>
          </cell>
          <cell r="J437">
            <v>0</v>
          </cell>
          <cell r="K437">
            <v>0</v>
          </cell>
          <cell r="L437">
            <v>0</v>
          </cell>
          <cell r="M437">
            <v>0</v>
          </cell>
          <cell r="N437">
            <v>0</v>
          </cell>
          <cell r="O437">
            <v>0</v>
          </cell>
          <cell r="P437">
            <v>0</v>
          </cell>
          <cell r="Q437">
            <v>0</v>
          </cell>
          <cell r="R437">
            <v>40923</v>
          </cell>
          <cell r="S437">
            <v>40923</v>
          </cell>
          <cell r="T437">
            <v>40923</v>
          </cell>
        </row>
        <row r="438">
          <cell r="B438" t="str">
            <v>IRC SK - Bureau de Bukavu</v>
          </cell>
          <cell r="C438" t="str">
            <v>Draft</v>
          </cell>
          <cell r="D438" t="str">
            <v>ZAIG</v>
          </cell>
          <cell r="E438">
            <v>2011</v>
          </cell>
          <cell r="F438" t="str">
            <v>00000257</v>
          </cell>
          <cell r="G438" t="str">
            <v>0</v>
          </cell>
          <cell r="H438" t="str">
            <v>YI308 - RRMP: Vrac IRC SK</v>
          </cell>
          <cell r="I438" t="str">
            <v>EA</v>
          </cell>
          <cell r="J438">
            <v>0</v>
          </cell>
          <cell r="K438">
            <v>0</v>
          </cell>
          <cell r="L438">
            <v>0</v>
          </cell>
          <cell r="M438">
            <v>0</v>
          </cell>
          <cell r="N438">
            <v>0</v>
          </cell>
          <cell r="O438">
            <v>0</v>
          </cell>
          <cell r="P438">
            <v>0</v>
          </cell>
          <cell r="Q438">
            <v>0</v>
          </cell>
          <cell r="R438">
            <v>40923</v>
          </cell>
          <cell r="S438">
            <v>40923</v>
          </cell>
          <cell r="T438">
            <v>40923</v>
          </cell>
        </row>
        <row r="439">
          <cell r="B439" t="str">
            <v>AVSI SK - Bureau de Bukavu</v>
          </cell>
          <cell r="C439" t="str">
            <v>Draft</v>
          </cell>
          <cell r="D439" t="str">
            <v>ZAIG</v>
          </cell>
          <cell r="E439">
            <v>2011</v>
          </cell>
          <cell r="F439" t="str">
            <v>00000258</v>
          </cell>
          <cell r="G439" t="str">
            <v>0</v>
          </cell>
          <cell r="H439" t="str">
            <v>YI308 - RRMP: Vrac AVSI SK</v>
          </cell>
          <cell r="I439" t="str">
            <v>EA</v>
          </cell>
          <cell r="J439">
            <v>0</v>
          </cell>
          <cell r="K439">
            <v>0</v>
          </cell>
          <cell r="L439">
            <v>0</v>
          </cell>
          <cell r="M439">
            <v>0</v>
          </cell>
          <cell r="N439">
            <v>0</v>
          </cell>
          <cell r="O439">
            <v>0</v>
          </cell>
          <cell r="P439">
            <v>0</v>
          </cell>
          <cell r="Q439">
            <v>0</v>
          </cell>
          <cell r="R439">
            <v>40923</v>
          </cell>
          <cell r="S439">
            <v>40923</v>
          </cell>
          <cell r="T439">
            <v>40923</v>
          </cell>
        </row>
        <row r="440">
          <cell r="B440" t="str">
            <v>AVSI SK - Bureau de Bukavu</v>
          </cell>
          <cell r="C440" t="str">
            <v>Draft</v>
          </cell>
          <cell r="D440" t="str">
            <v>ZAIG</v>
          </cell>
          <cell r="E440">
            <v>2011</v>
          </cell>
          <cell r="F440" t="str">
            <v>00000258</v>
          </cell>
          <cell r="G440" t="str">
            <v>0</v>
          </cell>
          <cell r="H440" t="str">
            <v>YI308 - RRMP: Vrac AVSI SK</v>
          </cell>
          <cell r="I440" t="str">
            <v>EA</v>
          </cell>
          <cell r="J440">
            <v>0</v>
          </cell>
          <cell r="K440">
            <v>0</v>
          </cell>
          <cell r="L440">
            <v>0</v>
          </cell>
          <cell r="M440">
            <v>0</v>
          </cell>
          <cell r="N440">
            <v>0</v>
          </cell>
          <cell r="O440">
            <v>0</v>
          </cell>
          <cell r="P440">
            <v>0</v>
          </cell>
          <cell r="Q440">
            <v>0</v>
          </cell>
          <cell r="R440">
            <v>40923</v>
          </cell>
          <cell r="S440">
            <v>40923</v>
          </cell>
          <cell r="T440">
            <v>40923</v>
          </cell>
        </row>
        <row r="441">
          <cell r="B441" t="str">
            <v>AVSI SK - Bureau de Bukavu</v>
          </cell>
          <cell r="C441" t="str">
            <v>Draft</v>
          </cell>
          <cell r="D441" t="str">
            <v>ZAIG</v>
          </cell>
          <cell r="E441">
            <v>2011</v>
          </cell>
          <cell r="F441" t="str">
            <v>00000258</v>
          </cell>
          <cell r="G441" t="str">
            <v>0</v>
          </cell>
          <cell r="H441" t="str">
            <v>YI308 - RRMP: Vrac AVSI SK</v>
          </cell>
          <cell r="I441" t="str">
            <v>EA</v>
          </cell>
          <cell r="J441">
            <v>0</v>
          </cell>
          <cell r="K441">
            <v>0</v>
          </cell>
          <cell r="L441">
            <v>0</v>
          </cell>
          <cell r="M441">
            <v>0</v>
          </cell>
          <cell r="N441">
            <v>0</v>
          </cell>
          <cell r="O441">
            <v>0</v>
          </cell>
          <cell r="P441">
            <v>0</v>
          </cell>
          <cell r="Q441">
            <v>0</v>
          </cell>
          <cell r="R441">
            <v>40923</v>
          </cell>
          <cell r="S441">
            <v>40923</v>
          </cell>
          <cell r="T441">
            <v>40923</v>
          </cell>
        </row>
        <row r="442">
          <cell r="B442" t="str">
            <v>AVSI SK - Bureau de Bukavu</v>
          </cell>
          <cell r="C442" t="str">
            <v>Draft</v>
          </cell>
          <cell r="D442" t="str">
            <v>ZAIG</v>
          </cell>
          <cell r="E442">
            <v>2011</v>
          </cell>
          <cell r="F442" t="str">
            <v>00000258</v>
          </cell>
          <cell r="G442" t="str">
            <v>0</v>
          </cell>
          <cell r="H442" t="str">
            <v>YI308 - RRMP: Vrac AVSI SK</v>
          </cell>
          <cell r="I442" t="str">
            <v>EA</v>
          </cell>
          <cell r="J442">
            <v>0</v>
          </cell>
          <cell r="K442">
            <v>0</v>
          </cell>
          <cell r="L442">
            <v>0</v>
          </cell>
          <cell r="M442">
            <v>0</v>
          </cell>
          <cell r="N442">
            <v>0</v>
          </cell>
          <cell r="O442">
            <v>0</v>
          </cell>
          <cell r="P442">
            <v>0</v>
          </cell>
          <cell r="Q442">
            <v>0</v>
          </cell>
          <cell r="R442">
            <v>40923</v>
          </cell>
          <cell r="S442">
            <v>40923</v>
          </cell>
          <cell r="T442">
            <v>40923</v>
          </cell>
        </row>
        <row r="443">
          <cell r="B443" t="str">
            <v>AVSI SK - Bureau de Bukavu</v>
          </cell>
          <cell r="C443" t="str">
            <v>Draft</v>
          </cell>
          <cell r="D443" t="str">
            <v>ZAIG</v>
          </cell>
          <cell r="E443">
            <v>2011</v>
          </cell>
          <cell r="F443" t="str">
            <v>00000258</v>
          </cell>
          <cell r="G443" t="str">
            <v>0</v>
          </cell>
          <cell r="H443" t="str">
            <v>YI308 - RRMP: Vrac AVSI SK</v>
          </cell>
          <cell r="I443" t="str">
            <v>EA</v>
          </cell>
          <cell r="J443">
            <v>0</v>
          </cell>
          <cell r="K443">
            <v>0</v>
          </cell>
          <cell r="L443">
            <v>0</v>
          </cell>
          <cell r="M443">
            <v>0</v>
          </cell>
          <cell r="N443">
            <v>0</v>
          </cell>
          <cell r="O443">
            <v>0</v>
          </cell>
          <cell r="P443">
            <v>0</v>
          </cell>
          <cell r="Q443">
            <v>0</v>
          </cell>
          <cell r="R443">
            <v>40923</v>
          </cell>
          <cell r="S443">
            <v>40923</v>
          </cell>
          <cell r="T443">
            <v>40923</v>
          </cell>
        </row>
        <row r="444">
          <cell r="B444" t="str">
            <v>AVSI SK - Bureau de Bukavu</v>
          </cell>
          <cell r="C444" t="str">
            <v>Draft</v>
          </cell>
          <cell r="D444" t="str">
            <v>ZAIG</v>
          </cell>
          <cell r="E444">
            <v>2011</v>
          </cell>
          <cell r="F444" t="str">
            <v>00000258</v>
          </cell>
          <cell r="G444" t="str">
            <v>0</v>
          </cell>
          <cell r="H444" t="str">
            <v>YI308 - RRMP: Vrac AVSI SK</v>
          </cell>
          <cell r="I444" t="str">
            <v>EA</v>
          </cell>
          <cell r="J444">
            <v>0</v>
          </cell>
          <cell r="K444">
            <v>0</v>
          </cell>
          <cell r="L444">
            <v>0</v>
          </cell>
          <cell r="M444">
            <v>0</v>
          </cell>
          <cell r="N444">
            <v>0</v>
          </cell>
          <cell r="O444">
            <v>0</v>
          </cell>
          <cell r="P444">
            <v>0</v>
          </cell>
          <cell r="Q444">
            <v>0</v>
          </cell>
          <cell r="R444">
            <v>40923</v>
          </cell>
          <cell r="S444">
            <v>40923</v>
          </cell>
          <cell r="T444">
            <v>40923</v>
          </cell>
        </row>
        <row r="445">
          <cell r="B445" t="str">
            <v>AVSI SK - Bureau de Bukavu</v>
          </cell>
          <cell r="C445" t="str">
            <v>Draft</v>
          </cell>
          <cell r="D445" t="str">
            <v>ZAIG</v>
          </cell>
          <cell r="E445">
            <v>2011</v>
          </cell>
          <cell r="F445" t="str">
            <v>00000258</v>
          </cell>
          <cell r="G445" t="str">
            <v>0</v>
          </cell>
          <cell r="H445" t="str">
            <v>YI308 - RRMP: Vrac AVSI SK</v>
          </cell>
          <cell r="I445" t="str">
            <v>EA</v>
          </cell>
          <cell r="J445">
            <v>0</v>
          </cell>
          <cell r="K445">
            <v>0</v>
          </cell>
          <cell r="L445">
            <v>0</v>
          </cell>
          <cell r="M445">
            <v>0</v>
          </cell>
          <cell r="N445">
            <v>0</v>
          </cell>
          <cell r="O445">
            <v>0</v>
          </cell>
          <cell r="P445">
            <v>0</v>
          </cell>
          <cell r="Q445">
            <v>0</v>
          </cell>
          <cell r="R445">
            <v>40923</v>
          </cell>
          <cell r="S445">
            <v>40923</v>
          </cell>
          <cell r="T445">
            <v>40923</v>
          </cell>
        </row>
        <row r="446">
          <cell r="B446" t="str">
            <v>UNICEF - Bureau de Goma</v>
          </cell>
          <cell r="C446" t="str">
            <v>Draft</v>
          </cell>
          <cell r="D446" t="str">
            <v>ZAIG</v>
          </cell>
          <cell r="E446">
            <v>2011</v>
          </cell>
          <cell r="F446" t="str">
            <v>00000259</v>
          </cell>
          <cell r="G446" t="str">
            <v>0</v>
          </cell>
          <cell r="H446" t="str">
            <v>YI308 - RRMP: Vrac Partenaires UNICEF</v>
          </cell>
          <cell r="I446" t="str">
            <v>EA</v>
          </cell>
          <cell r="J446">
            <v>0</v>
          </cell>
          <cell r="K446">
            <v>0</v>
          </cell>
          <cell r="L446">
            <v>0</v>
          </cell>
          <cell r="M446">
            <v>0</v>
          </cell>
          <cell r="N446">
            <v>0</v>
          </cell>
          <cell r="O446">
            <v>0</v>
          </cell>
          <cell r="P446">
            <v>0</v>
          </cell>
          <cell r="Q446">
            <v>0</v>
          </cell>
          <cell r="R446">
            <v>40923</v>
          </cell>
          <cell r="S446">
            <v>40923</v>
          </cell>
          <cell r="T446">
            <v>40923</v>
          </cell>
        </row>
        <row r="447">
          <cell r="B447" t="str">
            <v>UNICEF - Bureau de Goma</v>
          </cell>
          <cell r="C447" t="str">
            <v>Draft</v>
          </cell>
          <cell r="D447" t="str">
            <v>ZAIG</v>
          </cell>
          <cell r="E447">
            <v>2011</v>
          </cell>
          <cell r="F447" t="str">
            <v>00000259</v>
          </cell>
          <cell r="G447" t="str">
            <v>0</v>
          </cell>
          <cell r="H447" t="str">
            <v>YI308 - RRMP: Vrac Partenaires UNICEF</v>
          </cell>
          <cell r="I447" t="str">
            <v>EA</v>
          </cell>
          <cell r="J447">
            <v>0</v>
          </cell>
          <cell r="K447">
            <v>0</v>
          </cell>
          <cell r="L447">
            <v>0</v>
          </cell>
          <cell r="M447">
            <v>0</v>
          </cell>
          <cell r="N447">
            <v>0</v>
          </cell>
          <cell r="O447">
            <v>0</v>
          </cell>
          <cell r="P447">
            <v>0</v>
          </cell>
          <cell r="Q447">
            <v>0</v>
          </cell>
          <cell r="R447">
            <v>40923</v>
          </cell>
          <cell r="S447">
            <v>40923</v>
          </cell>
          <cell r="T447">
            <v>40923</v>
          </cell>
        </row>
        <row r="448">
          <cell r="B448" t="str">
            <v>UNICEF - Bureau de Goma</v>
          </cell>
          <cell r="C448" t="str">
            <v>Draft</v>
          </cell>
          <cell r="D448" t="str">
            <v>ZAIG</v>
          </cell>
          <cell r="E448">
            <v>2011</v>
          </cell>
          <cell r="F448" t="str">
            <v>00000259</v>
          </cell>
          <cell r="G448" t="str">
            <v>0</v>
          </cell>
          <cell r="H448" t="str">
            <v>YI308 - RRMP: Vrac Partenaires UNICEF</v>
          </cell>
          <cell r="I448" t="str">
            <v>EA</v>
          </cell>
          <cell r="J448">
            <v>0</v>
          </cell>
          <cell r="K448">
            <v>0</v>
          </cell>
          <cell r="L448">
            <v>0</v>
          </cell>
          <cell r="M448">
            <v>0</v>
          </cell>
          <cell r="N448">
            <v>0</v>
          </cell>
          <cell r="O448">
            <v>0</v>
          </cell>
          <cell r="P448">
            <v>0</v>
          </cell>
          <cell r="Q448">
            <v>0</v>
          </cell>
          <cell r="R448">
            <v>40923</v>
          </cell>
          <cell r="S448">
            <v>40923</v>
          </cell>
          <cell r="T448">
            <v>40923</v>
          </cell>
        </row>
        <row r="449">
          <cell r="B449" t="str">
            <v>UNICEF - Bureau de Goma</v>
          </cell>
          <cell r="C449" t="str">
            <v>Draft</v>
          </cell>
          <cell r="D449" t="str">
            <v>ZAIG</v>
          </cell>
          <cell r="E449">
            <v>2011</v>
          </cell>
          <cell r="F449" t="str">
            <v>00000259</v>
          </cell>
          <cell r="G449" t="str">
            <v>0</v>
          </cell>
          <cell r="H449" t="str">
            <v>YI308 - RRMP: Vrac Partenaires UNICEF</v>
          </cell>
          <cell r="I449" t="str">
            <v>EA</v>
          </cell>
          <cell r="J449">
            <v>0</v>
          </cell>
          <cell r="K449">
            <v>0</v>
          </cell>
          <cell r="L449">
            <v>0</v>
          </cell>
          <cell r="M449">
            <v>0</v>
          </cell>
          <cell r="N449">
            <v>0</v>
          </cell>
          <cell r="O449">
            <v>0</v>
          </cell>
          <cell r="P449">
            <v>0</v>
          </cell>
          <cell r="Q449">
            <v>0</v>
          </cell>
          <cell r="R449">
            <v>40923</v>
          </cell>
          <cell r="S449">
            <v>40923</v>
          </cell>
          <cell r="T449">
            <v>40923</v>
          </cell>
        </row>
        <row r="450">
          <cell r="B450" t="str">
            <v>UNICEF - Bureau de Goma</v>
          </cell>
          <cell r="C450" t="str">
            <v>Draft</v>
          </cell>
          <cell r="D450" t="str">
            <v>ZAIG</v>
          </cell>
          <cell r="E450">
            <v>2011</v>
          </cell>
          <cell r="F450" t="str">
            <v>00000259</v>
          </cell>
          <cell r="G450" t="str">
            <v>0</v>
          </cell>
          <cell r="H450" t="str">
            <v>YI308 - RRMP: Vrac Partenaires UNICEF</v>
          </cell>
          <cell r="I450" t="str">
            <v>EA</v>
          </cell>
          <cell r="J450">
            <v>0</v>
          </cell>
          <cell r="K450">
            <v>0</v>
          </cell>
          <cell r="L450">
            <v>0</v>
          </cell>
          <cell r="M450">
            <v>0</v>
          </cell>
          <cell r="N450">
            <v>0</v>
          </cell>
          <cell r="O450">
            <v>0</v>
          </cell>
          <cell r="P450">
            <v>0</v>
          </cell>
          <cell r="Q450">
            <v>0</v>
          </cell>
          <cell r="R450">
            <v>40923</v>
          </cell>
          <cell r="S450">
            <v>40923</v>
          </cell>
          <cell r="T450">
            <v>40923</v>
          </cell>
        </row>
        <row r="451">
          <cell r="B451" t="str">
            <v>UNICEF - Bureau de Goma</v>
          </cell>
          <cell r="C451" t="str">
            <v>Draft</v>
          </cell>
          <cell r="D451" t="str">
            <v>ZAIG</v>
          </cell>
          <cell r="E451">
            <v>2011</v>
          </cell>
          <cell r="F451" t="str">
            <v>00000259</v>
          </cell>
          <cell r="G451" t="str">
            <v>0</v>
          </cell>
          <cell r="H451" t="str">
            <v>YI308 - RRMP: Vrac Partenaires UNICEF</v>
          </cell>
          <cell r="I451" t="str">
            <v>EA</v>
          </cell>
          <cell r="J451">
            <v>0</v>
          </cell>
          <cell r="K451">
            <v>0</v>
          </cell>
          <cell r="L451">
            <v>0</v>
          </cell>
          <cell r="M451">
            <v>0</v>
          </cell>
          <cell r="N451">
            <v>0</v>
          </cell>
          <cell r="O451">
            <v>0</v>
          </cell>
          <cell r="P451">
            <v>0</v>
          </cell>
          <cell r="Q451">
            <v>0</v>
          </cell>
          <cell r="R451">
            <v>40923</v>
          </cell>
          <cell r="S451">
            <v>40923</v>
          </cell>
          <cell r="T451">
            <v>40923</v>
          </cell>
        </row>
        <row r="452">
          <cell r="B452" t="str">
            <v>UNICEF - Bureau de Goma</v>
          </cell>
          <cell r="C452" t="str">
            <v>Draft</v>
          </cell>
          <cell r="D452" t="str">
            <v>ZAIG</v>
          </cell>
          <cell r="E452">
            <v>2011</v>
          </cell>
          <cell r="F452" t="str">
            <v>00000259</v>
          </cell>
          <cell r="G452" t="str">
            <v>0</v>
          </cell>
          <cell r="H452" t="str">
            <v>YI308 - RRMP: Vrac Partenaires UNICEF</v>
          </cell>
          <cell r="I452" t="str">
            <v>EA</v>
          </cell>
          <cell r="J452">
            <v>0</v>
          </cell>
          <cell r="K452">
            <v>0</v>
          </cell>
          <cell r="L452">
            <v>0</v>
          </cell>
          <cell r="M452">
            <v>0</v>
          </cell>
          <cell r="N452">
            <v>0</v>
          </cell>
          <cell r="O452">
            <v>0</v>
          </cell>
          <cell r="P452">
            <v>0</v>
          </cell>
          <cell r="Q452">
            <v>0</v>
          </cell>
          <cell r="R452">
            <v>40923</v>
          </cell>
          <cell r="S452">
            <v>40923</v>
          </cell>
          <cell r="T452">
            <v>40923</v>
          </cell>
        </row>
        <row r="453">
          <cell r="B453" t="str">
            <v>NRC NK - Bureau de Beni</v>
          </cell>
          <cell r="C453" t="str">
            <v>Draft</v>
          </cell>
          <cell r="D453" t="str">
            <v>ZAIG</v>
          </cell>
          <cell r="E453">
            <v>2011</v>
          </cell>
          <cell r="F453" t="str">
            <v>00000260</v>
          </cell>
          <cell r="G453" t="str">
            <v>0</v>
          </cell>
          <cell r="H453" t="str">
            <v>YI308 - RRMP: Vrac NRC NK</v>
          </cell>
          <cell r="I453" t="str">
            <v>EA</v>
          </cell>
          <cell r="J453">
            <v>0</v>
          </cell>
          <cell r="K453">
            <v>0</v>
          </cell>
          <cell r="L453">
            <v>0</v>
          </cell>
          <cell r="M453">
            <v>0</v>
          </cell>
          <cell r="N453">
            <v>0</v>
          </cell>
          <cell r="O453">
            <v>0</v>
          </cell>
          <cell r="P453">
            <v>0</v>
          </cell>
          <cell r="Q453">
            <v>0</v>
          </cell>
          <cell r="R453">
            <v>40923</v>
          </cell>
          <cell r="S453">
            <v>40923</v>
          </cell>
          <cell r="T453">
            <v>40923</v>
          </cell>
        </row>
        <row r="454">
          <cell r="B454" t="str">
            <v>NRC NK - Bureau de Beni</v>
          </cell>
          <cell r="C454" t="str">
            <v>Draft</v>
          </cell>
          <cell r="D454" t="str">
            <v>ZAIG</v>
          </cell>
          <cell r="E454">
            <v>2011</v>
          </cell>
          <cell r="F454" t="str">
            <v>00000260</v>
          </cell>
          <cell r="G454" t="str">
            <v>0</v>
          </cell>
          <cell r="H454" t="str">
            <v>YI308 - RRMP: Vrac NRC NK</v>
          </cell>
          <cell r="I454" t="str">
            <v>EA</v>
          </cell>
          <cell r="J454">
            <v>0</v>
          </cell>
          <cell r="K454">
            <v>0</v>
          </cell>
          <cell r="L454">
            <v>0</v>
          </cell>
          <cell r="M454">
            <v>0</v>
          </cell>
          <cell r="N454">
            <v>0</v>
          </cell>
          <cell r="O454">
            <v>0</v>
          </cell>
          <cell r="P454">
            <v>0</v>
          </cell>
          <cell r="Q454">
            <v>0</v>
          </cell>
          <cell r="R454">
            <v>40923</v>
          </cell>
          <cell r="S454">
            <v>40923</v>
          </cell>
          <cell r="T454">
            <v>40923</v>
          </cell>
        </row>
        <row r="455">
          <cell r="B455" t="str">
            <v>NRC NK - Bureau de Beni</v>
          </cell>
          <cell r="C455" t="str">
            <v>Draft</v>
          </cell>
          <cell r="D455" t="str">
            <v>ZAIG</v>
          </cell>
          <cell r="E455">
            <v>2011</v>
          </cell>
          <cell r="F455" t="str">
            <v>00000260</v>
          </cell>
          <cell r="G455" t="str">
            <v>0</v>
          </cell>
          <cell r="H455" t="str">
            <v>YI308 - RRMP: Vrac NRC NK</v>
          </cell>
          <cell r="I455" t="str">
            <v>EA</v>
          </cell>
          <cell r="J455">
            <v>0</v>
          </cell>
          <cell r="K455">
            <v>0</v>
          </cell>
          <cell r="L455">
            <v>0</v>
          </cell>
          <cell r="M455">
            <v>0</v>
          </cell>
          <cell r="N455">
            <v>0</v>
          </cell>
          <cell r="O455">
            <v>0</v>
          </cell>
          <cell r="P455">
            <v>0</v>
          </cell>
          <cell r="Q455">
            <v>0</v>
          </cell>
          <cell r="R455">
            <v>40923</v>
          </cell>
          <cell r="S455">
            <v>40923</v>
          </cell>
          <cell r="T455">
            <v>40923</v>
          </cell>
        </row>
        <row r="456">
          <cell r="B456" t="str">
            <v>NRC NK - Bureau de Beni</v>
          </cell>
          <cell r="C456" t="str">
            <v>Draft</v>
          </cell>
          <cell r="D456" t="str">
            <v>ZAIG</v>
          </cell>
          <cell r="E456">
            <v>2011</v>
          </cell>
          <cell r="F456" t="str">
            <v>00000260</v>
          </cell>
          <cell r="G456" t="str">
            <v>0</v>
          </cell>
          <cell r="H456" t="str">
            <v>YI308 - RRMP: Vrac NRC NK</v>
          </cell>
          <cell r="I456" t="str">
            <v>EA</v>
          </cell>
          <cell r="J456">
            <v>0</v>
          </cell>
          <cell r="K456">
            <v>0</v>
          </cell>
          <cell r="L456">
            <v>0</v>
          </cell>
          <cell r="M456">
            <v>0</v>
          </cell>
          <cell r="N456">
            <v>0</v>
          </cell>
          <cell r="O456">
            <v>0</v>
          </cell>
          <cell r="P456">
            <v>0</v>
          </cell>
          <cell r="Q456">
            <v>0</v>
          </cell>
          <cell r="R456">
            <v>40923</v>
          </cell>
          <cell r="S456">
            <v>40923</v>
          </cell>
          <cell r="T456">
            <v>40923</v>
          </cell>
        </row>
        <row r="457">
          <cell r="B457" t="str">
            <v>NRC NK - Bureau de Beni</v>
          </cell>
          <cell r="C457" t="str">
            <v>Draft</v>
          </cell>
          <cell r="D457" t="str">
            <v>ZAIG</v>
          </cell>
          <cell r="E457">
            <v>2011</v>
          </cell>
          <cell r="F457" t="str">
            <v>00000260</v>
          </cell>
          <cell r="G457" t="str">
            <v>0</v>
          </cell>
          <cell r="H457" t="str">
            <v>YI308 - RRMP: Vrac NRC NK</v>
          </cell>
          <cell r="I457" t="str">
            <v>EA</v>
          </cell>
          <cell r="J457">
            <v>0</v>
          </cell>
          <cell r="K457">
            <v>0</v>
          </cell>
          <cell r="L457">
            <v>0</v>
          </cell>
          <cell r="M457">
            <v>0</v>
          </cell>
          <cell r="N457">
            <v>0</v>
          </cell>
          <cell r="O457">
            <v>0</v>
          </cell>
          <cell r="P457">
            <v>0</v>
          </cell>
          <cell r="Q457">
            <v>0</v>
          </cell>
          <cell r="R457">
            <v>40923</v>
          </cell>
          <cell r="S457">
            <v>40923</v>
          </cell>
          <cell r="T457">
            <v>40923</v>
          </cell>
        </row>
        <row r="458">
          <cell r="B458" t="str">
            <v>NRC NK - Bureau de Beni</v>
          </cell>
          <cell r="C458" t="str">
            <v>Draft</v>
          </cell>
          <cell r="D458" t="str">
            <v>ZAIG</v>
          </cell>
          <cell r="E458">
            <v>2011</v>
          </cell>
          <cell r="F458" t="str">
            <v>00000260</v>
          </cell>
          <cell r="G458" t="str">
            <v>0</v>
          </cell>
          <cell r="H458" t="str">
            <v>YI308 - RRMP: Vrac NRC NK</v>
          </cell>
          <cell r="I458" t="str">
            <v>EA</v>
          </cell>
          <cell r="J458">
            <v>0</v>
          </cell>
          <cell r="K458">
            <v>0</v>
          </cell>
          <cell r="L458">
            <v>0</v>
          </cell>
          <cell r="M458">
            <v>0</v>
          </cell>
          <cell r="N458">
            <v>0</v>
          </cell>
          <cell r="O458">
            <v>0</v>
          </cell>
          <cell r="P458">
            <v>0</v>
          </cell>
          <cell r="Q458">
            <v>0</v>
          </cell>
          <cell r="R458">
            <v>40923</v>
          </cell>
          <cell r="S458">
            <v>40923</v>
          </cell>
          <cell r="T458">
            <v>40923</v>
          </cell>
        </row>
        <row r="459">
          <cell r="B459" t="str">
            <v>NRC NK - Bureau de Beni</v>
          </cell>
          <cell r="C459" t="str">
            <v>Draft</v>
          </cell>
          <cell r="D459" t="str">
            <v>ZAIG</v>
          </cell>
          <cell r="E459">
            <v>2011</v>
          </cell>
          <cell r="F459" t="str">
            <v>00000260</v>
          </cell>
          <cell r="G459" t="str">
            <v>0</v>
          </cell>
          <cell r="H459" t="str">
            <v>YI308 - RRMP: Vrac NRC NK</v>
          </cell>
          <cell r="I459" t="str">
            <v>EA</v>
          </cell>
          <cell r="J459">
            <v>0</v>
          </cell>
          <cell r="K459">
            <v>0</v>
          </cell>
          <cell r="L459">
            <v>0</v>
          </cell>
          <cell r="M459">
            <v>0</v>
          </cell>
          <cell r="N459">
            <v>0</v>
          </cell>
          <cell r="O459">
            <v>0</v>
          </cell>
          <cell r="P459">
            <v>0</v>
          </cell>
          <cell r="Q459">
            <v>0</v>
          </cell>
          <cell r="R459">
            <v>40923</v>
          </cell>
          <cell r="S459">
            <v>40923</v>
          </cell>
          <cell r="T459">
            <v>40923</v>
          </cell>
        </row>
        <row r="460">
          <cell r="B460" t="str">
            <v>Solidarités International - Bureau de Butembo</v>
          </cell>
          <cell r="C460" t="str">
            <v>Draft</v>
          </cell>
          <cell r="D460" t="str">
            <v>ZAIG</v>
          </cell>
          <cell r="E460">
            <v>2011</v>
          </cell>
          <cell r="F460" t="str">
            <v>00000261</v>
          </cell>
          <cell r="G460" t="str">
            <v>0</v>
          </cell>
          <cell r="H460" t="str">
            <v>YI308 - RRMP: Bassines Solidarités NK</v>
          </cell>
          <cell r="I460" t="str">
            <v>EA</v>
          </cell>
          <cell r="J460">
            <v>0</v>
          </cell>
          <cell r="K460">
            <v>0</v>
          </cell>
          <cell r="L460">
            <v>0</v>
          </cell>
          <cell r="M460">
            <v>0</v>
          </cell>
          <cell r="N460">
            <v>0</v>
          </cell>
          <cell r="O460">
            <v>0</v>
          </cell>
          <cell r="P460">
            <v>0</v>
          </cell>
          <cell r="Q460">
            <v>0</v>
          </cell>
          <cell r="R460">
            <v>40923</v>
          </cell>
          <cell r="S460">
            <v>40923</v>
          </cell>
          <cell r="T460">
            <v>40923</v>
          </cell>
        </row>
        <row r="461">
          <cell r="B461" t="str">
            <v>Solidarités International - Bureau de Butembo</v>
          </cell>
          <cell r="C461" t="str">
            <v>Draft</v>
          </cell>
          <cell r="D461" t="str">
            <v>ZAIG</v>
          </cell>
          <cell r="E461">
            <v>2011</v>
          </cell>
          <cell r="F461" t="str">
            <v>00000261</v>
          </cell>
          <cell r="G461" t="str">
            <v>0</v>
          </cell>
          <cell r="H461" t="str">
            <v>YI308 - RRMP: Bassines Solidarités NK</v>
          </cell>
          <cell r="I461" t="str">
            <v>EA</v>
          </cell>
          <cell r="J461">
            <v>0</v>
          </cell>
          <cell r="K461">
            <v>0</v>
          </cell>
          <cell r="L461">
            <v>0</v>
          </cell>
          <cell r="M461">
            <v>0</v>
          </cell>
          <cell r="N461">
            <v>0</v>
          </cell>
          <cell r="O461">
            <v>0</v>
          </cell>
          <cell r="P461">
            <v>0</v>
          </cell>
          <cell r="Q461">
            <v>0</v>
          </cell>
          <cell r="R461">
            <v>40923</v>
          </cell>
          <cell r="S461">
            <v>40923</v>
          </cell>
          <cell r="T461">
            <v>40923</v>
          </cell>
        </row>
        <row r="462">
          <cell r="B462" t="str">
            <v>Solidarités International - Bureau de Butembo</v>
          </cell>
          <cell r="C462" t="str">
            <v>Draft</v>
          </cell>
          <cell r="D462" t="str">
            <v>ZAIG</v>
          </cell>
          <cell r="E462">
            <v>2011</v>
          </cell>
          <cell r="F462" t="str">
            <v>00000261</v>
          </cell>
          <cell r="G462" t="str">
            <v>0</v>
          </cell>
          <cell r="H462" t="str">
            <v>YI308 - RRMP: Bassines Solidarités NK</v>
          </cell>
          <cell r="I462" t="str">
            <v>EA</v>
          </cell>
          <cell r="J462">
            <v>0</v>
          </cell>
          <cell r="K462">
            <v>0</v>
          </cell>
          <cell r="L462">
            <v>0</v>
          </cell>
          <cell r="M462">
            <v>0</v>
          </cell>
          <cell r="N462">
            <v>0</v>
          </cell>
          <cell r="O462">
            <v>0</v>
          </cell>
          <cell r="P462">
            <v>0</v>
          </cell>
          <cell r="Q462">
            <v>0</v>
          </cell>
          <cell r="R462">
            <v>40923</v>
          </cell>
          <cell r="S462">
            <v>40923</v>
          </cell>
          <cell r="T462">
            <v>40923</v>
          </cell>
        </row>
        <row r="463">
          <cell r="B463" t="str">
            <v>Solidarités International - Bureau de Butembo</v>
          </cell>
          <cell r="C463" t="str">
            <v>Draft</v>
          </cell>
          <cell r="D463" t="str">
            <v>ZAIG</v>
          </cell>
          <cell r="E463">
            <v>2011</v>
          </cell>
          <cell r="F463" t="str">
            <v>00000261</v>
          </cell>
          <cell r="G463" t="str">
            <v>0</v>
          </cell>
          <cell r="H463" t="str">
            <v>YI308 - RRMP: Bassines Solidarités NK</v>
          </cell>
          <cell r="I463" t="str">
            <v>EA</v>
          </cell>
          <cell r="J463">
            <v>0</v>
          </cell>
          <cell r="K463">
            <v>0</v>
          </cell>
          <cell r="L463">
            <v>0</v>
          </cell>
          <cell r="M463">
            <v>0</v>
          </cell>
          <cell r="N463">
            <v>0</v>
          </cell>
          <cell r="O463">
            <v>0</v>
          </cell>
          <cell r="P463">
            <v>0</v>
          </cell>
          <cell r="Q463">
            <v>0</v>
          </cell>
          <cell r="R463">
            <v>40923</v>
          </cell>
          <cell r="S463">
            <v>40923</v>
          </cell>
          <cell r="T463">
            <v>40923</v>
          </cell>
        </row>
        <row r="464">
          <cell r="B464" t="str">
            <v>Solidarités International - Bureau de Butembo</v>
          </cell>
          <cell r="C464" t="str">
            <v>Draft</v>
          </cell>
          <cell r="D464" t="str">
            <v>ZAIG</v>
          </cell>
          <cell r="E464">
            <v>2011</v>
          </cell>
          <cell r="F464" t="str">
            <v>00000261</v>
          </cell>
          <cell r="G464" t="str">
            <v>0</v>
          </cell>
          <cell r="H464" t="str">
            <v>YI308 - RRMP: Bassines Solidarités NK</v>
          </cell>
          <cell r="I464" t="str">
            <v>EA</v>
          </cell>
          <cell r="J464">
            <v>0</v>
          </cell>
          <cell r="K464">
            <v>0</v>
          </cell>
          <cell r="L464">
            <v>0</v>
          </cell>
          <cell r="M464">
            <v>0</v>
          </cell>
          <cell r="N464">
            <v>0</v>
          </cell>
          <cell r="O464">
            <v>0</v>
          </cell>
          <cell r="P464">
            <v>0</v>
          </cell>
          <cell r="Q464">
            <v>0</v>
          </cell>
          <cell r="R464">
            <v>40923</v>
          </cell>
          <cell r="S464">
            <v>40923</v>
          </cell>
          <cell r="T464">
            <v>40923</v>
          </cell>
        </row>
        <row r="465">
          <cell r="B465" t="str">
            <v>Solidarités International - Bureau de Butembo</v>
          </cell>
          <cell r="C465" t="str">
            <v>Draft</v>
          </cell>
          <cell r="D465" t="str">
            <v>ZAIG</v>
          </cell>
          <cell r="E465">
            <v>2011</v>
          </cell>
          <cell r="F465" t="str">
            <v>00000261</v>
          </cell>
          <cell r="G465" t="str">
            <v>0</v>
          </cell>
          <cell r="H465" t="str">
            <v>YI308 - RRMP: Bassines Solidarités NK</v>
          </cell>
          <cell r="I465" t="str">
            <v>EA</v>
          </cell>
          <cell r="J465">
            <v>0</v>
          </cell>
          <cell r="K465">
            <v>0</v>
          </cell>
          <cell r="L465">
            <v>0</v>
          </cell>
          <cell r="M465">
            <v>0</v>
          </cell>
          <cell r="N465">
            <v>0</v>
          </cell>
          <cell r="O465">
            <v>0</v>
          </cell>
          <cell r="P465">
            <v>0</v>
          </cell>
          <cell r="Q465">
            <v>0</v>
          </cell>
          <cell r="R465">
            <v>40923</v>
          </cell>
          <cell r="S465">
            <v>40923</v>
          </cell>
          <cell r="T465">
            <v>40923</v>
          </cell>
        </row>
        <row r="466">
          <cell r="B466" t="str">
            <v>Solidarités International - Bureau de Butembo</v>
          </cell>
          <cell r="C466" t="str">
            <v>Draft</v>
          </cell>
          <cell r="D466" t="str">
            <v>ZAIG</v>
          </cell>
          <cell r="E466">
            <v>2011</v>
          </cell>
          <cell r="F466" t="str">
            <v>00000261</v>
          </cell>
          <cell r="G466" t="str">
            <v>0</v>
          </cell>
          <cell r="H466" t="str">
            <v>YI308 - RRMP: Bassines Solidarités NK</v>
          </cell>
          <cell r="I466" t="str">
            <v>EA</v>
          </cell>
          <cell r="J466">
            <v>0</v>
          </cell>
          <cell r="K466">
            <v>0</v>
          </cell>
          <cell r="L466">
            <v>0</v>
          </cell>
          <cell r="M466">
            <v>0</v>
          </cell>
          <cell r="N466">
            <v>0</v>
          </cell>
          <cell r="O466">
            <v>0</v>
          </cell>
          <cell r="P466">
            <v>0</v>
          </cell>
          <cell r="Q466">
            <v>0</v>
          </cell>
          <cell r="R466">
            <v>40923</v>
          </cell>
          <cell r="S466">
            <v>40923</v>
          </cell>
          <cell r="T466">
            <v>40923</v>
          </cell>
        </row>
        <row r="467">
          <cell r="B467" t="str">
            <v>NRC NK - Bureau de Beni</v>
          </cell>
          <cell r="C467" t="str">
            <v>Draft</v>
          </cell>
          <cell r="D467" t="str">
            <v>ZAIG</v>
          </cell>
          <cell r="E467">
            <v>2011</v>
          </cell>
          <cell r="F467" t="str">
            <v>00000262</v>
          </cell>
          <cell r="G467" t="str">
            <v>0</v>
          </cell>
          <cell r="H467" t="str">
            <v>YI308 - RRMP: Bassines NRC NK</v>
          </cell>
          <cell r="I467" t="str">
            <v>EA</v>
          </cell>
          <cell r="J467">
            <v>0</v>
          </cell>
          <cell r="K467">
            <v>0</v>
          </cell>
          <cell r="L467">
            <v>0</v>
          </cell>
          <cell r="M467">
            <v>0</v>
          </cell>
          <cell r="N467">
            <v>0</v>
          </cell>
          <cell r="O467">
            <v>0</v>
          </cell>
          <cell r="P467">
            <v>0</v>
          </cell>
          <cell r="Q467">
            <v>0</v>
          </cell>
          <cell r="R467">
            <v>40923</v>
          </cell>
          <cell r="S467">
            <v>40923</v>
          </cell>
          <cell r="T467">
            <v>40923</v>
          </cell>
        </row>
        <row r="468">
          <cell r="B468" t="str">
            <v>NRC NK - Bureau de Beni</v>
          </cell>
          <cell r="C468" t="str">
            <v>Draft</v>
          </cell>
          <cell r="D468" t="str">
            <v>ZAIG</v>
          </cell>
          <cell r="E468">
            <v>2011</v>
          </cell>
          <cell r="F468" t="str">
            <v>00000262</v>
          </cell>
          <cell r="G468" t="str">
            <v>0</v>
          </cell>
          <cell r="H468" t="str">
            <v>YI308 - RRMP: Bassines NRC NK</v>
          </cell>
          <cell r="I468" t="str">
            <v>EA</v>
          </cell>
          <cell r="J468">
            <v>0</v>
          </cell>
          <cell r="K468">
            <v>0</v>
          </cell>
          <cell r="L468">
            <v>0</v>
          </cell>
          <cell r="M468">
            <v>0</v>
          </cell>
          <cell r="N468">
            <v>0</v>
          </cell>
          <cell r="O468">
            <v>0</v>
          </cell>
          <cell r="P468">
            <v>0</v>
          </cell>
          <cell r="Q468">
            <v>0</v>
          </cell>
          <cell r="R468">
            <v>40923</v>
          </cell>
          <cell r="S468">
            <v>40923</v>
          </cell>
          <cell r="T468">
            <v>40923</v>
          </cell>
        </row>
        <row r="469">
          <cell r="B469" t="str">
            <v>NRC NK - Bureau de Beni</v>
          </cell>
          <cell r="C469" t="str">
            <v>Draft</v>
          </cell>
          <cell r="D469" t="str">
            <v>ZAIG</v>
          </cell>
          <cell r="E469">
            <v>2011</v>
          </cell>
          <cell r="F469" t="str">
            <v>00000262</v>
          </cell>
          <cell r="G469" t="str">
            <v>0</v>
          </cell>
          <cell r="H469" t="str">
            <v>YI308 - RRMP: Bassines NRC NK</v>
          </cell>
          <cell r="I469" t="str">
            <v>EA</v>
          </cell>
          <cell r="J469">
            <v>0</v>
          </cell>
          <cell r="K469">
            <v>0</v>
          </cell>
          <cell r="L469">
            <v>0</v>
          </cell>
          <cell r="M469">
            <v>0</v>
          </cell>
          <cell r="N469">
            <v>0</v>
          </cell>
          <cell r="O469">
            <v>0</v>
          </cell>
          <cell r="P469">
            <v>0</v>
          </cell>
          <cell r="Q469">
            <v>0</v>
          </cell>
          <cell r="R469">
            <v>40923</v>
          </cell>
          <cell r="S469">
            <v>40923</v>
          </cell>
          <cell r="T469">
            <v>40923</v>
          </cell>
        </row>
        <row r="470">
          <cell r="B470" t="str">
            <v>NRC NK - Bureau de Beni</v>
          </cell>
          <cell r="C470" t="str">
            <v>Draft</v>
          </cell>
          <cell r="D470" t="str">
            <v>ZAIG</v>
          </cell>
          <cell r="E470">
            <v>2011</v>
          </cell>
          <cell r="F470" t="str">
            <v>00000262</v>
          </cell>
          <cell r="G470" t="str">
            <v>0</v>
          </cell>
          <cell r="H470" t="str">
            <v>YI308 - RRMP: Bassines NRC NK</v>
          </cell>
          <cell r="I470" t="str">
            <v>EA</v>
          </cell>
          <cell r="J470">
            <v>0</v>
          </cell>
          <cell r="K470">
            <v>0</v>
          </cell>
          <cell r="L470">
            <v>0</v>
          </cell>
          <cell r="M470">
            <v>0</v>
          </cell>
          <cell r="N470">
            <v>0</v>
          </cell>
          <cell r="O470">
            <v>0</v>
          </cell>
          <cell r="P470">
            <v>0</v>
          </cell>
          <cell r="Q470">
            <v>0</v>
          </cell>
          <cell r="R470">
            <v>40923</v>
          </cell>
          <cell r="S470">
            <v>40923</v>
          </cell>
          <cell r="T470">
            <v>40923</v>
          </cell>
        </row>
        <row r="471">
          <cell r="B471" t="str">
            <v>NRC NK - Bureau de Beni</v>
          </cell>
          <cell r="C471" t="str">
            <v>Draft</v>
          </cell>
          <cell r="D471" t="str">
            <v>ZAIG</v>
          </cell>
          <cell r="E471">
            <v>2011</v>
          </cell>
          <cell r="F471" t="str">
            <v>00000262</v>
          </cell>
          <cell r="G471" t="str">
            <v>0</v>
          </cell>
          <cell r="H471" t="str">
            <v>YI308 - RRMP: Bassines NRC NK</v>
          </cell>
          <cell r="I471" t="str">
            <v>EA</v>
          </cell>
          <cell r="J471">
            <v>0</v>
          </cell>
          <cell r="K471">
            <v>0</v>
          </cell>
          <cell r="L471">
            <v>0</v>
          </cell>
          <cell r="M471">
            <v>0</v>
          </cell>
          <cell r="N471">
            <v>0</v>
          </cell>
          <cell r="O471">
            <v>0</v>
          </cell>
          <cell r="P471">
            <v>0</v>
          </cell>
          <cell r="Q471">
            <v>0</v>
          </cell>
          <cell r="R471">
            <v>40923</v>
          </cell>
          <cell r="S471">
            <v>40923</v>
          </cell>
          <cell r="T471">
            <v>40923</v>
          </cell>
        </row>
        <row r="472">
          <cell r="B472" t="str">
            <v>NRC NK - Bureau de Beni</v>
          </cell>
          <cell r="C472" t="str">
            <v>Draft</v>
          </cell>
          <cell r="D472" t="str">
            <v>ZAIG</v>
          </cell>
          <cell r="E472">
            <v>2011</v>
          </cell>
          <cell r="F472" t="str">
            <v>00000262</v>
          </cell>
          <cell r="G472" t="str">
            <v>0</v>
          </cell>
          <cell r="H472" t="str">
            <v>YI308 - RRMP: Bassines NRC NK</v>
          </cell>
          <cell r="I472" t="str">
            <v>EA</v>
          </cell>
          <cell r="J472">
            <v>0</v>
          </cell>
          <cell r="K472">
            <v>0</v>
          </cell>
          <cell r="L472">
            <v>0</v>
          </cell>
          <cell r="M472">
            <v>0</v>
          </cell>
          <cell r="N472">
            <v>0</v>
          </cell>
          <cell r="O472">
            <v>0</v>
          </cell>
          <cell r="P472">
            <v>0</v>
          </cell>
          <cell r="Q472">
            <v>0</v>
          </cell>
          <cell r="R472">
            <v>40923</v>
          </cell>
          <cell r="S472">
            <v>40923</v>
          </cell>
          <cell r="T472">
            <v>40923</v>
          </cell>
        </row>
        <row r="473">
          <cell r="B473" t="str">
            <v>NRC NK - Bureau de Beni</v>
          </cell>
          <cell r="C473" t="str">
            <v>Draft</v>
          </cell>
          <cell r="D473" t="str">
            <v>ZAIG</v>
          </cell>
          <cell r="E473">
            <v>2011</v>
          </cell>
          <cell r="F473" t="str">
            <v>00000262</v>
          </cell>
          <cell r="G473" t="str">
            <v>0</v>
          </cell>
          <cell r="H473" t="str">
            <v>YI308 - RRMP: Bassines NRC NK</v>
          </cell>
          <cell r="I473" t="str">
            <v>EA</v>
          </cell>
          <cell r="J473">
            <v>0</v>
          </cell>
          <cell r="K473">
            <v>0</v>
          </cell>
          <cell r="L473">
            <v>0</v>
          </cell>
          <cell r="M473">
            <v>0</v>
          </cell>
          <cell r="N473">
            <v>0</v>
          </cell>
          <cell r="O473">
            <v>0</v>
          </cell>
          <cell r="P473">
            <v>0</v>
          </cell>
          <cell r="Q473">
            <v>0</v>
          </cell>
          <cell r="R473">
            <v>40923</v>
          </cell>
          <cell r="S473">
            <v>40923</v>
          </cell>
          <cell r="T473">
            <v>40923</v>
          </cell>
        </row>
        <row r="474">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row>
        <row r="475">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row>
        <row r="476">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row>
        <row r="477">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row>
        <row r="479">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row>
        <row r="481">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row>
        <row r="482">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row>
        <row r="483">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row>
        <row r="484">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row>
        <row r="485">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row>
        <row r="486">
          <cell r="B486">
            <v>0</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row>
        <row r="493">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row>
        <row r="495">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row>
        <row r="497">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row>
        <row r="500">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row>
        <row r="501">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row>
        <row r="502">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row>
        <row r="505">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row>
        <row r="506">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row>
        <row r="508">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row>
        <row r="510">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row>
        <row r="511">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row>
        <row r="513">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row>
        <row r="517">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row>
        <row r="519">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row>
        <row r="520">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row>
        <row r="521">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row>
        <row r="522">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row>
        <row r="523">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row>
        <row r="524">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row>
        <row r="526">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row>
        <row r="527">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row>
        <row r="528">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row>
        <row r="529">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row>
        <row r="530">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row>
        <row r="531">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row>
        <row r="532">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row>
        <row r="533">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row>
        <row r="535">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row>
        <row r="536">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row>
        <row r="537">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row>
        <row r="538">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row>
        <row r="539">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row>
        <row r="542">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row>
        <row r="543">
          <cell r="B543">
            <v>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row>
        <row r="544">
          <cell r="B544">
            <v>0</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row>
        <row r="545">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row>
        <row r="546">
          <cell r="B546">
            <v>0</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row>
        <row r="548">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row>
        <row r="549">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row>
        <row r="550">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row>
        <row r="551">
          <cell r="B551">
            <v>0</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row>
        <row r="552">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row>
        <row r="553">
          <cell r="B553">
            <v>0</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row>
        <row r="554">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row>
        <row r="555">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row>
        <row r="556">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row>
        <row r="557">
          <cell r="B557">
            <v>0</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row>
        <row r="558">
          <cell r="B558">
            <v>0</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row>
        <row r="559">
          <cell r="B559">
            <v>0</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row>
        <row r="561">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row>
        <row r="562">
          <cell r="B562">
            <v>0</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row>
        <row r="563">
          <cell r="B563">
            <v>0</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row>
        <row r="566">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row>
        <row r="567">
          <cell r="B567">
            <v>0</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row>
        <row r="568">
          <cell r="B568">
            <v>0</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row>
        <row r="569">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row>
        <row r="570">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row>
        <row r="571">
          <cell r="B571">
            <v>0</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row>
        <row r="572">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row>
        <row r="573">
          <cell r="B573">
            <v>0</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row>
        <row r="574">
          <cell r="B574">
            <v>0</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row>
        <row r="575">
          <cell r="B575">
            <v>0</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row>
        <row r="577">
          <cell r="B577">
            <v>0</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row>
        <row r="578">
          <cell r="B578">
            <v>0</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row>
        <row r="579">
          <cell r="B579">
            <v>0</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row>
        <row r="580">
          <cell r="B580">
            <v>0</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row>
        <row r="581">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row>
        <row r="582">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row>
        <row r="583">
          <cell r="B583">
            <v>0</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row>
        <row r="584">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row>
        <row r="585">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row>
        <row r="588">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row>
        <row r="589">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row>
        <row r="590">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row>
        <row r="591">
          <cell r="B591">
            <v>0</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row>
        <row r="592">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row>
        <row r="593">
          <cell r="B593">
            <v>0</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row>
        <row r="594">
          <cell r="B594">
            <v>0</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row>
        <row r="595">
          <cell r="B595">
            <v>0</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row>
        <row r="596">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row>
        <row r="597">
          <cell r="B597">
            <v>0</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row>
        <row r="598">
          <cell r="B598">
            <v>0</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row>
        <row r="599">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row>
        <row r="600">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row>
        <row r="601">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row>
        <row r="602">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row>
        <row r="603">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row>
        <row r="604">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row>
        <row r="605">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row>
        <row r="606">
          <cell r="B606">
            <v>0</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row>
        <row r="607">
          <cell r="B607">
            <v>0</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row>
        <row r="608">
          <cell r="B608">
            <v>0</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row>
        <row r="609">
          <cell r="B609">
            <v>0</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row>
        <row r="610">
          <cell r="B610">
            <v>0</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row>
        <row r="611">
          <cell r="B611">
            <v>0</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row>
        <row r="612">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row>
        <row r="613">
          <cell r="B613">
            <v>0</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row>
        <row r="614">
          <cell r="B614">
            <v>0</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row>
        <row r="616">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row>
        <row r="617">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row>
        <row r="618">
          <cell r="B618">
            <v>0</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row>
        <row r="619">
          <cell r="B619">
            <v>0</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row>
        <row r="620">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row>
        <row r="621">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row>
        <row r="623">
          <cell r="B623">
            <v>0</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row>
        <row r="624">
          <cell r="B624">
            <v>0</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row>
        <row r="625">
          <cell r="B625">
            <v>0</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row>
        <row r="626">
          <cell r="B626">
            <v>0</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row>
        <row r="627">
          <cell r="B627">
            <v>0</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row>
        <row r="628">
          <cell r="B628">
            <v>0</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row>
        <row r="629">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row>
        <row r="630">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row>
        <row r="631">
          <cell r="B631">
            <v>0</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row>
        <row r="632">
          <cell r="B632">
            <v>0</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row>
        <row r="633">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row>
        <row r="634">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row>
        <row r="635">
          <cell r="B635">
            <v>0</v>
          </cell>
          <cell r="C635">
            <v>0</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row>
        <row r="636">
          <cell r="B636">
            <v>0</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row>
        <row r="637">
          <cell r="B637">
            <v>0</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row>
        <row r="639">
          <cell r="B639">
            <v>0</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row>
        <row r="641">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row>
        <row r="646">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row>
        <row r="648">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row>
        <row r="650">
          <cell r="B650">
            <v>0</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row>
        <row r="652">
          <cell r="B652">
            <v>0</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row>
        <row r="653">
          <cell r="B653">
            <v>0</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row>
        <row r="654">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row>
        <row r="655">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row>
        <row r="656">
          <cell r="B656">
            <v>0</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row>
        <row r="657">
          <cell r="B657">
            <v>0</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row>
        <row r="658">
          <cell r="B658">
            <v>0</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row>
        <row r="659">
          <cell r="B659">
            <v>0</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row>
        <row r="660">
          <cell r="B660">
            <v>0</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row>
        <row r="661">
          <cell r="B661">
            <v>0</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row>
        <row r="662">
          <cell r="B662">
            <v>0</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row>
        <row r="664">
          <cell r="B664">
            <v>0</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row>
        <row r="666">
          <cell r="B666">
            <v>0</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row>
        <row r="667">
          <cell r="B667">
            <v>0</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row>
        <row r="668">
          <cell r="B668">
            <v>0</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row>
        <row r="670">
          <cell r="B670">
            <v>0</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row>
        <row r="671">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row>
        <row r="672">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row>
        <row r="673">
          <cell r="B673">
            <v>0</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row>
        <row r="674">
          <cell r="B674">
            <v>0</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row>
        <row r="675">
          <cell r="B675">
            <v>0</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row>
        <row r="676">
          <cell r="B676">
            <v>0</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row>
        <row r="677">
          <cell r="B677">
            <v>0</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row>
        <row r="679">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row>
        <row r="680">
          <cell r="B680">
            <v>0</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row>
        <row r="681">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row>
        <row r="682">
          <cell r="B682">
            <v>0</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row>
        <row r="683">
          <cell r="B683">
            <v>0</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row>
        <row r="684">
          <cell r="B684">
            <v>0</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row>
        <row r="685">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row>
        <row r="686">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row>
        <row r="688">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row>
        <row r="689">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row>
        <row r="690">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row>
        <row r="691">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row>
        <row r="692">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row>
        <row r="693">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row>
        <row r="696">
          <cell r="B696">
            <v>0</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row>
        <row r="697">
          <cell r="B697">
            <v>0</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row>
        <row r="698">
          <cell r="B698">
            <v>0</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row>
        <row r="699">
          <cell r="B699">
            <v>0</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row>
        <row r="701">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row>
        <row r="702">
          <cell r="B702">
            <v>0</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row>
        <row r="703">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row>
        <row r="704">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row>
        <row r="705">
          <cell r="B705">
            <v>0</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row>
        <row r="706">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row>
        <row r="707">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row>
        <row r="708">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row>
        <row r="709">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row>
        <row r="710">
          <cell r="B710">
            <v>0</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row>
        <row r="711">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row>
        <row r="712">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row>
        <row r="714">
          <cell r="B714">
            <v>0</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row>
        <row r="715">
          <cell r="B715">
            <v>0</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row>
        <row r="716">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row>
        <row r="718">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row>
        <row r="719">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row>
        <row r="720">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row>
        <row r="721">
          <cell r="B721">
            <v>0</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row>
        <row r="722">
          <cell r="B722">
            <v>0</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row>
        <row r="723">
          <cell r="B723">
            <v>0</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row>
        <row r="724">
          <cell r="B724">
            <v>0</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row>
        <row r="725">
          <cell r="B725">
            <v>0</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row>
        <row r="726">
          <cell r="B726">
            <v>0</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row>
        <row r="727">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row>
        <row r="728">
          <cell r="B728">
            <v>0</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row>
        <row r="730">
          <cell r="B730">
            <v>0</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row>
        <row r="731">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row>
        <row r="732">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row>
        <row r="733">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row>
        <row r="734">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row>
        <row r="735">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row>
        <row r="736">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row>
        <row r="737">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row>
        <row r="738">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row>
        <row r="741">
          <cell r="B741">
            <v>0</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row>
        <row r="742">
          <cell r="B742">
            <v>0</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row>
        <row r="743">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row>
        <row r="744">
          <cell r="B744">
            <v>0</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row>
        <row r="745">
          <cell r="B745">
            <v>0</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row>
        <row r="746">
          <cell r="B746">
            <v>0</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row>
        <row r="747">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row>
        <row r="748">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row>
        <row r="749">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row>
        <row r="750">
          <cell r="B750">
            <v>0</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row>
        <row r="751">
          <cell r="B751">
            <v>0</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row>
        <row r="752">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row>
        <row r="753">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row>
        <row r="754">
          <cell r="B754">
            <v>0</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row>
        <row r="755">
          <cell r="B755">
            <v>0</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row>
        <row r="756">
          <cell r="B756">
            <v>0</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row>
        <row r="757">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row>
        <row r="758">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row>
        <row r="759">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row>
        <row r="760">
          <cell r="B760">
            <v>0</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row>
        <row r="761">
          <cell r="B761">
            <v>0</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row>
        <row r="762">
          <cell r="B762">
            <v>0</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row>
        <row r="763">
          <cell r="B763">
            <v>0</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row>
        <row r="764">
          <cell r="B764">
            <v>0</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row>
        <row r="765">
          <cell r="B765">
            <v>0</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row>
        <row r="766">
          <cell r="B766">
            <v>0</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row>
        <row r="767">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row>
        <row r="769">
          <cell r="B769">
            <v>0</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row>
        <row r="770">
          <cell r="B770">
            <v>0</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row>
        <row r="771">
          <cell r="B771">
            <v>0</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row>
        <row r="772">
          <cell r="B772">
            <v>0</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row>
        <row r="773">
          <cell r="B773">
            <v>0</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row>
        <row r="774">
          <cell r="B774">
            <v>0</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row>
        <row r="776">
          <cell r="B776">
            <v>0</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row>
        <row r="777">
          <cell r="B777">
            <v>0</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row>
        <row r="778">
          <cell r="B778">
            <v>0</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row>
        <row r="779">
          <cell r="B779">
            <v>0</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row>
        <row r="780">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row>
        <row r="781">
          <cell r="B781">
            <v>0</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row>
        <row r="782">
          <cell r="B782">
            <v>0</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row>
        <row r="783">
          <cell r="B783">
            <v>0</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row>
        <row r="784">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row>
        <row r="785">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row>
        <row r="786">
          <cell r="B786">
            <v>0</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row>
        <row r="787">
          <cell r="B787">
            <v>0</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row>
        <row r="788">
          <cell r="B788">
            <v>0</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row>
        <row r="789">
          <cell r="B789">
            <v>0</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row>
        <row r="790">
          <cell r="B790">
            <v>0</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row>
        <row r="791">
          <cell r="B791">
            <v>0</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row>
        <row r="792">
          <cell r="B792">
            <v>0</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row>
        <row r="799">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row>
        <row r="805">
          <cell r="B805">
            <v>0</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row>
        <row r="810">
          <cell r="B810">
            <v>0</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row>
        <row r="811">
          <cell r="B811">
            <v>0</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row>
        <row r="812">
          <cell r="B812">
            <v>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row>
        <row r="815">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row>
        <row r="816">
          <cell r="B816">
            <v>0</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row>
        <row r="819">
          <cell r="B819">
            <v>0</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row>
        <row r="821">
          <cell r="B821">
            <v>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row>
        <row r="827">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row>
        <row r="830">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row>
        <row r="834">
          <cell r="B834">
            <v>0</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row>
        <row r="836">
          <cell r="B836">
            <v>0</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row>
        <row r="848">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row>
        <row r="850">
          <cell r="B850">
            <v>0</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row>
        <row r="851">
          <cell r="B851">
            <v>0</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row>
        <row r="855">
          <cell r="B855">
            <v>0</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row>
        <row r="857">
          <cell r="B857">
            <v>0</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row>
        <row r="862">
          <cell r="B862">
            <v>0</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row>
        <row r="863">
          <cell r="B863">
            <v>0</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row>
        <row r="867">
          <cell r="B867">
            <v>0</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row>
        <row r="868">
          <cell r="B868">
            <v>0</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row>
        <row r="872">
          <cell r="B872">
            <v>0</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row>
        <row r="873">
          <cell r="B873">
            <v>0</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row>
        <row r="874">
          <cell r="B874">
            <v>0</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row>
        <row r="879">
          <cell r="B879">
            <v>0</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row>
        <row r="897">
          <cell r="B897">
            <v>0</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row>
        <row r="898">
          <cell r="B898">
            <v>0</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row>
        <row r="900">
          <cell r="B900">
            <v>0</v>
          </cell>
          <cell r="C900">
            <v>0</v>
          </cell>
          <cell r="D900">
            <v>0</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row>
        <row r="901">
          <cell r="B901">
            <v>0</v>
          </cell>
          <cell r="C901">
            <v>0</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row>
        <row r="904">
          <cell r="B904">
            <v>0</v>
          </cell>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row>
        <row r="905">
          <cell r="B905">
            <v>0</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row>
        <row r="908">
          <cell r="B908">
            <v>0</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row>
        <row r="909">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row>
        <row r="910">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row>
        <row r="911">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row>
        <row r="913">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row>
        <row r="915">
          <cell r="B915">
            <v>0</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row>
        <row r="916">
          <cell r="B916">
            <v>0</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row>
        <row r="917">
          <cell r="B917">
            <v>0</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row>
        <row r="918">
          <cell r="B918">
            <v>0</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row>
        <row r="919">
          <cell r="B919">
            <v>0</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row>
        <row r="920">
          <cell r="B920">
            <v>0</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row>
        <row r="922">
          <cell r="B922">
            <v>0</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row>
        <row r="924">
          <cell r="B924">
            <v>0</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row>
        <row r="925">
          <cell r="B925">
            <v>0</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row>
        <row r="930">
          <cell r="B930">
            <v>0</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row>
        <row r="931">
          <cell r="B931">
            <v>0</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row>
        <row r="934">
          <cell r="B934">
            <v>0</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row>
        <row r="935">
          <cell r="B935">
            <v>0</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row>
        <row r="936">
          <cell r="B936">
            <v>0</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row>
        <row r="937">
          <cell r="B937">
            <v>0</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row>
        <row r="938">
          <cell r="B938">
            <v>0</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row>
        <row r="939">
          <cell r="B939">
            <v>0</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row>
        <row r="940">
          <cell r="B940">
            <v>0</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row>
        <row r="941">
          <cell r="B941">
            <v>0</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row>
        <row r="942">
          <cell r="B942">
            <v>0</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row>
        <row r="943">
          <cell r="B943">
            <v>0</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row>
        <row r="944">
          <cell r="B944">
            <v>0</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row>
        <row r="983">
          <cell r="B983">
            <v>0</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row>
        <row r="986">
          <cell r="B986">
            <v>0</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row>
        <row r="987">
          <cell r="B987">
            <v>0</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row>
        <row r="988">
          <cell r="B988">
            <v>0</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row>
        <row r="989">
          <cell r="B989">
            <v>0</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row>
        <row r="990">
          <cell r="B990">
            <v>0</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row>
        <row r="991">
          <cell r="B991">
            <v>0</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row>
        <row r="992">
          <cell r="B992">
            <v>0</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row>
        <row r="993">
          <cell r="B993">
            <v>0</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row>
        <row r="994">
          <cell r="B994">
            <v>0</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row>
        <row r="995">
          <cell r="B995">
            <v>0</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row>
        <row r="996">
          <cell r="B996">
            <v>0</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row>
        <row r="997">
          <cell r="B997">
            <v>0</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row>
        <row r="998">
          <cell r="B998">
            <v>0</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row>
        <row r="1001">
          <cell r="B1001">
            <v>0</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row>
        <row r="1002">
          <cell r="B1002">
            <v>0</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row>
        <row r="1003">
          <cell r="B1003">
            <v>0</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row>
        <row r="1004">
          <cell r="B1004">
            <v>0</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row>
        <row r="1005">
          <cell r="B1005">
            <v>0</v>
          </cell>
          <cell r="C1005">
            <v>0</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row>
        <row r="1006">
          <cell r="B1006">
            <v>0</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row>
        <row r="1007">
          <cell r="B1007">
            <v>0</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row>
        <row r="1008">
          <cell r="B1008">
            <v>0</v>
          </cell>
          <cell r="C1008">
            <v>0</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row>
        <row r="1009">
          <cell r="B1009">
            <v>0</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row>
        <row r="1010">
          <cell r="B1010">
            <v>0</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row>
        <row r="1011">
          <cell r="B1011">
            <v>0</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row>
        <row r="1012">
          <cell r="B1012">
            <v>0</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row>
        <row r="1013">
          <cell r="B1013">
            <v>0</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row>
        <row r="1014">
          <cell r="B1014">
            <v>0</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row>
        <row r="1015">
          <cell r="B1015">
            <v>0</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row>
        <row r="1016">
          <cell r="B1016">
            <v>0</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row>
        <row r="1017">
          <cell r="B1017">
            <v>0</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row>
        <row r="1020">
          <cell r="B1020">
            <v>0</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row>
        <row r="1021">
          <cell r="B1021">
            <v>0</v>
          </cell>
          <cell r="C1021">
            <v>0</v>
          </cell>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row>
        <row r="1022">
          <cell r="B1022">
            <v>0</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row>
        <row r="1025">
          <cell r="B1025">
            <v>0</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row>
        <row r="1026">
          <cell r="B1026">
            <v>0</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row>
        <row r="1027">
          <cell r="B1027">
            <v>0</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row>
        <row r="1028">
          <cell r="B1028">
            <v>0</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row>
        <row r="1029">
          <cell r="B1029">
            <v>0</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row>
        <row r="1030">
          <cell r="B1030">
            <v>0</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row>
        <row r="1031">
          <cell r="B1031">
            <v>0</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row>
        <row r="1032">
          <cell r="B1032">
            <v>0</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row>
        <row r="1033">
          <cell r="B1033">
            <v>0</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row>
        <row r="1034">
          <cell r="B1034">
            <v>0</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row>
        <row r="1036">
          <cell r="B1036">
            <v>0</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row>
        <row r="1037">
          <cell r="B1037">
            <v>0</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row>
        <row r="1038">
          <cell r="B1038">
            <v>0</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row>
        <row r="1039">
          <cell r="B1039">
            <v>0</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row>
        <row r="1040">
          <cell r="B1040">
            <v>0</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row>
        <row r="1041">
          <cell r="B1041">
            <v>0</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row>
        <row r="1042">
          <cell r="B1042">
            <v>0</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row>
        <row r="1043">
          <cell r="B1043">
            <v>0</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row>
        <row r="1044">
          <cell r="B1044">
            <v>0</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row>
        <row r="1047">
          <cell r="B1047">
            <v>0</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row>
        <row r="1048">
          <cell r="B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row>
        <row r="1049">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row>
        <row r="1050">
          <cell r="B1050">
            <v>0</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row>
        <row r="1051">
          <cell r="B1051">
            <v>0</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row>
        <row r="1052">
          <cell r="B1052">
            <v>0</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row>
        <row r="1053">
          <cell r="B1053">
            <v>0</v>
          </cell>
          <cell r="C1053">
            <v>0</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row>
        <row r="1054">
          <cell r="B1054">
            <v>0</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row>
        <row r="1055">
          <cell r="B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row>
        <row r="1056">
          <cell r="B1056">
            <v>0</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row>
        <row r="1057">
          <cell r="B1057">
            <v>0</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row>
        <row r="1058">
          <cell r="B1058">
            <v>0</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row>
        <row r="1059">
          <cell r="B1059">
            <v>0</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row>
        <row r="1060">
          <cell r="B1060">
            <v>0</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row>
        <row r="1061">
          <cell r="B1061">
            <v>0</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row>
        <row r="1062">
          <cell r="B1062">
            <v>0</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row>
        <row r="1063">
          <cell r="B1063">
            <v>0</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row>
        <row r="1064">
          <cell r="B1064">
            <v>0</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row>
        <row r="1065">
          <cell r="B1065">
            <v>0</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row>
        <row r="1066">
          <cell r="B1066">
            <v>0</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row>
        <row r="1067">
          <cell r="B1067">
            <v>0</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row>
        <row r="1068">
          <cell r="B1068">
            <v>0</v>
          </cell>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row>
        <row r="1069">
          <cell r="B1069">
            <v>0</v>
          </cell>
          <cell r="C1069">
            <v>0</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row>
        <row r="1070">
          <cell r="B1070">
            <v>0</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row>
        <row r="1071">
          <cell r="B1071">
            <v>0</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row>
        <row r="1072">
          <cell r="B1072">
            <v>0</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row>
        <row r="1073">
          <cell r="B1073">
            <v>0</v>
          </cell>
          <cell r="C1073">
            <v>0</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row>
        <row r="1075">
          <cell r="B1075">
            <v>0</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row>
        <row r="1076">
          <cell r="B1076">
            <v>0</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row>
        <row r="1077">
          <cell r="B1077">
            <v>0</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row>
        <row r="1078">
          <cell r="B1078">
            <v>0</v>
          </cell>
          <cell r="C1078">
            <v>0</v>
          </cell>
          <cell r="D1078">
            <v>0</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row>
        <row r="1079">
          <cell r="B1079">
            <v>0</v>
          </cell>
          <cell r="C1079">
            <v>0</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row>
        <row r="1080">
          <cell r="B1080">
            <v>0</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row>
        <row r="1081">
          <cell r="B1081">
            <v>0</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row>
        <row r="1082">
          <cell r="B1082">
            <v>0</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row>
        <row r="1083">
          <cell r="B1083">
            <v>0</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row>
        <row r="1084">
          <cell r="B1084">
            <v>0</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row>
        <row r="1085">
          <cell r="B1085">
            <v>0</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row>
        <row r="1086">
          <cell r="B1086">
            <v>0</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row>
        <row r="1087">
          <cell r="B1087">
            <v>0</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row>
        <row r="1088">
          <cell r="B1088">
            <v>0</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row>
        <row r="1089">
          <cell r="B1089">
            <v>0</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row>
        <row r="1090">
          <cell r="B1090">
            <v>0</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row>
        <row r="1091">
          <cell r="B1091">
            <v>0</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row>
        <row r="1092">
          <cell r="B1092">
            <v>0</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row>
        <row r="1093">
          <cell r="B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row>
        <row r="1094">
          <cell r="B1094">
            <v>0</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row>
        <row r="1095">
          <cell r="B1095">
            <v>0</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row>
        <row r="1096">
          <cell r="B1096">
            <v>0</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row>
        <row r="1097">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row>
        <row r="1098">
          <cell r="B1098">
            <v>0</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row>
        <row r="1099">
          <cell r="B1099">
            <v>0</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row>
        <row r="1105">
          <cell r="B1105">
            <v>0</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row>
        <row r="1107">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row>
        <row r="1109">
          <cell r="B1109">
            <v>0</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row>
        <row r="1112">
          <cell r="B1112">
            <v>0</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row>
        <row r="1113">
          <cell r="B1113">
            <v>0</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row>
        <row r="1114">
          <cell r="B1114">
            <v>0</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row>
        <row r="1115">
          <cell r="B1115">
            <v>0</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row>
        <row r="1116">
          <cell r="B1116">
            <v>0</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row>
        <row r="1117">
          <cell r="B1117">
            <v>0</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row>
        <row r="1118">
          <cell r="B1118">
            <v>0</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row>
        <row r="1119">
          <cell r="B1119">
            <v>0</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row>
        <row r="1120">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row>
        <row r="1121">
          <cell r="B1121">
            <v>0</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row>
        <row r="1122">
          <cell r="B1122">
            <v>0</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row>
        <row r="1123">
          <cell r="B1123">
            <v>0</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row>
        <row r="1125">
          <cell r="B1125">
            <v>0</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row>
        <row r="1126">
          <cell r="B1126">
            <v>0</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row>
        <row r="1127">
          <cell r="B1127">
            <v>0</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row>
        <row r="1128">
          <cell r="B1128">
            <v>0</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row>
      </sheetData>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2"/>
      <sheetName val="P1"/>
      <sheetName val="TO_DO"/>
      <sheetName val="PARAMETERS"/>
      <sheetName val="Monthly data"/>
      <sheetName val="IRC Summary"/>
      <sheetName val="Template"/>
      <sheetName val="#Lookup"/>
      <sheetName val="Salary Grid"/>
      <sheetName val="Djabal_materials"/>
      <sheetName val="LIST"/>
      <sheetName val="PARAMETER"/>
      <sheetName val="Account code lookups- internal"/>
      <sheetName val="Paramètres"/>
      <sheetName val="Total budget"/>
      <sheetName val="TO_DO6"/>
      <sheetName val="TO_DO1"/>
      <sheetName val="TO_DO3"/>
      <sheetName val="TO_DO2"/>
      <sheetName val="TO_DO4"/>
      <sheetName val="TO_DO5"/>
      <sheetName val="TO_DO7"/>
      <sheetName val="TO_DO8"/>
      <sheetName val="TO_DO9"/>
      <sheetName val="TO_DO11"/>
      <sheetName val="TO_DO10"/>
      <sheetName val="TO_DO12"/>
      <sheetName val="TO_DO13"/>
      <sheetName val="TO_DO15"/>
      <sheetName val="TO_DO14"/>
      <sheetName val="TO_DO28"/>
      <sheetName val="TO_DO16"/>
      <sheetName val="TO_DO20"/>
      <sheetName val="TO_DO18"/>
      <sheetName val="TO_DO17"/>
      <sheetName val="TO_DO19"/>
      <sheetName val="TO_DO21"/>
      <sheetName val="TO_DO22"/>
      <sheetName val="TO_DO23"/>
      <sheetName val="TO_DO24"/>
      <sheetName val="TO_DO25"/>
      <sheetName val="TO_DO26"/>
      <sheetName val="TO_DO27"/>
      <sheetName val="TO_DO29"/>
      <sheetName val="Monthly_data"/>
      <sheetName val="Total_budget"/>
      <sheetName val="IRC_Summary"/>
      <sheetName val="TABLE OF CONTENTS"/>
      <sheetName val="PURCHASE AND DEP"/>
      <sheetName val="RUNNING COSTS"/>
      <sheetName val="COMMUNICATION COSTS"/>
      <sheetName val="SUMMARY BY BUD LINE - FORECAST "/>
      <sheetName val="SUMMARY BY BASE - FORECAST -"/>
      <sheetName val="SUMMARY BY BASE - REAL -"/>
      <sheetName val="SUMMARY BY BUD LINE - REAL"/>
      <sheetName val="Z1 SUMMARY"/>
      <sheetName val="RC AND COMM COSTS FOLLOW UP"/>
      <sheetName val="IRC_Summary1"/>
      <sheetName val="IRC_Summary3"/>
      <sheetName val="IRC_Summary2"/>
      <sheetName val="IRC_Summary4"/>
      <sheetName val="IRC_Summary5"/>
      <sheetName val="IRC_Summary6"/>
      <sheetName val="IRC_Summary8"/>
      <sheetName val="IRC_Summary7"/>
      <sheetName val="budget follow up"/>
      <sheetName val="IRC_Summary9"/>
      <sheetName val="TABLE_OF_CONTENTS"/>
      <sheetName val="PURCHASE_AND_DEP"/>
      <sheetName val="RUNNING_COSTS"/>
      <sheetName val="COMMUNICATION_COSTS"/>
      <sheetName val="SUMMARY_BY_BUD_LINE_-_FORECAST_"/>
      <sheetName val="SUMMARY_BY_BASE_-_FORECAST_-"/>
      <sheetName val="SUMMARY_BY_BASE_-_REAL_-"/>
      <sheetName val="SUMMARY_BY_BUD_LINE_-_REAL"/>
      <sheetName val="Z1_SUMMARY"/>
      <sheetName val="RC_AND_COMM_COSTS_FOLLOW_UP"/>
      <sheetName val="IRC_Summary11"/>
      <sheetName val="TABLE_OF_CONTENTS2"/>
      <sheetName val="PURCHASE_AND_DEP2"/>
      <sheetName val="RUNNING_COSTS2"/>
      <sheetName val="COMMUNICATION_COSTS2"/>
      <sheetName val="SUMMARY_BY_BUD_LINE_-_FORECAST2"/>
      <sheetName val="SUMMARY_BY_BASE_-_FORECAST_-2"/>
      <sheetName val="SUMMARY_BY_BASE_-_REAL_-2"/>
      <sheetName val="SUMMARY_BY_BUD_LINE_-_REAL2"/>
      <sheetName val="Z1_SUMMARY2"/>
      <sheetName val="RC_AND_COMM_COSTS_FOLLOW_UP2"/>
      <sheetName val="Monthly_data2"/>
      <sheetName val="IRC_Summary10"/>
      <sheetName val="TABLE_OF_CONTENTS1"/>
      <sheetName val="PURCHASE_AND_DEP1"/>
      <sheetName val="RUNNING_COSTS1"/>
      <sheetName val="COMMUNICATION_COSTS1"/>
      <sheetName val="SUMMARY_BY_BUD_LINE_-_FORECAST1"/>
      <sheetName val="SUMMARY_BY_BASE_-_FORECAST_-1"/>
      <sheetName val="SUMMARY_BY_BASE_-_REAL_-1"/>
      <sheetName val="SUMMARY_BY_BUD_LINE_-_REAL1"/>
      <sheetName val="Z1_SUMMARY1"/>
      <sheetName val="RC_AND_COMM_COSTS_FOLLOW_UP1"/>
      <sheetName val="Monthly_data1"/>
      <sheetName val="IRC_Summary12"/>
      <sheetName val="TABLE_OF_CONTENTS3"/>
      <sheetName val="PURCHASE_AND_DEP3"/>
      <sheetName val="RUNNING_COSTS3"/>
      <sheetName val="COMMUNICATION_COSTS3"/>
      <sheetName val="SUMMARY_BY_BUD_LINE_-_FORECAST3"/>
      <sheetName val="SUMMARY_BY_BASE_-_FORECAST_-3"/>
      <sheetName val="SUMMARY_BY_BASE_-_REAL_-3"/>
      <sheetName val="SUMMARY_BY_BUD_LINE_-_REAL3"/>
      <sheetName val="Z1_SUMMARY3"/>
      <sheetName val="RC_AND_COMM_COSTS_FOLLOW_UP3"/>
      <sheetName val="Monthly_data3"/>
      <sheetName val="IRC_Summary13"/>
      <sheetName val="TABLE_OF_CONTENTS4"/>
      <sheetName val="PURCHASE_AND_DEP4"/>
      <sheetName val="RUNNING_COSTS4"/>
      <sheetName val="COMMUNICATION_COSTS4"/>
      <sheetName val="SUMMARY_BY_BUD_LINE_-_FORECAST4"/>
      <sheetName val="SUMMARY_BY_BASE_-_FORECAST_-4"/>
      <sheetName val="SUMMARY_BY_BASE_-_REAL_-4"/>
      <sheetName val="SUMMARY_BY_BUD_LINE_-_REAL4"/>
      <sheetName val="Z1_SUMMARY4"/>
      <sheetName val="RC_AND_COMM_COSTS_FOLLOW_UP4"/>
      <sheetName val="Monthly_data4"/>
      <sheetName val="IRC_Summary14"/>
      <sheetName val="TABLE_OF_CONTENTS5"/>
      <sheetName val="PURCHASE_AND_DEP5"/>
      <sheetName val="RUNNING_COSTS5"/>
      <sheetName val="COMMUNICATION_COSTS5"/>
      <sheetName val="SUMMARY_BY_BUD_LINE_-_FORECAST5"/>
      <sheetName val="SUMMARY_BY_BASE_-_FORECAST_-5"/>
      <sheetName val="SUMMARY_BY_BASE_-_REAL_-5"/>
      <sheetName val="SUMMARY_BY_BUD_LINE_-_REAL5"/>
      <sheetName val="Z1_SUMMARY5"/>
      <sheetName val="RC_AND_COMM_COSTS_FOLLOW_UP5"/>
      <sheetName val="Monthly_data5"/>
      <sheetName val="IRC_Summary15"/>
      <sheetName val="TABLE_OF_CONTENTS6"/>
      <sheetName val="PURCHASE_AND_DEP6"/>
      <sheetName val="RUNNING_COSTS6"/>
      <sheetName val="COMMUNICATION_COSTS6"/>
      <sheetName val="SUMMARY_BY_BUD_LINE_-_FORECAST6"/>
      <sheetName val="SUMMARY_BY_BASE_-_FORECAST_-6"/>
      <sheetName val="SUMMARY_BY_BASE_-_REAL_-6"/>
      <sheetName val="SUMMARY_BY_BUD_LINE_-_REAL6"/>
      <sheetName val="Z1_SUMMARY6"/>
      <sheetName val="RC_AND_COMM_COSTS_FOLLOW_UP6"/>
      <sheetName val="Monthly_data6"/>
      <sheetName val="IRC_Summary16"/>
      <sheetName val="TABLE_OF_CONTENTS7"/>
      <sheetName val="PURCHASE_AND_DEP7"/>
      <sheetName val="RUNNING_COSTS7"/>
      <sheetName val="COMMUNICATION_COSTS7"/>
      <sheetName val="SUMMARY_BY_BUD_LINE_-_FORECAST7"/>
      <sheetName val="SUMMARY_BY_BASE_-_FORECAST_-7"/>
      <sheetName val="SUMMARY_BY_BASE_-_REAL_-7"/>
      <sheetName val="SUMMARY_BY_BUD_LINE_-_REAL7"/>
      <sheetName val="Z1_SUMMARY7"/>
      <sheetName val="RC_AND_COMM_COSTS_FOLLOW_UP7"/>
      <sheetName val="Monthly_data7"/>
      <sheetName val="IRC_Summary17"/>
      <sheetName val="TABLE_OF_CONTENTS8"/>
      <sheetName val="PURCHASE_AND_DEP8"/>
      <sheetName val="RUNNING_COSTS8"/>
      <sheetName val="COMMUNICATION_COSTS8"/>
      <sheetName val="SUMMARY_BY_BUD_LINE_-_FORECAST8"/>
      <sheetName val="SUMMARY_BY_BASE_-_FORECAST_-8"/>
      <sheetName val="SUMMARY_BY_BASE_-_REAL_-8"/>
      <sheetName val="SUMMARY_BY_BUD_LINE_-_REAL8"/>
      <sheetName val="Z1_SUMMARY8"/>
      <sheetName val="RC_AND_COMM_COSTS_FOLLOW_UP8"/>
      <sheetName val="Monthly_data8"/>
      <sheetName val="IRC_Summary18"/>
      <sheetName val="TABLE_OF_CONTENTS9"/>
      <sheetName val="PURCHASE_AND_DEP9"/>
      <sheetName val="RUNNING_COSTS9"/>
      <sheetName val="COMMUNICATION_COSTS9"/>
      <sheetName val="SUMMARY_BY_BUD_LINE_-_FORECAST9"/>
      <sheetName val="SUMMARY_BY_BASE_-_FORECAST_-9"/>
      <sheetName val="SUMMARY_BY_BASE_-_REAL_-9"/>
      <sheetName val="SUMMARY_BY_BUD_LINE_-_REAL9"/>
      <sheetName val="Z1_SUMMARY9"/>
      <sheetName val="RC_AND_COMM_COSTS_FOLLOW_UP9"/>
      <sheetName val="Monthly_data9"/>
      <sheetName val="IRC_Summary19"/>
      <sheetName val="TABLE_OF_CONTENTS10"/>
      <sheetName val="PURCHASE_AND_DEP10"/>
      <sheetName val="RUNNING_COSTS10"/>
      <sheetName val="COMMUNICATION_COSTS10"/>
      <sheetName val="SUMMARY_BY_BUD_LINE_-_FORECAS10"/>
      <sheetName val="SUMMARY_BY_BASE_-_FORECAST_-10"/>
      <sheetName val="SUMMARY_BY_BASE_-_REAL_-10"/>
      <sheetName val="SUMMARY_BY_BUD_LINE_-_REAL10"/>
      <sheetName val="Z1_SUMMARY10"/>
      <sheetName val="RC_AND_COMM_COSTS_FOLLOW_UP10"/>
      <sheetName val="Monthly_data10"/>
      <sheetName val="IRC_Summary20"/>
      <sheetName val="TABLE_OF_CONTENTS11"/>
      <sheetName val="PURCHASE_AND_DEP11"/>
      <sheetName val="RUNNING_COSTS11"/>
      <sheetName val="COMMUNICATION_COSTS11"/>
      <sheetName val="SUMMARY_BY_BUD_LINE_-_FORECAS11"/>
      <sheetName val="SUMMARY_BY_BASE_-_FORECAST_-11"/>
      <sheetName val="SUMMARY_BY_BASE_-_REAL_-11"/>
      <sheetName val="SUMMARY_BY_BUD_LINE_-_REAL11"/>
      <sheetName val="Z1_SUMMARY11"/>
      <sheetName val="RC_AND_COMM_COSTS_FOLLOW_UP11"/>
      <sheetName val="Monthly_data11"/>
      <sheetName val="IRC_Summary21"/>
      <sheetName val="TABLE_OF_CONTENTS12"/>
      <sheetName val="PURCHASE_AND_DEP12"/>
      <sheetName val="RUNNING_COSTS12"/>
      <sheetName val="COMMUNICATION_COSTS12"/>
      <sheetName val="SUMMARY_BY_BUD_LINE_-_FORECAS12"/>
      <sheetName val="SUMMARY_BY_BASE_-_FORECAST_-12"/>
      <sheetName val="SUMMARY_BY_BASE_-_REAL_-12"/>
      <sheetName val="SUMMARY_BY_BUD_LINE_-_REAL12"/>
      <sheetName val="Z1_SUMMARY12"/>
      <sheetName val="RC_AND_COMM_COSTS_FOLLOW_UP12"/>
      <sheetName val="Monthly_data12"/>
      <sheetName val="IRC_Summary22"/>
      <sheetName val="TABLE_OF_CONTENTS13"/>
      <sheetName val="PURCHASE_AND_DEP13"/>
      <sheetName val="RUNNING_COSTS13"/>
      <sheetName val="COMMUNICATION_COSTS13"/>
      <sheetName val="SUMMARY_BY_BUD_LINE_-_FORECAS13"/>
      <sheetName val="SUMMARY_BY_BASE_-_FORECAST_-13"/>
      <sheetName val="SUMMARY_BY_BASE_-_REAL_-13"/>
      <sheetName val="SUMMARY_BY_BUD_LINE_-_REAL13"/>
      <sheetName val="Z1_SUMMARY13"/>
      <sheetName val="RC_AND_COMM_COSTS_FOLLOW_UP13"/>
      <sheetName val="Monthly_data13"/>
      <sheetName val="budget_follow_up4"/>
      <sheetName val="Salary_Grid4"/>
      <sheetName val="Account_code_lookups-_internal4"/>
      <sheetName val="Total_budget4"/>
      <sheetName val="Salary_Grid3"/>
      <sheetName val="Account_code_lookups-_internal3"/>
      <sheetName val="Total_budget3"/>
      <sheetName val="budget_follow_up3"/>
      <sheetName val="Salary_Grid"/>
      <sheetName val="Account_code_lookups-_internal"/>
      <sheetName val="budget_follow_up"/>
      <sheetName val="Salary_Grid1"/>
      <sheetName val="Account_code_lookups-_internal1"/>
      <sheetName val="Total_budget1"/>
      <sheetName val="budget_follow_up1"/>
      <sheetName val="Salary_Grid2"/>
      <sheetName val="Account_code_lookups-_internal2"/>
      <sheetName val="Total_budget2"/>
      <sheetName val="budget_follow_up2"/>
      <sheetName val="Salary_Grid5"/>
      <sheetName val="Account_code_lookups-_internal5"/>
      <sheetName val="Total_budget5"/>
      <sheetName val="budget_follow_up5"/>
      <sheetName val="Salary_Grid6"/>
      <sheetName val="Account_code_lookups-_internal6"/>
      <sheetName val="Total_budget6"/>
      <sheetName val="budget_follow_up6"/>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5">
          <cell r="A15" t="str">
            <v>ElFasherAdmin</v>
          </cell>
          <cell r="D15" t="str">
            <v>Active</v>
          </cell>
          <cell r="H15" t="str">
            <v>ELFASHER</v>
          </cell>
          <cell r="T15" t="str">
            <v>AM10</v>
          </cell>
          <cell r="V15" t="str">
            <v>AB00</v>
          </cell>
          <cell r="X15" t="str">
            <v>AG00</v>
          </cell>
          <cell r="Z15" t="str">
            <v>AB00</v>
          </cell>
          <cell r="AH15" t="str">
            <v>Office</v>
          </cell>
        </row>
        <row r="16">
          <cell r="D16" t="str">
            <v>Stopped</v>
          </cell>
          <cell r="H16" t="str">
            <v>KEBKABIYA</v>
          </cell>
          <cell r="T16" t="str">
            <v>AM11</v>
          </cell>
          <cell r="V16" t="str">
            <v>AB01</v>
          </cell>
          <cell r="X16" t="str">
            <v>BB01</v>
          </cell>
          <cell r="Z16" t="str">
            <v>AB01</v>
          </cell>
          <cell r="AH16" t="str">
            <v>Guest House</v>
          </cell>
        </row>
        <row r="17">
          <cell r="H17" t="str">
            <v>NYALA</v>
          </cell>
          <cell r="T17" t="str">
            <v>BA20</v>
          </cell>
          <cell r="V17" t="str">
            <v>AB02</v>
          </cell>
          <cell r="Z17" t="str">
            <v>AB02</v>
          </cell>
          <cell r="AH17" t="str">
            <v>SFC</v>
          </cell>
        </row>
        <row r="18">
          <cell r="H18" t="str">
            <v>SANYAFENDU</v>
          </cell>
          <cell r="Z18" t="str">
            <v>AB03</v>
          </cell>
          <cell r="AH18" t="str">
            <v>TFC</v>
          </cell>
        </row>
        <row r="19">
          <cell r="Z19" t="str">
            <v>AB04</v>
          </cell>
          <cell r="AH19" t="str">
            <v>Field</v>
          </cell>
        </row>
        <row r="20">
          <cell r="Z20" t="str">
            <v>AB05</v>
          </cell>
          <cell r="AH20" t="str">
            <v>Nut survey</v>
          </cell>
        </row>
        <row r="21">
          <cell r="Z21" t="str">
            <v>AC01</v>
          </cell>
          <cell r="AH21" t="str">
            <v>Psy</v>
          </cell>
        </row>
        <row r="22">
          <cell r="Z22" t="str">
            <v>AF01</v>
          </cell>
          <cell r="AH22" t="str">
            <v>WHouse</v>
          </cell>
        </row>
        <row r="23">
          <cell r="Z23" t="str">
            <v>AF02</v>
          </cell>
        </row>
        <row r="24">
          <cell r="Z24" t="str">
            <v>AF03</v>
          </cell>
        </row>
        <row r="25">
          <cell r="Z25" t="str">
            <v>AG01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ue"/>
      <sheetName val="Rapport"/>
      <sheetName val="Transactions"/>
    </sheetNames>
    <sheetDataSet>
      <sheetData sheetId="0"/>
      <sheetData sheetId="1">
        <row r="11">
          <cell r="B11" t="str">
            <v>0000986-001</v>
          </cell>
          <cell r="C11" t="str">
            <v>1 - RRMP</v>
          </cell>
          <cell r="D11" t="str">
            <v>NET,LN,110-150D,W/B/G 190X180X150CMLXWXH</v>
          </cell>
          <cell r="E11" t="str">
            <v>EA</v>
          </cell>
          <cell r="F11">
            <v>0</v>
          </cell>
          <cell r="G11">
            <v>0</v>
          </cell>
        </row>
        <row r="12">
          <cell r="B12" t="str">
            <v>362350-024</v>
          </cell>
          <cell r="C12" t="str">
            <v>1 - RRMP</v>
          </cell>
          <cell r="D12" t="str">
            <v>SAVON DE LESSIVE, CARTON-25 BARRES/800GR</v>
          </cell>
          <cell r="E12" t="str">
            <v>EA</v>
          </cell>
          <cell r="F12">
            <v>0</v>
          </cell>
          <cell r="G12">
            <v>0</v>
          </cell>
        </row>
        <row r="13">
          <cell r="B13" t="str">
            <v>271610-012</v>
          </cell>
          <cell r="C13" t="str">
            <v>1 - RRMP</v>
          </cell>
          <cell r="D13" t="str">
            <v>TARPAULINS 4X5M</v>
          </cell>
          <cell r="E13" t="str">
            <v>EA</v>
          </cell>
          <cell r="F13">
            <v>0</v>
          </cell>
          <cell r="G13">
            <v>0</v>
          </cell>
        </row>
        <row r="14">
          <cell r="B14" t="str">
            <v>282300-002</v>
          </cell>
          <cell r="C14" t="str">
            <v>1 - RRMP</v>
          </cell>
          <cell r="D14" t="str">
            <v>BABY WINTER RUMMAGE(0-10YEARS)</v>
          </cell>
          <cell r="E14" t="str">
            <v>Ballot de 200</v>
          </cell>
          <cell r="F14">
            <v>0</v>
          </cell>
          <cell r="G14">
            <v>0</v>
          </cell>
        </row>
        <row r="15">
          <cell r="B15" t="str">
            <v>282300-004</v>
          </cell>
          <cell r="C15" t="str">
            <v>1 - RRMP</v>
          </cell>
          <cell r="D15" t="str">
            <v>MENS T-SHIRT L/S POUR HOMMES/GARCONS 10-25 ANS</v>
          </cell>
          <cell r="E15" t="str">
            <v>Ballot de 100</v>
          </cell>
          <cell r="F15">
            <v>0</v>
          </cell>
          <cell r="G15">
            <v>0</v>
          </cell>
        </row>
        <row r="16">
          <cell r="B16" t="str">
            <v>282300-005</v>
          </cell>
          <cell r="C16" t="str">
            <v>1 - RRMP</v>
          </cell>
          <cell r="D16" t="str">
            <v>LADIES MIXED BLOUSE</v>
          </cell>
          <cell r="E16" t="str">
            <v>Ballot de 100</v>
          </cell>
          <cell r="F16">
            <v>0</v>
          </cell>
          <cell r="G16">
            <v>0</v>
          </cell>
        </row>
        <row r="17">
          <cell r="B17" t="str">
            <v>282300-007</v>
          </cell>
          <cell r="C17" t="str">
            <v>1 - RRMP</v>
          </cell>
          <cell r="D17" t="str">
            <v>MENS COTTON PANTS</v>
          </cell>
          <cell r="E17" t="str">
            <v>Ballot de 100</v>
          </cell>
          <cell r="F17">
            <v>0</v>
          </cell>
          <cell r="G17">
            <v>0</v>
          </cell>
        </row>
        <row r="18">
          <cell r="B18" t="str">
            <v>282300-008</v>
          </cell>
          <cell r="C18" t="str">
            <v>1 - RRMP</v>
          </cell>
          <cell r="D18" t="str">
            <v>CHILDREN MIXED RUMMAGE 0-18 ANS</v>
          </cell>
          <cell r="E18" t="str">
            <v>Ballot de 300</v>
          </cell>
          <cell r="F18">
            <v>0</v>
          </cell>
          <cell r="G18">
            <v>0</v>
          </cell>
        </row>
        <row r="19">
          <cell r="B19" t="str">
            <v>282300-043</v>
          </cell>
          <cell r="C19" t="str">
            <v>1 - RRMP</v>
          </cell>
          <cell r="D19" t="str">
            <v>MIXED SWEATER T-SHIRT 10-25 ANS</v>
          </cell>
          <cell r="E19" t="str">
            <v>Ballot de 100</v>
          </cell>
          <cell r="F19">
            <v>0</v>
          </cell>
          <cell r="G19">
            <v>0</v>
          </cell>
        </row>
        <row r="20">
          <cell r="B20" t="str">
            <v>282300-052</v>
          </cell>
          <cell r="C20" t="str">
            <v>1 - RRMP</v>
          </cell>
          <cell r="D20" t="str">
            <v>PAGNE,100% COTON,WAX 6 YARDS</v>
          </cell>
          <cell r="E20" t="str">
            <v>EA</v>
          </cell>
          <cell r="F20">
            <v>0</v>
          </cell>
          <cell r="G20">
            <v>0</v>
          </cell>
        </row>
        <row r="21">
          <cell r="B21" t="str">
            <v>362350-001</v>
          </cell>
          <cell r="C21" t="str">
            <v>1 - RRMP</v>
          </cell>
          <cell r="D21" t="str">
            <v>HYGIENE KITS</v>
          </cell>
          <cell r="E21" t="str">
            <v>KIT</v>
          </cell>
          <cell r="F21">
            <v>0</v>
          </cell>
          <cell r="G21">
            <v>0</v>
          </cell>
        </row>
        <row r="22">
          <cell r="B22" t="str">
            <v>362350-001</v>
          </cell>
          <cell r="C22" t="str">
            <v>1 - RRMP</v>
          </cell>
          <cell r="D22" t="str">
            <v>bandes de tissus de 30 cm X 1m20</v>
          </cell>
          <cell r="E22" t="str">
            <v>EA</v>
          </cell>
          <cell r="F22">
            <v>0</v>
          </cell>
          <cell r="G22">
            <v>0</v>
          </cell>
        </row>
        <row r="23">
          <cell r="B23" t="str">
            <v>362350-001</v>
          </cell>
          <cell r="C23" t="str">
            <v>1 - RRMP</v>
          </cell>
          <cell r="D23" t="str">
            <v>Sous vêtement  dame Coton</v>
          </cell>
          <cell r="E23" t="str">
            <v>EA</v>
          </cell>
          <cell r="F23">
            <v>0</v>
          </cell>
          <cell r="G23">
            <v>0</v>
          </cell>
        </row>
        <row r="24">
          <cell r="B24" t="str">
            <v>362350-001</v>
          </cell>
          <cell r="C24" t="str">
            <v>1 - RRMP</v>
          </cell>
          <cell r="D24" t="str">
            <v>petit seau en plastique 3 litres</v>
          </cell>
          <cell r="E24" t="str">
            <v>EA</v>
          </cell>
          <cell r="F24">
            <v>0</v>
          </cell>
          <cell r="G24">
            <v>0</v>
          </cell>
        </row>
        <row r="25">
          <cell r="B25" t="str">
            <v>362350-001</v>
          </cell>
          <cell r="C25" t="str">
            <v>1 - RRMP</v>
          </cell>
          <cell r="D25" t="str">
            <v>Sac d’emballage en papier</v>
          </cell>
          <cell r="E25" t="str">
            <v>EA</v>
          </cell>
          <cell r="F25">
            <v>0</v>
          </cell>
          <cell r="G25">
            <v>0</v>
          </cell>
        </row>
        <row r="26">
          <cell r="B26" t="str">
            <v>362350-010</v>
          </cell>
          <cell r="C26" t="str">
            <v>1 - RRMP</v>
          </cell>
          <cell r="D26" t="str">
            <v>PLASTIC WASHING BASIN (round) 22 litres</v>
          </cell>
          <cell r="E26" t="str">
            <v>EA</v>
          </cell>
          <cell r="F26">
            <v>0</v>
          </cell>
          <cell r="G26">
            <v>0</v>
          </cell>
        </row>
        <row r="27">
          <cell r="B27" t="str">
            <v>362350-023</v>
          </cell>
          <cell r="C27" t="str">
            <v>1 - RRMP</v>
          </cell>
          <cell r="D27" t="str">
            <v>KIT NFI NOYAU</v>
          </cell>
          <cell r="E27" t="str">
            <v>KIT</v>
          </cell>
          <cell r="F27">
            <v>0</v>
          </cell>
          <cell r="G27">
            <v>0</v>
          </cell>
        </row>
        <row r="28">
          <cell r="B28" t="str">
            <v>422357-005</v>
          </cell>
          <cell r="C28" t="str">
            <v>1 - RRMP</v>
          </cell>
          <cell r="D28" t="str">
            <v>JERRY CAN, COLLAPSABLE, 10LTRS</v>
          </cell>
          <cell r="E28" t="str">
            <v>EA</v>
          </cell>
          <cell r="F28">
            <v>0</v>
          </cell>
          <cell r="G28">
            <v>0</v>
          </cell>
        </row>
        <row r="29">
          <cell r="B29" t="str">
            <v>422357-007</v>
          </cell>
          <cell r="C29" t="str">
            <v>1 - RRMP</v>
          </cell>
          <cell r="D29" t="str">
            <v>JERRYCAN RIGID 20LITRES</v>
          </cell>
          <cell r="E29" t="str">
            <v>EA</v>
          </cell>
          <cell r="F29">
            <v>0</v>
          </cell>
          <cell r="G29">
            <v>0</v>
          </cell>
        </row>
        <row r="30">
          <cell r="B30" t="str">
            <v>448200-002</v>
          </cell>
          <cell r="C30" t="str">
            <v>1 - RRMP</v>
          </cell>
          <cell r="D30" t="str">
            <v>COOKING SET</v>
          </cell>
          <cell r="E30" t="str">
            <v>EA</v>
          </cell>
          <cell r="F30">
            <v>0</v>
          </cell>
          <cell r="G30">
            <v>0</v>
          </cell>
        </row>
        <row r="31">
          <cell r="B31" t="str">
            <v>271100-001</v>
          </cell>
          <cell r="C31" t="str">
            <v>1 - RRMP</v>
          </cell>
          <cell r="D31" t="str">
            <v>BLANKETS AND TRAVELLING RUGS</v>
          </cell>
          <cell r="E31" t="str">
            <v>EA</v>
          </cell>
          <cell r="F31">
            <v>0</v>
          </cell>
          <cell r="G31">
            <v>0</v>
          </cell>
        </row>
        <row r="32">
          <cell r="B32" t="str">
            <v>0000423-002</v>
          </cell>
          <cell r="C32" t="str">
            <v>1 - RRMP</v>
          </cell>
          <cell r="D32" t="str">
            <v>SLEEPING MAT</v>
          </cell>
          <cell r="E32" t="str">
            <v>EA</v>
          </cell>
          <cell r="F32">
            <v>0</v>
          </cell>
          <cell r="G32">
            <v>0</v>
          </cell>
        </row>
        <row r="33">
          <cell r="B33" t="str">
            <v>290000-011</v>
          </cell>
          <cell r="C33" t="str">
            <v>1 - RRMP</v>
          </cell>
          <cell r="D33" t="str">
            <v>POLYPROPYLENE BAG, 90 KGS CAPACITY, SIZE 74X116CM,</v>
          </cell>
          <cell r="E33" t="str">
            <v>EA</v>
          </cell>
          <cell r="F33">
            <v>0</v>
          </cell>
          <cell r="G33">
            <v>0</v>
          </cell>
        </row>
        <row r="34">
          <cell r="B34" t="str">
            <v>271610-016</v>
          </cell>
          <cell r="C34" t="str">
            <v>1 - RRMP</v>
          </cell>
          <cell r="D34" t="str">
            <v>PLASTIC SHEETING 4X60M + ROPES</v>
          </cell>
          <cell r="E34" t="str">
            <v>EA</v>
          </cell>
          <cell r="F34">
            <v>0</v>
          </cell>
          <cell r="G34">
            <v>0</v>
          </cell>
        </row>
        <row r="35">
          <cell r="B35" t="str">
            <v>0000230-001</v>
          </cell>
          <cell r="C35" t="str">
            <v>1 - RRMP</v>
          </cell>
          <cell r="D35" t="str">
            <v>EMERGENCY FOOD RATION,BP-5,24 X 500G</v>
          </cell>
          <cell r="E35" t="str">
            <v>CAR</v>
          </cell>
          <cell r="F35">
            <v>0</v>
          </cell>
          <cell r="G35">
            <v>0</v>
          </cell>
        </row>
        <row r="36">
          <cell r="B36">
            <v>0</v>
          </cell>
          <cell r="C36" t="str">
            <v>1 - RRMP</v>
          </cell>
          <cell r="D36" t="str">
            <v>COOKING POT 5 Litres</v>
          </cell>
          <cell r="E36" t="str">
            <v>EA</v>
          </cell>
          <cell r="F36">
            <v>0</v>
          </cell>
          <cell r="G36">
            <v>0</v>
          </cell>
        </row>
        <row r="37">
          <cell r="B37">
            <v>0</v>
          </cell>
          <cell r="C37" t="str">
            <v>1 - RRMP</v>
          </cell>
          <cell r="D37" t="str">
            <v>COOKING POT 7 Litres</v>
          </cell>
          <cell r="E37" t="str">
            <v>EA</v>
          </cell>
          <cell r="F37">
            <v>0</v>
          </cell>
          <cell r="G37">
            <v>0</v>
          </cell>
        </row>
        <row r="38">
          <cell r="B38">
            <v>0</v>
          </cell>
          <cell r="C38" t="str">
            <v>1 - RRMP</v>
          </cell>
          <cell r="D38" t="str">
            <v>MUG: Stainless Steel, 0.35</v>
          </cell>
          <cell r="E38" t="str">
            <v>EA</v>
          </cell>
          <cell r="F38">
            <v>0</v>
          </cell>
          <cell r="G38">
            <v>0</v>
          </cell>
        </row>
        <row r="39">
          <cell r="B39">
            <v>0</v>
          </cell>
          <cell r="C39" t="str">
            <v>1 - RRMP</v>
          </cell>
          <cell r="D39" t="str">
            <v>STAINLESS STEEL SPOON</v>
          </cell>
          <cell r="E39" t="str">
            <v>EA</v>
          </cell>
          <cell r="F39">
            <v>0</v>
          </cell>
          <cell r="G39">
            <v>0</v>
          </cell>
        </row>
        <row r="40">
          <cell r="B40">
            <v>0</v>
          </cell>
          <cell r="C40" t="str">
            <v>1 - RRMP</v>
          </cell>
          <cell r="D40" t="str">
            <v>STAINLESS STEEL BOWLS NON MAGNETIC 24 cm</v>
          </cell>
          <cell r="E40" t="str">
            <v>EA</v>
          </cell>
          <cell r="F40">
            <v>0</v>
          </cell>
          <cell r="G40">
            <v>0</v>
          </cell>
        </row>
        <row r="41">
          <cell r="B41">
            <v>0</v>
          </cell>
          <cell r="C41" t="str">
            <v>1 - RRMP</v>
          </cell>
          <cell r="D41" t="str">
            <v>STAINLESS STEEL BOWLS NON MAGNETIC 28 cm</v>
          </cell>
          <cell r="E41" t="str">
            <v>EA</v>
          </cell>
          <cell r="F41">
            <v>0</v>
          </cell>
          <cell r="G41">
            <v>0</v>
          </cell>
        </row>
        <row r="42">
          <cell r="B42">
            <v>0</v>
          </cell>
          <cell r="C42" t="str">
            <v>1 - RRMP</v>
          </cell>
          <cell r="D42" t="str">
            <v>COOKING SPOON</v>
          </cell>
          <cell r="E42" t="str">
            <v>EA</v>
          </cell>
          <cell r="F42">
            <v>0</v>
          </cell>
          <cell r="G42">
            <v>0</v>
          </cell>
        </row>
        <row r="43">
          <cell r="B43">
            <v>0</v>
          </cell>
          <cell r="C43" t="str">
            <v>1 - RRMP</v>
          </cell>
          <cell r="D43" t="str">
            <v>KITCHEN KNIFE</v>
          </cell>
          <cell r="E43" t="str">
            <v>EA</v>
          </cell>
          <cell r="F43">
            <v>0</v>
          </cell>
          <cell r="G43">
            <v>0</v>
          </cell>
        </row>
        <row r="44">
          <cell r="B44" t="str">
            <v>4416501-001</v>
          </cell>
          <cell r="C44" t="str">
            <v>2 - Education</v>
          </cell>
          <cell r="D44" t="str">
            <v>SLATE,STUDENT'S,A4 (210 X 297MM)</v>
          </cell>
          <cell r="E44" t="str">
            <v>BOX</v>
          </cell>
          <cell r="F44">
            <v>0</v>
          </cell>
          <cell r="G44">
            <v>0</v>
          </cell>
        </row>
        <row r="45">
          <cell r="B45" t="str">
            <v>4461000-001</v>
          </cell>
          <cell r="C45" t="str">
            <v>2 - Education</v>
          </cell>
          <cell r="D45" t="str">
            <v>PENCIL FOR SLATES</v>
          </cell>
          <cell r="E45" t="str">
            <v>BOX</v>
          </cell>
          <cell r="F45">
            <v>0</v>
          </cell>
          <cell r="G45">
            <v>0</v>
          </cell>
        </row>
        <row r="46">
          <cell r="B46" t="str">
            <v>9935025-001</v>
          </cell>
          <cell r="C46" t="str">
            <v>2 - Education</v>
          </cell>
          <cell r="D46" t="str">
            <v>RECREATION KIT</v>
          </cell>
          <cell r="E46" t="str">
            <v>EA</v>
          </cell>
          <cell r="F46">
            <v>0</v>
          </cell>
          <cell r="G46">
            <v>0</v>
          </cell>
        </row>
        <row r="47">
          <cell r="B47" t="str">
            <v>9935050-001</v>
          </cell>
          <cell r="C47" t="str">
            <v>2 - Education</v>
          </cell>
          <cell r="D47" t="str">
            <v>DRC KIT FOR 40 STUDENTS GRADE 3-6</v>
          </cell>
          <cell r="E47" t="str">
            <v>EA</v>
          </cell>
          <cell r="F47">
            <v>0</v>
          </cell>
          <cell r="G47">
            <v>0</v>
          </cell>
        </row>
        <row r="48">
          <cell r="B48" t="str">
            <v>9935053-001</v>
          </cell>
          <cell r="C48" t="str">
            <v>2 - Education</v>
          </cell>
          <cell r="D48" t="str">
            <v>DRC DIDACTIC MATERIALS KIT FOR SCHOOLS</v>
          </cell>
          <cell r="E48" t="str">
            <v>EA</v>
          </cell>
          <cell r="F48">
            <v>0</v>
          </cell>
          <cell r="G48">
            <v>0</v>
          </cell>
        </row>
        <row r="49">
          <cell r="B49" t="str">
            <v>9935054-001</v>
          </cell>
          <cell r="C49" t="str">
            <v>2 - Education</v>
          </cell>
          <cell r="D49" t="str">
            <v>DRC KIT FOR 10 TEACHERS GRADE 1-6</v>
          </cell>
          <cell r="E49" t="str">
            <v>EA</v>
          </cell>
          <cell r="F49">
            <v>0</v>
          </cell>
          <cell r="G49">
            <v>0</v>
          </cell>
        </row>
        <row r="50">
          <cell r="B50" t="str">
            <v>9935055-001</v>
          </cell>
          <cell r="C50" t="str">
            <v>2 - Education</v>
          </cell>
          <cell r="D50" t="str">
            <v>DRC KIT FOR 10 TEACHERS GRADE 1-2</v>
          </cell>
          <cell r="E50" t="str">
            <v>EA</v>
          </cell>
          <cell r="F50">
            <v>0</v>
          </cell>
          <cell r="G50">
            <v>0</v>
          </cell>
        </row>
        <row r="51">
          <cell r="B51" t="str">
            <v>0000571</v>
          </cell>
          <cell r="C51" t="str">
            <v>3 - WASH</v>
          </cell>
          <cell r="D51" t="str">
            <v>Aluminium Sulphate</v>
          </cell>
          <cell r="E51" t="str">
            <v>Kg</v>
          </cell>
          <cell r="F51">
            <v>0</v>
          </cell>
          <cell r="G51">
            <v>0</v>
          </cell>
        </row>
        <row r="52">
          <cell r="B52">
            <v>0</v>
          </cell>
          <cell r="C52" t="str">
            <v>3 - WASH</v>
          </cell>
          <cell r="D52" t="str">
            <v>Chlore</v>
          </cell>
          <cell r="E52" t="str">
            <v>KG</v>
          </cell>
          <cell r="F52">
            <v>0</v>
          </cell>
          <cell r="G52">
            <v>0</v>
          </cell>
        </row>
        <row r="53">
          <cell r="B53">
            <v>0</v>
          </cell>
          <cell r="C53" t="str">
            <v>3 - WASH</v>
          </cell>
          <cell r="D53" t="str">
            <v>Generateur 3 kva</v>
          </cell>
          <cell r="E53" t="str">
            <v>EA</v>
          </cell>
          <cell r="F53">
            <v>0</v>
          </cell>
          <cell r="G53">
            <v>0</v>
          </cell>
        </row>
        <row r="54">
          <cell r="B54">
            <v>0</v>
          </cell>
          <cell r="C54" t="str">
            <v>3 - WASH</v>
          </cell>
          <cell r="D54" t="str">
            <v>Motopompe</v>
          </cell>
          <cell r="E54" t="str">
            <v>EA</v>
          </cell>
          <cell r="F54">
            <v>0</v>
          </cell>
          <cell r="G54">
            <v>0</v>
          </cell>
        </row>
        <row r="55">
          <cell r="B55">
            <v>0</v>
          </cell>
          <cell r="C55" t="str">
            <v>3 - WASH</v>
          </cell>
          <cell r="D55" t="str">
            <v>Générateur 5kva</v>
          </cell>
          <cell r="E55" t="str">
            <v>EA</v>
          </cell>
          <cell r="F55">
            <v>0</v>
          </cell>
          <cell r="G55">
            <v>0</v>
          </cell>
        </row>
        <row r="56">
          <cell r="B56">
            <v>0</v>
          </cell>
          <cell r="C56" t="str">
            <v>3 - WASH</v>
          </cell>
          <cell r="D56" t="str">
            <v>Pompe immergée</v>
          </cell>
          <cell r="E56" t="str">
            <v>EA</v>
          </cell>
          <cell r="F56">
            <v>0</v>
          </cell>
          <cell r="G56">
            <v>0</v>
          </cell>
        </row>
        <row r="57">
          <cell r="B57" t="str">
            <v>271620-017</v>
          </cell>
          <cell r="C57" t="str">
            <v>5 - Autres</v>
          </cell>
          <cell r="D57" t="str">
            <v>TENTE 12 M2</v>
          </cell>
          <cell r="E57" t="str">
            <v>EA</v>
          </cell>
          <cell r="F57">
            <v>0</v>
          </cell>
          <cell r="G57">
            <v>0</v>
          </cell>
        </row>
        <row r="58">
          <cell r="B58">
            <v>0</v>
          </cell>
          <cell r="C58">
            <v>0</v>
          </cell>
          <cell r="D58">
            <v>0</v>
          </cell>
          <cell r="E58">
            <v>0</v>
          </cell>
          <cell r="F58">
            <v>0</v>
          </cell>
          <cell r="G58">
            <v>0</v>
          </cell>
        </row>
        <row r="59">
          <cell r="B59">
            <v>0</v>
          </cell>
          <cell r="C59">
            <v>0</v>
          </cell>
          <cell r="D59">
            <v>0</v>
          </cell>
          <cell r="E59">
            <v>0</v>
          </cell>
          <cell r="F59">
            <v>0</v>
          </cell>
          <cell r="G59">
            <v>0</v>
          </cell>
        </row>
        <row r="60">
          <cell r="B60">
            <v>0</v>
          </cell>
          <cell r="C60">
            <v>0</v>
          </cell>
          <cell r="D60">
            <v>0</v>
          </cell>
          <cell r="E60">
            <v>0</v>
          </cell>
          <cell r="F60">
            <v>0</v>
          </cell>
          <cell r="G60">
            <v>0</v>
          </cell>
        </row>
        <row r="61">
          <cell r="B61">
            <v>0</v>
          </cell>
          <cell r="C61">
            <v>0</v>
          </cell>
          <cell r="D61">
            <v>0</v>
          </cell>
          <cell r="E61">
            <v>0</v>
          </cell>
          <cell r="F61">
            <v>0</v>
          </cell>
          <cell r="G61">
            <v>0</v>
          </cell>
        </row>
        <row r="62">
          <cell r="B62">
            <v>0</v>
          </cell>
          <cell r="C62">
            <v>0</v>
          </cell>
          <cell r="D62">
            <v>0</v>
          </cell>
          <cell r="E62">
            <v>0</v>
          </cell>
          <cell r="F62">
            <v>0</v>
          </cell>
          <cell r="G62">
            <v>0</v>
          </cell>
        </row>
        <row r="63">
          <cell r="B63">
            <v>0</v>
          </cell>
          <cell r="C63">
            <v>0</v>
          </cell>
          <cell r="D63">
            <v>0</v>
          </cell>
          <cell r="E63">
            <v>0</v>
          </cell>
          <cell r="F63">
            <v>0</v>
          </cell>
          <cell r="G63">
            <v>0</v>
          </cell>
        </row>
        <row r="64">
          <cell r="B64">
            <v>0</v>
          </cell>
          <cell r="C64">
            <v>0</v>
          </cell>
          <cell r="D64">
            <v>0</v>
          </cell>
          <cell r="E64">
            <v>0</v>
          </cell>
          <cell r="F64">
            <v>0</v>
          </cell>
          <cell r="G64">
            <v>0</v>
          </cell>
        </row>
        <row r="65">
          <cell r="B65">
            <v>0</v>
          </cell>
          <cell r="C65">
            <v>0</v>
          </cell>
          <cell r="D65">
            <v>0</v>
          </cell>
          <cell r="E65">
            <v>0</v>
          </cell>
          <cell r="F65">
            <v>0</v>
          </cell>
          <cell r="G65">
            <v>0</v>
          </cell>
        </row>
        <row r="66">
          <cell r="B66">
            <v>0</v>
          </cell>
          <cell r="C66">
            <v>0</v>
          </cell>
          <cell r="D66">
            <v>0</v>
          </cell>
          <cell r="E66">
            <v>0</v>
          </cell>
          <cell r="F66">
            <v>0</v>
          </cell>
          <cell r="G66">
            <v>0</v>
          </cell>
        </row>
        <row r="67">
          <cell r="B67">
            <v>0</v>
          </cell>
          <cell r="C67">
            <v>0</v>
          </cell>
          <cell r="D67">
            <v>0</v>
          </cell>
          <cell r="E67">
            <v>0</v>
          </cell>
          <cell r="F67">
            <v>0</v>
          </cell>
          <cell r="G67">
            <v>0</v>
          </cell>
        </row>
        <row r="68">
          <cell r="B68">
            <v>0</v>
          </cell>
          <cell r="C68">
            <v>0</v>
          </cell>
          <cell r="D68">
            <v>0</v>
          </cell>
          <cell r="E68">
            <v>0</v>
          </cell>
          <cell r="F68">
            <v>0</v>
          </cell>
          <cell r="G68">
            <v>0</v>
          </cell>
        </row>
        <row r="69">
          <cell r="B69">
            <v>0</v>
          </cell>
          <cell r="C69">
            <v>0</v>
          </cell>
          <cell r="D69">
            <v>0</v>
          </cell>
          <cell r="E69">
            <v>0</v>
          </cell>
          <cell r="F69">
            <v>0</v>
          </cell>
          <cell r="G69">
            <v>0</v>
          </cell>
        </row>
        <row r="70">
          <cell r="B70">
            <v>0</v>
          </cell>
          <cell r="C70">
            <v>0</v>
          </cell>
          <cell r="D70">
            <v>0</v>
          </cell>
          <cell r="E70">
            <v>0</v>
          </cell>
          <cell r="F70">
            <v>0</v>
          </cell>
          <cell r="G70">
            <v>0</v>
          </cell>
        </row>
        <row r="71">
          <cell r="B71">
            <v>0</v>
          </cell>
          <cell r="C71">
            <v>0</v>
          </cell>
          <cell r="D71">
            <v>0</v>
          </cell>
          <cell r="E71">
            <v>0</v>
          </cell>
          <cell r="F71">
            <v>0</v>
          </cell>
          <cell r="G71">
            <v>0</v>
          </cell>
        </row>
        <row r="72">
          <cell r="B72">
            <v>0</v>
          </cell>
          <cell r="C72">
            <v>0</v>
          </cell>
          <cell r="D72">
            <v>0</v>
          </cell>
          <cell r="E72">
            <v>0</v>
          </cell>
          <cell r="F72">
            <v>0</v>
          </cell>
          <cell r="G72">
            <v>0</v>
          </cell>
        </row>
        <row r="73">
          <cell r="B73">
            <v>0</v>
          </cell>
          <cell r="C73">
            <v>0</v>
          </cell>
          <cell r="D73">
            <v>0</v>
          </cell>
          <cell r="E73">
            <v>0</v>
          </cell>
          <cell r="F73">
            <v>0</v>
          </cell>
          <cell r="G73">
            <v>0</v>
          </cell>
        </row>
        <row r="74">
          <cell r="B74">
            <v>0</v>
          </cell>
          <cell r="C74">
            <v>0</v>
          </cell>
          <cell r="D74">
            <v>0</v>
          </cell>
          <cell r="E74">
            <v>0</v>
          </cell>
          <cell r="F74">
            <v>0</v>
          </cell>
          <cell r="G74">
            <v>0</v>
          </cell>
        </row>
        <row r="75">
          <cell r="B75">
            <v>0</v>
          </cell>
          <cell r="C75">
            <v>0</v>
          </cell>
          <cell r="D75">
            <v>0</v>
          </cell>
          <cell r="E75">
            <v>0</v>
          </cell>
          <cell r="F75">
            <v>0</v>
          </cell>
          <cell r="G75">
            <v>0</v>
          </cell>
        </row>
        <row r="76">
          <cell r="B76">
            <v>0</v>
          </cell>
          <cell r="C76">
            <v>0</v>
          </cell>
          <cell r="D76">
            <v>0</v>
          </cell>
          <cell r="E76">
            <v>0</v>
          </cell>
          <cell r="F76">
            <v>0</v>
          </cell>
          <cell r="G76">
            <v>0</v>
          </cell>
        </row>
        <row r="77">
          <cell r="B77">
            <v>0</v>
          </cell>
          <cell r="C77">
            <v>0</v>
          </cell>
          <cell r="D77">
            <v>0</v>
          </cell>
          <cell r="E77">
            <v>0</v>
          </cell>
          <cell r="F77">
            <v>0</v>
          </cell>
          <cell r="G77">
            <v>0</v>
          </cell>
        </row>
        <row r="78">
          <cell r="B78">
            <v>0</v>
          </cell>
          <cell r="C78">
            <v>0</v>
          </cell>
          <cell r="D78">
            <v>0</v>
          </cell>
          <cell r="E78">
            <v>0</v>
          </cell>
          <cell r="F78">
            <v>0</v>
          </cell>
          <cell r="G78">
            <v>0</v>
          </cell>
        </row>
        <row r="79">
          <cell r="B79">
            <v>0</v>
          </cell>
          <cell r="C79">
            <v>0</v>
          </cell>
          <cell r="D79">
            <v>0</v>
          </cell>
          <cell r="E79">
            <v>0</v>
          </cell>
          <cell r="F79">
            <v>0</v>
          </cell>
          <cell r="G79">
            <v>0</v>
          </cell>
        </row>
        <row r="80">
          <cell r="B80">
            <v>0</v>
          </cell>
          <cell r="C80">
            <v>0</v>
          </cell>
          <cell r="D80">
            <v>0</v>
          </cell>
          <cell r="E80">
            <v>0</v>
          </cell>
          <cell r="F80">
            <v>0</v>
          </cell>
          <cell r="G80">
            <v>0</v>
          </cell>
        </row>
        <row r="81">
          <cell r="B81">
            <v>0</v>
          </cell>
          <cell r="C81">
            <v>0</v>
          </cell>
          <cell r="D81">
            <v>0</v>
          </cell>
          <cell r="E81">
            <v>0</v>
          </cell>
          <cell r="F81">
            <v>0</v>
          </cell>
          <cell r="G81">
            <v>0</v>
          </cell>
        </row>
        <row r="82">
          <cell r="B82">
            <v>0</v>
          </cell>
          <cell r="C82">
            <v>0</v>
          </cell>
          <cell r="D82">
            <v>0</v>
          </cell>
          <cell r="E82">
            <v>0</v>
          </cell>
          <cell r="F82">
            <v>0</v>
          </cell>
          <cell r="G82">
            <v>0</v>
          </cell>
        </row>
        <row r="83">
          <cell r="B83">
            <v>0</v>
          </cell>
          <cell r="C83">
            <v>0</v>
          </cell>
          <cell r="D83">
            <v>0</v>
          </cell>
          <cell r="E83">
            <v>0</v>
          </cell>
          <cell r="F83">
            <v>0</v>
          </cell>
          <cell r="G83">
            <v>0</v>
          </cell>
        </row>
        <row r="84">
          <cell r="B84">
            <v>0</v>
          </cell>
          <cell r="C84">
            <v>0</v>
          </cell>
          <cell r="D84">
            <v>0</v>
          </cell>
          <cell r="E84">
            <v>0</v>
          </cell>
          <cell r="F84">
            <v>0</v>
          </cell>
          <cell r="G84">
            <v>0</v>
          </cell>
        </row>
        <row r="85">
          <cell r="B85">
            <v>0</v>
          </cell>
          <cell r="C85">
            <v>0</v>
          </cell>
          <cell r="D85">
            <v>0</v>
          </cell>
          <cell r="E85">
            <v>0</v>
          </cell>
          <cell r="F85">
            <v>0</v>
          </cell>
          <cell r="G85">
            <v>0</v>
          </cell>
        </row>
        <row r="86">
          <cell r="B86">
            <v>0</v>
          </cell>
          <cell r="C86">
            <v>0</v>
          </cell>
          <cell r="D86">
            <v>0</v>
          </cell>
          <cell r="E86">
            <v>0</v>
          </cell>
          <cell r="F86">
            <v>0</v>
          </cell>
          <cell r="G86">
            <v>0</v>
          </cell>
        </row>
        <row r="87">
          <cell r="B87">
            <v>0</v>
          </cell>
          <cell r="C87">
            <v>0</v>
          </cell>
          <cell r="D87">
            <v>0</v>
          </cell>
          <cell r="E87">
            <v>0</v>
          </cell>
          <cell r="F87">
            <v>0</v>
          </cell>
          <cell r="G87">
            <v>0</v>
          </cell>
        </row>
        <row r="88">
          <cell r="B88">
            <v>0</v>
          </cell>
          <cell r="C88">
            <v>0</v>
          </cell>
          <cell r="D88">
            <v>0</v>
          </cell>
          <cell r="E88">
            <v>0</v>
          </cell>
          <cell r="F88">
            <v>0</v>
          </cell>
          <cell r="G88">
            <v>0</v>
          </cell>
        </row>
        <row r="89">
          <cell r="B89">
            <v>0</v>
          </cell>
          <cell r="C89">
            <v>0</v>
          </cell>
          <cell r="D89">
            <v>0</v>
          </cell>
          <cell r="E89">
            <v>0</v>
          </cell>
          <cell r="F89">
            <v>0</v>
          </cell>
          <cell r="G89">
            <v>0</v>
          </cell>
        </row>
        <row r="90">
          <cell r="B90">
            <v>0</v>
          </cell>
          <cell r="C90">
            <v>0</v>
          </cell>
          <cell r="D90">
            <v>0</v>
          </cell>
          <cell r="E90">
            <v>0</v>
          </cell>
          <cell r="F90">
            <v>0</v>
          </cell>
          <cell r="G90">
            <v>0</v>
          </cell>
        </row>
        <row r="91">
          <cell r="B91">
            <v>0</v>
          </cell>
          <cell r="C91">
            <v>0</v>
          </cell>
          <cell r="D91">
            <v>0</v>
          </cell>
          <cell r="E91">
            <v>0</v>
          </cell>
          <cell r="F91">
            <v>0</v>
          </cell>
          <cell r="G91">
            <v>0</v>
          </cell>
        </row>
        <row r="92">
          <cell r="B92">
            <v>0</v>
          </cell>
          <cell r="C92">
            <v>0</v>
          </cell>
          <cell r="D92">
            <v>0</v>
          </cell>
          <cell r="E92">
            <v>0</v>
          </cell>
          <cell r="F92">
            <v>0</v>
          </cell>
          <cell r="G92">
            <v>0</v>
          </cell>
        </row>
        <row r="93">
          <cell r="B93">
            <v>0</v>
          </cell>
          <cell r="C93">
            <v>0</v>
          </cell>
          <cell r="D93">
            <v>0</v>
          </cell>
          <cell r="E93">
            <v>0</v>
          </cell>
          <cell r="F93">
            <v>0</v>
          </cell>
          <cell r="G93">
            <v>0</v>
          </cell>
        </row>
        <row r="94">
          <cell r="B94">
            <v>0</v>
          </cell>
          <cell r="C94">
            <v>0</v>
          </cell>
          <cell r="D94">
            <v>0</v>
          </cell>
          <cell r="E94">
            <v>0</v>
          </cell>
          <cell r="F94">
            <v>0</v>
          </cell>
          <cell r="G94">
            <v>0</v>
          </cell>
        </row>
        <row r="95">
          <cell r="B95">
            <v>0</v>
          </cell>
          <cell r="C95">
            <v>0</v>
          </cell>
          <cell r="D95">
            <v>0</v>
          </cell>
          <cell r="E95">
            <v>0</v>
          </cell>
          <cell r="F95">
            <v>0</v>
          </cell>
          <cell r="G95">
            <v>0</v>
          </cell>
        </row>
        <row r="96">
          <cell r="B96">
            <v>0</v>
          </cell>
          <cell r="C96">
            <v>0</v>
          </cell>
          <cell r="D96">
            <v>0</v>
          </cell>
          <cell r="E96">
            <v>0</v>
          </cell>
          <cell r="F96">
            <v>0</v>
          </cell>
          <cell r="G96">
            <v>0</v>
          </cell>
        </row>
        <row r="97">
          <cell r="B97">
            <v>0</v>
          </cell>
          <cell r="C97">
            <v>0</v>
          </cell>
          <cell r="D97">
            <v>0</v>
          </cell>
          <cell r="E97">
            <v>0</v>
          </cell>
          <cell r="F97">
            <v>0</v>
          </cell>
          <cell r="G97">
            <v>0</v>
          </cell>
        </row>
        <row r="98">
          <cell r="B98">
            <v>0</v>
          </cell>
          <cell r="C98">
            <v>0</v>
          </cell>
          <cell r="D98">
            <v>0</v>
          </cell>
          <cell r="E98">
            <v>0</v>
          </cell>
          <cell r="F98">
            <v>0</v>
          </cell>
          <cell r="G98">
            <v>0</v>
          </cell>
        </row>
        <row r="99">
          <cell r="B99">
            <v>0</v>
          </cell>
          <cell r="C99">
            <v>0</v>
          </cell>
          <cell r="D99">
            <v>0</v>
          </cell>
          <cell r="E99">
            <v>0</v>
          </cell>
          <cell r="F99">
            <v>0</v>
          </cell>
          <cell r="G99">
            <v>0</v>
          </cell>
        </row>
        <row r="100">
          <cell r="B100">
            <v>0</v>
          </cell>
          <cell r="C100">
            <v>0</v>
          </cell>
          <cell r="D100">
            <v>0</v>
          </cell>
          <cell r="E100">
            <v>0</v>
          </cell>
          <cell r="F100">
            <v>0</v>
          </cell>
          <cell r="G100">
            <v>0</v>
          </cell>
        </row>
        <row r="101">
          <cell r="B101">
            <v>0</v>
          </cell>
          <cell r="C101">
            <v>0</v>
          </cell>
          <cell r="D101">
            <v>0</v>
          </cell>
          <cell r="E101">
            <v>0</v>
          </cell>
          <cell r="F101">
            <v>0</v>
          </cell>
          <cell r="G101">
            <v>0</v>
          </cell>
        </row>
        <row r="102">
          <cell r="B102">
            <v>0</v>
          </cell>
          <cell r="C102">
            <v>0</v>
          </cell>
          <cell r="D102">
            <v>0</v>
          </cell>
          <cell r="E102">
            <v>0</v>
          </cell>
          <cell r="F102">
            <v>0</v>
          </cell>
          <cell r="G102">
            <v>0</v>
          </cell>
        </row>
        <row r="103">
          <cell r="B103">
            <v>0</v>
          </cell>
          <cell r="C103">
            <v>0</v>
          </cell>
          <cell r="D103">
            <v>0</v>
          </cell>
          <cell r="E103">
            <v>0</v>
          </cell>
          <cell r="F103">
            <v>0</v>
          </cell>
          <cell r="G103">
            <v>0</v>
          </cell>
        </row>
        <row r="104">
          <cell r="B104">
            <v>0</v>
          </cell>
          <cell r="C104">
            <v>0</v>
          </cell>
          <cell r="D104">
            <v>0</v>
          </cell>
          <cell r="E104">
            <v>0</v>
          </cell>
          <cell r="F104">
            <v>0</v>
          </cell>
          <cell r="G104">
            <v>0</v>
          </cell>
        </row>
        <row r="105">
          <cell r="B105">
            <v>0</v>
          </cell>
          <cell r="C105">
            <v>0</v>
          </cell>
          <cell r="D105">
            <v>0</v>
          </cell>
          <cell r="E105">
            <v>0</v>
          </cell>
          <cell r="F105">
            <v>0</v>
          </cell>
          <cell r="G105">
            <v>0</v>
          </cell>
        </row>
        <row r="106">
          <cell r="B106">
            <v>0</v>
          </cell>
          <cell r="C106">
            <v>0</v>
          </cell>
          <cell r="D106">
            <v>0</v>
          </cell>
          <cell r="E106">
            <v>0</v>
          </cell>
          <cell r="F106">
            <v>0</v>
          </cell>
          <cell r="G106">
            <v>0</v>
          </cell>
        </row>
        <row r="107">
          <cell r="B107">
            <v>0</v>
          </cell>
          <cell r="C107">
            <v>0</v>
          </cell>
          <cell r="D107">
            <v>0</v>
          </cell>
          <cell r="E107">
            <v>0</v>
          </cell>
          <cell r="F107">
            <v>0</v>
          </cell>
          <cell r="G107">
            <v>0</v>
          </cell>
        </row>
        <row r="108">
          <cell r="B108">
            <v>0</v>
          </cell>
          <cell r="C108">
            <v>0</v>
          </cell>
          <cell r="D108">
            <v>0</v>
          </cell>
          <cell r="E108">
            <v>0</v>
          </cell>
          <cell r="F108">
            <v>0</v>
          </cell>
          <cell r="G108">
            <v>0</v>
          </cell>
        </row>
        <row r="109">
          <cell r="B109">
            <v>0</v>
          </cell>
          <cell r="C109">
            <v>0</v>
          </cell>
          <cell r="D109">
            <v>0</v>
          </cell>
          <cell r="E109">
            <v>0</v>
          </cell>
          <cell r="F109">
            <v>0</v>
          </cell>
          <cell r="G109">
            <v>0</v>
          </cell>
        </row>
        <row r="110">
          <cell r="B110">
            <v>0</v>
          </cell>
          <cell r="C110">
            <v>0</v>
          </cell>
          <cell r="D110">
            <v>0</v>
          </cell>
          <cell r="E110">
            <v>0</v>
          </cell>
          <cell r="F110">
            <v>0</v>
          </cell>
          <cell r="G110">
            <v>0</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arameters"/>
      <sheetName val="2 Assumptions"/>
      <sheetName val="3 STAFF LIST"/>
      <sheetName val="5 RECAP CONTRAT"/>
      <sheetName val="4 SALARY GRID"/>
      <sheetName val="5 RECAP CONTRAT REAL"/>
      <sheetName val="6 RECAP Z1"/>
      <sheetName val="7 ReadMe"/>
    </sheetNames>
    <sheetDataSet>
      <sheetData sheetId="0" refreshError="1"/>
      <sheetData sheetId="1" refreshError="1"/>
      <sheetData sheetId="2" refreshError="1"/>
      <sheetData sheetId="3" refreshError="1"/>
      <sheetData sheetId="4" refreshError="1">
        <row r="17">
          <cell r="B17" t="str">
            <v>CODE</v>
          </cell>
          <cell r="D17" t="str">
            <v>CODE</v>
          </cell>
          <cell r="E17" t="str">
            <v>field</v>
          </cell>
        </row>
        <row r="18">
          <cell r="D18" t="str">
            <v>M3E</v>
          </cell>
          <cell r="E18">
            <v>157784</v>
          </cell>
        </row>
        <row r="19">
          <cell r="D19" t="str">
            <v>M3C</v>
          </cell>
          <cell r="E19">
            <v>146120</v>
          </cell>
        </row>
        <row r="20">
          <cell r="D20" t="str">
            <v>M3Q</v>
          </cell>
          <cell r="E20">
            <v>139208</v>
          </cell>
        </row>
        <row r="21">
          <cell r="D21" t="str">
            <v>M3J</v>
          </cell>
          <cell r="E21">
            <v>135104</v>
          </cell>
        </row>
        <row r="22">
          <cell r="D22" t="str">
            <v>M2E</v>
          </cell>
          <cell r="E22">
            <v>103352</v>
          </cell>
        </row>
        <row r="23">
          <cell r="D23" t="str">
            <v>M2C</v>
          </cell>
          <cell r="E23">
            <v>95684</v>
          </cell>
        </row>
        <row r="24">
          <cell r="D24" t="str">
            <v>M2Q</v>
          </cell>
          <cell r="E24">
            <v>91148</v>
          </cell>
        </row>
        <row r="25">
          <cell r="D25" t="str">
            <v>M2J</v>
          </cell>
          <cell r="E25">
            <v>88556</v>
          </cell>
        </row>
        <row r="26">
          <cell r="D26" t="str">
            <v>M1E</v>
          </cell>
          <cell r="E26">
            <v>71060</v>
          </cell>
        </row>
        <row r="27">
          <cell r="D27" t="str">
            <v>M1C</v>
          </cell>
          <cell r="E27">
            <v>65876</v>
          </cell>
        </row>
        <row r="28">
          <cell r="D28" t="str">
            <v>M1Q</v>
          </cell>
          <cell r="E28">
            <v>62744</v>
          </cell>
        </row>
        <row r="29">
          <cell r="D29" t="str">
            <v>M1J</v>
          </cell>
          <cell r="E29">
            <v>60908</v>
          </cell>
        </row>
        <row r="30">
          <cell r="D30" t="str">
            <v>T3E</v>
          </cell>
          <cell r="E30">
            <v>49784</v>
          </cell>
        </row>
        <row r="31">
          <cell r="D31" t="str">
            <v>T3C</v>
          </cell>
          <cell r="E31">
            <v>45680</v>
          </cell>
        </row>
        <row r="32">
          <cell r="D32" t="str">
            <v>T3Q</v>
          </cell>
          <cell r="E32">
            <v>41252</v>
          </cell>
        </row>
        <row r="33">
          <cell r="D33" t="str">
            <v>T3J</v>
          </cell>
          <cell r="E33">
            <v>40010</v>
          </cell>
        </row>
        <row r="34">
          <cell r="D34" t="str">
            <v>T2E</v>
          </cell>
          <cell r="E34">
            <v>34772</v>
          </cell>
        </row>
        <row r="35">
          <cell r="D35" t="str">
            <v>T2C</v>
          </cell>
          <cell r="E35">
            <v>32180</v>
          </cell>
        </row>
        <row r="36">
          <cell r="D36" t="str">
            <v>T2Q</v>
          </cell>
          <cell r="E36">
            <v>30668</v>
          </cell>
        </row>
        <row r="37">
          <cell r="D37" t="str">
            <v>T2J</v>
          </cell>
          <cell r="E37">
            <v>29804</v>
          </cell>
        </row>
        <row r="38">
          <cell r="D38" t="str">
            <v>T1E</v>
          </cell>
          <cell r="E38">
            <v>25808</v>
          </cell>
        </row>
        <row r="39">
          <cell r="D39" t="str">
            <v>T1C</v>
          </cell>
          <cell r="E39">
            <v>23648</v>
          </cell>
        </row>
        <row r="40">
          <cell r="D40" t="str">
            <v>T1Q</v>
          </cell>
          <cell r="E40">
            <v>21920</v>
          </cell>
        </row>
        <row r="41">
          <cell r="D41" t="str">
            <v>T1J</v>
          </cell>
          <cell r="E41">
            <v>21326</v>
          </cell>
        </row>
        <row r="42">
          <cell r="D42" t="str">
            <v>E3E</v>
          </cell>
          <cell r="E42">
            <v>18896</v>
          </cell>
        </row>
        <row r="43">
          <cell r="D43" t="str">
            <v>E3C</v>
          </cell>
          <cell r="E43">
            <v>17384</v>
          </cell>
        </row>
        <row r="44">
          <cell r="D44" t="str">
            <v>E3Q</v>
          </cell>
          <cell r="E44">
            <v>16628</v>
          </cell>
        </row>
        <row r="45">
          <cell r="D45" t="str">
            <v>E3J</v>
          </cell>
          <cell r="E45">
            <v>16196</v>
          </cell>
        </row>
        <row r="46">
          <cell r="D46" t="str">
            <v>E2E</v>
          </cell>
          <cell r="E46">
            <v>14792</v>
          </cell>
        </row>
        <row r="47">
          <cell r="D47" t="str">
            <v>E2C</v>
          </cell>
          <cell r="E47">
            <v>13712</v>
          </cell>
        </row>
        <row r="48">
          <cell r="D48" t="str">
            <v>E2Q</v>
          </cell>
          <cell r="E48">
            <v>13172</v>
          </cell>
        </row>
        <row r="49">
          <cell r="D49" t="str">
            <v>E2J</v>
          </cell>
          <cell r="E49">
            <v>12848</v>
          </cell>
        </row>
        <row r="50">
          <cell r="D50" t="str">
            <v>E1E</v>
          </cell>
          <cell r="E50">
            <v>11876</v>
          </cell>
        </row>
        <row r="51">
          <cell r="D51" t="str">
            <v>E1C</v>
          </cell>
          <cell r="E51">
            <v>11120</v>
          </cell>
        </row>
        <row r="52">
          <cell r="D52" t="str">
            <v>E1Q</v>
          </cell>
          <cell r="E52">
            <v>10364</v>
          </cell>
        </row>
        <row r="53">
          <cell r="D53" t="str">
            <v>E1J</v>
          </cell>
          <cell r="E53">
            <v>10040</v>
          </cell>
        </row>
      </sheetData>
      <sheetData sheetId="5" refreshError="1"/>
      <sheetData sheetId="6" refreshError="1"/>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Staff Grade"/>
      <sheetName val="Monthly projection"/>
      <sheetName val="Budget Projection"/>
      <sheetName val="Salary Grid"/>
      <sheetName val="LOG MGD A1Q-Z1M"/>
      <sheetName val="NUT MGD A1Q_D1F"/>
      <sheetName val="NUT SURVEY A1Q_CERF"/>
      <sheetName val="PREVENTION MGD A1Q"/>
      <sheetName val="WASH A2E"/>
      <sheetName val="FS A2E"/>
      <sheetName val="ADMIN MGD A1Q_Z1M"/>
      <sheetName val="LOG STW CERF_Z1M"/>
      <sheetName val="NUT STW CERF"/>
      <sheetName val="ADMIN STW CERF"/>
      <sheetName val="LOG YGN A1R_A1Q_CERF _A2E_Z1M"/>
      <sheetName val="ADM YGN A1R_A1Q_CERF _A2E_Z1M"/>
      <sheetName val="COO YGN A1R_A1Q_CERF _A2E"/>
      <sheetName val="LOG KAYAH_A1R_Z1M"/>
      <sheetName val="WASH KAYAH_A1R"/>
      <sheetName val="FS KAYAH_A1R"/>
      <sheetName val="ADMIN KAYAH_A1R_Z1M"/>
      <sheetName val="Datas"/>
      <sheetName val="Loan"/>
      <sheetName val="Payroll"/>
      <sheetName val="Advance"/>
      <sheetName val="LeaveBook"/>
      <sheetName val="LeaveFollow-up"/>
      <sheetName val="End of Service"/>
      <sheetName val="Contracts"/>
      <sheetName val="SAlary Slip"/>
      <sheetName val="Pivot Table"/>
      <sheetName val="IT"/>
      <sheetName val="NASSIT"/>
      <sheetName val="Salary Scale"/>
      <sheetName val="Accountancy"/>
      <sheetName val="Lists"/>
      <sheetName val="PSB paid"/>
      <sheetName val="Std Donor Financial Report"/>
    </sheetNames>
    <sheetDataSet>
      <sheetData sheetId="0" refreshError="1"/>
      <sheetData sheetId="1" refreshError="1"/>
      <sheetData sheetId="2" refreshError="1"/>
      <sheetData sheetId="3" refreshError="1"/>
      <sheetData sheetId="4" refreshError="1">
        <row r="2">
          <cell r="F2" t="str">
            <v>S1</v>
          </cell>
          <cell r="G2" t="str">
            <v>S2</v>
          </cell>
          <cell r="H2" t="str">
            <v>S3</v>
          </cell>
          <cell r="I2" t="str">
            <v>S4</v>
          </cell>
          <cell r="J2" t="str">
            <v>S5</v>
          </cell>
        </row>
        <row r="3">
          <cell r="F3">
            <v>0.03</v>
          </cell>
          <cell r="G3">
            <v>0.03</v>
          </cell>
          <cell r="H3">
            <v>0.02</v>
          </cell>
          <cell r="I3">
            <v>0.02</v>
          </cell>
          <cell r="J3">
            <v>0.02</v>
          </cell>
        </row>
        <row r="4">
          <cell r="F4">
            <v>0.04</v>
          </cell>
          <cell r="G4">
            <v>0.06</v>
          </cell>
          <cell r="H4">
            <v>0.08</v>
          </cell>
          <cell r="I4">
            <v>0.1</v>
          </cell>
          <cell r="J4">
            <v>0.12000000000000001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voi"/>
      <sheetName val="PSB paid"/>
      <sheetName val="Lists"/>
    </sheetNames>
    <sheetDataSet>
      <sheetData sheetId="0" refreshError="1">
        <row r="5">
          <cell r="A5" t="str">
            <v>RPS</v>
          </cell>
        </row>
        <row r="8">
          <cell r="A8" t="str">
            <v>USD</v>
          </cell>
        </row>
      </sheetData>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budget"/>
      <sheetName val="budget"/>
      <sheetName val="raccordement"/>
      <sheetName val="browse"/>
      <sheetName val="conversion"/>
      <sheetName val="joker"/>
      <sheetName val="SB"/>
      <sheetName val="verifdep"/>
      <sheetName val="saisieraccordement"/>
      <sheetName val="saisiedepenses"/>
      <sheetName val="saisieforfaits"/>
      <sheetName val="renvoi"/>
      <sheetName val="PARAMETRES"/>
      <sheetName val="Read ME "/>
      <sheetName val="Instructions"/>
      <sheetName val="1. Log-frame"/>
      <sheetName val="2. Chrono"/>
      <sheetName val="10.1 Estimated expenditure"/>
      <sheetName val="ANALISIS"/>
      <sheetName val="AGRESSO"/>
      <sheetName val="1. Input Agresso"/>
      <sheetName val="10.2. Financial Annex"/>
      <sheetName val="10.3 Funding of the Action"/>
      <sheetName val="6.1 Human Ressources"/>
      <sheetName val="6.3 Equipment and Goods"/>
      <sheetName val="Cost per result  "/>
      <sheetName val="Procurement Plan"/>
      <sheetName val="Analysis"/>
    </sheetNames>
    <sheetDataSet>
      <sheetData sheetId="0">
        <row r="28">
          <cell r="C28" t="str">
            <v>ECU</v>
          </cell>
        </row>
      </sheetData>
      <sheetData sheetId="1">
        <row r="28">
          <cell r="C28" t="str">
            <v>ECU</v>
          </cell>
        </row>
      </sheetData>
      <sheetData sheetId="2"/>
      <sheetData sheetId="3"/>
      <sheetData sheetId="4"/>
      <sheetData sheetId="5"/>
      <sheetData sheetId="6"/>
      <sheetData sheetId="7"/>
      <sheetData sheetId="8"/>
      <sheetData sheetId="9"/>
      <sheetData sheetId="10"/>
      <sheetData sheetId="11" refreshError="1">
        <row r="28">
          <cell r="C28" t="str">
            <v>ECU</v>
          </cell>
        </row>
      </sheetData>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Project Funding Flowchart"/>
      <sheetName val="How to use"/>
      <sheetName val="A1 N pivot"/>
      <sheetName val="A1N-ECHO_v10032013"/>
      <sheetName val="D1 K pivot"/>
      <sheetName val="D1K-HCR_v10032013"/>
    </sheetNames>
    <sheetDataSet>
      <sheetData sheetId="0">
        <row r="2">
          <cell r="C2" t="str">
            <v>HQ</v>
          </cell>
          <cell r="E2" t="str">
            <v>YES</v>
          </cell>
        </row>
        <row r="3">
          <cell r="C3" t="str">
            <v>REGIONAL</v>
          </cell>
          <cell r="E3" t="str">
            <v>NO</v>
          </cell>
        </row>
        <row r="4">
          <cell r="C4" t="str">
            <v>CAPITAL</v>
          </cell>
        </row>
        <row r="5">
          <cell r="C5" t="str">
            <v>BASE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ow"/>
      <sheetName val="D1"/>
      <sheetName val="BK1 AL"/>
      <sheetName val="BK1 OL"/>
      <sheetName val="BK2"/>
      <sheetName val="BK3"/>
      <sheetName val="BK4"/>
      <sheetName val="BK5"/>
      <sheetName val="BK6"/>
      <sheetName val="F2"/>
      <sheetName val="R1"/>
      <sheetName val="R2"/>
      <sheetName val="PRINT"/>
      <sheetName val="SalarySlip"/>
      <sheetName val="AdvanceSlip"/>
      <sheetName val="P2"/>
      <sheetName val="P3"/>
      <sheetName val="Contract"/>
      <sheetName val="D1 Stopped"/>
    </sheetNames>
    <sheetDataSet>
      <sheetData sheetId="0"/>
      <sheetData sheetId="1" refreshError="1"/>
      <sheetData sheetId="2" refreshError="1">
        <row r="5">
          <cell r="A5" t="str">
            <v>JUAD211</v>
          </cell>
        </row>
        <row r="6">
          <cell r="A6" t="str">
            <v>JUJK034</v>
          </cell>
        </row>
        <row r="7">
          <cell r="A7" t="str">
            <v>JUJK035</v>
          </cell>
        </row>
        <row r="8">
          <cell r="A8" t="str">
            <v>JUNT089</v>
          </cell>
        </row>
        <row r="9">
          <cell r="A9" t="str">
            <v>JUNT099</v>
          </cell>
        </row>
        <row r="10">
          <cell r="A10" t="str">
            <v>BE0240</v>
          </cell>
        </row>
        <row r="11">
          <cell r="A11" t="str">
            <v>JU0001</v>
          </cell>
        </row>
      </sheetData>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 format ECHO"/>
      <sheetName val="nouveau matériel"/>
      <sheetName val="saga terrain "/>
      <sheetName val="Taux mensuel"/>
      <sheetName val="OD "/>
      <sheetName val="TCD terrain"/>
      <sheetName val="SECUR2"/>
      <sheetName val="FUELVE"/>
      <sheetName val="running costs"/>
      <sheetName val="Calcul Frais de vie"/>
      <sheetName val="Calcul GFU CRMCRF"/>
      <sheetName val="Calcul GFU DRAS"/>
      <sheetName val="Accouchements CPN"/>
      <sheetName val="Supervision et équipe mobile"/>
      <sheetName val="Formation Nut"/>
      <sheetName val="Réunions"/>
      <sheetName val="Activités communautaires"/>
      <sheetName val="Formation Santé Reproduction"/>
      <sheetName val="Appui à la DRAS"/>
      <sheetName val="CRENI CRENAS"/>
      <sheetName val="Evaluation+ suivi  interne"/>
      <sheetName val="Personnel Programme"/>
      <sheetName val="ES 201601"/>
      <sheetName val="ES non intégrées 201609"/>
      <sheetName val="Feuil1"/>
      <sheetName val="ES 052016"/>
    </sheetNames>
    <sheetDataSet>
      <sheetData sheetId="0">
        <row r="11">
          <cell r="L11">
            <v>343.42</v>
          </cell>
          <cell r="V11">
            <v>355.03</v>
          </cell>
          <cell r="W11">
            <v>390</v>
          </cell>
          <cell r="Y11">
            <v>401.03649999999999</v>
          </cell>
        </row>
      </sheetData>
      <sheetData sheetId="1"/>
      <sheetData sheetId="2"/>
      <sheetData sheetId="3"/>
      <sheetData sheetId="4"/>
      <sheetData sheetId="5"/>
      <sheetData sheetId="6">
        <row r="1">
          <cell r="F1">
            <v>390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VHL BOARD"/>
      <sheetName val="COMMUNICATION"/>
      <sheetName val="WATER SUPPLY IMPLEMENT"/>
      <sheetName val="EMERGENCY AWARENESS"/>
      <sheetName val="IDP MONITORING"/>
      <sheetName val="LATRINES"/>
      <sheetName val="COUTS EXPAT INPAT"/>
      <sheetName val="OFFICE-STOCK"/>
      <sheetName val="REHAB DETAIL"/>
      <sheetName val="REPARTITION VHL"/>
      <sheetName val="RUNNING COST"/>
      <sheetName val="VISIBILITE"/>
      <sheetName val="WATSAN MAINT"/>
      <sheetName val="WATER TREATMENT"/>
      <sheetName val="WATER TRUCKING"/>
    </sheetNames>
    <sheetDataSet>
      <sheetData sheetId="0" refreshError="1">
        <row r="1">
          <cell r="G1">
            <v>250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le"/>
      <sheetName val="BK2 ov"/>
      <sheetName val="BK3 ad"/>
      <sheetName val="BK4 lo"/>
      <sheetName val="BK5 m"/>
      <sheetName val="BK6"/>
      <sheetName val="F1 le"/>
      <sheetName val="F2"/>
      <sheetName val="R1"/>
      <sheetName val="R2"/>
      <sheetName val="R3"/>
      <sheetName val="R4"/>
      <sheetName val="R5"/>
      <sheetName val="R6"/>
      <sheetName val="R7"/>
      <sheetName val="R8"/>
      <sheetName val="PRINT"/>
      <sheetName val="SHEET"/>
      <sheetName val="Sheet1"/>
      <sheetName val="SHEET 2"/>
      <sheetName val="P1"/>
      <sheetName val="P2"/>
      <sheetName val="P3"/>
      <sheetName val="Contract"/>
      <sheetName val="BASES"/>
      <sheetName val="TO_DO"/>
      <sheetName val="BK1_le"/>
      <sheetName val="BK2_ov"/>
      <sheetName val="BK3_ad"/>
      <sheetName val="BK4_lo"/>
      <sheetName val="BK5_m"/>
      <sheetName val="F1_le"/>
      <sheetName val="SHEET_2"/>
      <sheetName val="SUDBASE"/>
      <sheetName val="tab"/>
      <sheetName val="Program_Requests"/>
      <sheetName val="PARAMETERS"/>
      <sheetName val="TO_DO1"/>
      <sheetName val="BK1_le1"/>
      <sheetName val="BK2_ov1"/>
      <sheetName val="BK3_ad1"/>
      <sheetName val="BK4_lo1"/>
      <sheetName val="BK5_m1"/>
      <sheetName val="F1_le1"/>
      <sheetName val="SHEET_21"/>
      <sheetName val="TO_DO2"/>
      <sheetName val="BK1_le2"/>
      <sheetName val="BK2_ov2"/>
      <sheetName val="BK3_ad2"/>
      <sheetName val="BK4_lo2"/>
      <sheetName val="BK5_m2"/>
      <sheetName val="F1_le2"/>
      <sheetName val="SHEET_22"/>
      <sheetName val="TO_DO3"/>
      <sheetName val="BK1_le3"/>
      <sheetName val="BK2_ov3"/>
      <sheetName val="BK3_ad3"/>
      <sheetName val="BK4_lo3"/>
      <sheetName val="BK5_m3"/>
      <sheetName val="F1_le3"/>
      <sheetName val="SHEET_23"/>
      <sheetName val="TO_DO4"/>
      <sheetName val="BK1_le4"/>
      <sheetName val="BK2_ov4"/>
      <sheetName val="BK3_ad4"/>
      <sheetName val="BK4_lo4"/>
      <sheetName val="BK5_m4"/>
      <sheetName val="F1_le4"/>
      <sheetName val="SHEET_24"/>
      <sheetName val="FX rates"/>
      <sheetName val="Rates"/>
    </sheetNames>
    <sheetDataSet>
      <sheetData sheetId="0" refreshError="1"/>
      <sheetData sheetId="1" refreshError="1"/>
      <sheetData sheetId="2" refreshError="1"/>
      <sheetData sheetId="3" refreshError="1">
        <row r="5">
          <cell r="E5" t="str">
            <v>EF0001</v>
          </cell>
        </row>
        <row r="6">
          <cell r="E6"/>
        </row>
        <row r="7">
          <cell r="E7"/>
        </row>
        <row r="8">
          <cell r="E8" t="str">
            <v>EF0007</v>
          </cell>
        </row>
        <row r="9">
          <cell r="E9"/>
        </row>
        <row r="10">
          <cell r="E10"/>
        </row>
        <row r="11">
          <cell r="E11" t="str">
            <v>EF0011</v>
          </cell>
        </row>
        <row r="12">
          <cell r="E12"/>
        </row>
        <row r="13">
          <cell r="E13" t="str">
            <v>EF0013</v>
          </cell>
        </row>
        <row r="14">
          <cell r="E14" t="str">
            <v>EF0014</v>
          </cell>
        </row>
        <row r="15">
          <cell r="E15"/>
        </row>
        <row r="16">
          <cell r="E16" t="str">
            <v>EF0017</v>
          </cell>
        </row>
        <row r="17">
          <cell r="E17" t="str">
            <v>EF0018</v>
          </cell>
        </row>
        <row r="18">
          <cell r="E18" t="str">
            <v>EF0020</v>
          </cell>
        </row>
        <row r="19">
          <cell r="E19" t="str">
            <v>EF0021</v>
          </cell>
        </row>
        <row r="20">
          <cell r="E20"/>
        </row>
        <row r="21">
          <cell r="E21" t="str">
            <v>EF0023</v>
          </cell>
        </row>
        <row r="22">
          <cell r="E22"/>
        </row>
        <row r="23">
          <cell r="E23"/>
        </row>
        <row r="24">
          <cell r="E24" t="str">
            <v>EF0026</v>
          </cell>
        </row>
        <row r="25">
          <cell r="E25"/>
        </row>
        <row r="26">
          <cell r="E26"/>
        </row>
        <row r="27">
          <cell r="E27" t="str">
            <v>EF0031</v>
          </cell>
        </row>
        <row r="28">
          <cell r="E28"/>
        </row>
        <row r="29">
          <cell r="E29" t="str">
            <v>EF0035</v>
          </cell>
        </row>
        <row r="30">
          <cell r="E30"/>
        </row>
        <row r="31">
          <cell r="E31" t="str">
            <v>EF0039</v>
          </cell>
        </row>
        <row r="32">
          <cell r="E32" t="str">
            <v>EF0040</v>
          </cell>
        </row>
        <row r="33">
          <cell r="E33" t="str">
            <v>EF0041</v>
          </cell>
        </row>
        <row r="34">
          <cell r="E34"/>
        </row>
        <row r="35">
          <cell r="E35" t="str">
            <v>EF0044</v>
          </cell>
        </row>
        <row r="36">
          <cell r="E36" t="str">
            <v>EF0047</v>
          </cell>
        </row>
        <row r="37">
          <cell r="E37"/>
        </row>
        <row r="38">
          <cell r="E38"/>
        </row>
        <row r="39">
          <cell r="E39" t="str">
            <v>EF0054</v>
          </cell>
        </row>
        <row r="40">
          <cell r="E40" t="str">
            <v>EF0055</v>
          </cell>
        </row>
        <row r="41">
          <cell r="E41" t="str">
            <v>EF0058</v>
          </cell>
        </row>
        <row r="42">
          <cell r="E42"/>
        </row>
        <row r="43">
          <cell r="E43"/>
        </row>
        <row r="44">
          <cell r="E44"/>
        </row>
        <row r="45">
          <cell r="E45"/>
        </row>
        <row r="46">
          <cell r="E46"/>
        </row>
        <row r="47">
          <cell r="E47" t="str">
            <v>EF0068</v>
          </cell>
        </row>
        <row r="48">
          <cell r="E48"/>
        </row>
        <row r="49">
          <cell r="E49" t="str">
            <v>EF0070</v>
          </cell>
        </row>
        <row r="50">
          <cell r="E50" t="str">
            <v>EF0071</v>
          </cell>
        </row>
        <row r="51">
          <cell r="E51"/>
        </row>
        <row r="52">
          <cell r="E52" t="str">
            <v>EF0073</v>
          </cell>
        </row>
        <row r="53">
          <cell r="E53"/>
        </row>
        <row r="54">
          <cell r="E54" t="str">
            <v>EF0075</v>
          </cell>
        </row>
        <row r="55">
          <cell r="E55"/>
        </row>
        <row r="56">
          <cell r="E56"/>
        </row>
        <row r="57">
          <cell r="E57" t="str">
            <v>EF0078</v>
          </cell>
        </row>
        <row r="58">
          <cell r="E58"/>
        </row>
        <row r="59">
          <cell r="E59"/>
        </row>
        <row r="60">
          <cell r="E60"/>
        </row>
        <row r="61">
          <cell r="E61" t="str">
            <v>EF0084</v>
          </cell>
        </row>
        <row r="62">
          <cell r="E62" t="str">
            <v>EF0086</v>
          </cell>
        </row>
        <row r="63">
          <cell r="E63" t="str">
            <v>EF0087</v>
          </cell>
        </row>
        <row r="64">
          <cell r="E64"/>
        </row>
        <row r="65">
          <cell r="E65"/>
        </row>
        <row r="66">
          <cell r="E66"/>
        </row>
        <row r="67">
          <cell r="E67"/>
        </row>
        <row r="68">
          <cell r="E68"/>
        </row>
        <row r="69">
          <cell r="E69" t="str">
            <v>EF0094</v>
          </cell>
        </row>
        <row r="70">
          <cell r="E70"/>
        </row>
        <row r="71">
          <cell r="E71" t="str">
            <v>EF0098</v>
          </cell>
        </row>
        <row r="72">
          <cell r="E72" t="str">
            <v>EF0099</v>
          </cell>
        </row>
        <row r="73">
          <cell r="E73" t="str">
            <v>EF0100</v>
          </cell>
        </row>
        <row r="74">
          <cell r="E74" t="str">
            <v>EF0101</v>
          </cell>
        </row>
        <row r="75">
          <cell r="E75"/>
        </row>
        <row r="76">
          <cell r="E76"/>
        </row>
        <row r="77">
          <cell r="E77"/>
        </row>
        <row r="78">
          <cell r="E78"/>
        </row>
        <row r="79">
          <cell r="E79"/>
        </row>
        <row r="80">
          <cell r="E80"/>
        </row>
        <row r="81">
          <cell r="E81"/>
        </row>
        <row r="82">
          <cell r="E82"/>
        </row>
        <row r="83">
          <cell r="E83"/>
        </row>
        <row r="84">
          <cell r="E84"/>
        </row>
        <row r="85">
          <cell r="E85" t="str">
            <v>EF0038</v>
          </cell>
        </row>
        <row r="86">
          <cell r="E86"/>
        </row>
        <row r="87">
          <cell r="E87" t="str">
            <v>EF0045</v>
          </cell>
        </row>
        <row r="88">
          <cell r="E88" t="str">
            <v>EF0046</v>
          </cell>
        </row>
        <row r="89">
          <cell r="E89" t="str">
            <v>EF0048</v>
          </cell>
        </row>
        <row r="90">
          <cell r="E90"/>
        </row>
        <row r="91">
          <cell r="E91"/>
        </row>
        <row r="92">
          <cell r="E92" t="str">
            <v>EF0053</v>
          </cell>
        </row>
        <row r="93">
          <cell r="E93"/>
        </row>
        <row r="94">
          <cell r="E94" t="str">
            <v>EF0057</v>
          </cell>
        </row>
        <row r="95">
          <cell r="E95" t="str">
            <v>EF0059</v>
          </cell>
        </row>
        <row r="96">
          <cell r="E96" t="str">
            <v>EF0063</v>
          </cell>
        </row>
        <row r="97">
          <cell r="E97"/>
        </row>
        <row r="98">
          <cell r="E98"/>
        </row>
        <row r="99">
          <cell r="E99"/>
        </row>
        <row r="100">
          <cell r="E100"/>
        </row>
        <row r="101">
          <cell r="E101"/>
        </row>
        <row r="102">
          <cell r="E102"/>
        </row>
        <row r="103">
          <cell r="E103" t="str">
            <v>EF0095</v>
          </cell>
        </row>
        <row r="104">
          <cell r="E104"/>
        </row>
        <row r="105">
          <cell r="E105" t="str">
            <v>EF0102</v>
          </cell>
        </row>
        <row r="106">
          <cell r="E106"/>
        </row>
        <row r="107">
          <cell r="E107"/>
        </row>
        <row r="108">
          <cell r="E108"/>
        </row>
        <row r="109">
          <cell r="E109" t="str">
            <v>EF0106</v>
          </cell>
        </row>
        <row r="110">
          <cell r="E110"/>
        </row>
        <row r="111">
          <cell r="E111" t="str">
            <v>EF0108</v>
          </cell>
        </row>
        <row r="112">
          <cell r="E112"/>
        </row>
        <row r="113">
          <cell r="E113" t="str">
            <v>EF0110</v>
          </cell>
        </row>
        <row r="114">
          <cell r="E114" t="str">
            <v>EF0111</v>
          </cell>
        </row>
        <row r="115">
          <cell r="E115"/>
        </row>
        <row r="116">
          <cell r="E116"/>
        </row>
        <row r="117">
          <cell r="E117"/>
        </row>
        <row r="118">
          <cell r="E118" t="str">
            <v>EF0115</v>
          </cell>
        </row>
        <row r="119">
          <cell r="E119"/>
        </row>
        <row r="120">
          <cell r="E120"/>
        </row>
        <row r="121">
          <cell r="E121"/>
        </row>
        <row r="122">
          <cell r="E122"/>
        </row>
        <row r="123">
          <cell r="E123" t="str">
            <v>EF0120</v>
          </cell>
        </row>
        <row r="124">
          <cell r="E124"/>
        </row>
        <row r="125">
          <cell r="E125"/>
        </row>
        <row r="126">
          <cell r="E126"/>
        </row>
        <row r="127">
          <cell r="E127" t="str">
            <v>EF0124</v>
          </cell>
        </row>
        <row r="128">
          <cell r="E128" t="str">
            <v>EF0125</v>
          </cell>
        </row>
        <row r="129">
          <cell r="E129"/>
        </row>
        <row r="130">
          <cell r="E130"/>
        </row>
        <row r="131">
          <cell r="E131" t="str">
            <v>EF0128</v>
          </cell>
        </row>
        <row r="132">
          <cell r="E132"/>
        </row>
        <row r="133">
          <cell r="E133"/>
        </row>
        <row r="134">
          <cell r="E134"/>
        </row>
        <row r="135">
          <cell r="E135"/>
        </row>
        <row r="136">
          <cell r="E136"/>
        </row>
        <row r="137">
          <cell r="E137"/>
        </row>
        <row r="138">
          <cell r="E138" t="str">
            <v>EF0135</v>
          </cell>
        </row>
        <row r="139">
          <cell r="E139" t="str">
            <v>EF0136</v>
          </cell>
        </row>
        <row r="140">
          <cell r="E140" t="str">
            <v>EF0137</v>
          </cell>
        </row>
        <row r="141">
          <cell r="E141" t="str">
            <v>EF0138</v>
          </cell>
        </row>
        <row r="142">
          <cell r="E142"/>
        </row>
        <row r="143">
          <cell r="E143" t="str">
            <v>EF0140</v>
          </cell>
        </row>
        <row r="144">
          <cell r="E144"/>
        </row>
        <row r="145">
          <cell r="E145"/>
        </row>
        <row r="146">
          <cell r="E146"/>
        </row>
        <row r="147">
          <cell r="E147"/>
        </row>
        <row r="148">
          <cell r="E148"/>
        </row>
        <row r="149">
          <cell r="E149"/>
        </row>
        <row r="150">
          <cell r="E150"/>
        </row>
        <row r="151">
          <cell r="E151"/>
        </row>
        <row r="152">
          <cell r="E152" t="str">
            <v>EF0149</v>
          </cell>
        </row>
        <row r="153">
          <cell r="E153" t="str">
            <v>EF0150</v>
          </cell>
        </row>
        <row r="154">
          <cell r="E154" t="str">
            <v>EF0151</v>
          </cell>
        </row>
        <row r="155">
          <cell r="E155" t="str">
            <v>EF0152</v>
          </cell>
        </row>
        <row r="156">
          <cell r="E156"/>
        </row>
        <row r="157">
          <cell r="E157" t="str">
            <v>EF0154</v>
          </cell>
        </row>
        <row r="158">
          <cell r="E158"/>
        </row>
        <row r="159">
          <cell r="E159" t="str">
            <v>EF0156</v>
          </cell>
        </row>
        <row r="160">
          <cell r="E160"/>
        </row>
        <row r="161">
          <cell r="E161" t="str">
            <v>EF0158</v>
          </cell>
        </row>
        <row r="162">
          <cell r="E162"/>
        </row>
        <row r="163">
          <cell r="E163" t="str">
            <v>EF0160</v>
          </cell>
        </row>
        <row r="164">
          <cell r="E164"/>
        </row>
        <row r="165">
          <cell r="E165" t="str">
            <v>EF0162</v>
          </cell>
        </row>
        <row r="166">
          <cell r="E166" t="str">
            <v>EF0163</v>
          </cell>
        </row>
        <row r="167">
          <cell r="E167"/>
        </row>
        <row r="168">
          <cell r="E168" t="str">
            <v>EF0165</v>
          </cell>
        </row>
        <row r="169">
          <cell r="E169" t="str">
            <v>EF0166</v>
          </cell>
        </row>
        <row r="170">
          <cell r="E170"/>
        </row>
        <row r="171">
          <cell r="E171"/>
        </row>
        <row r="172">
          <cell r="E172"/>
        </row>
        <row r="173">
          <cell r="E173" t="str">
            <v>EF0170</v>
          </cell>
        </row>
        <row r="174">
          <cell r="E174"/>
        </row>
        <row r="175">
          <cell r="E175" t="str">
            <v>EF0172</v>
          </cell>
        </row>
        <row r="176">
          <cell r="E176"/>
        </row>
        <row r="177">
          <cell r="E177"/>
        </row>
        <row r="178">
          <cell r="E178"/>
        </row>
        <row r="179">
          <cell r="E179" t="str">
            <v>EF0176</v>
          </cell>
        </row>
        <row r="180">
          <cell r="E180"/>
        </row>
        <row r="181">
          <cell r="E181" t="str">
            <v>EF0178</v>
          </cell>
        </row>
        <row r="182">
          <cell r="E182"/>
        </row>
        <row r="183">
          <cell r="E183"/>
        </row>
        <row r="184">
          <cell r="E184"/>
        </row>
        <row r="185">
          <cell r="E185"/>
        </row>
        <row r="186">
          <cell r="E186" t="str">
            <v>EF0183</v>
          </cell>
        </row>
        <row r="187">
          <cell r="E187" t="str">
            <v>EF0184</v>
          </cell>
        </row>
        <row r="188">
          <cell r="E188"/>
        </row>
        <row r="189">
          <cell r="E189" t="str">
            <v>EF0186</v>
          </cell>
        </row>
        <row r="190">
          <cell r="E190" t="str">
            <v>EF0187</v>
          </cell>
        </row>
        <row r="191">
          <cell r="E191" t="str">
            <v>EF0188</v>
          </cell>
        </row>
        <row r="192">
          <cell r="E192" t="str">
            <v>EF0189</v>
          </cell>
        </row>
        <row r="193">
          <cell r="E193" t="str">
            <v>EF0190</v>
          </cell>
        </row>
        <row r="194">
          <cell r="E194" t="str">
            <v>EF0191</v>
          </cell>
        </row>
        <row r="195">
          <cell r="E195" t="str">
            <v>EF0192</v>
          </cell>
        </row>
        <row r="196">
          <cell r="E196"/>
        </row>
        <row r="197">
          <cell r="E197" t="str">
            <v>EF0194</v>
          </cell>
        </row>
        <row r="198">
          <cell r="E198"/>
        </row>
        <row r="199">
          <cell r="E199"/>
        </row>
        <row r="200">
          <cell r="E200"/>
        </row>
        <row r="201">
          <cell r="E201"/>
        </row>
        <row r="202">
          <cell r="E202"/>
        </row>
        <row r="203">
          <cell r="E203"/>
        </row>
        <row r="204">
          <cell r="E204"/>
        </row>
        <row r="205">
          <cell r="E205"/>
        </row>
        <row r="206">
          <cell r="E206"/>
        </row>
        <row r="207">
          <cell r="E207"/>
        </row>
        <row r="208">
          <cell r="E208" t="str">
            <v>EF0205</v>
          </cell>
        </row>
        <row r="209">
          <cell r="E209" t="str">
            <v>EF0206</v>
          </cell>
        </row>
        <row r="210">
          <cell r="E210"/>
        </row>
        <row r="211">
          <cell r="E211"/>
        </row>
        <row r="212">
          <cell r="E212"/>
        </row>
        <row r="213">
          <cell r="E213" t="str">
            <v>EF0210</v>
          </cell>
        </row>
        <row r="214">
          <cell r="E214"/>
        </row>
        <row r="215">
          <cell r="E215" t="str">
            <v>EF0212</v>
          </cell>
        </row>
        <row r="216">
          <cell r="E216"/>
        </row>
        <row r="217">
          <cell r="E217" t="str">
            <v>EF0214</v>
          </cell>
        </row>
        <row r="218">
          <cell r="E218" t="str">
            <v>EF0215</v>
          </cell>
        </row>
        <row r="219">
          <cell r="E219" t="str">
            <v>EF0216</v>
          </cell>
        </row>
        <row r="220">
          <cell r="E220"/>
        </row>
        <row r="221">
          <cell r="E221"/>
        </row>
        <row r="222">
          <cell r="E222"/>
        </row>
        <row r="223">
          <cell r="E223"/>
        </row>
        <row r="224">
          <cell r="E224"/>
        </row>
        <row r="225">
          <cell r="E225"/>
        </row>
        <row r="226">
          <cell r="E226"/>
        </row>
        <row r="227">
          <cell r="E227" t="str">
            <v>EF0226</v>
          </cell>
        </row>
        <row r="228">
          <cell r="E228" t="str">
            <v>EF0227</v>
          </cell>
        </row>
        <row r="229">
          <cell r="E229" t="str">
            <v>EF0228</v>
          </cell>
        </row>
        <row r="230">
          <cell r="E230" t="str">
            <v>EF0229</v>
          </cell>
        </row>
        <row r="231">
          <cell r="E231" t="str">
            <v>EF0230</v>
          </cell>
        </row>
        <row r="232">
          <cell r="E232" t="str">
            <v>EF0231</v>
          </cell>
        </row>
        <row r="233">
          <cell r="E233" t="str">
            <v>EF0232</v>
          </cell>
        </row>
        <row r="234">
          <cell r="E234"/>
        </row>
        <row r="235">
          <cell r="E235" t="str">
            <v>EF0234</v>
          </cell>
        </row>
        <row r="236">
          <cell r="E236"/>
        </row>
        <row r="237">
          <cell r="E237"/>
        </row>
        <row r="238">
          <cell r="E238"/>
        </row>
        <row r="239">
          <cell r="E239"/>
        </row>
        <row r="240">
          <cell r="E240" t="str">
            <v>EF0239</v>
          </cell>
        </row>
        <row r="241">
          <cell r="E241" t="str">
            <v>EF0240</v>
          </cell>
        </row>
        <row r="242">
          <cell r="E242" t="str">
            <v>EF0241</v>
          </cell>
        </row>
        <row r="243">
          <cell r="E243"/>
        </row>
        <row r="244">
          <cell r="E244"/>
        </row>
        <row r="245">
          <cell r="E245"/>
        </row>
        <row r="246">
          <cell r="E246"/>
        </row>
        <row r="247">
          <cell r="E247"/>
        </row>
        <row r="248">
          <cell r="E248"/>
        </row>
        <row r="249">
          <cell r="E249"/>
        </row>
        <row r="250">
          <cell r="E250"/>
        </row>
        <row r="251">
          <cell r="E251"/>
        </row>
        <row r="252">
          <cell r="E252"/>
        </row>
        <row r="253">
          <cell r="E253"/>
        </row>
        <row r="254">
          <cell r="E254"/>
        </row>
        <row r="255">
          <cell r="E255"/>
        </row>
        <row r="256">
          <cell r="E256"/>
        </row>
        <row r="257">
          <cell r="E257" t="str">
            <v>EF0256</v>
          </cell>
        </row>
        <row r="258">
          <cell r="E258"/>
        </row>
        <row r="259">
          <cell r="E259"/>
        </row>
        <row r="260">
          <cell r="E260"/>
        </row>
        <row r="261">
          <cell r="E261"/>
        </row>
        <row r="262">
          <cell r="E262" t="str">
            <v>EF0261</v>
          </cell>
        </row>
        <row r="263">
          <cell r="E263"/>
        </row>
        <row r="264">
          <cell r="E264" t="str">
            <v>EF0263</v>
          </cell>
        </row>
        <row r="265">
          <cell r="E265"/>
        </row>
        <row r="266">
          <cell r="E266"/>
        </row>
        <row r="267">
          <cell r="E267"/>
        </row>
        <row r="268">
          <cell r="E268" t="str">
            <v>EF0267</v>
          </cell>
        </row>
        <row r="269">
          <cell r="E269"/>
        </row>
        <row r="270">
          <cell r="E270"/>
        </row>
        <row r="271">
          <cell r="E271" t="str">
            <v>EF0270</v>
          </cell>
        </row>
        <row r="272">
          <cell r="E272" t="str">
            <v>EF0271</v>
          </cell>
        </row>
        <row r="273">
          <cell r="E273" t="str">
            <v>EF0272</v>
          </cell>
        </row>
        <row r="274">
          <cell r="E274"/>
        </row>
        <row r="275">
          <cell r="E275"/>
        </row>
        <row r="276">
          <cell r="E276"/>
        </row>
        <row r="277">
          <cell r="E277"/>
        </row>
        <row r="278">
          <cell r="E278"/>
        </row>
        <row r="279">
          <cell r="E279"/>
        </row>
        <row r="280">
          <cell r="E280"/>
        </row>
        <row r="281">
          <cell r="E281" t="str">
            <v>EF0280</v>
          </cell>
        </row>
        <row r="282">
          <cell r="E282" t="str">
            <v>EF0281</v>
          </cell>
        </row>
        <row r="283">
          <cell r="E283"/>
        </row>
        <row r="284">
          <cell r="E284"/>
        </row>
        <row r="285">
          <cell r="E285"/>
        </row>
        <row r="286">
          <cell r="E286"/>
        </row>
        <row r="287">
          <cell r="E287" t="str">
            <v>EF0286</v>
          </cell>
        </row>
        <row r="288">
          <cell r="E288"/>
        </row>
        <row r="289">
          <cell r="E289" t="str">
            <v>EF0288</v>
          </cell>
        </row>
        <row r="290">
          <cell r="E290"/>
        </row>
        <row r="291">
          <cell r="E291" t="str">
            <v>EF0290</v>
          </cell>
        </row>
        <row r="292">
          <cell r="E292" t="str">
            <v>EF0291</v>
          </cell>
        </row>
        <row r="293">
          <cell r="E293"/>
        </row>
        <row r="294">
          <cell r="E294" t="str">
            <v>EF0293</v>
          </cell>
        </row>
        <row r="295">
          <cell r="E295"/>
        </row>
        <row r="296">
          <cell r="E296" t="str">
            <v>EF0295</v>
          </cell>
        </row>
        <row r="297">
          <cell r="E297" t="str">
            <v>EF0296</v>
          </cell>
        </row>
        <row r="298">
          <cell r="E298"/>
        </row>
        <row r="299">
          <cell r="E299"/>
        </row>
        <row r="300">
          <cell r="E300" t="str">
            <v>EF0299</v>
          </cell>
        </row>
        <row r="301">
          <cell r="E301" t="str">
            <v>EF0300</v>
          </cell>
        </row>
        <row r="302">
          <cell r="E302"/>
        </row>
        <row r="303">
          <cell r="E303"/>
        </row>
        <row r="304">
          <cell r="E304"/>
        </row>
        <row r="305">
          <cell r="E305" t="str">
            <v>EF0304</v>
          </cell>
        </row>
        <row r="306">
          <cell r="E306" t="str">
            <v>EF0305</v>
          </cell>
        </row>
        <row r="307">
          <cell r="E307"/>
        </row>
        <row r="308">
          <cell r="E308" t="str">
            <v>EF0307</v>
          </cell>
        </row>
        <row r="309">
          <cell r="E309" t="str">
            <v>EF0308</v>
          </cell>
        </row>
        <row r="310">
          <cell r="E310" t="str">
            <v>EF0309</v>
          </cell>
        </row>
        <row r="311">
          <cell r="E311" t="str">
            <v>EF0310</v>
          </cell>
        </row>
        <row r="312">
          <cell r="E312"/>
        </row>
        <row r="313">
          <cell r="E313" t="str">
            <v>EF0312</v>
          </cell>
        </row>
        <row r="314">
          <cell r="E314" t="str">
            <v>EF0313</v>
          </cell>
        </row>
        <row r="315">
          <cell r="E315" t="str">
            <v>EF0314</v>
          </cell>
        </row>
        <row r="316">
          <cell r="E316"/>
        </row>
        <row r="317">
          <cell r="E317"/>
        </row>
        <row r="318">
          <cell r="E318"/>
        </row>
        <row r="319">
          <cell r="E319"/>
        </row>
        <row r="320">
          <cell r="E320"/>
        </row>
        <row r="321">
          <cell r="E321"/>
        </row>
        <row r="322">
          <cell r="E322" t="str">
            <v>EF0321</v>
          </cell>
        </row>
        <row r="323">
          <cell r="E323"/>
        </row>
        <row r="324">
          <cell r="E324" t="str">
            <v>EF0323</v>
          </cell>
        </row>
        <row r="325">
          <cell r="E325" t="str">
            <v>EF0324</v>
          </cell>
        </row>
        <row r="326">
          <cell r="E326" t="str">
            <v>EF0325</v>
          </cell>
        </row>
        <row r="327">
          <cell r="E327" t="str">
            <v>EF0326</v>
          </cell>
        </row>
        <row r="328">
          <cell r="E328" t="str">
            <v>EF0327</v>
          </cell>
        </row>
        <row r="329">
          <cell r="E329" t="str">
            <v>EF0328</v>
          </cell>
        </row>
        <row r="330">
          <cell r="E330" t="str">
            <v>EF0329</v>
          </cell>
        </row>
        <row r="331">
          <cell r="E331" t="str">
            <v>EF0330</v>
          </cell>
        </row>
        <row r="332">
          <cell r="E332" t="str">
            <v>EF0331</v>
          </cell>
        </row>
        <row r="333">
          <cell r="E333" t="str">
            <v>EF0332</v>
          </cell>
        </row>
        <row r="334">
          <cell r="E334" t="str">
            <v>EF0333</v>
          </cell>
        </row>
        <row r="335">
          <cell r="E335" t="str">
            <v>EF0334</v>
          </cell>
        </row>
        <row r="336">
          <cell r="E336" t="str">
            <v>EF0335</v>
          </cell>
        </row>
        <row r="337">
          <cell r="E337" t="str">
            <v>EF0336</v>
          </cell>
        </row>
        <row r="338">
          <cell r="E338" t="str">
            <v>EF0337</v>
          </cell>
        </row>
        <row r="339">
          <cell r="E339" t="str">
            <v>EF0338</v>
          </cell>
        </row>
        <row r="340">
          <cell r="E340"/>
        </row>
        <row r="341">
          <cell r="E341" t="str">
            <v>EF0340</v>
          </cell>
        </row>
        <row r="342">
          <cell r="E342" t="str">
            <v>EF0341</v>
          </cell>
        </row>
        <row r="343">
          <cell r="E343" t="str">
            <v>EF0342</v>
          </cell>
        </row>
        <row r="344">
          <cell r="E344" t="str">
            <v>EF0343</v>
          </cell>
        </row>
        <row r="345">
          <cell r="E345" t="str">
            <v>EF0344</v>
          </cell>
        </row>
        <row r="346">
          <cell r="E346" t="str">
            <v>EF0345</v>
          </cell>
        </row>
        <row r="347">
          <cell r="E347" t="str">
            <v>EF0346</v>
          </cell>
        </row>
        <row r="348">
          <cell r="E348" t="str">
            <v>EF0347</v>
          </cell>
        </row>
        <row r="349">
          <cell r="E349" t="str">
            <v>EF0348</v>
          </cell>
        </row>
        <row r="350">
          <cell r="E350" t="str">
            <v>EF0349</v>
          </cell>
        </row>
        <row r="351">
          <cell r="E351" t="str">
            <v>EF0350</v>
          </cell>
        </row>
        <row r="352">
          <cell r="E352" t="str">
            <v>EF0351</v>
          </cell>
        </row>
        <row r="353">
          <cell r="E353" t="str">
            <v>EF0352</v>
          </cell>
        </row>
        <row r="354">
          <cell r="E354" t="str">
            <v>EF0353</v>
          </cell>
        </row>
        <row r="355">
          <cell r="E355" t="str">
            <v>EF0354</v>
          </cell>
        </row>
        <row r="356">
          <cell r="E356" t="str">
            <v>EF0355</v>
          </cell>
        </row>
        <row r="357">
          <cell r="E357" t="str">
            <v>EF0356</v>
          </cell>
        </row>
        <row r="358">
          <cell r="E358" t="str">
            <v>EF0357</v>
          </cell>
        </row>
        <row r="359">
          <cell r="E359" t="str">
            <v>EF0358</v>
          </cell>
        </row>
        <row r="360">
          <cell r="E360" t="str">
            <v>EF0359</v>
          </cell>
        </row>
        <row r="361">
          <cell r="E361" t="str">
            <v>EF0360</v>
          </cell>
        </row>
        <row r="362">
          <cell r="E362" t="str">
            <v>EF0361</v>
          </cell>
        </row>
        <row r="363">
          <cell r="E363" t="str">
            <v>EF0362</v>
          </cell>
        </row>
        <row r="364">
          <cell r="E364" t="str">
            <v>EF0363</v>
          </cell>
        </row>
        <row r="365">
          <cell r="E365" t="str">
            <v>EF0364</v>
          </cell>
        </row>
        <row r="366">
          <cell r="E366"/>
        </row>
        <row r="367">
          <cell r="E367"/>
        </row>
        <row r="368">
          <cell r="E368"/>
        </row>
        <row r="369">
          <cell r="E369"/>
        </row>
        <row r="370">
          <cell r="E370"/>
        </row>
        <row r="371">
          <cell r="E371"/>
        </row>
        <row r="372">
          <cell r="E372"/>
        </row>
        <row r="373">
          <cell r="E373"/>
        </row>
        <row r="374">
          <cell r="E374"/>
        </row>
        <row r="375">
          <cell r="E375"/>
        </row>
        <row r="376">
          <cell r="E376"/>
        </row>
        <row r="377">
          <cell r="E377"/>
        </row>
        <row r="378">
          <cell r="E378"/>
        </row>
        <row r="379">
          <cell r="E379"/>
        </row>
        <row r="380">
          <cell r="E380"/>
        </row>
        <row r="381">
          <cell r="E381"/>
        </row>
        <row r="382">
          <cell r="E382"/>
        </row>
        <row r="383">
          <cell r="E383"/>
        </row>
        <row r="384">
          <cell r="E384"/>
        </row>
        <row r="385">
          <cell r="E385"/>
        </row>
        <row r="386">
          <cell r="E386"/>
        </row>
        <row r="387">
          <cell r="E387"/>
        </row>
        <row r="388">
          <cell r="E388"/>
        </row>
        <row r="389">
          <cell r="E389"/>
        </row>
        <row r="390">
          <cell r="E390"/>
        </row>
        <row r="391">
          <cell r="E391"/>
        </row>
        <row r="392">
          <cell r="E392"/>
        </row>
        <row r="393">
          <cell r="E393"/>
        </row>
        <row r="394">
          <cell r="E394"/>
        </row>
        <row r="395">
          <cell r="E395"/>
        </row>
        <row r="396">
          <cell r="E396"/>
        </row>
        <row r="397">
          <cell r="E397"/>
        </row>
        <row r="398">
          <cell r="E398"/>
        </row>
        <row r="399">
          <cell r="E399"/>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A4" t="str">
            <v>STAFF CODE</v>
          </cell>
          <cell r="B4" t="str">
            <v>ACTIVE</v>
          </cell>
          <cell r="C4" t="str">
            <v>BASE</v>
          </cell>
          <cell r="D4" t="str">
            <v>NAME</v>
          </cell>
          <cell r="E4" t="str">
            <v>DEPT</v>
          </cell>
          <cell r="F4" t="str">
            <v>POSITION</v>
          </cell>
          <cell r="G4" t="str">
            <v>GRADE</v>
          </cell>
          <cell r="H4" t="str">
            <v>SECTION / AREA</v>
          </cell>
          <cell r="I4" t="str">
            <v>PROJECT CODE</v>
          </cell>
          <cell r="J4" t="str">
            <v>A/C</v>
          </cell>
          <cell r="K4" t="str">
            <v>BUDGET CONTRACT</v>
          </cell>
          <cell r="L4" t="str">
            <v>FINANCIAL LINE</v>
          </cell>
          <cell r="M4" t="str">
            <v>NB WORKED HOURS</v>
          </cell>
          <cell r="N4" t="str">
            <v>BASIC SALARY</v>
          </cell>
          <cell r="O4" t="str">
            <v>COLA</v>
          </cell>
          <cell r="P4" t="str">
            <v>X1</v>
          </cell>
          <cell r="Q4" t="str">
            <v>TRANSPORT ALLOWANCE</v>
          </cell>
          <cell r="R4" t="str">
            <v>ACCOMODATION ALLOWANCE</v>
          </cell>
          <cell r="S4" t="str">
            <v>X2</v>
          </cell>
          <cell r="T4" t="str">
            <v>X3</v>
          </cell>
          <cell r="U4" t="str">
            <v>X4</v>
          </cell>
          <cell r="V4" t="str">
            <v>REPRESENTATION ALLOWANCE</v>
          </cell>
          <cell r="W4" t="str">
            <v>Relocation allowance</v>
          </cell>
          <cell r="X4" t="str">
            <v>TOTAL ALLOWANCES</v>
          </cell>
          <cell r="Y4" t="str">
            <v>GROSS SALARY</v>
          </cell>
          <cell r="Z4" t="str">
            <v>EXTRA HOURS</v>
          </cell>
          <cell r="AA4" t="str">
            <v>OVERTIME WEEKLY DAYS</v>
          </cell>
          <cell r="AB4" t="str">
            <v>OVERTIME WEEKLY HOLIDAY</v>
          </cell>
          <cell r="AC4" t="str">
            <v>OVERTIME PUBLIC HOLIDAYS</v>
          </cell>
          <cell r="AD4" t="str">
            <v>TOTAL PAYMENT FOR OVERTIME</v>
          </cell>
          <cell r="AE4" t="str">
            <v>GROSS SALARY</v>
          </cell>
          <cell r="AF4" t="str">
            <v>INCOME TAXE EXEMPTION</v>
          </cell>
          <cell r="AG4" t="str">
            <v>SOCIAL INSURANCE EMPLOYEE</v>
          </cell>
          <cell r="AH4" t="str">
            <v>SENIOR STAFF EXEMPTION</v>
          </cell>
          <cell r="AI4" t="str">
            <v>TAXABLE REVENUE</v>
          </cell>
          <cell r="AJ4" t="str">
            <v>INCOME TAX TO PAY</v>
          </cell>
          <cell r="AK4" t="str">
            <v>NET SALARY</v>
          </cell>
          <cell r="AL4" t="str">
            <v>ROUNDED UP DIFFERENCE</v>
          </cell>
          <cell r="AM4" t="str">
            <v>ADVANCE ON SALARY</v>
          </cell>
          <cell r="AN4" t="str">
            <v>PAYMENT TO RELATIVES IN CAPITAL</v>
          </cell>
          <cell r="AO4" t="str">
            <v>LOAN TO BE REIMBURSED</v>
          </cell>
          <cell r="AP4" t="str">
            <v>EXTRA PAY</v>
          </cell>
          <cell r="AQ4" t="str">
            <v>TO PAY TO THE STAFF IN THE BASE</v>
          </cell>
          <cell r="AR4" t="str">
            <v>RELOCATION ALLOWANCE</v>
          </cell>
          <cell r="AS4" t="str">
            <v>BONUS ALLOWANCE</v>
          </cell>
          <cell r="AT4" t="str">
            <v>TOTAL EXTRA ALLOWANCES</v>
          </cell>
          <cell r="AU4" t="str">
            <v>MEDICAL COSTS</v>
          </cell>
          <cell r="AV4" t="str">
            <v>SOCIAL INSURANCE EMPLOYER</v>
          </cell>
          <cell r="AW4" t="str">
            <v>TOTAL SI</v>
          </cell>
          <cell r="AX4" t="str">
            <v>TOTAL COST OF THE EMPLOYEE IN SDP</v>
          </cell>
          <cell r="AY4" t="str">
            <v>TOTAL COSTS OF THE EMPLOYEE IN EUR</v>
          </cell>
          <cell r="AZ4" t="str">
            <v>SIGNATURE</v>
          </cell>
        </row>
        <row r="5">
          <cell r="A5" t="str">
            <v>EF0001</v>
          </cell>
          <cell r="B5" t="str">
            <v>Active</v>
          </cell>
          <cell r="C5" t="str">
            <v>ELFASHER</v>
          </cell>
          <cell r="D5" t="str">
            <v xml:space="preserve">Abdalla EL NOUR MOHAMMED YAHIA </v>
          </cell>
          <cell r="E5" t="str">
            <v>NUT</v>
          </cell>
          <cell r="F5" t="str">
            <v>Watchman</v>
          </cell>
          <cell r="G5" t="str">
            <v>A4</v>
          </cell>
          <cell r="H5" t="str">
            <v>TFC</v>
          </cell>
          <cell r="I5" t="str">
            <v>EFN01</v>
          </cell>
          <cell r="J5">
            <v>650101</v>
          </cell>
          <cell r="K5" t="str">
            <v>F1K</v>
          </cell>
          <cell r="L5" t="str">
            <v>CA02</v>
          </cell>
          <cell r="M5">
            <v>198</v>
          </cell>
          <cell r="N5">
            <v>286.53874831688819</v>
          </cell>
          <cell r="O5">
            <v>74.95</v>
          </cell>
          <cell r="Q5">
            <v>77</v>
          </cell>
          <cell r="R5">
            <v>35.6</v>
          </cell>
          <cell r="V5">
            <v>0</v>
          </cell>
          <cell r="W5">
            <v>0</v>
          </cell>
          <cell r="X5">
            <v>112.6</v>
          </cell>
          <cell r="Y5">
            <v>474.0887483168882</v>
          </cell>
          <cell r="Z5">
            <v>23.943876177620616</v>
          </cell>
          <cell r="AA5">
            <v>0</v>
          </cell>
          <cell r="AB5">
            <v>0</v>
          </cell>
          <cell r="AC5">
            <v>0</v>
          </cell>
          <cell r="AD5">
            <v>23.943876177620616</v>
          </cell>
          <cell r="AE5">
            <v>474.0887483168882</v>
          </cell>
          <cell r="AF5">
            <v>110.95</v>
          </cell>
          <cell r="AG5">
            <v>37.927099865351053</v>
          </cell>
          <cell r="AH5">
            <v>0</v>
          </cell>
          <cell r="AI5">
            <v>331.19761749594232</v>
          </cell>
          <cell r="AJ5">
            <v>22</v>
          </cell>
          <cell r="AK5">
            <v>438.10552462915774</v>
          </cell>
          <cell r="AL5">
            <v>0</v>
          </cell>
          <cell r="AM5">
            <v>220</v>
          </cell>
          <cell r="AN5">
            <v>0</v>
          </cell>
          <cell r="AO5">
            <v>0</v>
          </cell>
          <cell r="AP5">
            <v>220</v>
          </cell>
          <cell r="AQ5">
            <v>438.10552462915774</v>
          </cell>
          <cell r="AR5">
            <v>0</v>
          </cell>
          <cell r="AS5">
            <v>0</v>
          </cell>
          <cell r="AT5">
            <v>0</v>
          </cell>
          <cell r="AU5">
            <v>0</v>
          </cell>
          <cell r="AV5">
            <v>80.595087213870997</v>
          </cell>
          <cell r="AW5">
            <v>118.52218707922205</v>
          </cell>
          <cell r="AX5">
            <v>798.62771170837982</v>
          </cell>
          <cell r="AY5">
            <v>296.48863303226875</v>
          </cell>
        </row>
        <row r="6">
          <cell r="A6"/>
          <cell r="B6"/>
          <cell r="C6"/>
          <cell r="D6"/>
          <cell r="E6"/>
          <cell r="F6"/>
          <cell r="G6"/>
          <cell r="H6"/>
          <cell r="I6"/>
          <cell r="J6"/>
          <cell r="K6"/>
          <cell r="L6"/>
          <cell r="M6"/>
          <cell r="N6"/>
          <cell r="O6"/>
          <cell r="Q6"/>
          <cell r="R6"/>
          <cell r="V6"/>
          <cell r="W6"/>
          <cell r="X6"/>
          <cell r="Y6"/>
          <cell r="Z6" t="e">
            <v>#N/A</v>
          </cell>
          <cell r="AA6"/>
          <cell r="AB6"/>
          <cell r="AC6"/>
          <cell r="AD6"/>
          <cell r="AE6"/>
          <cell r="AF6"/>
          <cell r="AG6"/>
          <cell r="AH6"/>
          <cell r="AI6"/>
          <cell r="AJ6"/>
          <cell r="AK6"/>
          <cell r="AL6"/>
          <cell r="AM6"/>
          <cell r="AN6"/>
          <cell r="AO6"/>
          <cell r="AP6"/>
          <cell r="AQ6"/>
          <cell r="AR6"/>
          <cell r="AS6"/>
          <cell r="AT6"/>
          <cell r="AU6"/>
          <cell r="AV6"/>
          <cell r="AW6"/>
          <cell r="AX6"/>
          <cell r="AY6"/>
        </row>
        <row r="7">
          <cell r="A7"/>
          <cell r="B7"/>
          <cell r="C7"/>
          <cell r="D7"/>
          <cell r="E7"/>
          <cell r="F7"/>
          <cell r="G7"/>
          <cell r="H7"/>
          <cell r="I7"/>
          <cell r="J7"/>
          <cell r="K7"/>
          <cell r="L7"/>
          <cell r="M7"/>
          <cell r="N7"/>
          <cell r="O7"/>
          <cell r="Q7"/>
          <cell r="R7"/>
          <cell r="V7"/>
          <cell r="W7"/>
          <cell r="X7"/>
          <cell r="Y7"/>
          <cell r="Z7" t="e">
            <v>#N/A</v>
          </cell>
          <cell r="AA7"/>
          <cell r="AB7"/>
          <cell r="AC7"/>
          <cell r="AD7"/>
          <cell r="AE7"/>
          <cell r="AF7"/>
          <cell r="AG7"/>
          <cell r="AH7"/>
          <cell r="AI7"/>
          <cell r="AJ7"/>
          <cell r="AK7"/>
          <cell r="AL7"/>
          <cell r="AM7"/>
          <cell r="AN7"/>
          <cell r="AO7"/>
          <cell r="AP7"/>
          <cell r="AQ7"/>
          <cell r="AR7"/>
          <cell r="AS7"/>
          <cell r="AT7"/>
          <cell r="AU7"/>
          <cell r="AV7"/>
          <cell r="AW7"/>
          <cell r="AX7"/>
          <cell r="AY7"/>
        </row>
        <row r="8">
          <cell r="A8" t="str">
            <v>EF0007</v>
          </cell>
          <cell r="B8" t="str">
            <v>Active</v>
          </cell>
          <cell r="C8" t="str">
            <v>ELFASHER</v>
          </cell>
          <cell r="D8" t="str">
            <v xml:space="preserve">Abderahman OMER MOHAMED </v>
          </cell>
          <cell r="E8" t="str">
            <v>NUT</v>
          </cell>
          <cell r="F8" t="str">
            <v xml:space="preserve">Phase Monitor </v>
          </cell>
          <cell r="G8" t="str">
            <v>B4</v>
          </cell>
          <cell r="H8" t="str">
            <v>TFC</v>
          </cell>
          <cell r="I8" t="str">
            <v>EFN01</v>
          </cell>
          <cell r="J8">
            <v>650101</v>
          </cell>
          <cell r="K8" t="str">
            <v>F1K</v>
          </cell>
          <cell r="L8" t="str">
            <v>CA02</v>
          </cell>
          <cell r="M8">
            <v>198</v>
          </cell>
          <cell r="N8">
            <v>374.41882002728721</v>
          </cell>
          <cell r="O8">
            <v>74.95</v>
          </cell>
          <cell r="Q8">
            <v>77</v>
          </cell>
          <cell r="R8">
            <v>35.6</v>
          </cell>
          <cell r="V8">
            <v>0</v>
          </cell>
          <cell r="W8">
            <v>0</v>
          </cell>
          <cell r="X8">
            <v>112.6</v>
          </cell>
          <cell r="Y8">
            <v>561.96882002728717</v>
          </cell>
          <cell r="Z8">
            <v>28.382263637741779</v>
          </cell>
          <cell r="AA8">
            <v>0</v>
          </cell>
          <cell r="AB8">
            <v>0</v>
          </cell>
          <cell r="AC8">
            <v>255.44037273967604</v>
          </cell>
          <cell r="AD8">
            <v>283.82263637741784</v>
          </cell>
          <cell r="AE8">
            <v>561.96882002728717</v>
          </cell>
          <cell r="AF8">
            <v>110.95</v>
          </cell>
          <cell r="AG8">
            <v>44.957505602182984</v>
          </cell>
          <cell r="AH8">
            <v>0</v>
          </cell>
          <cell r="AI8">
            <v>477.01697351945865</v>
          </cell>
          <cell r="AJ8">
            <v>22</v>
          </cell>
          <cell r="AK8">
            <v>778.83395080252194</v>
          </cell>
          <cell r="AL8">
            <v>0</v>
          </cell>
          <cell r="AM8">
            <v>220</v>
          </cell>
          <cell r="AN8">
            <v>0</v>
          </cell>
          <cell r="AO8">
            <v>0</v>
          </cell>
          <cell r="AP8">
            <v>220</v>
          </cell>
          <cell r="AQ8">
            <v>778.83395080252194</v>
          </cell>
          <cell r="AR8">
            <v>0</v>
          </cell>
          <cell r="AS8">
            <v>0</v>
          </cell>
          <cell r="AT8">
            <v>0</v>
          </cell>
          <cell r="AU8">
            <v>0</v>
          </cell>
          <cell r="AV8">
            <v>95.534699404638843</v>
          </cell>
          <cell r="AW8">
            <v>140.49220500682182</v>
          </cell>
          <cell r="AX8">
            <v>1161.3261558093438</v>
          </cell>
          <cell r="AY8">
            <v>431.13956527251202</v>
          </cell>
        </row>
        <row r="9">
          <cell r="A9"/>
          <cell r="B9"/>
          <cell r="C9"/>
          <cell r="D9"/>
          <cell r="E9"/>
          <cell r="F9"/>
          <cell r="G9"/>
          <cell r="H9"/>
          <cell r="I9"/>
          <cell r="J9"/>
          <cell r="K9"/>
          <cell r="L9"/>
          <cell r="M9"/>
          <cell r="N9"/>
          <cell r="O9"/>
          <cell r="Q9"/>
          <cell r="R9"/>
          <cell r="V9"/>
          <cell r="W9"/>
          <cell r="X9"/>
          <cell r="Y9"/>
          <cell r="Z9" t="e">
            <v>#N/A</v>
          </cell>
          <cell r="AA9"/>
          <cell r="AB9"/>
          <cell r="AC9"/>
          <cell r="AD9"/>
          <cell r="AE9"/>
          <cell r="AF9"/>
          <cell r="AG9"/>
          <cell r="AH9"/>
          <cell r="AI9"/>
          <cell r="AJ9"/>
          <cell r="AK9"/>
          <cell r="AL9"/>
          <cell r="AM9"/>
          <cell r="AN9"/>
          <cell r="AO9"/>
          <cell r="AP9"/>
          <cell r="AQ9"/>
          <cell r="AR9"/>
          <cell r="AS9"/>
          <cell r="AT9"/>
          <cell r="AU9"/>
          <cell r="AV9"/>
          <cell r="AW9"/>
          <cell r="AX9"/>
          <cell r="AY9"/>
        </row>
        <row r="10">
          <cell r="A10"/>
          <cell r="B10"/>
          <cell r="C10"/>
          <cell r="D10"/>
          <cell r="E10"/>
          <cell r="F10"/>
          <cell r="G10"/>
          <cell r="H10"/>
          <cell r="I10"/>
          <cell r="J10"/>
          <cell r="K10"/>
          <cell r="L10"/>
          <cell r="M10"/>
          <cell r="N10"/>
          <cell r="O10"/>
          <cell r="Q10"/>
          <cell r="R10"/>
          <cell r="V10"/>
          <cell r="W10"/>
          <cell r="X10"/>
          <cell r="Y10"/>
          <cell r="Z10" t="e">
            <v>#N/A</v>
          </cell>
          <cell r="AA10"/>
          <cell r="AB10"/>
          <cell r="AC10"/>
          <cell r="AD10"/>
          <cell r="AE10"/>
          <cell r="AF10"/>
          <cell r="AG10"/>
          <cell r="AH10"/>
          <cell r="AI10"/>
          <cell r="AJ10"/>
          <cell r="AK10"/>
          <cell r="AL10"/>
          <cell r="AM10"/>
          <cell r="AN10"/>
          <cell r="AO10"/>
          <cell r="AP10"/>
          <cell r="AQ10"/>
          <cell r="AR10"/>
          <cell r="AS10"/>
          <cell r="AT10"/>
          <cell r="AU10"/>
          <cell r="AV10"/>
          <cell r="AW10"/>
          <cell r="AX10"/>
          <cell r="AY10"/>
        </row>
        <row r="11">
          <cell r="A11" t="str">
            <v>EF0011</v>
          </cell>
          <cell r="B11" t="str">
            <v>Active</v>
          </cell>
          <cell r="C11" t="str">
            <v>ELFASHER</v>
          </cell>
          <cell r="D11" t="str">
            <v xml:space="preserve">Abu Zaid MOHAMMED ABDALLAH </v>
          </cell>
          <cell r="E11" t="str">
            <v>LOG</v>
          </cell>
          <cell r="F11" t="str">
            <v>Transport/Secu Manager</v>
          </cell>
          <cell r="G11" t="str">
            <v>F4</v>
          </cell>
          <cell r="H11" t="str">
            <v>Office</v>
          </cell>
          <cell r="I11" t="str">
            <v>EFC01</v>
          </cell>
          <cell r="J11">
            <v>650100</v>
          </cell>
          <cell r="K11" t="str">
            <v>F1K</v>
          </cell>
          <cell r="L11" t="str">
            <v>CA03</v>
          </cell>
          <cell r="M11">
            <v>198</v>
          </cell>
          <cell r="N11">
            <v>839.83080959330505</v>
          </cell>
          <cell r="O11">
            <v>74.95</v>
          </cell>
          <cell r="Q11">
            <v>77</v>
          </cell>
          <cell r="R11">
            <v>35.6</v>
          </cell>
          <cell r="V11">
            <v>246.21826521600002</v>
          </cell>
          <cell r="W11">
            <v>0</v>
          </cell>
          <cell r="X11">
            <v>358.81826521599999</v>
          </cell>
          <cell r="Y11">
            <v>1273.599074809305</v>
          </cell>
          <cell r="Z11">
            <v>0</v>
          </cell>
          <cell r="AA11">
            <v>0</v>
          </cell>
          <cell r="AB11">
            <v>0</v>
          </cell>
          <cell r="AC11">
            <v>0</v>
          </cell>
          <cell r="AD11">
            <v>0</v>
          </cell>
          <cell r="AE11">
            <v>1273.599074809305</v>
          </cell>
          <cell r="AF11">
            <v>130.94999999999999</v>
          </cell>
          <cell r="AG11">
            <v>101.88792598474438</v>
          </cell>
          <cell r="AH11">
            <v>0</v>
          </cell>
          <cell r="AI11">
            <v>1040.7611488245605</v>
          </cell>
          <cell r="AJ11">
            <v>75.152229764912093</v>
          </cell>
          <cell r="AK11">
            <v>1096.5589190596484</v>
          </cell>
          <cell r="AL11">
            <v>0</v>
          </cell>
          <cell r="AM11">
            <v>520</v>
          </cell>
          <cell r="AN11">
            <v>0</v>
          </cell>
          <cell r="AO11">
            <v>0</v>
          </cell>
          <cell r="AP11">
            <v>220</v>
          </cell>
          <cell r="AQ11">
            <v>796.55891905964836</v>
          </cell>
          <cell r="AR11">
            <v>0</v>
          </cell>
          <cell r="AS11">
            <v>0</v>
          </cell>
          <cell r="AT11">
            <v>0</v>
          </cell>
          <cell r="AU11">
            <v>0</v>
          </cell>
          <cell r="AV11">
            <v>216.51184271758186</v>
          </cell>
          <cell r="AW11">
            <v>318.39976870232624</v>
          </cell>
          <cell r="AX11">
            <v>1710.1109175268869</v>
          </cell>
          <cell r="AY11">
            <v>634.87459906255776</v>
          </cell>
        </row>
        <row r="12">
          <cell r="A12"/>
          <cell r="B12"/>
          <cell r="C12"/>
          <cell r="D12"/>
          <cell r="E12"/>
          <cell r="F12"/>
          <cell r="G12"/>
          <cell r="H12"/>
          <cell r="I12"/>
          <cell r="J12"/>
          <cell r="K12"/>
          <cell r="L12"/>
          <cell r="M12"/>
          <cell r="N12"/>
          <cell r="O12"/>
          <cell r="Q12"/>
          <cell r="R12"/>
          <cell r="V12"/>
          <cell r="W12"/>
          <cell r="X12"/>
          <cell r="Y12"/>
          <cell r="Z12" t="e">
            <v>#N/A</v>
          </cell>
          <cell r="AA12"/>
          <cell r="AB12"/>
          <cell r="AC12"/>
          <cell r="AD12"/>
          <cell r="AE12"/>
          <cell r="AF12"/>
          <cell r="AG12"/>
          <cell r="AH12"/>
          <cell r="AI12"/>
          <cell r="AJ12"/>
          <cell r="AK12"/>
          <cell r="AL12"/>
          <cell r="AM12"/>
          <cell r="AN12"/>
          <cell r="AO12"/>
          <cell r="AP12"/>
          <cell r="AQ12"/>
          <cell r="AR12"/>
          <cell r="AS12"/>
          <cell r="AT12"/>
          <cell r="AU12"/>
          <cell r="AV12"/>
          <cell r="AW12"/>
          <cell r="AX12"/>
          <cell r="AY12"/>
        </row>
        <row r="13">
          <cell r="A13" t="str">
            <v>EF0013</v>
          </cell>
          <cell r="B13" t="str">
            <v>Active</v>
          </cell>
          <cell r="C13" t="str">
            <v>ELFASHER</v>
          </cell>
          <cell r="D13" t="str">
            <v xml:space="preserve">Adam IBRAHIM ABDALLA </v>
          </cell>
          <cell r="E13" t="str">
            <v>NUT</v>
          </cell>
          <cell r="F13" t="str">
            <v>Registrar</v>
          </cell>
          <cell r="G13" t="str">
            <v>C4</v>
          </cell>
          <cell r="H13" t="str">
            <v>OTP</v>
          </cell>
          <cell r="I13" t="str">
            <v>EFN01</v>
          </cell>
          <cell r="J13">
            <v>650101</v>
          </cell>
          <cell r="K13" t="str">
            <v>F1K</v>
          </cell>
          <cell r="L13" t="str">
            <v>CA02</v>
          </cell>
          <cell r="M13">
            <v>198</v>
          </cell>
          <cell r="N13">
            <v>506.23994498974128</v>
          </cell>
          <cell r="O13">
            <v>74.95</v>
          </cell>
          <cell r="Q13">
            <v>77</v>
          </cell>
          <cell r="R13">
            <v>35.6</v>
          </cell>
          <cell r="V13">
            <v>0</v>
          </cell>
          <cell r="W13">
            <v>0</v>
          </cell>
          <cell r="X13">
            <v>112.6</v>
          </cell>
          <cell r="Y13">
            <v>693.78994498974134</v>
          </cell>
          <cell r="Z13">
            <v>0</v>
          </cell>
          <cell r="AA13">
            <v>0</v>
          </cell>
          <cell r="AB13">
            <v>0</v>
          </cell>
          <cell r="AC13">
            <v>147.167564088733</v>
          </cell>
          <cell r="AD13">
            <v>147.167564088733</v>
          </cell>
          <cell r="AE13">
            <v>693.78994498974134</v>
          </cell>
          <cell r="AF13">
            <v>110.95</v>
          </cell>
          <cell r="AG13">
            <v>55.503195599179307</v>
          </cell>
          <cell r="AH13">
            <v>0</v>
          </cell>
          <cell r="AI13">
            <v>600.92053143492853</v>
          </cell>
          <cell r="AJ13">
            <v>22</v>
          </cell>
          <cell r="AK13">
            <v>763.45431347929502</v>
          </cell>
          <cell r="AL13">
            <v>0</v>
          </cell>
          <cell r="AM13">
            <v>220</v>
          </cell>
          <cell r="AN13">
            <v>0</v>
          </cell>
          <cell r="AO13">
            <v>0</v>
          </cell>
          <cell r="AP13">
            <v>220</v>
          </cell>
          <cell r="AQ13">
            <v>763.45431347929502</v>
          </cell>
          <cell r="AR13">
            <v>0</v>
          </cell>
          <cell r="AS13">
            <v>0</v>
          </cell>
          <cell r="AT13">
            <v>0</v>
          </cell>
          <cell r="AU13">
            <v>0</v>
          </cell>
          <cell r="AV13">
            <v>117.94429064825604</v>
          </cell>
          <cell r="AW13">
            <v>173.44748624743534</v>
          </cell>
          <cell r="AX13">
            <v>1178.9017997267304</v>
          </cell>
          <cell r="AY13">
            <v>437.6644811542572</v>
          </cell>
        </row>
        <row r="14">
          <cell r="A14" t="str">
            <v>EF0014</v>
          </cell>
          <cell r="B14" t="str">
            <v>Active</v>
          </cell>
          <cell r="C14" t="str">
            <v>ELFASHER</v>
          </cell>
          <cell r="D14" t="str">
            <v xml:space="preserve">Adam MOHAMEDIN ADAM  </v>
          </cell>
          <cell r="E14" t="str">
            <v>LOG</v>
          </cell>
          <cell r="F14" t="str">
            <v xml:space="preserve">Storekeeper </v>
          </cell>
          <cell r="G14" t="str">
            <v>E4</v>
          </cell>
          <cell r="H14" t="str">
            <v>Office</v>
          </cell>
          <cell r="I14" t="str">
            <v>EFC01</v>
          </cell>
          <cell r="J14">
            <v>650100</v>
          </cell>
          <cell r="K14" t="str">
            <v>F1K</v>
          </cell>
          <cell r="L14" t="str">
            <v>CA03</v>
          </cell>
          <cell r="M14">
            <v>198</v>
          </cell>
          <cell r="N14">
            <v>712.33322390248941</v>
          </cell>
          <cell r="O14">
            <v>74.95</v>
          </cell>
          <cell r="Q14">
            <v>77</v>
          </cell>
          <cell r="R14">
            <v>35.6</v>
          </cell>
          <cell r="V14">
            <v>125.15002200000001</v>
          </cell>
          <cell r="W14">
            <v>0</v>
          </cell>
          <cell r="X14">
            <v>237.750022</v>
          </cell>
          <cell r="Y14">
            <v>1025.0332459024894</v>
          </cell>
          <cell r="Z14">
            <v>0</v>
          </cell>
          <cell r="AA14">
            <v>0</v>
          </cell>
          <cell r="AB14">
            <v>0</v>
          </cell>
          <cell r="AC14">
            <v>0</v>
          </cell>
          <cell r="AD14">
            <v>0</v>
          </cell>
          <cell r="AE14">
            <v>1025.0332459024894</v>
          </cell>
          <cell r="AF14">
            <v>130.94999999999999</v>
          </cell>
          <cell r="AG14">
            <v>82.002659672199158</v>
          </cell>
          <cell r="AH14">
            <v>0</v>
          </cell>
          <cell r="AI14">
            <v>812.08058623029024</v>
          </cell>
          <cell r="AJ14">
            <v>29.416117246058047</v>
          </cell>
          <cell r="AK14">
            <v>913.61446898423219</v>
          </cell>
          <cell r="AL14">
            <v>0</v>
          </cell>
          <cell r="AM14">
            <v>620</v>
          </cell>
          <cell r="AN14">
            <v>0</v>
          </cell>
          <cell r="AO14">
            <v>0</v>
          </cell>
          <cell r="AP14">
            <v>220</v>
          </cell>
          <cell r="AQ14">
            <v>513.61446898423219</v>
          </cell>
          <cell r="AR14">
            <v>0</v>
          </cell>
          <cell r="AS14">
            <v>0</v>
          </cell>
          <cell r="AT14">
            <v>0</v>
          </cell>
          <cell r="AU14">
            <v>0</v>
          </cell>
          <cell r="AV14">
            <v>174.25565180342321</v>
          </cell>
          <cell r="AW14">
            <v>256.25831147562235</v>
          </cell>
          <cell r="AX14">
            <v>1419.2888977059126</v>
          </cell>
          <cell r="AY14">
            <v>526.90761789187513</v>
          </cell>
        </row>
        <row r="15">
          <cell r="A15"/>
          <cell r="B15"/>
          <cell r="C15"/>
          <cell r="D15"/>
          <cell r="E15"/>
          <cell r="F15"/>
          <cell r="G15"/>
          <cell r="H15"/>
          <cell r="I15"/>
          <cell r="J15"/>
          <cell r="K15"/>
          <cell r="L15"/>
          <cell r="M15"/>
          <cell r="N15"/>
          <cell r="O15"/>
          <cell r="Q15"/>
          <cell r="R15"/>
          <cell r="V15"/>
          <cell r="W15"/>
          <cell r="X15"/>
          <cell r="Y15"/>
          <cell r="Z15" t="e">
            <v>#N/A</v>
          </cell>
          <cell r="AA15"/>
          <cell r="AB15"/>
          <cell r="AC15"/>
          <cell r="AD15"/>
          <cell r="AE15"/>
          <cell r="AF15"/>
          <cell r="AG15"/>
          <cell r="AH15"/>
          <cell r="AI15"/>
          <cell r="AJ15"/>
          <cell r="AK15"/>
          <cell r="AL15"/>
          <cell r="AM15"/>
          <cell r="AN15"/>
          <cell r="AO15"/>
          <cell r="AP15"/>
          <cell r="AQ15"/>
          <cell r="AR15"/>
          <cell r="AS15"/>
          <cell r="AT15"/>
          <cell r="AU15"/>
          <cell r="AV15"/>
          <cell r="AW15"/>
          <cell r="AX15"/>
          <cell r="AY15"/>
        </row>
        <row r="16">
          <cell r="A16" t="str">
            <v>EF0017</v>
          </cell>
          <cell r="B16" t="str">
            <v>Active</v>
          </cell>
          <cell r="C16" t="str">
            <v>ELFASHER</v>
          </cell>
          <cell r="D16" t="str">
            <v xml:space="preserve">Eldouma ABDELBASHER AHMED </v>
          </cell>
          <cell r="E16" t="str">
            <v>NUT</v>
          </cell>
          <cell r="F16" t="str">
            <v>Watchman</v>
          </cell>
          <cell r="G16" t="str">
            <v>A4</v>
          </cell>
          <cell r="H16" t="str">
            <v>TFC</v>
          </cell>
          <cell r="I16" t="str">
            <v>EFN01</v>
          </cell>
          <cell r="J16">
            <v>650101</v>
          </cell>
          <cell r="K16" t="str">
            <v>F1K</v>
          </cell>
          <cell r="L16" t="str">
            <v>CA02</v>
          </cell>
          <cell r="M16">
            <v>198</v>
          </cell>
          <cell r="N16">
            <v>286.53874831688819</v>
          </cell>
          <cell r="O16">
            <v>74.95</v>
          </cell>
          <cell r="Q16">
            <v>77</v>
          </cell>
          <cell r="R16">
            <v>35.6</v>
          </cell>
          <cell r="V16">
            <v>0</v>
          </cell>
          <cell r="W16">
            <v>0</v>
          </cell>
          <cell r="X16">
            <v>112.6</v>
          </cell>
          <cell r="Y16">
            <v>474.0887483168882</v>
          </cell>
          <cell r="Z16">
            <v>23.943876177620616</v>
          </cell>
          <cell r="AA16">
            <v>0</v>
          </cell>
          <cell r="AB16">
            <v>0</v>
          </cell>
          <cell r="AC16">
            <v>306.48161507354388</v>
          </cell>
          <cell r="AD16">
            <v>330.42549125116449</v>
          </cell>
          <cell r="AE16">
            <v>474.0887483168882</v>
          </cell>
          <cell r="AF16">
            <v>110.95</v>
          </cell>
          <cell r="AG16">
            <v>37.927099865351053</v>
          </cell>
          <cell r="AH16">
            <v>0</v>
          </cell>
          <cell r="AI16">
            <v>407.81802126432825</v>
          </cell>
          <cell r="AJ16">
            <v>22</v>
          </cell>
          <cell r="AK16">
            <v>744.58713970270162</v>
          </cell>
          <cell r="AL16">
            <v>0</v>
          </cell>
          <cell r="AM16">
            <v>220</v>
          </cell>
          <cell r="AN16">
            <v>0</v>
          </cell>
          <cell r="AO16">
            <v>146</v>
          </cell>
          <cell r="AP16">
            <v>220</v>
          </cell>
          <cell r="AQ16">
            <v>744.58713970270162</v>
          </cell>
          <cell r="AR16">
            <v>0</v>
          </cell>
          <cell r="AS16">
            <v>0</v>
          </cell>
          <cell r="AT16">
            <v>0</v>
          </cell>
          <cell r="AU16">
            <v>0</v>
          </cell>
          <cell r="AV16">
            <v>80.595087213870997</v>
          </cell>
          <cell r="AW16">
            <v>118.52218707922205</v>
          </cell>
          <cell r="AX16">
            <v>1105.1093267819238</v>
          </cell>
          <cell r="AY16">
            <v>410.26920158816898</v>
          </cell>
        </row>
        <row r="17">
          <cell r="A17" t="str">
            <v>EF0018</v>
          </cell>
          <cell r="B17" t="str">
            <v>Active</v>
          </cell>
          <cell r="C17" t="str">
            <v>ELFASHER</v>
          </cell>
          <cell r="D17" t="str">
            <v xml:space="preserve">Ahmed el Tijani MANSUR MAHMUD </v>
          </cell>
          <cell r="E17" t="str">
            <v>LOG</v>
          </cell>
          <cell r="F17" t="str">
            <v>Watchman</v>
          </cell>
          <cell r="G17" t="str">
            <v>A4</v>
          </cell>
          <cell r="H17" t="str">
            <v>Office</v>
          </cell>
          <cell r="I17" t="str">
            <v>EFC01</v>
          </cell>
          <cell r="J17">
            <v>650100</v>
          </cell>
          <cell r="K17" t="str">
            <v>F1K</v>
          </cell>
          <cell r="L17" t="str">
            <v>CA03</v>
          </cell>
          <cell r="M17">
            <v>198</v>
          </cell>
          <cell r="N17">
            <v>286.53874831688819</v>
          </cell>
          <cell r="O17">
            <v>74.95</v>
          </cell>
          <cell r="Q17">
            <v>77</v>
          </cell>
          <cell r="R17">
            <v>35.6</v>
          </cell>
          <cell r="V17">
            <v>0</v>
          </cell>
          <cell r="W17">
            <v>0</v>
          </cell>
          <cell r="X17">
            <v>112.6</v>
          </cell>
          <cell r="Y17">
            <v>474.0887483168882</v>
          </cell>
          <cell r="Z17">
            <v>23.943876177620616</v>
          </cell>
          <cell r="AA17">
            <v>0</v>
          </cell>
          <cell r="AB17">
            <v>0</v>
          </cell>
          <cell r="AC17">
            <v>272.96018842487501</v>
          </cell>
          <cell r="AD17">
            <v>296.90406460249562</v>
          </cell>
          <cell r="AE17">
            <v>474.0887483168882</v>
          </cell>
          <cell r="AF17">
            <v>110.95</v>
          </cell>
          <cell r="AG17">
            <v>37.927099865351053</v>
          </cell>
          <cell r="AH17">
            <v>0</v>
          </cell>
          <cell r="AI17">
            <v>399.43766460216102</v>
          </cell>
          <cell r="AJ17">
            <v>22</v>
          </cell>
          <cell r="AK17">
            <v>711.06571305403281</v>
          </cell>
          <cell r="AL17">
            <v>0</v>
          </cell>
          <cell r="AM17">
            <v>420</v>
          </cell>
          <cell r="AN17">
            <v>0</v>
          </cell>
          <cell r="AO17">
            <v>0</v>
          </cell>
          <cell r="AP17">
            <v>220</v>
          </cell>
          <cell r="AQ17">
            <v>511.06571305403281</v>
          </cell>
          <cell r="AR17">
            <v>0</v>
          </cell>
          <cell r="AS17">
            <v>0</v>
          </cell>
          <cell r="AT17">
            <v>0</v>
          </cell>
          <cell r="AU17">
            <v>0</v>
          </cell>
          <cell r="AV17">
            <v>80.595087213870997</v>
          </cell>
          <cell r="AW17">
            <v>118.52218707922205</v>
          </cell>
          <cell r="AX17">
            <v>1071.5879001332548</v>
          </cell>
          <cell r="AY17">
            <v>397.82445190236734</v>
          </cell>
        </row>
        <row r="18">
          <cell r="A18" t="str">
            <v>EF0020</v>
          </cell>
          <cell r="B18" t="str">
            <v>Active</v>
          </cell>
          <cell r="C18" t="str">
            <v>ELFASHER</v>
          </cell>
          <cell r="D18" t="str">
            <v xml:space="preserve">Ahmed YOUSSUF Mohamed  </v>
          </cell>
          <cell r="E18" t="str">
            <v>FS</v>
          </cell>
          <cell r="F18" t="str">
            <v>Food security Supervisor</v>
          </cell>
          <cell r="G18" t="str">
            <v>F4</v>
          </cell>
          <cell r="H18" t="str">
            <v>Field</v>
          </cell>
          <cell r="I18" t="str">
            <v>EFF01</v>
          </cell>
          <cell r="J18">
            <v>650101</v>
          </cell>
          <cell r="K18" t="str">
            <v>F1K</v>
          </cell>
          <cell r="L18" t="str">
            <v>CA01</v>
          </cell>
          <cell r="M18">
            <v>198</v>
          </cell>
          <cell r="N18">
            <v>839.83080959330505</v>
          </cell>
          <cell r="O18">
            <v>74.95</v>
          </cell>
          <cell r="Q18">
            <v>77</v>
          </cell>
          <cell r="R18">
            <v>35.6</v>
          </cell>
          <cell r="V18">
            <v>246.21826521600002</v>
          </cell>
          <cell r="W18">
            <v>0</v>
          </cell>
          <cell r="X18">
            <v>358.81826521599999</v>
          </cell>
          <cell r="Y18">
            <v>1273.599074809305</v>
          </cell>
          <cell r="Z18">
            <v>0</v>
          </cell>
          <cell r="AA18">
            <v>0</v>
          </cell>
          <cell r="AB18">
            <v>0</v>
          </cell>
          <cell r="AC18">
            <v>0</v>
          </cell>
          <cell r="AD18">
            <v>0</v>
          </cell>
          <cell r="AE18">
            <v>1273.599074809305</v>
          </cell>
          <cell r="AF18">
            <v>130.94999999999999</v>
          </cell>
          <cell r="AG18">
            <v>101.88792598474438</v>
          </cell>
          <cell r="AH18">
            <v>0</v>
          </cell>
          <cell r="AI18">
            <v>1040.7611488245605</v>
          </cell>
          <cell r="AJ18">
            <v>75.152229764912093</v>
          </cell>
          <cell r="AK18">
            <v>1096.5589190596484</v>
          </cell>
          <cell r="AL18">
            <v>0</v>
          </cell>
          <cell r="AM18">
            <v>220</v>
          </cell>
          <cell r="AN18">
            <v>0</v>
          </cell>
          <cell r="AO18">
            <v>0</v>
          </cell>
          <cell r="AP18">
            <v>220</v>
          </cell>
          <cell r="AQ18">
            <v>1096.5589190596484</v>
          </cell>
          <cell r="AR18">
            <v>0</v>
          </cell>
          <cell r="AS18">
            <v>0</v>
          </cell>
          <cell r="AT18">
            <v>0</v>
          </cell>
          <cell r="AU18">
            <v>0</v>
          </cell>
          <cell r="AV18">
            <v>216.51184271758186</v>
          </cell>
          <cell r="AW18">
            <v>318.39976870232624</v>
          </cell>
          <cell r="AX18">
            <v>1710.1109175268869</v>
          </cell>
          <cell r="AY18">
            <v>634.87459906255776</v>
          </cell>
        </row>
        <row r="19">
          <cell r="A19" t="str">
            <v>EF0021</v>
          </cell>
          <cell r="B19" t="str">
            <v>Active</v>
          </cell>
          <cell r="C19" t="str">
            <v>ELFASHER</v>
          </cell>
          <cell r="D19" t="str">
            <v xml:space="preserve">Aisha BABIKIR SHUMO </v>
          </cell>
          <cell r="E19" t="str">
            <v>NUT</v>
          </cell>
          <cell r="F19" t="str">
            <v>Home Visitor</v>
          </cell>
          <cell r="G19" t="str">
            <v>B4</v>
          </cell>
          <cell r="H19" t="str">
            <v>TFC</v>
          </cell>
          <cell r="I19" t="str">
            <v>EFN01</v>
          </cell>
          <cell r="J19">
            <v>650101</v>
          </cell>
          <cell r="K19" t="str">
            <v>F1K</v>
          </cell>
          <cell r="L19" t="str">
            <v>CA02</v>
          </cell>
          <cell r="M19">
            <v>198</v>
          </cell>
          <cell r="N19">
            <v>374.41882002728721</v>
          </cell>
          <cell r="O19">
            <v>74.95</v>
          </cell>
          <cell r="Q19">
            <v>77</v>
          </cell>
          <cell r="R19">
            <v>35.6</v>
          </cell>
          <cell r="V19">
            <v>0</v>
          </cell>
          <cell r="W19">
            <v>0</v>
          </cell>
          <cell r="X19">
            <v>112.6</v>
          </cell>
          <cell r="Y19">
            <v>561.96882002728717</v>
          </cell>
          <cell r="Z19">
            <v>0</v>
          </cell>
          <cell r="AA19">
            <v>0</v>
          </cell>
          <cell r="AB19">
            <v>0</v>
          </cell>
          <cell r="AC19">
            <v>0</v>
          </cell>
          <cell r="AD19">
            <v>0</v>
          </cell>
          <cell r="AE19">
            <v>561.96882002728717</v>
          </cell>
          <cell r="AF19">
            <v>110.95</v>
          </cell>
          <cell r="AG19">
            <v>44.957505602182984</v>
          </cell>
          <cell r="AH19">
            <v>0</v>
          </cell>
          <cell r="AI19">
            <v>406.06131442510417</v>
          </cell>
          <cell r="AJ19">
            <v>22</v>
          </cell>
          <cell r="AK19">
            <v>495.01131442510416</v>
          </cell>
          <cell r="AL19">
            <v>0</v>
          </cell>
          <cell r="AM19">
            <v>220</v>
          </cell>
          <cell r="AN19">
            <v>0</v>
          </cell>
          <cell r="AO19">
            <v>0</v>
          </cell>
          <cell r="AP19">
            <v>220</v>
          </cell>
          <cell r="AQ19">
            <v>495.01131442510416</v>
          </cell>
          <cell r="AR19">
            <v>0</v>
          </cell>
          <cell r="AS19">
            <v>0</v>
          </cell>
          <cell r="AT19">
            <v>0</v>
          </cell>
          <cell r="AU19">
            <v>0</v>
          </cell>
          <cell r="AV19">
            <v>95.534699404638843</v>
          </cell>
          <cell r="AW19">
            <v>140.49220500682182</v>
          </cell>
          <cell r="AX19">
            <v>877.50351943192595</v>
          </cell>
          <cell r="AY19">
            <v>325.77108850985883</v>
          </cell>
        </row>
        <row r="20">
          <cell r="A20"/>
          <cell r="B20"/>
          <cell r="C20"/>
          <cell r="D20"/>
          <cell r="E20"/>
          <cell r="F20"/>
          <cell r="G20"/>
          <cell r="H20"/>
          <cell r="I20"/>
          <cell r="J20"/>
          <cell r="K20"/>
          <cell r="L20"/>
          <cell r="M20"/>
          <cell r="N20"/>
          <cell r="O20"/>
          <cell r="Q20"/>
          <cell r="R20"/>
          <cell r="V20"/>
          <cell r="W20"/>
          <cell r="X20"/>
          <cell r="Y20"/>
          <cell r="Z20" t="e">
            <v>#N/A</v>
          </cell>
          <cell r="AA20"/>
          <cell r="AB20"/>
          <cell r="AC20"/>
          <cell r="AD20"/>
          <cell r="AE20"/>
          <cell r="AF20"/>
          <cell r="AG20"/>
          <cell r="AH20"/>
          <cell r="AI20"/>
          <cell r="AJ20"/>
          <cell r="AK20"/>
          <cell r="AL20"/>
          <cell r="AM20"/>
          <cell r="AN20"/>
          <cell r="AO20"/>
          <cell r="AP20"/>
          <cell r="AQ20"/>
          <cell r="AR20"/>
          <cell r="AS20"/>
          <cell r="AT20"/>
          <cell r="AU20"/>
          <cell r="AV20"/>
          <cell r="AW20"/>
          <cell r="AX20"/>
          <cell r="AY20"/>
        </row>
        <row r="21">
          <cell r="A21" t="str">
            <v>EF0023</v>
          </cell>
          <cell r="B21" t="str">
            <v>Active</v>
          </cell>
          <cell r="C21" t="str">
            <v>ELFASHER</v>
          </cell>
          <cell r="D21" t="str">
            <v xml:space="preserve">Al Tom ISMAIL MOHAMMED </v>
          </cell>
          <cell r="E21" t="str">
            <v>LOG</v>
          </cell>
          <cell r="F21" t="str">
            <v xml:space="preserve">Watchman </v>
          </cell>
          <cell r="G21" t="str">
            <v>A4</v>
          </cell>
          <cell r="H21" t="str">
            <v>WHouse</v>
          </cell>
          <cell r="I21" t="str">
            <v>EFC01</v>
          </cell>
          <cell r="J21">
            <v>650100</v>
          </cell>
          <cell r="K21" t="str">
            <v>F1K</v>
          </cell>
          <cell r="L21" t="str">
            <v>CA03</v>
          </cell>
          <cell r="M21">
            <v>198</v>
          </cell>
          <cell r="N21">
            <v>286.53874831688819</v>
          </cell>
          <cell r="O21">
            <v>74.95</v>
          </cell>
          <cell r="Q21">
            <v>77</v>
          </cell>
          <cell r="R21">
            <v>35.6</v>
          </cell>
          <cell r="V21">
            <v>0</v>
          </cell>
          <cell r="W21">
            <v>0</v>
          </cell>
          <cell r="X21">
            <v>112.6</v>
          </cell>
          <cell r="Y21">
            <v>474.0887483168882</v>
          </cell>
          <cell r="Z21">
            <v>23.943876177620616</v>
          </cell>
          <cell r="AA21">
            <v>0</v>
          </cell>
          <cell r="AB21">
            <v>0</v>
          </cell>
          <cell r="AC21">
            <v>292.11528936697152</v>
          </cell>
          <cell r="AD21">
            <v>316.05916554459213</v>
          </cell>
          <cell r="AE21">
            <v>474.0887483168882</v>
          </cell>
          <cell r="AF21">
            <v>110.95</v>
          </cell>
          <cell r="AG21">
            <v>37.927099865351053</v>
          </cell>
          <cell r="AH21">
            <v>0</v>
          </cell>
          <cell r="AI21">
            <v>404.22643983768518</v>
          </cell>
          <cell r="AJ21">
            <v>22</v>
          </cell>
          <cell r="AK21">
            <v>730.22081399612921</v>
          </cell>
          <cell r="AL21">
            <v>0</v>
          </cell>
          <cell r="AM21">
            <v>420</v>
          </cell>
          <cell r="AN21">
            <v>0</v>
          </cell>
          <cell r="AO21">
            <v>0</v>
          </cell>
          <cell r="AP21">
            <v>220</v>
          </cell>
          <cell r="AQ21">
            <v>530.22081399612921</v>
          </cell>
          <cell r="AR21">
            <v>0</v>
          </cell>
          <cell r="AS21">
            <v>0</v>
          </cell>
          <cell r="AT21">
            <v>0</v>
          </cell>
          <cell r="AU21">
            <v>0</v>
          </cell>
          <cell r="AV21">
            <v>80.595087213870997</v>
          </cell>
          <cell r="AW21">
            <v>118.52218707922205</v>
          </cell>
          <cell r="AX21">
            <v>1090.7430010753512</v>
          </cell>
          <cell r="AY21">
            <v>404.93573743711107</v>
          </cell>
        </row>
        <row r="22">
          <cell r="A22"/>
          <cell r="B22"/>
          <cell r="C22"/>
          <cell r="D22"/>
          <cell r="E22"/>
          <cell r="F22"/>
          <cell r="G22"/>
          <cell r="H22"/>
          <cell r="I22"/>
          <cell r="J22"/>
          <cell r="K22"/>
          <cell r="L22"/>
          <cell r="M22"/>
          <cell r="N22"/>
          <cell r="O22"/>
          <cell r="Q22"/>
          <cell r="R22"/>
          <cell r="V22"/>
          <cell r="W22"/>
          <cell r="X22"/>
          <cell r="Y22"/>
          <cell r="Z22" t="e">
            <v>#N/A</v>
          </cell>
          <cell r="AA22"/>
          <cell r="AB22"/>
          <cell r="AC22"/>
          <cell r="AD22"/>
          <cell r="AE22"/>
          <cell r="AF22"/>
          <cell r="AG22"/>
          <cell r="AH22"/>
          <cell r="AI22"/>
          <cell r="AJ22"/>
          <cell r="AK22"/>
          <cell r="AL22"/>
          <cell r="AM22"/>
          <cell r="AN22"/>
          <cell r="AO22"/>
          <cell r="AP22"/>
          <cell r="AQ22"/>
          <cell r="AR22"/>
          <cell r="AS22"/>
          <cell r="AT22"/>
          <cell r="AU22"/>
          <cell r="AV22"/>
          <cell r="AW22"/>
          <cell r="AX22"/>
          <cell r="AY22"/>
        </row>
        <row r="23">
          <cell r="A23"/>
          <cell r="B23"/>
          <cell r="C23"/>
          <cell r="D23"/>
          <cell r="E23"/>
          <cell r="F23"/>
          <cell r="G23"/>
          <cell r="H23"/>
          <cell r="I23"/>
          <cell r="J23"/>
          <cell r="K23"/>
          <cell r="L23"/>
          <cell r="M23"/>
          <cell r="N23"/>
          <cell r="O23"/>
          <cell r="Q23"/>
          <cell r="R23"/>
          <cell r="V23"/>
          <cell r="W23"/>
          <cell r="X23"/>
          <cell r="Y23"/>
          <cell r="Z23" t="e">
            <v>#N/A</v>
          </cell>
          <cell r="AA23"/>
          <cell r="AB23"/>
          <cell r="AC23"/>
          <cell r="AD23"/>
          <cell r="AE23"/>
          <cell r="AF23"/>
          <cell r="AG23"/>
          <cell r="AH23"/>
          <cell r="AI23"/>
          <cell r="AJ23"/>
          <cell r="AK23"/>
          <cell r="AL23"/>
          <cell r="AM23"/>
          <cell r="AN23"/>
          <cell r="AO23"/>
          <cell r="AP23"/>
          <cell r="AQ23"/>
          <cell r="AR23"/>
          <cell r="AS23"/>
          <cell r="AT23"/>
          <cell r="AU23"/>
          <cell r="AV23"/>
          <cell r="AW23"/>
          <cell r="AX23"/>
          <cell r="AY23"/>
        </row>
        <row r="24">
          <cell r="A24" t="str">
            <v>EF0026</v>
          </cell>
          <cell r="B24" t="str">
            <v>Active</v>
          </cell>
          <cell r="C24" t="str">
            <v>ELFASHER</v>
          </cell>
          <cell r="D24" t="str">
            <v xml:space="preserve">Amna AHMED ABDELLA </v>
          </cell>
          <cell r="E24" t="str">
            <v>ADMIN</v>
          </cell>
          <cell r="F24" t="str">
            <v>Cleaner</v>
          </cell>
          <cell r="G24" t="str">
            <v>A4</v>
          </cell>
          <cell r="H24" t="str">
            <v>Guest House</v>
          </cell>
          <cell r="I24" t="str">
            <v>EFC01</v>
          </cell>
          <cell r="J24">
            <v>650014</v>
          </cell>
          <cell r="K24" t="str">
            <v>Z1L</v>
          </cell>
          <cell r="L24" t="str">
            <v>6500O</v>
          </cell>
          <cell r="M24">
            <v>198</v>
          </cell>
          <cell r="N24">
            <v>286.53874831688819</v>
          </cell>
          <cell r="O24">
            <v>74.95</v>
          </cell>
          <cell r="Q24">
            <v>77</v>
          </cell>
          <cell r="R24">
            <v>35.6</v>
          </cell>
          <cell r="V24">
            <v>0</v>
          </cell>
          <cell r="W24">
            <v>0</v>
          </cell>
          <cell r="X24">
            <v>112.6</v>
          </cell>
          <cell r="Y24">
            <v>474.0887483168882</v>
          </cell>
          <cell r="Z24">
            <v>0</v>
          </cell>
          <cell r="AA24">
            <v>0</v>
          </cell>
          <cell r="AB24">
            <v>0</v>
          </cell>
          <cell r="AC24">
            <v>28.732651413144737</v>
          </cell>
          <cell r="AD24">
            <v>28.732651413144737</v>
          </cell>
          <cell r="AE24">
            <v>474.0887483168882</v>
          </cell>
          <cell r="AF24">
            <v>110.95</v>
          </cell>
          <cell r="AG24">
            <v>37.927099865351053</v>
          </cell>
          <cell r="AH24">
            <v>0</v>
          </cell>
          <cell r="AI24">
            <v>332.39481130482335</v>
          </cell>
          <cell r="AJ24">
            <v>22</v>
          </cell>
          <cell r="AK24">
            <v>442.8942998646819</v>
          </cell>
          <cell r="AL24">
            <v>0</v>
          </cell>
          <cell r="AM24">
            <v>220</v>
          </cell>
          <cell r="AN24">
            <v>0</v>
          </cell>
          <cell r="AO24">
            <v>0</v>
          </cell>
          <cell r="AP24">
            <v>220</v>
          </cell>
          <cell r="AQ24">
            <v>442.8942998646819</v>
          </cell>
          <cell r="AR24">
            <v>0</v>
          </cell>
          <cell r="AS24">
            <v>0</v>
          </cell>
          <cell r="AT24">
            <v>0</v>
          </cell>
          <cell r="AU24">
            <v>0</v>
          </cell>
          <cell r="AV24">
            <v>80.595087213870997</v>
          </cell>
          <cell r="AW24">
            <v>118.52218707922205</v>
          </cell>
          <cell r="AX24">
            <v>803.41648694390392</v>
          </cell>
          <cell r="AY24">
            <v>298.26645441595468</v>
          </cell>
        </row>
        <row r="25">
          <cell r="A25"/>
          <cell r="B25"/>
          <cell r="C25"/>
          <cell r="D25"/>
          <cell r="E25"/>
          <cell r="F25"/>
          <cell r="G25"/>
          <cell r="H25"/>
          <cell r="I25"/>
          <cell r="J25"/>
          <cell r="K25"/>
          <cell r="L25"/>
          <cell r="M25"/>
          <cell r="N25"/>
          <cell r="O25"/>
          <cell r="Q25"/>
          <cell r="R25"/>
          <cell r="V25"/>
          <cell r="W25"/>
          <cell r="X25"/>
          <cell r="Y25"/>
          <cell r="Z25" t="e">
            <v>#N/A</v>
          </cell>
          <cell r="AA25"/>
          <cell r="AB25"/>
          <cell r="AC25"/>
          <cell r="AD25"/>
          <cell r="AE25"/>
          <cell r="AF25"/>
          <cell r="AG25"/>
          <cell r="AH25"/>
          <cell r="AI25"/>
          <cell r="AJ25"/>
          <cell r="AK25"/>
          <cell r="AL25"/>
          <cell r="AM25"/>
          <cell r="AN25"/>
          <cell r="AO25"/>
          <cell r="AP25"/>
          <cell r="AQ25"/>
          <cell r="AR25"/>
          <cell r="AS25"/>
          <cell r="AT25"/>
          <cell r="AU25"/>
          <cell r="AV25"/>
          <cell r="AW25"/>
          <cell r="AX25"/>
          <cell r="AY25"/>
        </row>
        <row r="26">
          <cell r="A26"/>
          <cell r="B26"/>
          <cell r="C26"/>
          <cell r="D26"/>
          <cell r="E26"/>
          <cell r="F26"/>
          <cell r="G26"/>
          <cell r="H26"/>
          <cell r="I26"/>
          <cell r="J26"/>
          <cell r="K26"/>
          <cell r="L26"/>
          <cell r="M26"/>
          <cell r="N26"/>
          <cell r="O26"/>
          <cell r="Q26"/>
          <cell r="R26"/>
          <cell r="V26"/>
          <cell r="W26"/>
          <cell r="X26"/>
          <cell r="Y26"/>
          <cell r="Z26" t="e">
            <v>#N/A</v>
          </cell>
          <cell r="AA26"/>
          <cell r="AB26"/>
          <cell r="AC26"/>
          <cell r="AD26"/>
          <cell r="AE26"/>
          <cell r="AF26"/>
          <cell r="AG26"/>
          <cell r="AH26"/>
          <cell r="AI26"/>
          <cell r="AJ26"/>
          <cell r="AK26"/>
          <cell r="AL26"/>
          <cell r="AM26"/>
          <cell r="AN26"/>
          <cell r="AO26"/>
          <cell r="AP26"/>
          <cell r="AQ26"/>
          <cell r="AR26"/>
          <cell r="AS26"/>
          <cell r="AT26"/>
          <cell r="AU26"/>
          <cell r="AV26"/>
          <cell r="AW26"/>
          <cell r="AX26"/>
          <cell r="AY26"/>
        </row>
        <row r="27">
          <cell r="A27" t="str">
            <v>EF0031</v>
          </cell>
          <cell r="B27" t="str">
            <v>Active</v>
          </cell>
          <cell r="C27" t="str">
            <v>ELFASHER</v>
          </cell>
          <cell r="D27" t="str">
            <v xml:space="preserve">Aziza ABDALLA ABAKER </v>
          </cell>
          <cell r="E27" t="str">
            <v>NUT</v>
          </cell>
          <cell r="F27" t="str">
            <v>Social animator</v>
          </cell>
          <cell r="G27" t="str">
            <v>C4</v>
          </cell>
          <cell r="H27" t="str">
            <v>OTP</v>
          </cell>
          <cell r="I27" t="str">
            <v>EFN01</v>
          </cell>
          <cell r="J27">
            <v>650101</v>
          </cell>
          <cell r="K27" t="str">
            <v>F1K</v>
          </cell>
          <cell r="L27" t="str">
            <v>CA02</v>
          </cell>
          <cell r="M27">
            <v>198</v>
          </cell>
          <cell r="N27">
            <v>506.23994498974128</v>
          </cell>
          <cell r="O27">
            <v>74.95</v>
          </cell>
          <cell r="Q27">
            <v>77</v>
          </cell>
          <cell r="R27">
            <v>35.6</v>
          </cell>
          <cell r="V27">
            <v>0</v>
          </cell>
          <cell r="W27">
            <v>0</v>
          </cell>
          <cell r="X27">
            <v>112.6</v>
          </cell>
          <cell r="Y27">
            <v>693.78994498974134</v>
          </cell>
          <cell r="Z27">
            <v>0</v>
          </cell>
          <cell r="AA27">
            <v>0</v>
          </cell>
          <cell r="AB27">
            <v>0</v>
          </cell>
          <cell r="AC27">
            <v>112.12766787712991</v>
          </cell>
          <cell r="AD27">
            <v>112.12766787712991</v>
          </cell>
          <cell r="AE27">
            <v>693.78994498974134</v>
          </cell>
          <cell r="AF27">
            <v>110.95</v>
          </cell>
          <cell r="AG27">
            <v>55.503195599179307</v>
          </cell>
          <cell r="AH27">
            <v>0</v>
          </cell>
          <cell r="AI27">
            <v>583.4005833291269</v>
          </cell>
          <cell r="AJ27">
            <v>22</v>
          </cell>
          <cell r="AK27">
            <v>728.41441726769199</v>
          </cell>
          <cell r="AL27">
            <v>0</v>
          </cell>
          <cell r="AM27">
            <v>320</v>
          </cell>
          <cell r="AN27">
            <v>0</v>
          </cell>
          <cell r="AO27">
            <v>0</v>
          </cell>
          <cell r="AP27">
            <v>220</v>
          </cell>
          <cell r="AQ27">
            <v>628.41441726769199</v>
          </cell>
          <cell r="AR27">
            <v>0</v>
          </cell>
          <cell r="AS27">
            <v>0</v>
          </cell>
          <cell r="AT27">
            <v>0</v>
          </cell>
          <cell r="AU27">
            <v>0</v>
          </cell>
          <cell r="AV27">
            <v>117.94429064825604</v>
          </cell>
          <cell r="AW27">
            <v>173.44748624743534</v>
          </cell>
          <cell r="AX27">
            <v>1143.8619035151273</v>
          </cell>
          <cell r="AY27">
            <v>424.65600326517</v>
          </cell>
        </row>
        <row r="28">
          <cell r="A28"/>
          <cell r="B28"/>
          <cell r="C28"/>
          <cell r="D28"/>
          <cell r="E28"/>
          <cell r="F28"/>
          <cell r="G28"/>
          <cell r="H28"/>
          <cell r="I28"/>
          <cell r="J28"/>
          <cell r="K28"/>
          <cell r="L28"/>
          <cell r="M28"/>
          <cell r="N28"/>
          <cell r="O28"/>
          <cell r="Q28"/>
          <cell r="R28"/>
          <cell r="V28"/>
          <cell r="W28"/>
          <cell r="X28"/>
          <cell r="Y28"/>
          <cell r="Z28" t="e">
            <v>#N/A</v>
          </cell>
          <cell r="AA28"/>
          <cell r="AB28"/>
          <cell r="AC28"/>
          <cell r="AD28"/>
          <cell r="AE28"/>
          <cell r="AF28"/>
          <cell r="AG28"/>
          <cell r="AH28"/>
          <cell r="AI28"/>
          <cell r="AJ28"/>
          <cell r="AK28"/>
          <cell r="AL28"/>
          <cell r="AM28"/>
          <cell r="AN28"/>
          <cell r="AO28"/>
          <cell r="AP28"/>
          <cell r="AQ28"/>
          <cell r="AR28"/>
          <cell r="AS28"/>
          <cell r="AT28"/>
          <cell r="AU28"/>
          <cell r="AV28"/>
          <cell r="AW28"/>
          <cell r="AX28"/>
          <cell r="AY28"/>
        </row>
        <row r="29">
          <cell r="A29" t="str">
            <v>EF0035</v>
          </cell>
          <cell r="B29" t="str">
            <v>Active</v>
          </cell>
          <cell r="C29" t="str">
            <v>ELFASHER</v>
          </cell>
          <cell r="D29" t="str">
            <v xml:space="preserve">Eltaieb ADAM AHMED </v>
          </cell>
          <cell r="E29" t="str">
            <v>NUT</v>
          </cell>
          <cell r="F29" t="str">
            <v xml:space="preserve">Phase Monitor </v>
          </cell>
          <cell r="G29" t="str">
            <v>B4</v>
          </cell>
          <cell r="H29" t="str">
            <v>TFC</v>
          </cell>
          <cell r="I29" t="str">
            <v>EFN01</v>
          </cell>
          <cell r="J29">
            <v>650101</v>
          </cell>
          <cell r="K29" t="str">
            <v>F1K</v>
          </cell>
          <cell r="L29" t="str">
            <v>CA02</v>
          </cell>
          <cell r="M29">
            <v>198</v>
          </cell>
          <cell r="N29">
            <v>374.41882002728721</v>
          </cell>
          <cell r="O29">
            <v>74.95</v>
          </cell>
          <cell r="Q29">
            <v>77</v>
          </cell>
          <cell r="R29">
            <v>35.6</v>
          </cell>
          <cell r="V29">
            <v>0</v>
          </cell>
          <cell r="W29">
            <v>0</v>
          </cell>
          <cell r="X29">
            <v>112.6</v>
          </cell>
          <cell r="Y29">
            <v>561.96882002728717</v>
          </cell>
          <cell r="Z29">
            <v>28.382263637741779</v>
          </cell>
          <cell r="AA29">
            <v>0</v>
          </cell>
          <cell r="AB29">
            <v>0</v>
          </cell>
          <cell r="AC29">
            <v>272.46973092232111</v>
          </cell>
          <cell r="AD29">
            <v>300.85199456006291</v>
          </cell>
          <cell r="AE29">
            <v>561.96882002728717</v>
          </cell>
          <cell r="AF29">
            <v>110.95</v>
          </cell>
          <cell r="AG29">
            <v>44.957505602182984</v>
          </cell>
          <cell r="AH29">
            <v>0</v>
          </cell>
          <cell r="AI29">
            <v>481.27431306511988</v>
          </cell>
          <cell r="AJ29">
            <v>22</v>
          </cell>
          <cell r="AK29">
            <v>795.86330898516712</v>
          </cell>
          <cell r="AL29">
            <v>0</v>
          </cell>
          <cell r="AM29">
            <v>320</v>
          </cell>
          <cell r="AN29">
            <v>0</v>
          </cell>
          <cell r="AO29">
            <v>0</v>
          </cell>
          <cell r="AP29">
            <v>220</v>
          </cell>
          <cell r="AQ29">
            <v>695.86330898516712</v>
          </cell>
          <cell r="AR29">
            <v>0</v>
          </cell>
          <cell r="AS29">
            <v>0</v>
          </cell>
          <cell r="AT29">
            <v>0</v>
          </cell>
          <cell r="AU29">
            <v>0</v>
          </cell>
          <cell r="AV29">
            <v>95.534699404638843</v>
          </cell>
          <cell r="AW29">
            <v>140.49220500682182</v>
          </cell>
          <cell r="AX29">
            <v>1178.3555139919888</v>
          </cell>
          <cell r="AY29">
            <v>437.46167387827114</v>
          </cell>
        </row>
        <row r="30">
          <cell r="A30"/>
          <cell r="B30"/>
          <cell r="C30"/>
          <cell r="D30"/>
          <cell r="E30"/>
          <cell r="F30"/>
          <cell r="G30"/>
          <cell r="H30"/>
          <cell r="I30"/>
          <cell r="J30"/>
          <cell r="K30"/>
          <cell r="L30"/>
          <cell r="M30"/>
          <cell r="N30"/>
          <cell r="O30"/>
          <cell r="Q30"/>
          <cell r="R30"/>
          <cell r="V30"/>
          <cell r="W30"/>
          <cell r="X30"/>
          <cell r="Y30"/>
          <cell r="Z30" t="e">
            <v>#N/A</v>
          </cell>
          <cell r="AA30"/>
          <cell r="AB30"/>
          <cell r="AC30"/>
          <cell r="AD30"/>
          <cell r="AE30"/>
          <cell r="AF30"/>
          <cell r="AG30"/>
          <cell r="AH30"/>
          <cell r="AI30"/>
          <cell r="AJ30"/>
          <cell r="AK30"/>
          <cell r="AL30"/>
          <cell r="AM30"/>
          <cell r="AN30"/>
          <cell r="AO30"/>
          <cell r="AP30"/>
          <cell r="AQ30"/>
          <cell r="AR30"/>
          <cell r="AS30"/>
          <cell r="AT30"/>
          <cell r="AU30"/>
          <cell r="AV30"/>
          <cell r="AW30"/>
          <cell r="AX30"/>
          <cell r="AY30"/>
        </row>
        <row r="31">
          <cell r="A31" t="str">
            <v>EF0038</v>
          </cell>
          <cell r="B31" t="str">
            <v>Active</v>
          </cell>
          <cell r="C31" t="str">
            <v>ELFASHER</v>
          </cell>
          <cell r="D31" t="str">
            <v xml:space="preserve">Fathia ABDALLHA ABDULRHAMAN  </v>
          </cell>
          <cell r="E31" t="str">
            <v>NUT</v>
          </cell>
          <cell r="F31" t="str">
            <v xml:space="preserve">Home Visitor </v>
          </cell>
          <cell r="G31" t="str">
            <v>B4</v>
          </cell>
          <cell r="H31" t="str">
            <v>TFC</v>
          </cell>
          <cell r="I31" t="str">
            <v>EFN01</v>
          </cell>
          <cell r="J31">
            <v>650101</v>
          </cell>
          <cell r="K31" t="str">
            <v>F1K</v>
          </cell>
          <cell r="L31" t="str">
            <v>CA02</v>
          </cell>
          <cell r="M31">
            <v>198</v>
          </cell>
          <cell r="N31">
            <v>374.41882002728721</v>
          </cell>
          <cell r="O31">
            <v>74.95</v>
          </cell>
          <cell r="Q31">
            <v>77</v>
          </cell>
          <cell r="R31">
            <v>35.6</v>
          </cell>
          <cell r="V31">
            <v>0</v>
          </cell>
          <cell r="W31">
            <v>0</v>
          </cell>
          <cell r="X31">
            <v>112.6</v>
          </cell>
          <cell r="Y31">
            <v>561.96882002728717</v>
          </cell>
          <cell r="Z31">
            <v>0</v>
          </cell>
          <cell r="AA31">
            <v>0</v>
          </cell>
          <cell r="AB31">
            <v>0</v>
          </cell>
          <cell r="AC31">
            <v>0</v>
          </cell>
          <cell r="AD31">
            <v>0</v>
          </cell>
          <cell r="AE31">
            <v>561.96882002728717</v>
          </cell>
          <cell r="AF31">
            <v>110.95</v>
          </cell>
          <cell r="AG31">
            <v>44.957505602182984</v>
          </cell>
          <cell r="AH31">
            <v>0</v>
          </cell>
          <cell r="AI31">
            <v>406.06131442510417</v>
          </cell>
          <cell r="AJ31">
            <v>22</v>
          </cell>
          <cell r="AK31">
            <v>495.01131442510416</v>
          </cell>
          <cell r="AL31">
            <v>0</v>
          </cell>
          <cell r="AM31">
            <v>220</v>
          </cell>
          <cell r="AN31">
            <v>0</v>
          </cell>
          <cell r="AO31">
            <v>0</v>
          </cell>
          <cell r="AP31">
            <v>220</v>
          </cell>
          <cell r="AQ31">
            <v>495.01131442510416</v>
          </cell>
          <cell r="AR31">
            <v>0</v>
          </cell>
          <cell r="AS31">
            <v>0</v>
          </cell>
          <cell r="AT31">
            <v>0</v>
          </cell>
          <cell r="AU31">
            <v>0</v>
          </cell>
          <cell r="AV31">
            <v>95.534699404638843</v>
          </cell>
          <cell r="AW31">
            <v>140.49220500682182</v>
          </cell>
          <cell r="AX31">
            <v>877.50351943192595</v>
          </cell>
          <cell r="AY31">
            <v>325.77108850985883</v>
          </cell>
        </row>
        <row r="32">
          <cell r="A32" t="str">
            <v>EF0039</v>
          </cell>
          <cell r="B32" t="str">
            <v>Active</v>
          </cell>
          <cell r="C32" t="str">
            <v>ELFASHER</v>
          </cell>
          <cell r="D32" t="str">
            <v xml:space="preserve">Fatima ABDERAHMAN HASSAN </v>
          </cell>
          <cell r="E32" t="str">
            <v>NUT</v>
          </cell>
          <cell r="F32" t="str">
            <v xml:space="preserve">Cook </v>
          </cell>
          <cell r="G32" t="str">
            <v>A4</v>
          </cell>
          <cell r="H32" t="str">
            <v>TFC</v>
          </cell>
          <cell r="I32" t="str">
            <v>EFN01</v>
          </cell>
          <cell r="J32">
            <v>650101</v>
          </cell>
          <cell r="K32" t="str">
            <v>F1K</v>
          </cell>
          <cell r="L32" t="str">
            <v>CA02</v>
          </cell>
          <cell r="M32">
            <v>198</v>
          </cell>
          <cell r="N32">
            <v>286.53874831688819</v>
          </cell>
          <cell r="O32">
            <v>74.95</v>
          </cell>
          <cell r="Q32">
            <v>77</v>
          </cell>
          <cell r="R32">
            <v>35.6</v>
          </cell>
          <cell r="V32">
            <v>0</v>
          </cell>
          <cell r="W32">
            <v>0</v>
          </cell>
          <cell r="X32">
            <v>112.6</v>
          </cell>
          <cell r="Y32">
            <v>474.0887483168882</v>
          </cell>
          <cell r="Z32">
            <v>0</v>
          </cell>
          <cell r="AA32">
            <v>0</v>
          </cell>
          <cell r="AB32">
            <v>0</v>
          </cell>
          <cell r="AC32">
            <v>272.96018842487501</v>
          </cell>
          <cell r="AD32">
            <v>272.96018842487501</v>
          </cell>
          <cell r="AE32">
            <v>474.0887483168882</v>
          </cell>
          <cell r="AF32">
            <v>110.95</v>
          </cell>
          <cell r="AG32">
            <v>37.927099865351053</v>
          </cell>
          <cell r="AH32">
            <v>0</v>
          </cell>
          <cell r="AI32">
            <v>393.4516955577559</v>
          </cell>
          <cell r="AJ32">
            <v>22</v>
          </cell>
          <cell r="AK32">
            <v>687.12183687641209</v>
          </cell>
          <cell r="AL32">
            <v>0</v>
          </cell>
          <cell r="AM32">
            <v>220</v>
          </cell>
          <cell r="AN32">
            <v>0</v>
          </cell>
          <cell r="AO32">
            <v>0</v>
          </cell>
          <cell r="AP32">
            <v>220</v>
          </cell>
          <cell r="AQ32">
            <v>687.12183687641209</v>
          </cell>
          <cell r="AR32">
            <v>0</v>
          </cell>
          <cell r="AS32">
            <v>0</v>
          </cell>
          <cell r="AT32">
            <v>0</v>
          </cell>
          <cell r="AU32">
            <v>0</v>
          </cell>
          <cell r="AV32">
            <v>80.595087213870997</v>
          </cell>
          <cell r="AW32">
            <v>118.52218707922205</v>
          </cell>
          <cell r="AX32">
            <v>1047.6440239556341</v>
          </cell>
          <cell r="AY32">
            <v>388.93534498393763</v>
          </cell>
        </row>
        <row r="33">
          <cell r="A33" t="str">
            <v>EF0040</v>
          </cell>
          <cell r="B33" t="str">
            <v>Active</v>
          </cell>
          <cell r="C33" t="str">
            <v>ELFASHER</v>
          </cell>
          <cell r="D33" t="str">
            <v xml:space="preserve">Fatima ADAM IBRAHIM </v>
          </cell>
          <cell r="E33" t="str">
            <v>ADMIN</v>
          </cell>
          <cell r="F33" t="str">
            <v>Cleaner</v>
          </cell>
          <cell r="G33" t="str">
            <v>A4</v>
          </cell>
          <cell r="H33" t="str">
            <v>Office</v>
          </cell>
          <cell r="I33" t="str">
            <v>EFC01</v>
          </cell>
          <cell r="J33">
            <v>650100</v>
          </cell>
          <cell r="K33" t="str">
            <v>F1K</v>
          </cell>
          <cell r="L33" t="str">
            <v>CA03</v>
          </cell>
          <cell r="M33">
            <v>198</v>
          </cell>
          <cell r="N33">
            <v>286.53874831688819</v>
          </cell>
          <cell r="O33">
            <v>74.95</v>
          </cell>
          <cell r="Q33">
            <v>77</v>
          </cell>
          <cell r="R33">
            <v>35.6</v>
          </cell>
          <cell r="V33">
            <v>0</v>
          </cell>
          <cell r="W33">
            <v>0</v>
          </cell>
          <cell r="X33">
            <v>112.6</v>
          </cell>
          <cell r="Y33">
            <v>474.0887483168882</v>
          </cell>
          <cell r="Z33">
            <v>0</v>
          </cell>
          <cell r="AA33">
            <v>0</v>
          </cell>
          <cell r="AB33">
            <v>0</v>
          </cell>
          <cell r="AC33">
            <v>110.14183041705483</v>
          </cell>
          <cell r="AD33">
            <v>110.14183041705483</v>
          </cell>
          <cell r="AE33">
            <v>474.0887483168882</v>
          </cell>
          <cell r="AF33">
            <v>110.95</v>
          </cell>
          <cell r="AG33">
            <v>37.927099865351053</v>
          </cell>
          <cell r="AH33">
            <v>0</v>
          </cell>
          <cell r="AI33">
            <v>352.74710605580083</v>
          </cell>
          <cell r="AJ33">
            <v>22</v>
          </cell>
          <cell r="AK33">
            <v>524.30347886859192</v>
          </cell>
          <cell r="AL33">
            <v>0</v>
          </cell>
          <cell r="AM33">
            <v>430</v>
          </cell>
          <cell r="AN33">
            <v>0</v>
          </cell>
          <cell r="AO33">
            <v>0</v>
          </cell>
          <cell r="AP33">
            <v>220</v>
          </cell>
          <cell r="AQ33">
            <v>314.30347886859192</v>
          </cell>
          <cell r="AR33">
            <v>0</v>
          </cell>
          <cell r="AS33">
            <v>0</v>
          </cell>
          <cell r="AT33">
            <v>0</v>
          </cell>
          <cell r="AU33">
            <v>0</v>
          </cell>
          <cell r="AV33">
            <v>80.595087213870997</v>
          </cell>
          <cell r="AW33">
            <v>118.52218707922205</v>
          </cell>
          <cell r="AX33">
            <v>884.82566594781406</v>
          </cell>
          <cell r="AY33">
            <v>328.4894179386157</v>
          </cell>
        </row>
        <row r="34">
          <cell r="A34"/>
          <cell r="B34"/>
          <cell r="C34"/>
          <cell r="D34"/>
          <cell r="E34"/>
          <cell r="F34"/>
          <cell r="G34"/>
          <cell r="H34"/>
          <cell r="I34"/>
          <cell r="J34"/>
          <cell r="K34"/>
          <cell r="L34"/>
          <cell r="M34"/>
          <cell r="N34"/>
          <cell r="O34"/>
          <cell r="Q34"/>
          <cell r="R34"/>
          <cell r="V34"/>
          <cell r="W34"/>
          <cell r="X34"/>
          <cell r="Y34"/>
          <cell r="Z34" t="e">
            <v>#N/A</v>
          </cell>
          <cell r="AA34"/>
          <cell r="AB34"/>
          <cell r="AC34"/>
          <cell r="AD34"/>
          <cell r="AE34"/>
          <cell r="AF34"/>
          <cell r="AG34"/>
          <cell r="AH34"/>
          <cell r="AI34"/>
          <cell r="AJ34"/>
          <cell r="AK34"/>
          <cell r="AL34"/>
          <cell r="AM34"/>
          <cell r="AN34"/>
          <cell r="AO34"/>
          <cell r="AP34"/>
          <cell r="AQ34"/>
          <cell r="AR34"/>
          <cell r="AS34"/>
          <cell r="AT34"/>
          <cell r="AU34"/>
          <cell r="AV34"/>
          <cell r="AW34"/>
          <cell r="AX34"/>
          <cell r="AY34"/>
        </row>
        <row r="35">
          <cell r="A35" t="str">
            <v>EF0041</v>
          </cell>
          <cell r="B35" t="str">
            <v>Active</v>
          </cell>
          <cell r="C35" t="str">
            <v>ELFASHER</v>
          </cell>
          <cell r="D35" t="str">
            <v xml:space="preserve">Fatima ADAM MOHAMED </v>
          </cell>
          <cell r="E35" t="str">
            <v>NUT</v>
          </cell>
          <cell r="F35" t="str">
            <v xml:space="preserve">Home Visitor </v>
          </cell>
          <cell r="G35" t="str">
            <v>B4</v>
          </cell>
          <cell r="H35" t="str">
            <v>TFC</v>
          </cell>
          <cell r="I35" t="str">
            <v>EFN01</v>
          </cell>
          <cell r="J35">
            <v>650101</v>
          </cell>
          <cell r="K35" t="str">
            <v>F1K</v>
          </cell>
          <cell r="L35" t="str">
            <v>CA02</v>
          </cell>
          <cell r="M35">
            <v>198</v>
          </cell>
          <cell r="N35">
            <v>374.41882002728721</v>
          </cell>
          <cell r="O35">
            <v>74.95</v>
          </cell>
          <cell r="Q35">
            <v>77</v>
          </cell>
          <cell r="R35">
            <v>35.6</v>
          </cell>
          <cell r="V35">
            <v>0</v>
          </cell>
          <cell r="W35">
            <v>0</v>
          </cell>
          <cell r="X35">
            <v>112.6</v>
          </cell>
          <cell r="Y35">
            <v>561.96882002728717</v>
          </cell>
          <cell r="Z35">
            <v>0</v>
          </cell>
          <cell r="AA35">
            <v>0</v>
          </cell>
          <cell r="AB35">
            <v>0</v>
          </cell>
          <cell r="AC35">
            <v>0</v>
          </cell>
          <cell r="AD35">
            <v>0</v>
          </cell>
          <cell r="AE35">
            <v>561.96882002728717</v>
          </cell>
          <cell r="AF35">
            <v>110.95</v>
          </cell>
          <cell r="AG35">
            <v>44.957505602182984</v>
          </cell>
          <cell r="AH35">
            <v>0</v>
          </cell>
          <cell r="AI35">
            <v>406.06131442510417</v>
          </cell>
          <cell r="AJ35">
            <v>22</v>
          </cell>
          <cell r="AK35">
            <v>495.01131442510416</v>
          </cell>
          <cell r="AL35">
            <v>0</v>
          </cell>
          <cell r="AM35">
            <v>220</v>
          </cell>
          <cell r="AN35">
            <v>0</v>
          </cell>
          <cell r="AO35">
            <v>0</v>
          </cell>
          <cell r="AP35">
            <v>220</v>
          </cell>
          <cell r="AQ35">
            <v>495.01131442510416</v>
          </cell>
          <cell r="AR35">
            <v>0</v>
          </cell>
          <cell r="AS35">
            <v>0</v>
          </cell>
          <cell r="AT35">
            <v>0</v>
          </cell>
          <cell r="AU35">
            <v>0</v>
          </cell>
          <cell r="AV35">
            <v>95.534699404638843</v>
          </cell>
          <cell r="AW35">
            <v>140.49220500682182</v>
          </cell>
          <cell r="AX35">
            <v>877.50351943192595</v>
          </cell>
          <cell r="AY35">
            <v>325.77108850985883</v>
          </cell>
        </row>
        <row r="36">
          <cell r="A36" t="str">
            <v>EF0044</v>
          </cell>
          <cell r="B36" t="str">
            <v>Active</v>
          </cell>
          <cell r="C36" t="str">
            <v>ELFASHER</v>
          </cell>
          <cell r="D36" t="str">
            <v xml:space="preserve">Halima IBRAHIM ABDLESSIS </v>
          </cell>
          <cell r="E36" t="str">
            <v>NUT</v>
          </cell>
          <cell r="F36" t="str">
            <v xml:space="preserve">Cleaner </v>
          </cell>
          <cell r="G36" t="str">
            <v>A4</v>
          </cell>
          <cell r="H36" t="str">
            <v>TFC</v>
          </cell>
          <cell r="I36" t="str">
            <v>EFN01</v>
          </cell>
          <cell r="J36">
            <v>650101</v>
          </cell>
          <cell r="K36" t="str">
            <v>F1K</v>
          </cell>
          <cell r="L36" t="str">
            <v>CA02</v>
          </cell>
          <cell r="M36">
            <v>198</v>
          </cell>
          <cell r="N36">
            <v>286.53874831688819</v>
          </cell>
          <cell r="O36">
            <v>74.95</v>
          </cell>
          <cell r="Q36">
            <v>77</v>
          </cell>
          <cell r="R36">
            <v>35.6</v>
          </cell>
          <cell r="V36">
            <v>0</v>
          </cell>
          <cell r="W36">
            <v>0</v>
          </cell>
          <cell r="X36">
            <v>112.6</v>
          </cell>
          <cell r="Y36">
            <v>474.0887483168882</v>
          </cell>
          <cell r="Z36">
            <v>0</v>
          </cell>
          <cell r="AA36">
            <v>0</v>
          </cell>
          <cell r="AB36">
            <v>86.19795423943421</v>
          </cell>
          <cell r="AC36">
            <v>129.29693135915133</v>
          </cell>
          <cell r="AD36">
            <v>215.49488559858554</v>
          </cell>
          <cell r="AE36">
            <v>474.0887483168882</v>
          </cell>
          <cell r="AF36">
            <v>110.95</v>
          </cell>
          <cell r="AG36">
            <v>37.927099865351053</v>
          </cell>
          <cell r="AH36">
            <v>0</v>
          </cell>
          <cell r="AI36">
            <v>379.08536985118354</v>
          </cell>
          <cell r="AJ36">
            <v>22</v>
          </cell>
          <cell r="AK36">
            <v>629.65653405012267</v>
          </cell>
          <cell r="AL36">
            <v>0</v>
          </cell>
          <cell r="AM36">
            <v>320</v>
          </cell>
          <cell r="AN36">
            <v>0</v>
          </cell>
          <cell r="AO36">
            <v>0</v>
          </cell>
          <cell r="AP36">
            <v>220</v>
          </cell>
          <cell r="AQ36">
            <v>529.65653405012267</v>
          </cell>
          <cell r="AR36">
            <v>0</v>
          </cell>
          <cell r="AS36">
            <v>0</v>
          </cell>
          <cell r="AT36">
            <v>0</v>
          </cell>
          <cell r="AU36">
            <v>0</v>
          </cell>
          <cell r="AV36">
            <v>80.595087213870997</v>
          </cell>
          <cell r="AW36">
            <v>118.52218707922205</v>
          </cell>
          <cell r="AX36">
            <v>990.17872112934469</v>
          </cell>
          <cell r="AY36">
            <v>367.60148837970638</v>
          </cell>
        </row>
        <row r="37">
          <cell r="A37"/>
          <cell r="B37"/>
          <cell r="C37"/>
          <cell r="D37"/>
          <cell r="E37"/>
          <cell r="F37"/>
          <cell r="G37"/>
          <cell r="H37"/>
          <cell r="I37"/>
          <cell r="J37"/>
          <cell r="K37"/>
          <cell r="L37"/>
          <cell r="M37"/>
          <cell r="N37"/>
          <cell r="O37"/>
          <cell r="Q37"/>
          <cell r="R37"/>
          <cell r="V37"/>
          <cell r="W37"/>
          <cell r="X37"/>
          <cell r="Y37"/>
          <cell r="Z37" t="e">
            <v>#N/A</v>
          </cell>
          <cell r="AA37"/>
          <cell r="AB37"/>
          <cell r="AC37"/>
          <cell r="AD37"/>
          <cell r="AE37"/>
          <cell r="AF37"/>
          <cell r="AG37"/>
          <cell r="AH37"/>
          <cell r="AI37"/>
          <cell r="AJ37"/>
          <cell r="AK37"/>
          <cell r="AL37"/>
          <cell r="AM37"/>
          <cell r="AN37"/>
          <cell r="AO37"/>
          <cell r="AP37"/>
          <cell r="AQ37"/>
          <cell r="AR37"/>
          <cell r="AS37"/>
          <cell r="AT37"/>
          <cell r="AU37"/>
          <cell r="AV37"/>
          <cell r="AW37"/>
          <cell r="AX37"/>
          <cell r="AY37"/>
        </row>
        <row r="38">
          <cell r="A38"/>
          <cell r="B38"/>
          <cell r="C38"/>
          <cell r="D38"/>
          <cell r="E38"/>
          <cell r="F38"/>
          <cell r="G38"/>
          <cell r="H38"/>
          <cell r="I38"/>
          <cell r="J38"/>
          <cell r="K38"/>
          <cell r="L38"/>
          <cell r="M38"/>
          <cell r="N38"/>
          <cell r="O38"/>
          <cell r="Q38"/>
          <cell r="R38"/>
          <cell r="V38"/>
          <cell r="W38"/>
          <cell r="X38"/>
          <cell r="Y38"/>
          <cell r="Z38" t="e">
            <v>#N/A</v>
          </cell>
          <cell r="AA38"/>
          <cell r="AB38"/>
          <cell r="AC38"/>
          <cell r="AD38"/>
          <cell r="AE38"/>
          <cell r="AF38"/>
          <cell r="AG38"/>
          <cell r="AH38"/>
          <cell r="AI38"/>
          <cell r="AJ38"/>
          <cell r="AK38"/>
          <cell r="AL38"/>
          <cell r="AM38"/>
          <cell r="AN38"/>
          <cell r="AO38"/>
          <cell r="AP38"/>
          <cell r="AQ38"/>
          <cell r="AR38"/>
          <cell r="AS38"/>
          <cell r="AT38"/>
          <cell r="AU38"/>
          <cell r="AV38"/>
          <cell r="AW38"/>
          <cell r="AX38"/>
          <cell r="AY38"/>
        </row>
        <row r="39">
          <cell r="A39" t="str">
            <v>EF0045</v>
          </cell>
          <cell r="B39" t="str">
            <v>Active</v>
          </cell>
          <cell r="C39" t="str">
            <v>ELFASHER</v>
          </cell>
          <cell r="D39" t="str">
            <v xml:space="preserve">Hanan MOHAMAD ADAM </v>
          </cell>
          <cell r="E39" t="str">
            <v>NUT</v>
          </cell>
          <cell r="F39" t="str">
            <v xml:space="preserve">Psychosocial Worker </v>
          </cell>
          <cell r="G39" t="str">
            <v>D4</v>
          </cell>
          <cell r="H39" t="str">
            <v>OTP</v>
          </cell>
          <cell r="I39" t="str">
            <v>EFN01</v>
          </cell>
          <cell r="J39">
            <v>650101</v>
          </cell>
          <cell r="K39" t="str">
            <v>F1K</v>
          </cell>
          <cell r="L39" t="str">
            <v>CA02</v>
          </cell>
          <cell r="M39">
            <v>198</v>
          </cell>
          <cell r="N39">
            <v>590.55458485715826</v>
          </cell>
          <cell r="O39">
            <v>74.95</v>
          </cell>
          <cell r="Q39">
            <v>77</v>
          </cell>
          <cell r="R39">
            <v>35.6</v>
          </cell>
          <cell r="V39">
            <v>66.336945847826101</v>
          </cell>
          <cell r="W39">
            <v>0</v>
          </cell>
          <cell r="X39">
            <v>178.93694584782611</v>
          </cell>
          <cell r="Y39">
            <v>844.44153070498442</v>
          </cell>
          <cell r="Z39">
            <v>0</v>
          </cell>
          <cell r="AA39">
            <v>0</v>
          </cell>
          <cell r="AB39">
            <v>0</v>
          </cell>
          <cell r="AC39">
            <v>0</v>
          </cell>
          <cell r="AD39">
            <v>0</v>
          </cell>
          <cell r="AE39">
            <v>844.44153070498442</v>
          </cell>
          <cell r="AF39">
            <v>130.94999999999999</v>
          </cell>
          <cell r="AG39">
            <v>67.555322456398741</v>
          </cell>
          <cell r="AH39">
            <v>0</v>
          </cell>
          <cell r="AI39">
            <v>645.93620824858567</v>
          </cell>
          <cell r="AJ39">
            <v>22</v>
          </cell>
          <cell r="AK39">
            <v>754.88620824858572</v>
          </cell>
          <cell r="AL39">
            <v>0</v>
          </cell>
          <cell r="AM39">
            <v>220</v>
          </cell>
          <cell r="AN39">
            <v>0</v>
          </cell>
          <cell r="AO39">
            <v>0</v>
          </cell>
          <cell r="AP39">
            <v>220</v>
          </cell>
          <cell r="AQ39">
            <v>754.88620824858572</v>
          </cell>
          <cell r="AR39">
            <v>0</v>
          </cell>
          <cell r="AS39">
            <v>0</v>
          </cell>
          <cell r="AT39">
            <v>0</v>
          </cell>
          <cell r="AU39">
            <v>0</v>
          </cell>
          <cell r="AV39">
            <v>143.55506021984735</v>
          </cell>
          <cell r="AW39">
            <v>211.1103826762461</v>
          </cell>
          <cell r="AX39">
            <v>1207.9965909248317</v>
          </cell>
          <cell r="AY39">
            <v>448.46585298773829</v>
          </cell>
        </row>
        <row r="40">
          <cell r="A40" t="str">
            <v>EF0046</v>
          </cell>
          <cell r="B40" t="str">
            <v>Active</v>
          </cell>
          <cell r="C40" t="str">
            <v>ELFASHER</v>
          </cell>
          <cell r="D40" t="str">
            <v xml:space="preserve">Hassan AHMED ABDURAHMAN </v>
          </cell>
          <cell r="E40" t="str">
            <v>NUT</v>
          </cell>
          <cell r="F40" t="str">
            <v xml:space="preserve">TFC Supervisor </v>
          </cell>
          <cell r="G40" t="str">
            <v>F4</v>
          </cell>
          <cell r="H40" t="str">
            <v>TFC</v>
          </cell>
          <cell r="I40" t="str">
            <v>EFN01</v>
          </cell>
          <cell r="J40">
            <v>650101</v>
          </cell>
          <cell r="K40" t="str">
            <v>F1K</v>
          </cell>
          <cell r="L40" t="str">
            <v>CA02</v>
          </cell>
          <cell r="M40">
            <v>198</v>
          </cell>
          <cell r="N40">
            <v>839.83080959330505</v>
          </cell>
          <cell r="O40">
            <v>74.95</v>
          </cell>
          <cell r="Q40">
            <v>77</v>
          </cell>
          <cell r="R40">
            <v>35.6</v>
          </cell>
          <cell r="V40">
            <v>246.21826521600002</v>
          </cell>
          <cell r="W40">
            <v>0</v>
          </cell>
          <cell r="X40">
            <v>358.81826521599999</v>
          </cell>
          <cell r="Y40">
            <v>1273.599074809305</v>
          </cell>
          <cell r="Z40">
            <v>0</v>
          </cell>
          <cell r="AA40">
            <v>0</v>
          </cell>
          <cell r="AB40">
            <v>0</v>
          </cell>
          <cell r="AC40">
            <v>347.34520222071956</v>
          </cell>
          <cell r="AD40">
            <v>347.34520222071956</v>
          </cell>
          <cell r="AE40">
            <v>1273.599074809305</v>
          </cell>
          <cell r="AF40">
            <v>130.94999999999999</v>
          </cell>
          <cell r="AG40">
            <v>101.88792598474438</v>
          </cell>
          <cell r="AH40">
            <v>0</v>
          </cell>
          <cell r="AI40">
            <v>1214.4337499349203</v>
          </cell>
          <cell r="AJ40">
            <v>109.88674998698407</v>
          </cell>
          <cell r="AK40">
            <v>1409.1696010582959</v>
          </cell>
          <cell r="AL40">
            <v>0</v>
          </cell>
          <cell r="AM40">
            <v>420</v>
          </cell>
          <cell r="AN40">
            <v>0</v>
          </cell>
          <cell r="AO40">
            <v>373</v>
          </cell>
          <cell r="AP40">
            <v>220</v>
          </cell>
          <cell r="AQ40">
            <v>1209.1696010582959</v>
          </cell>
          <cell r="AR40">
            <v>0</v>
          </cell>
          <cell r="AS40">
            <v>0</v>
          </cell>
          <cell r="AT40">
            <v>0</v>
          </cell>
          <cell r="AU40">
            <v>0</v>
          </cell>
          <cell r="AV40">
            <v>216.51184271758186</v>
          </cell>
          <cell r="AW40">
            <v>318.39976870232624</v>
          </cell>
          <cell r="AX40">
            <v>2057.4561197476064</v>
          </cell>
          <cell r="AY40">
            <v>763.82567687632491</v>
          </cell>
        </row>
        <row r="41">
          <cell r="A41" t="str">
            <v>EF0047</v>
          </cell>
          <cell r="B41" t="str">
            <v>Active</v>
          </cell>
          <cell r="C41" t="str">
            <v>ELFASHER</v>
          </cell>
          <cell r="D41" t="str">
            <v xml:space="preserve">Hassan HASHIM ALI </v>
          </cell>
          <cell r="E41" t="str">
            <v>LOG</v>
          </cell>
          <cell r="F41" t="str">
            <v>Watchman</v>
          </cell>
          <cell r="G41" t="str">
            <v>A4</v>
          </cell>
          <cell r="H41" t="str">
            <v>Office</v>
          </cell>
          <cell r="I41" t="str">
            <v>EFC01</v>
          </cell>
          <cell r="J41">
            <v>650100</v>
          </cell>
          <cell r="K41" t="str">
            <v>F1K</v>
          </cell>
          <cell r="L41" t="str">
            <v>CA03</v>
          </cell>
          <cell r="M41">
            <v>198</v>
          </cell>
          <cell r="N41">
            <v>286.53874831688819</v>
          </cell>
          <cell r="O41">
            <v>74.95</v>
          </cell>
          <cell r="Q41">
            <v>77</v>
          </cell>
          <cell r="R41">
            <v>35.6</v>
          </cell>
          <cell r="V41">
            <v>0</v>
          </cell>
          <cell r="W41">
            <v>0</v>
          </cell>
          <cell r="X41">
            <v>112.6</v>
          </cell>
          <cell r="Y41">
            <v>474.0887483168882</v>
          </cell>
          <cell r="Z41">
            <v>23.943876177620616</v>
          </cell>
          <cell r="AA41">
            <v>0</v>
          </cell>
          <cell r="AB41">
            <v>0</v>
          </cell>
          <cell r="AC41">
            <v>249.0163122472544</v>
          </cell>
          <cell r="AD41">
            <v>272.96018842487501</v>
          </cell>
          <cell r="AE41">
            <v>474.0887483168882</v>
          </cell>
          <cell r="AF41">
            <v>110.95</v>
          </cell>
          <cell r="AG41">
            <v>37.927099865351053</v>
          </cell>
          <cell r="AH41">
            <v>0</v>
          </cell>
          <cell r="AI41">
            <v>393.4516955577559</v>
          </cell>
          <cell r="AJ41">
            <v>22</v>
          </cell>
          <cell r="AK41">
            <v>687.12183687641209</v>
          </cell>
          <cell r="AL41">
            <v>0</v>
          </cell>
          <cell r="AM41">
            <v>420</v>
          </cell>
          <cell r="AN41">
            <v>0</v>
          </cell>
          <cell r="AO41">
            <v>0</v>
          </cell>
          <cell r="AP41">
            <v>220</v>
          </cell>
          <cell r="AQ41">
            <v>487.12183687641209</v>
          </cell>
          <cell r="AR41">
            <v>0</v>
          </cell>
          <cell r="AS41">
            <v>0</v>
          </cell>
          <cell r="AT41">
            <v>0</v>
          </cell>
          <cell r="AU41">
            <v>0</v>
          </cell>
          <cell r="AV41">
            <v>80.595087213870997</v>
          </cell>
          <cell r="AW41">
            <v>118.52218707922205</v>
          </cell>
          <cell r="AX41">
            <v>1047.6440239556341</v>
          </cell>
          <cell r="AY41">
            <v>388.93534498393763</v>
          </cell>
        </row>
        <row r="42">
          <cell r="A42"/>
          <cell r="B42"/>
          <cell r="C42"/>
          <cell r="D42"/>
          <cell r="E42"/>
          <cell r="F42"/>
          <cell r="G42"/>
          <cell r="H42"/>
          <cell r="I42"/>
          <cell r="J42"/>
          <cell r="K42"/>
          <cell r="L42"/>
          <cell r="M42"/>
          <cell r="N42"/>
          <cell r="O42"/>
          <cell r="Q42"/>
          <cell r="R42"/>
          <cell r="V42"/>
          <cell r="W42"/>
          <cell r="X42"/>
          <cell r="Y42"/>
          <cell r="Z42" t="e">
            <v>#N/A</v>
          </cell>
          <cell r="AA42"/>
          <cell r="AB42"/>
          <cell r="AC42"/>
          <cell r="AD42"/>
          <cell r="AE42"/>
          <cell r="AF42"/>
          <cell r="AG42"/>
          <cell r="AH42"/>
          <cell r="AI42"/>
          <cell r="AJ42"/>
          <cell r="AK42"/>
          <cell r="AL42"/>
          <cell r="AM42"/>
          <cell r="AN42"/>
          <cell r="AO42"/>
          <cell r="AP42"/>
          <cell r="AQ42"/>
          <cell r="AR42"/>
          <cell r="AS42"/>
          <cell r="AT42"/>
          <cell r="AU42"/>
          <cell r="AV42"/>
          <cell r="AW42"/>
          <cell r="AX42"/>
          <cell r="AY42"/>
        </row>
        <row r="43">
          <cell r="A43"/>
          <cell r="B43"/>
          <cell r="C43"/>
          <cell r="D43"/>
          <cell r="E43"/>
          <cell r="F43"/>
          <cell r="G43"/>
          <cell r="H43"/>
          <cell r="I43"/>
          <cell r="J43"/>
          <cell r="K43"/>
          <cell r="L43"/>
          <cell r="M43"/>
          <cell r="N43"/>
          <cell r="O43"/>
          <cell r="Q43"/>
          <cell r="R43"/>
          <cell r="V43"/>
          <cell r="W43"/>
          <cell r="X43"/>
          <cell r="Y43"/>
          <cell r="Z43" t="e">
            <v>#N/A</v>
          </cell>
          <cell r="AA43"/>
          <cell r="AB43"/>
          <cell r="AC43"/>
          <cell r="AD43"/>
          <cell r="AE43"/>
          <cell r="AF43"/>
          <cell r="AG43"/>
          <cell r="AH43"/>
          <cell r="AI43"/>
          <cell r="AJ43"/>
          <cell r="AK43"/>
          <cell r="AL43"/>
          <cell r="AM43"/>
          <cell r="AN43"/>
          <cell r="AO43"/>
          <cell r="AP43"/>
          <cell r="AQ43"/>
          <cell r="AR43"/>
          <cell r="AS43"/>
          <cell r="AT43"/>
          <cell r="AU43"/>
          <cell r="AV43"/>
          <cell r="AW43"/>
          <cell r="AX43"/>
          <cell r="AY43"/>
        </row>
        <row r="44">
          <cell r="A44"/>
          <cell r="B44"/>
          <cell r="C44"/>
          <cell r="D44"/>
          <cell r="E44"/>
          <cell r="F44"/>
          <cell r="G44"/>
          <cell r="H44"/>
          <cell r="I44"/>
          <cell r="J44"/>
          <cell r="K44"/>
          <cell r="L44"/>
          <cell r="M44"/>
          <cell r="N44"/>
          <cell r="O44"/>
          <cell r="Q44"/>
          <cell r="R44"/>
          <cell r="V44"/>
          <cell r="W44"/>
          <cell r="X44"/>
          <cell r="Y44"/>
          <cell r="Z44" t="e">
            <v>#N/A</v>
          </cell>
          <cell r="AA44"/>
          <cell r="AB44"/>
          <cell r="AC44"/>
          <cell r="AD44"/>
          <cell r="AE44"/>
          <cell r="AF44"/>
          <cell r="AG44"/>
          <cell r="AH44"/>
          <cell r="AI44"/>
          <cell r="AJ44"/>
          <cell r="AK44"/>
          <cell r="AL44"/>
          <cell r="AM44"/>
          <cell r="AN44"/>
          <cell r="AO44"/>
          <cell r="AP44"/>
          <cell r="AQ44"/>
          <cell r="AR44"/>
          <cell r="AS44"/>
          <cell r="AT44"/>
          <cell r="AU44"/>
          <cell r="AV44"/>
          <cell r="AW44"/>
          <cell r="AX44"/>
          <cell r="AY44"/>
        </row>
        <row r="45">
          <cell r="A45"/>
          <cell r="B45"/>
          <cell r="C45"/>
          <cell r="D45"/>
          <cell r="E45"/>
          <cell r="F45"/>
          <cell r="G45"/>
          <cell r="H45"/>
          <cell r="I45"/>
          <cell r="J45"/>
          <cell r="K45"/>
          <cell r="L45"/>
          <cell r="M45"/>
          <cell r="N45"/>
          <cell r="O45"/>
          <cell r="Q45"/>
          <cell r="R45"/>
          <cell r="V45"/>
          <cell r="W45"/>
          <cell r="X45"/>
          <cell r="Y45"/>
          <cell r="Z45" t="e">
            <v>#N/A</v>
          </cell>
          <cell r="AA45"/>
          <cell r="AB45"/>
          <cell r="AC45"/>
          <cell r="AD45"/>
          <cell r="AE45"/>
          <cell r="AF45"/>
          <cell r="AG45"/>
          <cell r="AH45"/>
          <cell r="AI45"/>
          <cell r="AJ45"/>
          <cell r="AK45"/>
          <cell r="AL45"/>
          <cell r="AM45"/>
          <cell r="AN45"/>
          <cell r="AO45"/>
          <cell r="AP45"/>
          <cell r="AQ45"/>
          <cell r="AR45"/>
          <cell r="AS45"/>
          <cell r="AT45"/>
          <cell r="AU45"/>
          <cell r="AV45"/>
          <cell r="AW45"/>
          <cell r="AX45"/>
          <cell r="AY45"/>
        </row>
        <row r="46">
          <cell r="A46"/>
          <cell r="B46"/>
          <cell r="C46"/>
          <cell r="D46"/>
          <cell r="E46"/>
          <cell r="F46"/>
          <cell r="G46"/>
          <cell r="H46"/>
          <cell r="I46"/>
          <cell r="J46"/>
          <cell r="K46"/>
          <cell r="L46"/>
          <cell r="M46"/>
          <cell r="N46"/>
          <cell r="O46"/>
          <cell r="Q46"/>
          <cell r="R46"/>
          <cell r="V46"/>
          <cell r="W46"/>
          <cell r="X46"/>
          <cell r="Y46"/>
          <cell r="Z46" t="e">
            <v>#N/A</v>
          </cell>
          <cell r="AA46"/>
          <cell r="AB46"/>
          <cell r="AC46"/>
          <cell r="AD46"/>
          <cell r="AE46"/>
          <cell r="AF46"/>
          <cell r="AG46"/>
          <cell r="AH46"/>
          <cell r="AI46"/>
          <cell r="AJ46"/>
          <cell r="AK46"/>
          <cell r="AL46"/>
          <cell r="AM46"/>
          <cell r="AN46"/>
          <cell r="AO46"/>
          <cell r="AP46"/>
          <cell r="AQ46"/>
          <cell r="AR46"/>
          <cell r="AS46"/>
          <cell r="AT46"/>
          <cell r="AU46"/>
          <cell r="AV46"/>
          <cell r="AW46"/>
          <cell r="AX46"/>
          <cell r="AY46"/>
        </row>
        <row r="47">
          <cell r="A47" t="str">
            <v>EF0048</v>
          </cell>
          <cell r="B47" t="str">
            <v>Active</v>
          </cell>
          <cell r="C47" t="str">
            <v>ELFASHER</v>
          </cell>
          <cell r="D47" t="str">
            <v xml:space="preserve">Hassina ADDOMA ABDULLA </v>
          </cell>
          <cell r="E47" t="str">
            <v>NUT</v>
          </cell>
          <cell r="F47" t="str">
            <v xml:space="preserve">Home Visitor </v>
          </cell>
          <cell r="G47" t="str">
            <v>B4</v>
          </cell>
          <cell r="H47" t="str">
            <v>TFC</v>
          </cell>
          <cell r="I47" t="str">
            <v>EFN01</v>
          </cell>
          <cell r="J47">
            <v>650101</v>
          </cell>
          <cell r="K47" t="str">
            <v>F1K</v>
          </cell>
          <cell r="L47" t="str">
            <v>CA02</v>
          </cell>
          <cell r="M47">
            <v>198</v>
          </cell>
          <cell r="N47">
            <v>374.41882002728721</v>
          </cell>
          <cell r="O47">
            <v>74.95</v>
          </cell>
          <cell r="Q47">
            <v>77</v>
          </cell>
          <cell r="R47">
            <v>35.6</v>
          </cell>
          <cell r="V47">
            <v>0</v>
          </cell>
          <cell r="W47">
            <v>0</v>
          </cell>
          <cell r="X47">
            <v>112.6</v>
          </cell>
          <cell r="Y47">
            <v>561.96882002728717</v>
          </cell>
          <cell r="Z47">
            <v>0</v>
          </cell>
          <cell r="AA47">
            <v>0</v>
          </cell>
          <cell r="AB47">
            <v>0</v>
          </cell>
          <cell r="AC47">
            <v>0</v>
          </cell>
          <cell r="AD47">
            <v>0</v>
          </cell>
          <cell r="AE47">
            <v>561.96882002728717</v>
          </cell>
          <cell r="AF47">
            <v>110.95</v>
          </cell>
          <cell r="AG47">
            <v>44.957505602182984</v>
          </cell>
          <cell r="AH47">
            <v>0</v>
          </cell>
          <cell r="AI47">
            <v>406.06131442510417</v>
          </cell>
          <cell r="AJ47">
            <v>22</v>
          </cell>
          <cell r="AK47">
            <v>495.01131442510416</v>
          </cell>
          <cell r="AL47">
            <v>0</v>
          </cell>
          <cell r="AM47">
            <v>220</v>
          </cell>
          <cell r="AN47">
            <v>0</v>
          </cell>
          <cell r="AO47">
            <v>0</v>
          </cell>
          <cell r="AP47">
            <v>220</v>
          </cell>
          <cell r="AQ47">
            <v>495.01131442510416</v>
          </cell>
          <cell r="AR47">
            <v>0</v>
          </cell>
          <cell r="AS47">
            <v>0</v>
          </cell>
          <cell r="AT47">
            <v>0</v>
          </cell>
          <cell r="AU47">
            <v>0</v>
          </cell>
          <cell r="AV47">
            <v>95.534699404638843</v>
          </cell>
          <cell r="AW47">
            <v>140.49220500682182</v>
          </cell>
          <cell r="AX47">
            <v>877.50351943192595</v>
          </cell>
          <cell r="AY47">
            <v>325.77108850985883</v>
          </cell>
        </row>
        <row r="48">
          <cell r="A48"/>
          <cell r="B48"/>
          <cell r="C48"/>
          <cell r="D48"/>
          <cell r="E48"/>
          <cell r="F48"/>
          <cell r="G48"/>
          <cell r="H48"/>
          <cell r="I48"/>
          <cell r="J48"/>
          <cell r="K48"/>
          <cell r="L48"/>
          <cell r="M48"/>
          <cell r="N48"/>
          <cell r="O48"/>
          <cell r="Q48"/>
          <cell r="R48"/>
          <cell r="V48"/>
          <cell r="W48"/>
          <cell r="X48"/>
          <cell r="Y48"/>
          <cell r="Z48" t="e">
            <v>#N/A</v>
          </cell>
          <cell r="AA48"/>
          <cell r="AB48"/>
          <cell r="AC48"/>
          <cell r="AD48"/>
          <cell r="AE48"/>
          <cell r="AF48"/>
          <cell r="AG48"/>
          <cell r="AH48"/>
          <cell r="AI48"/>
          <cell r="AJ48"/>
          <cell r="AK48"/>
          <cell r="AL48"/>
          <cell r="AM48"/>
          <cell r="AN48"/>
          <cell r="AO48"/>
          <cell r="AP48"/>
          <cell r="AQ48"/>
          <cell r="AR48"/>
          <cell r="AS48"/>
          <cell r="AT48"/>
          <cell r="AU48"/>
          <cell r="AV48"/>
          <cell r="AW48"/>
          <cell r="AX48"/>
          <cell r="AY48"/>
        </row>
        <row r="49">
          <cell r="A49" t="str">
            <v>EF0053</v>
          </cell>
          <cell r="B49" t="str">
            <v>Active</v>
          </cell>
          <cell r="C49" t="str">
            <v>ELFASHER</v>
          </cell>
          <cell r="D49" t="str">
            <v xml:space="preserve">Ibrahim ABDERAHMAN MAHMOUD </v>
          </cell>
          <cell r="E49" t="str">
            <v>NUT</v>
          </cell>
          <cell r="F49" t="str">
            <v xml:space="preserve">Phase Monitor </v>
          </cell>
          <cell r="G49" t="str">
            <v>B4</v>
          </cell>
          <cell r="H49" t="str">
            <v>TFC</v>
          </cell>
          <cell r="I49" t="str">
            <v>EFN01</v>
          </cell>
          <cell r="J49">
            <v>650101</v>
          </cell>
          <cell r="K49" t="str">
            <v>F1K</v>
          </cell>
          <cell r="L49" t="str">
            <v>CA02</v>
          </cell>
          <cell r="M49">
            <v>198</v>
          </cell>
          <cell r="N49">
            <v>374.41882002728721</v>
          </cell>
          <cell r="O49">
            <v>74.95</v>
          </cell>
          <cell r="Q49">
            <v>77</v>
          </cell>
          <cell r="R49">
            <v>35.6</v>
          </cell>
          <cell r="V49">
            <v>0</v>
          </cell>
          <cell r="W49">
            <v>0</v>
          </cell>
          <cell r="X49">
            <v>112.6</v>
          </cell>
          <cell r="Y49">
            <v>561.96882002728717</v>
          </cell>
          <cell r="Z49">
            <v>28.382263637741779</v>
          </cell>
          <cell r="AA49">
            <v>0</v>
          </cell>
          <cell r="AB49">
            <v>0</v>
          </cell>
          <cell r="AC49">
            <v>238.41101455703097</v>
          </cell>
          <cell r="AD49">
            <v>266.79327819477277</v>
          </cell>
          <cell r="AE49">
            <v>561.96882002728717</v>
          </cell>
          <cell r="AF49">
            <v>110.95</v>
          </cell>
          <cell r="AG49">
            <v>44.957505602182984</v>
          </cell>
          <cell r="AH49">
            <v>0</v>
          </cell>
          <cell r="AI49">
            <v>472.75963397379735</v>
          </cell>
          <cell r="AJ49">
            <v>22</v>
          </cell>
          <cell r="AK49">
            <v>761.80459261987698</v>
          </cell>
          <cell r="AL49">
            <v>0</v>
          </cell>
          <cell r="AM49">
            <v>220</v>
          </cell>
          <cell r="AN49">
            <v>0</v>
          </cell>
          <cell r="AO49">
            <v>0</v>
          </cell>
          <cell r="AP49">
            <v>220</v>
          </cell>
          <cell r="AQ49">
            <v>761.80459261987698</v>
          </cell>
          <cell r="AR49">
            <v>0</v>
          </cell>
          <cell r="AS49">
            <v>0</v>
          </cell>
          <cell r="AT49">
            <v>0</v>
          </cell>
          <cell r="AU49">
            <v>0</v>
          </cell>
          <cell r="AV49">
            <v>95.534699404638843</v>
          </cell>
          <cell r="AW49">
            <v>140.49220500682182</v>
          </cell>
          <cell r="AX49">
            <v>1144.2967976266987</v>
          </cell>
          <cell r="AY49">
            <v>424.81745666675278</v>
          </cell>
        </row>
        <row r="50">
          <cell r="A50" t="str">
            <v>EF0054</v>
          </cell>
          <cell r="B50" t="str">
            <v>Active</v>
          </cell>
          <cell r="C50" t="str">
            <v>ELFASHER</v>
          </cell>
          <cell r="D50" t="str">
            <v xml:space="preserve">Ibrahim MOHAMED Adam </v>
          </cell>
          <cell r="E50" t="str">
            <v>NUT</v>
          </cell>
          <cell r="F50" t="str">
            <v>Medical Assistant</v>
          </cell>
          <cell r="G50" t="str">
            <v>E4</v>
          </cell>
          <cell r="H50" t="str">
            <v>OTP</v>
          </cell>
          <cell r="I50" t="str">
            <v>EFN01</v>
          </cell>
          <cell r="J50">
            <v>650101</v>
          </cell>
          <cell r="K50" t="str">
            <v>F1K</v>
          </cell>
          <cell r="L50" t="str">
            <v>CA02</v>
          </cell>
          <cell r="M50">
            <v>198</v>
          </cell>
          <cell r="N50">
            <v>712.33322390248941</v>
          </cell>
          <cell r="O50">
            <v>74.95</v>
          </cell>
          <cell r="Q50">
            <v>77</v>
          </cell>
          <cell r="R50">
            <v>35.6</v>
          </cell>
          <cell r="V50">
            <v>125.15002200000001</v>
          </cell>
          <cell r="W50">
            <v>0</v>
          </cell>
          <cell r="X50">
            <v>237.750022</v>
          </cell>
          <cell r="Y50">
            <v>1025.0332459024894</v>
          </cell>
          <cell r="Z50">
            <v>0</v>
          </cell>
          <cell r="AA50">
            <v>0</v>
          </cell>
          <cell r="AB50">
            <v>0</v>
          </cell>
          <cell r="AC50">
            <v>372.73936214635978</v>
          </cell>
          <cell r="AD50">
            <v>372.73936214635978</v>
          </cell>
          <cell r="AE50">
            <v>1025.0332459024894</v>
          </cell>
          <cell r="AF50">
            <v>130.94999999999999</v>
          </cell>
          <cell r="AG50">
            <v>82.002659672199158</v>
          </cell>
          <cell r="AH50">
            <v>0</v>
          </cell>
          <cell r="AI50">
            <v>998.45026730347013</v>
          </cell>
          <cell r="AJ50">
            <v>66.690053460694031</v>
          </cell>
          <cell r="AK50">
            <v>1249.0798949159559</v>
          </cell>
          <cell r="AL50">
            <v>0</v>
          </cell>
          <cell r="AM50">
            <v>220</v>
          </cell>
          <cell r="AN50">
            <v>0</v>
          </cell>
          <cell r="AO50">
            <v>0</v>
          </cell>
          <cell r="AP50">
            <v>220</v>
          </cell>
          <cell r="AQ50">
            <v>1249.0798949159559</v>
          </cell>
          <cell r="AR50">
            <v>0</v>
          </cell>
          <cell r="AS50">
            <v>0</v>
          </cell>
          <cell r="AT50">
            <v>0</v>
          </cell>
          <cell r="AU50">
            <v>0</v>
          </cell>
          <cell r="AV50">
            <v>174.25565180342321</v>
          </cell>
          <cell r="AW50">
            <v>256.25831147562235</v>
          </cell>
          <cell r="AX50">
            <v>1792.0282598522724</v>
          </cell>
          <cell r="AY50">
            <v>665.28621700621181</v>
          </cell>
        </row>
        <row r="51">
          <cell r="A51"/>
          <cell r="B51"/>
          <cell r="C51"/>
          <cell r="D51"/>
          <cell r="E51"/>
          <cell r="F51"/>
          <cell r="G51"/>
          <cell r="H51"/>
          <cell r="I51"/>
          <cell r="J51"/>
          <cell r="K51"/>
          <cell r="L51"/>
          <cell r="M51"/>
          <cell r="N51"/>
          <cell r="O51"/>
          <cell r="Q51"/>
          <cell r="R51"/>
          <cell r="V51"/>
          <cell r="W51"/>
          <cell r="X51"/>
          <cell r="Y51"/>
          <cell r="Z51" t="e">
            <v>#N/A</v>
          </cell>
          <cell r="AA51"/>
          <cell r="AB51"/>
          <cell r="AC51"/>
          <cell r="AD51"/>
          <cell r="AE51"/>
          <cell r="AF51"/>
          <cell r="AG51"/>
          <cell r="AH51"/>
          <cell r="AI51"/>
          <cell r="AJ51"/>
          <cell r="AK51"/>
          <cell r="AL51"/>
          <cell r="AM51"/>
          <cell r="AN51"/>
          <cell r="AO51"/>
          <cell r="AP51"/>
          <cell r="AQ51"/>
          <cell r="AR51"/>
          <cell r="AS51"/>
          <cell r="AT51"/>
          <cell r="AU51"/>
          <cell r="AV51"/>
          <cell r="AW51"/>
          <cell r="AX51"/>
          <cell r="AY51"/>
        </row>
        <row r="52">
          <cell r="A52" t="str">
            <v>EF0055</v>
          </cell>
          <cell r="B52" t="str">
            <v>Active</v>
          </cell>
          <cell r="C52" t="str">
            <v>ELFASHER</v>
          </cell>
          <cell r="D52" t="str">
            <v xml:space="preserve">Insaf IBRAHIM ADAM </v>
          </cell>
          <cell r="E52" t="str">
            <v>NUT</v>
          </cell>
          <cell r="F52" t="str">
            <v xml:space="preserve">Home Visitor </v>
          </cell>
          <cell r="G52" t="str">
            <v>B4</v>
          </cell>
          <cell r="H52" t="str">
            <v>TFC</v>
          </cell>
          <cell r="I52" t="str">
            <v>EFN01</v>
          </cell>
          <cell r="J52">
            <v>650101</v>
          </cell>
          <cell r="K52" t="str">
            <v>F1K</v>
          </cell>
          <cell r="L52" t="str">
            <v>CA02</v>
          </cell>
          <cell r="M52">
            <v>198</v>
          </cell>
          <cell r="N52">
            <v>374.41882002728721</v>
          </cell>
          <cell r="O52">
            <v>74.95</v>
          </cell>
          <cell r="Q52">
            <v>77</v>
          </cell>
          <cell r="R52">
            <v>35.6</v>
          </cell>
          <cell r="V52">
            <v>0</v>
          </cell>
          <cell r="W52">
            <v>0</v>
          </cell>
          <cell r="X52">
            <v>112.6</v>
          </cell>
          <cell r="Y52">
            <v>561.96882002728717</v>
          </cell>
          <cell r="Z52">
            <v>0</v>
          </cell>
          <cell r="AA52">
            <v>0</v>
          </cell>
          <cell r="AB52">
            <v>0</v>
          </cell>
          <cell r="AC52">
            <v>0</v>
          </cell>
          <cell r="AD52">
            <v>0</v>
          </cell>
          <cell r="AE52">
            <v>561.96882002728717</v>
          </cell>
          <cell r="AF52">
            <v>110.95</v>
          </cell>
          <cell r="AG52">
            <v>44.957505602182984</v>
          </cell>
          <cell r="AH52">
            <v>0</v>
          </cell>
          <cell r="AI52">
            <v>406.06131442510417</v>
          </cell>
          <cell r="AJ52">
            <v>22</v>
          </cell>
          <cell r="AK52">
            <v>495.01131442510416</v>
          </cell>
          <cell r="AL52">
            <v>0</v>
          </cell>
          <cell r="AM52">
            <v>220</v>
          </cell>
          <cell r="AN52">
            <v>0</v>
          </cell>
          <cell r="AO52">
            <v>0</v>
          </cell>
          <cell r="AP52">
            <v>220</v>
          </cell>
          <cell r="AQ52">
            <v>495.01131442510416</v>
          </cell>
          <cell r="AR52">
            <v>0</v>
          </cell>
          <cell r="AS52">
            <v>0</v>
          </cell>
          <cell r="AT52">
            <v>0</v>
          </cell>
          <cell r="AU52">
            <v>0</v>
          </cell>
          <cell r="AV52">
            <v>95.534699404638843</v>
          </cell>
          <cell r="AW52">
            <v>140.49220500682182</v>
          </cell>
          <cell r="AX52">
            <v>877.50351943192595</v>
          </cell>
          <cell r="AY52">
            <v>325.77108850985883</v>
          </cell>
        </row>
        <row r="53">
          <cell r="A53"/>
          <cell r="B53"/>
          <cell r="C53"/>
          <cell r="D53"/>
          <cell r="E53"/>
          <cell r="F53"/>
          <cell r="G53"/>
          <cell r="H53"/>
          <cell r="I53"/>
          <cell r="J53"/>
          <cell r="K53"/>
          <cell r="L53"/>
          <cell r="M53"/>
          <cell r="N53"/>
          <cell r="O53"/>
          <cell r="Q53"/>
          <cell r="R53"/>
          <cell r="V53"/>
          <cell r="W53"/>
          <cell r="X53"/>
          <cell r="Y53"/>
          <cell r="Z53" t="e">
            <v>#N/A</v>
          </cell>
          <cell r="AA53"/>
          <cell r="AB53"/>
          <cell r="AC53"/>
          <cell r="AD53"/>
          <cell r="AE53"/>
          <cell r="AF53"/>
          <cell r="AG53"/>
          <cell r="AH53"/>
          <cell r="AI53"/>
          <cell r="AJ53"/>
          <cell r="AK53"/>
          <cell r="AL53"/>
          <cell r="AM53"/>
          <cell r="AN53"/>
          <cell r="AO53"/>
          <cell r="AP53"/>
          <cell r="AQ53"/>
          <cell r="AR53"/>
          <cell r="AS53"/>
          <cell r="AT53"/>
          <cell r="AU53"/>
          <cell r="AV53"/>
          <cell r="AW53"/>
          <cell r="AX53"/>
          <cell r="AY53"/>
        </row>
        <row r="54">
          <cell r="A54" t="str">
            <v>EF0057</v>
          </cell>
          <cell r="B54" t="str">
            <v>Active</v>
          </cell>
          <cell r="C54" t="str">
            <v>ELFASHER</v>
          </cell>
          <cell r="D54" t="str">
            <v xml:space="preserve">Izeldeen ADAM YOUSSUF </v>
          </cell>
          <cell r="E54" t="str">
            <v>NUT</v>
          </cell>
          <cell r="F54" t="str">
            <v>Home Visitor Supervisor</v>
          </cell>
          <cell r="G54" t="str">
            <v>E4</v>
          </cell>
          <cell r="H54" t="str">
            <v>TFC</v>
          </cell>
          <cell r="I54" t="str">
            <v>EFN01</v>
          </cell>
          <cell r="J54">
            <v>650101</v>
          </cell>
          <cell r="K54" t="str">
            <v>F1K</v>
          </cell>
          <cell r="L54" t="str">
            <v>CA02</v>
          </cell>
          <cell r="M54">
            <v>198</v>
          </cell>
          <cell r="N54">
            <v>712.33322390248941</v>
          </cell>
          <cell r="O54">
            <v>74.95</v>
          </cell>
          <cell r="Q54">
            <v>77</v>
          </cell>
          <cell r="R54">
            <v>35.6</v>
          </cell>
          <cell r="V54">
            <v>125.15002200000001</v>
          </cell>
          <cell r="W54">
            <v>0</v>
          </cell>
          <cell r="X54">
            <v>237.750022</v>
          </cell>
          <cell r="Y54">
            <v>1025.0332459024894</v>
          </cell>
          <cell r="Z54">
            <v>0</v>
          </cell>
          <cell r="AA54">
            <v>0</v>
          </cell>
          <cell r="AB54">
            <v>0</v>
          </cell>
          <cell r="AC54">
            <v>0</v>
          </cell>
          <cell r="AD54">
            <v>0</v>
          </cell>
          <cell r="AE54">
            <v>1025.0332459024894</v>
          </cell>
          <cell r="AF54">
            <v>130.94999999999999</v>
          </cell>
          <cell r="AG54">
            <v>82.002659672199158</v>
          </cell>
          <cell r="AH54">
            <v>0</v>
          </cell>
          <cell r="AI54">
            <v>812.08058623029024</v>
          </cell>
          <cell r="AJ54">
            <v>29.416117246058047</v>
          </cell>
          <cell r="AK54">
            <v>913.61446898423219</v>
          </cell>
          <cell r="AL54">
            <v>0</v>
          </cell>
          <cell r="AM54">
            <v>220</v>
          </cell>
          <cell r="AN54">
            <v>0</v>
          </cell>
          <cell r="AO54">
            <v>0</v>
          </cell>
          <cell r="AP54">
            <v>220</v>
          </cell>
          <cell r="AQ54">
            <v>913.61446898423219</v>
          </cell>
          <cell r="AR54">
            <v>0</v>
          </cell>
          <cell r="AS54">
            <v>0</v>
          </cell>
          <cell r="AT54">
            <v>0</v>
          </cell>
          <cell r="AU54">
            <v>0</v>
          </cell>
          <cell r="AV54">
            <v>174.25565180342321</v>
          </cell>
          <cell r="AW54">
            <v>256.25831147562235</v>
          </cell>
          <cell r="AX54">
            <v>1419.2888977059126</v>
          </cell>
          <cell r="AY54">
            <v>526.90761789187513</v>
          </cell>
        </row>
        <row r="55">
          <cell r="A55"/>
          <cell r="B55"/>
          <cell r="C55"/>
          <cell r="D55"/>
          <cell r="E55"/>
          <cell r="F55"/>
          <cell r="G55"/>
          <cell r="H55"/>
          <cell r="I55"/>
          <cell r="J55"/>
          <cell r="K55"/>
          <cell r="L55"/>
          <cell r="M55"/>
          <cell r="N55"/>
          <cell r="O55"/>
          <cell r="Q55"/>
          <cell r="R55"/>
          <cell r="V55"/>
          <cell r="W55"/>
          <cell r="X55"/>
          <cell r="Y55"/>
          <cell r="Z55" t="e">
            <v>#N/A</v>
          </cell>
          <cell r="AA55"/>
          <cell r="AB55"/>
          <cell r="AC55"/>
          <cell r="AD55"/>
          <cell r="AE55"/>
          <cell r="AF55"/>
          <cell r="AG55"/>
          <cell r="AH55"/>
          <cell r="AI55"/>
          <cell r="AJ55"/>
          <cell r="AK55"/>
          <cell r="AL55"/>
          <cell r="AM55"/>
          <cell r="AN55"/>
          <cell r="AO55"/>
          <cell r="AP55"/>
          <cell r="AQ55"/>
          <cell r="AR55"/>
          <cell r="AS55"/>
          <cell r="AT55"/>
          <cell r="AU55"/>
          <cell r="AV55"/>
          <cell r="AW55"/>
          <cell r="AX55"/>
          <cell r="AY55"/>
        </row>
        <row r="56">
          <cell r="A56"/>
          <cell r="B56"/>
          <cell r="C56"/>
          <cell r="D56"/>
          <cell r="E56"/>
          <cell r="F56"/>
          <cell r="G56"/>
          <cell r="H56"/>
          <cell r="I56"/>
          <cell r="J56"/>
          <cell r="K56"/>
          <cell r="L56"/>
          <cell r="M56"/>
          <cell r="N56"/>
          <cell r="O56"/>
          <cell r="Q56"/>
          <cell r="R56"/>
          <cell r="V56"/>
          <cell r="W56"/>
          <cell r="X56"/>
          <cell r="Y56"/>
          <cell r="Z56" t="e">
            <v>#N/A</v>
          </cell>
          <cell r="AA56"/>
          <cell r="AB56"/>
          <cell r="AC56"/>
          <cell r="AD56"/>
          <cell r="AE56"/>
          <cell r="AF56"/>
          <cell r="AG56"/>
          <cell r="AH56"/>
          <cell r="AI56"/>
          <cell r="AJ56"/>
          <cell r="AK56"/>
          <cell r="AL56"/>
          <cell r="AM56"/>
          <cell r="AN56"/>
          <cell r="AO56"/>
          <cell r="AP56"/>
          <cell r="AQ56"/>
          <cell r="AR56"/>
          <cell r="AS56"/>
          <cell r="AT56"/>
          <cell r="AU56"/>
          <cell r="AV56"/>
          <cell r="AW56"/>
          <cell r="AX56"/>
          <cell r="AY56"/>
        </row>
        <row r="57">
          <cell r="A57" t="str">
            <v>EF0058</v>
          </cell>
          <cell r="B57" t="str">
            <v>Active</v>
          </cell>
          <cell r="C57" t="str">
            <v>ELFASHER</v>
          </cell>
          <cell r="D57" t="str">
            <v xml:space="preserve">Ishag HASSAN IDRISS ABDELLA </v>
          </cell>
          <cell r="E57" t="str">
            <v>NUT</v>
          </cell>
          <cell r="F57" t="str">
            <v>Watchman</v>
          </cell>
          <cell r="G57" t="str">
            <v>A4</v>
          </cell>
          <cell r="H57" t="str">
            <v>TFC</v>
          </cell>
          <cell r="I57" t="str">
            <v>EFN01</v>
          </cell>
          <cell r="J57">
            <v>650101</v>
          </cell>
          <cell r="K57" t="str">
            <v>F1K</v>
          </cell>
          <cell r="L57" t="str">
            <v>CA02</v>
          </cell>
          <cell r="M57">
            <v>198</v>
          </cell>
          <cell r="N57">
            <v>286.53874831688819</v>
          </cell>
          <cell r="O57">
            <v>74.95</v>
          </cell>
          <cell r="Q57">
            <v>77</v>
          </cell>
          <cell r="R57">
            <v>35.6</v>
          </cell>
          <cell r="V57">
            <v>0</v>
          </cell>
          <cell r="W57">
            <v>0</v>
          </cell>
          <cell r="X57">
            <v>112.6</v>
          </cell>
          <cell r="Y57">
            <v>474.0887483168882</v>
          </cell>
          <cell r="Z57">
            <v>23.943876177620616</v>
          </cell>
          <cell r="AA57">
            <v>0</v>
          </cell>
          <cell r="AB57">
            <v>0</v>
          </cell>
          <cell r="AC57">
            <v>306.48161507354388</v>
          </cell>
          <cell r="AD57">
            <v>330.42549125116449</v>
          </cell>
          <cell r="AE57">
            <v>474.0887483168882</v>
          </cell>
          <cell r="AF57">
            <v>110.95</v>
          </cell>
          <cell r="AG57">
            <v>37.927099865351053</v>
          </cell>
          <cell r="AH57">
            <v>0</v>
          </cell>
          <cell r="AI57">
            <v>407.81802126432825</v>
          </cell>
          <cell r="AJ57">
            <v>22</v>
          </cell>
          <cell r="AK57">
            <v>744.58713970270162</v>
          </cell>
          <cell r="AL57">
            <v>0</v>
          </cell>
          <cell r="AM57">
            <v>420</v>
          </cell>
          <cell r="AN57">
            <v>0</v>
          </cell>
          <cell r="AO57">
            <v>0</v>
          </cell>
          <cell r="AP57">
            <v>220</v>
          </cell>
          <cell r="AQ57">
            <v>544.58713970270162</v>
          </cell>
          <cell r="AR57">
            <v>0</v>
          </cell>
          <cell r="AS57">
            <v>0</v>
          </cell>
          <cell r="AT57">
            <v>0</v>
          </cell>
          <cell r="AU57">
            <v>0</v>
          </cell>
          <cell r="AV57">
            <v>80.595087213870997</v>
          </cell>
          <cell r="AW57">
            <v>118.52218707922205</v>
          </cell>
          <cell r="AX57">
            <v>1105.1093267819238</v>
          </cell>
          <cell r="AY57">
            <v>410.26920158816898</v>
          </cell>
        </row>
        <row r="58">
          <cell r="A58"/>
          <cell r="B58"/>
          <cell r="C58"/>
          <cell r="D58"/>
          <cell r="E58"/>
          <cell r="F58"/>
          <cell r="G58"/>
          <cell r="H58"/>
          <cell r="I58"/>
          <cell r="J58"/>
          <cell r="K58"/>
          <cell r="L58"/>
          <cell r="M58"/>
          <cell r="N58"/>
          <cell r="O58"/>
          <cell r="Q58"/>
          <cell r="R58"/>
          <cell r="V58"/>
          <cell r="W58"/>
          <cell r="X58"/>
          <cell r="Y58"/>
          <cell r="Z58" t="e">
            <v>#N/A</v>
          </cell>
          <cell r="AA58"/>
          <cell r="AB58"/>
          <cell r="AC58"/>
          <cell r="AD58"/>
          <cell r="AE58"/>
          <cell r="AF58"/>
          <cell r="AG58"/>
          <cell r="AH58"/>
          <cell r="AI58"/>
          <cell r="AJ58"/>
          <cell r="AK58"/>
          <cell r="AL58"/>
          <cell r="AM58"/>
          <cell r="AN58"/>
          <cell r="AO58"/>
          <cell r="AP58"/>
          <cell r="AQ58"/>
          <cell r="AR58"/>
          <cell r="AS58"/>
          <cell r="AT58"/>
          <cell r="AU58"/>
          <cell r="AV58"/>
          <cell r="AW58"/>
          <cell r="AX58"/>
          <cell r="AY58"/>
        </row>
        <row r="59">
          <cell r="A59"/>
          <cell r="B59"/>
          <cell r="C59"/>
          <cell r="D59"/>
          <cell r="E59"/>
          <cell r="F59"/>
          <cell r="G59"/>
          <cell r="H59"/>
          <cell r="I59"/>
          <cell r="J59"/>
          <cell r="K59"/>
          <cell r="L59"/>
          <cell r="M59"/>
          <cell r="N59"/>
          <cell r="O59"/>
          <cell r="Q59"/>
          <cell r="R59"/>
          <cell r="V59"/>
          <cell r="W59"/>
          <cell r="X59"/>
          <cell r="Y59"/>
          <cell r="Z59" t="e">
            <v>#N/A</v>
          </cell>
          <cell r="AA59"/>
          <cell r="AB59"/>
          <cell r="AC59"/>
          <cell r="AD59"/>
          <cell r="AE59"/>
          <cell r="AF59"/>
          <cell r="AG59"/>
          <cell r="AH59"/>
          <cell r="AI59"/>
          <cell r="AJ59"/>
          <cell r="AK59"/>
          <cell r="AL59"/>
          <cell r="AM59"/>
          <cell r="AN59"/>
          <cell r="AO59"/>
          <cell r="AP59"/>
          <cell r="AQ59"/>
          <cell r="AR59"/>
          <cell r="AS59"/>
          <cell r="AT59"/>
          <cell r="AU59"/>
          <cell r="AV59"/>
          <cell r="AW59"/>
          <cell r="AX59"/>
          <cell r="AY59"/>
        </row>
        <row r="60">
          <cell r="A60"/>
          <cell r="B60"/>
          <cell r="C60"/>
          <cell r="D60"/>
          <cell r="E60"/>
          <cell r="F60"/>
          <cell r="G60"/>
          <cell r="H60"/>
          <cell r="I60"/>
          <cell r="J60"/>
          <cell r="K60"/>
          <cell r="L60"/>
          <cell r="M60"/>
          <cell r="N60"/>
          <cell r="O60"/>
          <cell r="Q60"/>
          <cell r="R60"/>
          <cell r="V60"/>
          <cell r="W60"/>
          <cell r="X60"/>
          <cell r="Y60"/>
          <cell r="Z60" t="e">
            <v>#N/A</v>
          </cell>
          <cell r="AA60"/>
          <cell r="AB60"/>
          <cell r="AC60"/>
          <cell r="AD60"/>
          <cell r="AE60"/>
          <cell r="AF60"/>
          <cell r="AG60"/>
          <cell r="AH60"/>
          <cell r="AI60"/>
          <cell r="AJ60"/>
          <cell r="AK60"/>
          <cell r="AL60"/>
          <cell r="AM60"/>
          <cell r="AN60"/>
          <cell r="AO60"/>
          <cell r="AP60"/>
          <cell r="AQ60"/>
          <cell r="AR60"/>
          <cell r="AS60"/>
          <cell r="AT60"/>
          <cell r="AU60"/>
          <cell r="AV60"/>
          <cell r="AW60"/>
          <cell r="AX60"/>
          <cell r="AY60"/>
        </row>
        <row r="61">
          <cell r="A61" t="str">
            <v>EF0059</v>
          </cell>
          <cell r="B61" t="str">
            <v>Active</v>
          </cell>
          <cell r="C61" t="str">
            <v>ELFASHER</v>
          </cell>
          <cell r="D61" t="str">
            <v xml:space="preserve">Ismail MOHAMED GUMAA </v>
          </cell>
          <cell r="E61" t="str">
            <v>LOG</v>
          </cell>
          <cell r="F61" t="str">
            <v xml:space="preserve">Watchman </v>
          </cell>
          <cell r="G61" t="str">
            <v>A4</v>
          </cell>
          <cell r="H61" t="str">
            <v>Guest house</v>
          </cell>
          <cell r="I61" t="str">
            <v>EFC01</v>
          </cell>
          <cell r="J61">
            <v>650014</v>
          </cell>
          <cell r="K61" t="str">
            <v>Z1L</v>
          </cell>
          <cell r="L61" t="str">
            <v>6500O</v>
          </cell>
          <cell r="M61">
            <v>198</v>
          </cell>
          <cell r="N61">
            <v>286.53874831688819</v>
          </cell>
          <cell r="O61">
            <v>74.95</v>
          </cell>
          <cell r="Q61">
            <v>77</v>
          </cell>
          <cell r="R61">
            <v>35.6</v>
          </cell>
          <cell r="V61">
            <v>0</v>
          </cell>
          <cell r="W61">
            <v>0</v>
          </cell>
          <cell r="X61">
            <v>112.6</v>
          </cell>
          <cell r="Y61">
            <v>474.0887483168882</v>
          </cell>
          <cell r="Z61">
            <v>23.943876177620616</v>
          </cell>
          <cell r="AA61">
            <v>0</v>
          </cell>
          <cell r="AB61">
            <v>0</v>
          </cell>
          <cell r="AC61">
            <v>311.27039030906798</v>
          </cell>
          <cell r="AD61">
            <v>335.21426648668859</v>
          </cell>
          <cell r="AE61">
            <v>474.0887483168882</v>
          </cell>
          <cell r="AF61">
            <v>110.95</v>
          </cell>
          <cell r="AG61">
            <v>37.927099865351053</v>
          </cell>
          <cell r="AH61">
            <v>0</v>
          </cell>
          <cell r="AI61">
            <v>409.01521507320928</v>
          </cell>
          <cell r="AJ61">
            <v>22</v>
          </cell>
          <cell r="AK61">
            <v>749.37591493822572</v>
          </cell>
          <cell r="AL61">
            <v>0</v>
          </cell>
          <cell r="AM61">
            <v>220</v>
          </cell>
          <cell r="AN61">
            <v>0</v>
          </cell>
          <cell r="AO61">
            <v>0</v>
          </cell>
          <cell r="AP61">
            <v>220</v>
          </cell>
          <cell r="AQ61">
            <v>749.37591493822572</v>
          </cell>
          <cell r="AR61">
            <v>0</v>
          </cell>
          <cell r="AS61">
            <v>0</v>
          </cell>
          <cell r="AT61">
            <v>0</v>
          </cell>
          <cell r="AU61">
            <v>0</v>
          </cell>
          <cell r="AV61">
            <v>80.595087213870997</v>
          </cell>
          <cell r="AW61">
            <v>118.52218707922205</v>
          </cell>
          <cell r="AX61">
            <v>1109.8981020174479</v>
          </cell>
          <cell r="AY61">
            <v>412.04702297185491</v>
          </cell>
        </row>
        <row r="62">
          <cell r="A62" t="str">
            <v>EF0063</v>
          </cell>
          <cell r="B62" t="str">
            <v>Active</v>
          </cell>
          <cell r="C62" t="str">
            <v>ELFASHER</v>
          </cell>
          <cell r="D62" t="str">
            <v xml:space="preserve">Kubra ISHAG ABDULKARIM </v>
          </cell>
          <cell r="E62" t="str">
            <v>NUT</v>
          </cell>
          <cell r="F62" t="str">
            <v>Nurse</v>
          </cell>
          <cell r="G62" t="str">
            <v>D4</v>
          </cell>
          <cell r="H62" t="str">
            <v>TFC</v>
          </cell>
          <cell r="I62" t="str">
            <v>EFN01</v>
          </cell>
          <cell r="J62">
            <v>650101</v>
          </cell>
          <cell r="K62" t="str">
            <v>F1K</v>
          </cell>
          <cell r="L62" t="str">
            <v>CA02</v>
          </cell>
          <cell r="M62">
            <v>198</v>
          </cell>
          <cell r="N62">
            <v>590.55458485715826</v>
          </cell>
          <cell r="O62">
            <v>74.95</v>
          </cell>
          <cell r="Q62">
            <v>77</v>
          </cell>
          <cell r="R62">
            <v>35.6</v>
          </cell>
          <cell r="V62">
            <v>66.336945847826101</v>
          </cell>
          <cell r="W62">
            <v>0</v>
          </cell>
          <cell r="X62">
            <v>178.93694584782611</v>
          </cell>
          <cell r="Y62">
            <v>844.44153070498442</v>
          </cell>
          <cell r="Z62">
            <v>42.648562156817391</v>
          </cell>
          <cell r="AA62">
            <v>0</v>
          </cell>
          <cell r="AB62">
            <v>0</v>
          </cell>
          <cell r="AC62">
            <v>0</v>
          </cell>
          <cell r="AD62">
            <v>42.648562156817391</v>
          </cell>
          <cell r="AE62">
            <v>844.44153070498442</v>
          </cell>
          <cell r="AF62">
            <v>130.94999999999999</v>
          </cell>
          <cell r="AG62">
            <v>67.555322456398741</v>
          </cell>
          <cell r="AH62">
            <v>0</v>
          </cell>
          <cell r="AI62">
            <v>667.26048932699439</v>
          </cell>
          <cell r="AJ62">
            <v>22</v>
          </cell>
          <cell r="AK62">
            <v>797.53477040540315</v>
          </cell>
          <cell r="AL62">
            <v>0</v>
          </cell>
          <cell r="AM62">
            <v>220</v>
          </cell>
          <cell r="AN62">
            <v>0</v>
          </cell>
          <cell r="AO62">
            <v>0</v>
          </cell>
          <cell r="AP62">
            <v>220</v>
          </cell>
          <cell r="AQ62">
            <v>797.53477040540315</v>
          </cell>
          <cell r="AR62">
            <v>0</v>
          </cell>
          <cell r="AS62">
            <v>0</v>
          </cell>
          <cell r="AT62">
            <v>0</v>
          </cell>
          <cell r="AU62">
            <v>0</v>
          </cell>
          <cell r="AV62">
            <v>143.55506021984735</v>
          </cell>
          <cell r="AW62">
            <v>211.1103826762461</v>
          </cell>
          <cell r="AX62">
            <v>1250.6451530816491</v>
          </cell>
          <cell r="AY62">
            <v>464.29902996029472</v>
          </cell>
        </row>
        <row r="63">
          <cell r="A63" t="str">
            <v>EF0068</v>
          </cell>
          <cell r="B63" t="str">
            <v>Active</v>
          </cell>
          <cell r="C63" t="str">
            <v>ELFASHER</v>
          </cell>
          <cell r="D63" t="str">
            <v xml:space="preserve">Mohamed ABDELRAHMAN ABDELMAWLA </v>
          </cell>
          <cell r="E63" t="str">
            <v>LOG</v>
          </cell>
          <cell r="F63" t="str">
            <v>Watchman</v>
          </cell>
          <cell r="G63" t="str">
            <v>A4</v>
          </cell>
          <cell r="H63" t="str">
            <v>Office</v>
          </cell>
          <cell r="I63" t="str">
            <v>EFC01</v>
          </cell>
          <cell r="J63">
            <v>650100</v>
          </cell>
          <cell r="K63" t="str">
            <v>F1K</v>
          </cell>
          <cell r="L63" t="str">
            <v>CA03</v>
          </cell>
          <cell r="M63">
            <v>198</v>
          </cell>
          <cell r="N63">
            <v>286.53874831688819</v>
          </cell>
          <cell r="O63">
            <v>74.95</v>
          </cell>
          <cell r="Q63">
            <v>77</v>
          </cell>
          <cell r="R63">
            <v>35.6</v>
          </cell>
          <cell r="V63">
            <v>0</v>
          </cell>
          <cell r="W63">
            <v>0</v>
          </cell>
          <cell r="X63">
            <v>112.6</v>
          </cell>
          <cell r="Y63">
            <v>474.0887483168882</v>
          </cell>
          <cell r="Z63">
            <v>23.943876177620616</v>
          </cell>
          <cell r="AA63">
            <v>0</v>
          </cell>
          <cell r="AB63">
            <v>0</v>
          </cell>
          <cell r="AC63">
            <v>249.0163122472544</v>
          </cell>
          <cell r="AD63">
            <v>272.96018842487501</v>
          </cell>
          <cell r="AE63">
            <v>474.0887483168882</v>
          </cell>
          <cell r="AF63">
            <v>110.95</v>
          </cell>
          <cell r="AG63">
            <v>37.927099865351053</v>
          </cell>
          <cell r="AH63">
            <v>0</v>
          </cell>
          <cell r="AI63">
            <v>393.4516955577559</v>
          </cell>
          <cell r="AJ63">
            <v>22</v>
          </cell>
          <cell r="AK63">
            <v>687.12183687641209</v>
          </cell>
          <cell r="AL63">
            <v>0</v>
          </cell>
          <cell r="AM63">
            <v>360</v>
          </cell>
          <cell r="AN63">
            <v>0</v>
          </cell>
          <cell r="AO63">
            <v>154</v>
          </cell>
          <cell r="AP63">
            <v>220</v>
          </cell>
          <cell r="AQ63">
            <v>547.12183687641209</v>
          </cell>
          <cell r="AR63">
            <v>0</v>
          </cell>
          <cell r="AS63">
            <v>0</v>
          </cell>
          <cell r="AT63">
            <v>0</v>
          </cell>
          <cell r="AU63">
            <v>0</v>
          </cell>
          <cell r="AV63">
            <v>80.595087213870997</v>
          </cell>
          <cell r="AW63">
            <v>118.52218707922205</v>
          </cell>
          <cell r="AX63">
            <v>1047.6440239556341</v>
          </cell>
          <cell r="AY63">
            <v>388.93534498393763</v>
          </cell>
        </row>
        <row r="64">
          <cell r="A64"/>
          <cell r="B64"/>
          <cell r="C64"/>
          <cell r="D64"/>
          <cell r="E64"/>
          <cell r="F64"/>
          <cell r="G64"/>
          <cell r="H64"/>
          <cell r="I64"/>
          <cell r="J64"/>
          <cell r="K64"/>
          <cell r="L64"/>
          <cell r="M64"/>
          <cell r="N64"/>
          <cell r="O64"/>
          <cell r="Q64"/>
          <cell r="R64"/>
          <cell r="V64"/>
          <cell r="W64"/>
          <cell r="X64"/>
          <cell r="Y64"/>
          <cell r="Z64" t="e">
            <v>#N/A</v>
          </cell>
          <cell r="AA64"/>
          <cell r="AB64"/>
          <cell r="AC64"/>
          <cell r="AD64"/>
          <cell r="AE64"/>
          <cell r="AF64"/>
          <cell r="AG64"/>
          <cell r="AH64"/>
          <cell r="AI64"/>
          <cell r="AJ64"/>
          <cell r="AK64"/>
          <cell r="AL64"/>
          <cell r="AM64"/>
          <cell r="AN64"/>
          <cell r="AO64"/>
          <cell r="AP64"/>
          <cell r="AQ64"/>
          <cell r="AR64"/>
          <cell r="AS64"/>
          <cell r="AT64"/>
          <cell r="AU64"/>
          <cell r="AV64"/>
          <cell r="AW64"/>
          <cell r="AX64"/>
          <cell r="AY64"/>
        </row>
        <row r="65">
          <cell r="A65"/>
          <cell r="B65"/>
          <cell r="C65"/>
          <cell r="D65"/>
          <cell r="E65"/>
          <cell r="F65"/>
          <cell r="G65"/>
          <cell r="H65"/>
          <cell r="I65"/>
          <cell r="J65"/>
          <cell r="K65"/>
          <cell r="L65"/>
          <cell r="M65"/>
          <cell r="N65"/>
          <cell r="O65"/>
          <cell r="Q65"/>
          <cell r="R65"/>
          <cell r="V65"/>
          <cell r="W65"/>
          <cell r="X65"/>
          <cell r="Y65"/>
          <cell r="Z65" t="e">
            <v>#N/A</v>
          </cell>
          <cell r="AA65"/>
          <cell r="AB65"/>
          <cell r="AC65"/>
          <cell r="AD65"/>
          <cell r="AE65"/>
          <cell r="AF65"/>
          <cell r="AG65"/>
          <cell r="AH65"/>
          <cell r="AI65"/>
          <cell r="AJ65"/>
          <cell r="AK65"/>
          <cell r="AL65"/>
          <cell r="AM65"/>
          <cell r="AN65"/>
          <cell r="AO65"/>
          <cell r="AP65"/>
          <cell r="AQ65"/>
          <cell r="AR65"/>
          <cell r="AS65"/>
          <cell r="AT65"/>
          <cell r="AU65"/>
          <cell r="AV65"/>
          <cell r="AW65"/>
          <cell r="AX65"/>
          <cell r="AY65"/>
        </row>
        <row r="66">
          <cell r="A66"/>
          <cell r="B66"/>
          <cell r="C66"/>
          <cell r="D66"/>
          <cell r="E66"/>
          <cell r="F66"/>
          <cell r="G66"/>
          <cell r="H66"/>
          <cell r="I66"/>
          <cell r="J66"/>
          <cell r="K66"/>
          <cell r="L66"/>
          <cell r="M66"/>
          <cell r="N66"/>
          <cell r="O66"/>
          <cell r="Q66"/>
          <cell r="R66"/>
          <cell r="V66"/>
          <cell r="W66"/>
          <cell r="X66"/>
          <cell r="Y66"/>
          <cell r="Z66" t="e">
            <v>#N/A</v>
          </cell>
          <cell r="AA66"/>
          <cell r="AB66"/>
          <cell r="AC66"/>
          <cell r="AD66"/>
          <cell r="AE66"/>
          <cell r="AF66"/>
          <cell r="AG66"/>
          <cell r="AH66"/>
          <cell r="AI66"/>
          <cell r="AJ66"/>
          <cell r="AK66"/>
          <cell r="AL66"/>
          <cell r="AM66"/>
          <cell r="AN66"/>
          <cell r="AO66"/>
          <cell r="AP66"/>
          <cell r="AQ66"/>
          <cell r="AR66"/>
          <cell r="AS66"/>
          <cell r="AT66"/>
          <cell r="AU66"/>
          <cell r="AV66"/>
          <cell r="AW66"/>
          <cell r="AX66"/>
          <cell r="AY66"/>
        </row>
        <row r="67">
          <cell r="A67"/>
          <cell r="B67"/>
          <cell r="C67"/>
          <cell r="D67"/>
          <cell r="E67"/>
          <cell r="F67"/>
          <cell r="G67"/>
          <cell r="H67"/>
          <cell r="I67"/>
          <cell r="J67"/>
          <cell r="K67"/>
          <cell r="L67"/>
          <cell r="M67"/>
          <cell r="N67"/>
          <cell r="O67"/>
          <cell r="Q67"/>
          <cell r="R67"/>
          <cell r="V67"/>
          <cell r="W67"/>
          <cell r="X67"/>
          <cell r="Y67"/>
          <cell r="Z67" t="e">
            <v>#N/A</v>
          </cell>
          <cell r="AA67"/>
          <cell r="AB67"/>
          <cell r="AC67"/>
          <cell r="AD67"/>
          <cell r="AE67"/>
          <cell r="AF67"/>
          <cell r="AG67"/>
          <cell r="AH67"/>
          <cell r="AI67"/>
          <cell r="AJ67"/>
          <cell r="AK67"/>
          <cell r="AL67"/>
          <cell r="AM67"/>
          <cell r="AN67"/>
          <cell r="AO67"/>
          <cell r="AP67"/>
          <cell r="AQ67"/>
          <cell r="AR67"/>
          <cell r="AS67"/>
          <cell r="AT67"/>
          <cell r="AU67"/>
          <cell r="AV67"/>
          <cell r="AW67"/>
          <cell r="AX67"/>
          <cell r="AY67"/>
        </row>
        <row r="68">
          <cell r="A68"/>
          <cell r="B68"/>
          <cell r="C68"/>
          <cell r="D68"/>
          <cell r="E68"/>
          <cell r="F68"/>
          <cell r="G68"/>
          <cell r="H68"/>
          <cell r="I68"/>
          <cell r="J68"/>
          <cell r="K68"/>
          <cell r="L68"/>
          <cell r="M68"/>
          <cell r="N68"/>
          <cell r="O68"/>
          <cell r="Q68"/>
          <cell r="R68"/>
          <cell r="V68"/>
          <cell r="W68"/>
          <cell r="X68"/>
          <cell r="Y68"/>
          <cell r="Z68" t="e">
            <v>#N/A</v>
          </cell>
          <cell r="AA68"/>
          <cell r="AB68"/>
          <cell r="AC68"/>
          <cell r="AD68"/>
          <cell r="AE68"/>
          <cell r="AF68"/>
          <cell r="AG68"/>
          <cell r="AH68"/>
          <cell r="AI68"/>
          <cell r="AJ68"/>
          <cell r="AK68"/>
          <cell r="AL68"/>
          <cell r="AM68"/>
          <cell r="AN68"/>
          <cell r="AO68"/>
          <cell r="AP68"/>
          <cell r="AQ68"/>
          <cell r="AR68"/>
          <cell r="AS68"/>
          <cell r="AT68"/>
          <cell r="AU68"/>
          <cell r="AV68"/>
          <cell r="AW68"/>
          <cell r="AX68"/>
          <cell r="AY68"/>
        </row>
        <row r="69">
          <cell r="A69" t="str">
            <v>EF0070</v>
          </cell>
          <cell r="B69" t="str">
            <v>Active</v>
          </cell>
          <cell r="C69" t="str">
            <v>ELFASHER</v>
          </cell>
          <cell r="D69" t="str">
            <v xml:space="preserve">Mohamed BEKHIT ABDURAHMAN </v>
          </cell>
          <cell r="E69" t="str">
            <v>NUT</v>
          </cell>
          <cell r="F69" t="str">
            <v xml:space="preserve">Phase Monitor </v>
          </cell>
          <cell r="G69" t="str">
            <v>B4</v>
          </cell>
          <cell r="H69" t="str">
            <v>TFC</v>
          </cell>
          <cell r="I69" t="str">
            <v>EFN01</v>
          </cell>
          <cell r="J69">
            <v>650101</v>
          </cell>
          <cell r="K69" t="str">
            <v>F1K</v>
          </cell>
          <cell r="L69" t="str">
            <v>CA02</v>
          </cell>
          <cell r="M69">
            <v>198</v>
          </cell>
          <cell r="N69">
            <v>374.41882002728721</v>
          </cell>
          <cell r="O69">
            <v>74.95</v>
          </cell>
          <cell r="Q69">
            <v>77</v>
          </cell>
          <cell r="R69">
            <v>35.6</v>
          </cell>
          <cell r="V69">
            <v>0</v>
          </cell>
          <cell r="W69">
            <v>0</v>
          </cell>
          <cell r="X69">
            <v>112.6</v>
          </cell>
          <cell r="Y69">
            <v>561.96882002728717</v>
          </cell>
          <cell r="Z69">
            <v>28.382263637741779</v>
          </cell>
          <cell r="AA69">
            <v>0</v>
          </cell>
          <cell r="AB69">
            <v>0</v>
          </cell>
          <cell r="AC69">
            <v>272.46973092232111</v>
          </cell>
          <cell r="AD69">
            <v>300.85199456006291</v>
          </cell>
          <cell r="AE69">
            <v>561.96882002728717</v>
          </cell>
          <cell r="AF69">
            <v>110.95</v>
          </cell>
          <cell r="AG69">
            <v>44.957505602182984</v>
          </cell>
          <cell r="AH69">
            <v>0</v>
          </cell>
          <cell r="AI69">
            <v>481.27431306511988</v>
          </cell>
          <cell r="AJ69">
            <v>22</v>
          </cell>
          <cell r="AK69">
            <v>795.86330898516712</v>
          </cell>
          <cell r="AL69">
            <v>0</v>
          </cell>
          <cell r="AM69">
            <v>220</v>
          </cell>
          <cell r="AN69">
            <v>0</v>
          </cell>
          <cell r="AO69">
            <v>0</v>
          </cell>
          <cell r="AP69">
            <v>220</v>
          </cell>
          <cell r="AQ69">
            <v>795.86330898516712</v>
          </cell>
          <cell r="AR69">
            <v>0</v>
          </cell>
          <cell r="AS69">
            <v>0</v>
          </cell>
          <cell r="AT69">
            <v>0</v>
          </cell>
          <cell r="AU69">
            <v>0</v>
          </cell>
          <cell r="AV69">
            <v>95.534699404638843</v>
          </cell>
          <cell r="AW69">
            <v>140.49220500682182</v>
          </cell>
          <cell r="AX69">
            <v>1178.3555139919888</v>
          </cell>
          <cell r="AY69">
            <v>437.46167387827114</v>
          </cell>
        </row>
        <row r="70">
          <cell r="A70"/>
          <cell r="B70"/>
          <cell r="C70"/>
          <cell r="D70"/>
          <cell r="E70"/>
          <cell r="F70"/>
          <cell r="G70"/>
          <cell r="H70"/>
          <cell r="I70"/>
          <cell r="J70"/>
          <cell r="K70"/>
          <cell r="L70"/>
          <cell r="M70"/>
          <cell r="N70"/>
          <cell r="O70"/>
          <cell r="Q70"/>
          <cell r="R70"/>
          <cell r="V70"/>
          <cell r="W70"/>
          <cell r="X70"/>
          <cell r="Y70"/>
          <cell r="Z70" t="e">
            <v>#N/A</v>
          </cell>
          <cell r="AA70"/>
          <cell r="AB70"/>
          <cell r="AC70"/>
          <cell r="AD70"/>
          <cell r="AE70"/>
          <cell r="AF70"/>
          <cell r="AG70"/>
          <cell r="AH70"/>
          <cell r="AI70"/>
          <cell r="AJ70"/>
          <cell r="AK70"/>
          <cell r="AL70"/>
          <cell r="AM70"/>
          <cell r="AN70"/>
          <cell r="AO70"/>
          <cell r="AP70"/>
          <cell r="AQ70"/>
          <cell r="AR70"/>
          <cell r="AS70"/>
          <cell r="AT70"/>
          <cell r="AU70"/>
          <cell r="AV70"/>
          <cell r="AW70"/>
          <cell r="AX70"/>
          <cell r="AY70"/>
        </row>
        <row r="71">
          <cell r="A71" t="str">
            <v>EF0071</v>
          </cell>
          <cell r="B71" t="str">
            <v>Active</v>
          </cell>
          <cell r="C71" t="str">
            <v>ELFASHER</v>
          </cell>
          <cell r="D71" t="str">
            <v xml:space="preserve">Mohamed IBRAHIM ABDALLA </v>
          </cell>
          <cell r="E71" t="str">
            <v>LOG</v>
          </cell>
          <cell r="F71" t="str">
            <v>Watchman</v>
          </cell>
          <cell r="G71" t="str">
            <v>A4</v>
          </cell>
          <cell r="H71" t="str">
            <v>WHouse</v>
          </cell>
          <cell r="I71" t="str">
            <v>EFC01</v>
          </cell>
          <cell r="J71">
            <v>650100</v>
          </cell>
          <cell r="K71" t="str">
            <v>F1K</v>
          </cell>
          <cell r="L71" t="str">
            <v>CA03</v>
          </cell>
          <cell r="M71">
            <v>198</v>
          </cell>
          <cell r="N71">
            <v>286.53874831688819</v>
          </cell>
          <cell r="O71">
            <v>74.95</v>
          </cell>
          <cell r="Q71">
            <v>77</v>
          </cell>
          <cell r="R71">
            <v>35.6</v>
          </cell>
          <cell r="V71">
            <v>0</v>
          </cell>
          <cell r="W71">
            <v>0</v>
          </cell>
          <cell r="X71">
            <v>112.6</v>
          </cell>
          <cell r="Y71">
            <v>474.0887483168882</v>
          </cell>
          <cell r="Z71">
            <v>23.943876177620616</v>
          </cell>
          <cell r="AA71">
            <v>0</v>
          </cell>
          <cell r="AB71">
            <v>0</v>
          </cell>
          <cell r="AC71">
            <v>292.11528936697152</v>
          </cell>
          <cell r="AD71">
            <v>316.05916554459213</v>
          </cell>
          <cell r="AE71">
            <v>474.0887483168882</v>
          </cell>
          <cell r="AF71">
            <v>110.95</v>
          </cell>
          <cell r="AG71">
            <v>37.927099865351053</v>
          </cell>
          <cell r="AH71">
            <v>0</v>
          </cell>
          <cell r="AI71">
            <v>404.22643983768518</v>
          </cell>
          <cell r="AJ71">
            <v>22</v>
          </cell>
          <cell r="AK71">
            <v>730.22081399612921</v>
          </cell>
          <cell r="AL71">
            <v>0</v>
          </cell>
          <cell r="AM71">
            <v>430</v>
          </cell>
          <cell r="AN71">
            <v>0</v>
          </cell>
          <cell r="AO71">
            <v>0</v>
          </cell>
          <cell r="AP71">
            <v>220</v>
          </cell>
          <cell r="AQ71">
            <v>520.22081399612921</v>
          </cell>
          <cell r="AR71">
            <v>0</v>
          </cell>
          <cell r="AS71">
            <v>0</v>
          </cell>
          <cell r="AT71">
            <v>0</v>
          </cell>
          <cell r="AU71">
            <v>0</v>
          </cell>
          <cell r="AV71">
            <v>80.595087213870997</v>
          </cell>
          <cell r="AW71">
            <v>118.52218707922205</v>
          </cell>
          <cell r="AX71">
            <v>1090.7430010753512</v>
          </cell>
          <cell r="AY71">
            <v>404.93573743711107</v>
          </cell>
        </row>
        <row r="72">
          <cell r="A72" t="str">
            <v>EF0073</v>
          </cell>
          <cell r="B72" t="str">
            <v>Active</v>
          </cell>
          <cell r="C72" t="str">
            <v>ELFASHER</v>
          </cell>
          <cell r="D72" t="str">
            <v xml:space="preserve">Mohamed Saad EL NOUR EL HAY </v>
          </cell>
          <cell r="E72" t="str">
            <v>LOG</v>
          </cell>
          <cell r="F72" t="str">
            <v>Watchman</v>
          </cell>
          <cell r="G72" t="str">
            <v>A4</v>
          </cell>
          <cell r="H72" t="str">
            <v>Office</v>
          </cell>
          <cell r="I72" t="str">
            <v>EFC01</v>
          </cell>
          <cell r="J72">
            <v>650100</v>
          </cell>
          <cell r="K72" t="str">
            <v>F1K</v>
          </cell>
          <cell r="L72" t="str">
            <v>CA03</v>
          </cell>
          <cell r="M72">
            <v>198</v>
          </cell>
          <cell r="N72">
            <v>286.53874831688819</v>
          </cell>
          <cell r="O72">
            <v>74.95</v>
          </cell>
          <cell r="Q72">
            <v>77</v>
          </cell>
          <cell r="R72">
            <v>35.6</v>
          </cell>
          <cell r="V72">
            <v>0</v>
          </cell>
          <cell r="W72">
            <v>0</v>
          </cell>
          <cell r="X72">
            <v>112.6</v>
          </cell>
          <cell r="Y72">
            <v>474.0887483168882</v>
          </cell>
          <cell r="Z72">
            <v>23.943876177620616</v>
          </cell>
          <cell r="AA72">
            <v>0</v>
          </cell>
          <cell r="AB72">
            <v>0</v>
          </cell>
          <cell r="AC72">
            <v>249.0163122472544</v>
          </cell>
          <cell r="AD72">
            <v>272.96018842487501</v>
          </cell>
          <cell r="AE72">
            <v>474.0887483168882</v>
          </cell>
          <cell r="AF72">
            <v>110.95</v>
          </cell>
          <cell r="AG72">
            <v>37.927099865351053</v>
          </cell>
          <cell r="AH72">
            <v>0</v>
          </cell>
          <cell r="AI72">
            <v>393.4516955577559</v>
          </cell>
          <cell r="AJ72">
            <v>22</v>
          </cell>
          <cell r="AK72">
            <v>687.12183687641209</v>
          </cell>
          <cell r="AL72">
            <v>0</v>
          </cell>
          <cell r="AM72">
            <v>430</v>
          </cell>
          <cell r="AN72">
            <v>0</v>
          </cell>
          <cell r="AO72">
            <v>0</v>
          </cell>
          <cell r="AP72">
            <v>220</v>
          </cell>
          <cell r="AQ72">
            <v>477.12183687641209</v>
          </cell>
          <cell r="AR72">
            <v>0</v>
          </cell>
          <cell r="AS72">
            <v>0</v>
          </cell>
          <cell r="AT72">
            <v>0</v>
          </cell>
          <cell r="AU72">
            <v>0</v>
          </cell>
          <cell r="AV72">
            <v>80.595087213870997</v>
          </cell>
          <cell r="AW72">
            <v>118.52218707922205</v>
          </cell>
          <cell r="AX72">
            <v>1047.6440239556341</v>
          </cell>
          <cell r="AY72">
            <v>388.93534498393763</v>
          </cell>
        </row>
        <row r="73">
          <cell r="A73" t="str">
            <v>EF0075</v>
          </cell>
          <cell r="B73" t="str">
            <v>Active</v>
          </cell>
          <cell r="C73" t="str">
            <v>ELFASHER</v>
          </cell>
          <cell r="D73" t="str">
            <v xml:space="preserve">Mohamed IBRAHIM AHMED </v>
          </cell>
          <cell r="E73" t="str">
            <v>FA</v>
          </cell>
          <cell r="F73" t="str">
            <v xml:space="preserve">Food aid supervisor  </v>
          </cell>
          <cell r="G73" t="str">
            <v>F4</v>
          </cell>
          <cell r="H73" t="str">
            <v>Field</v>
          </cell>
          <cell r="I73" t="str">
            <v>EFF01</v>
          </cell>
          <cell r="J73">
            <v>650101</v>
          </cell>
          <cell r="K73" t="str">
            <v>D4G</v>
          </cell>
          <cell r="L73" t="str">
            <v>AB02</v>
          </cell>
          <cell r="M73">
            <v>198</v>
          </cell>
          <cell r="N73">
            <v>839.83080959330505</v>
          </cell>
          <cell r="O73">
            <v>74.95</v>
          </cell>
          <cell r="Q73">
            <v>77</v>
          </cell>
          <cell r="R73">
            <v>35.6</v>
          </cell>
          <cell r="V73">
            <v>246.21826521600002</v>
          </cell>
          <cell r="W73">
            <v>0</v>
          </cell>
          <cell r="X73">
            <v>358.81826521599999</v>
          </cell>
          <cell r="Y73">
            <v>1273.599074809305</v>
          </cell>
          <cell r="Z73">
            <v>0</v>
          </cell>
          <cell r="AA73">
            <v>0</v>
          </cell>
          <cell r="AB73">
            <v>0</v>
          </cell>
          <cell r="AC73">
            <v>0</v>
          </cell>
          <cell r="AD73">
            <v>0</v>
          </cell>
          <cell r="AE73">
            <v>1273.599074809305</v>
          </cell>
          <cell r="AF73">
            <v>130.94999999999999</v>
          </cell>
          <cell r="AG73">
            <v>101.88792598474438</v>
          </cell>
          <cell r="AH73">
            <v>0</v>
          </cell>
          <cell r="AI73">
            <v>1040.7611488245605</v>
          </cell>
          <cell r="AJ73">
            <v>75.152229764912093</v>
          </cell>
          <cell r="AK73">
            <v>1096.5589190596484</v>
          </cell>
          <cell r="AL73">
            <v>0</v>
          </cell>
          <cell r="AM73">
            <v>220</v>
          </cell>
          <cell r="AN73">
            <v>0</v>
          </cell>
          <cell r="AO73">
            <v>0</v>
          </cell>
          <cell r="AP73">
            <v>220</v>
          </cell>
          <cell r="AQ73">
            <v>1096.5589190596484</v>
          </cell>
          <cell r="AR73">
            <v>0</v>
          </cell>
          <cell r="AS73">
            <v>0</v>
          </cell>
          <cell r="AT73">
            <v>0</v>
          </cell>
          <cell r="AU73">
            <v>0</v>
          </cell>
          <cell r="AV73">
            <v>216.51184271758186</v>
          </cell>
          <cell r="AW73">
            <v>318.39976870232624</v>
          </cell>
          <cell r="AX73">
            <v>1710.1109175268869</v>
          </cell>
          <cell r="AY73">
            <v>634.87459906255776</v>
          </cell>
        </row>
        <row r="74">
          <cell r="A74" t="str">
            <v>EF0078</v>
          </cell>
          <cell r="B74" t="str">
            <v>Active</v>
          </cell>
          <cell r="C74" t="str">
            <v>ELFASHER</v>
          </cell>
          <cell r="D74" t="str">
            <v xml:space="preserve">Mora ABAKER AHMED </v>
          </cell>
          <cell r="E74" t="str">
            <v>NUT</v>
          </cell>
          <cell r="F74" t="str">
            <v xml:space="preserve">Home Visitor </v>
          </cell>
          <cell r="G74" t="str">
            <v>B4</v>
          </cell>
          <cell r="H74" t="str">
            <v>OTP</v>
          </cell>
          <cell r="I74" t="str">
            <v>EFN01</v>
          </cell>
          <cell r="J74">
            <v>650101</v>
          </cell>
          <cell r="K74" t="str">
            <v>F1K</v>
          </cell>
          <cell r="L74" t="str">
            <v>CA02</v>
          </cell>
          <cell r="M74">
            <v>198</v>
          </cell>
          <cell r="N74">
            <v>374.41882002728721</v>
          </cell>
          <cell r="O74">
            <v>74.95</v>
          </cell>
          <cell r="Q74">
            <v>77</v>
          </cell>
          <cell r="R74">
            <v>35.6</v>
          </cell>
          <cell r="V74">
            <v>0</v>
          </cell>
          <cell r="W74">
            <v>0</v>
          </cell>
          <cell r="X74">
            <v>112.6</v>
          </cell>
          <cell r="Y74">
            <v>561.96882002728717</v>
          </cell>
          <cell r="Z74">
            <v>0</v>
          </cell>
          <cell r="AA74">
            <v>0</v>
          </cell>
          <cell r="AB74">
            <v>0</v>
          </cell>
          <cell r="AC74">
            <v>62.440980003031918</v>
          </cell>
          <cell r="AD74">
            <v>62.440980003031918</v>
          </cell>
          <cell r="AE74">
            <v>561.96882002728717</v>
          </cell>
          <cell r="AF74">
            <v>110.95</v>
          </cell>
          <cell r="AG74">
            <v>44.957505602182984</v>
          </cell>
          <cell r="AH74">
            <v>0</v>
          </cell>
          <cell r="AI74">
            <v>421.67155942586214</v>
          </cell>
          <cell r="AJ74">
            <v>22</v>
          </cell>
          <cell r="AK74">
            <v>557.45229442813604</v>
          </cell>
          <cell r="AL74">
            <v>0</v>
          </cell>
          <cell r="AM74">
            <v>220</v>
          </cell>
          <cell r="AN74">
            <v>0</v>
          </cell>
          <cell r="AO74">
            <v>0</v>
          </cell>
          <cell r="AP74">
            <v>220</v>
          </cell>
          <cell r="AQ74">
            <v>557.45229442813604</v>
          </cell>
          <cell r="AR74">
            <v>0</v>
          </cell>
          <cell r="AS74">
            <v>0</v>
          </cell>
          <cell r="AT74">
            <v>0</v>
          </cell>
          <cell r="AU74">
            <v>0</v>
          </cell>
          <cell r="AV74">
            <v>95.534699404638843</v>
          </cell>
          <cell r="AW74">
            <v>140.49220500682182</v>
          </cell>
          <cell r="AX74">
            <v>939.94449943495783</v>
          </cell>
          <cell r="AY74">
            <v>348.95215339764252</v>
          </cell>
        </row>
        <row r="75">
          <cell r="A75"/>
          <cell r="B75"/>
          <cell r="C75"/>
          <cell r="D75"/>
          <cell r="E75"/>
          <cell r="F75"/>
          <cell r="G75"/>
          <cell r="H75"/>
          <cell r="I75"/>
          <cell r="J75"/>
          <cell r="K75"/>
          <cell r="L75"/>
          <cell r="M75"/>
          <cell r="N75"/>
          <cell r="O75"/>
          <cell r="Q75"/>
          <cell r="R75"/>
          <cell r="V75"/>
          <cell r="W75"/>
          <cell r="X75"/>
          <cell r="Y75"/>
          <cell r="Z75" t="e">
            <v>#N/A</v>
          </cell>
          <cell r="AA75"/>
          <cell r="AB75"/>
          <cell r="AC75"/>
          <cell r="AD75"/>
          <cell r="AE75"/>
          <cell r="AF75"/>
          <cell r="AG75"/>
          <cell r="AH75"/>
          <cell r="AI75"/>
          <cell r="AJ75"/>
          <cell r="AK75"/>
          <cell r="AL75"/>
          <cell r="AM75"/>
          <cell r="AN75"/>
          <cell r="AO75"/>
          <cell r="AP75"/>
          <cell r="AQ75"/>
          <cell r="AR75"/>
          <cell r="AS75"/>
          <cell r="AT75"/>
          <cell r="AU75"/>
          <cell r="AV75"/>
          <cell r="AW75"/>
          <cell r="AX75"/>
          <cell r="AY75"/>
        </row>
        <row r="76">
          <cell r="A76"/>
          <cell r="B76"/>
          <cell r="C76"/>
          <cell r="D76"/>
          <cell r="E76"/>
          <cell r="F76"/>
          <cell r="G76"/>
          <cell r="H76"/>
          <cell r="I76"/>
          <cell r="J76"/>
          <cell r="K76"/>
          <cell r="L76"/>
          <cell r="M76"/>
          <cell r="N76"/>
          <cell r="O76"/>
          <cell r="Q76"/>
          <cell r="R76"/>
          <cell r="V76"/>
          <cell r="W76"/>
          <cell r="X76"/>
          <cell r="Y76"/>
          <cell r="Z76" t="e">
            <v>#N/A</v>
          </cell>
          <cell r="AA76"/>
          <cell r="AB76"/>
          <cell r="AC76"/>
          <cell r="AD76"/>
          <cell r="AE76"/>
          <cell r="AF76"/>
          <cell r="AG76"/>
          <cell r="AH76"/>
          <cell r="AI76"/>
          <cell r="AJ76"/>
          <cell r="AK76"/>
          <cell r="AL76"/>
          <cell r="AM76"/>
          <cell r="AN76"/>
          <cell r="AO76"/>
          <cell r="AP76"/>
          <cell r="AQ76"/>
          <cell r="AR76"/>
          <cell r="AS76"/>
          <cell r="AT76"/>
          <cell r="AU76"/>
          <cell r="AV76"/>
          <cell r="AW76"/>
          <cell r="AX76"/>
          <cell r="AY76"/>
        </row>
        <row r="77">
          <cell r="A77"/>
          <cell r="B77"/>
          <cell r="C77"/>
          <cell r="D77"/>
          <cell r="E77"/>
          <cell r="F77"/>
          <cell r="G77"/>
          <cell r="H77"/>
          <cell r="I77"/>
          <cell r="J77"/>
          <cell r="K77"/>
          <cell r="L77"/>
          <cell r="M77"/>
          <cell r="N77"/>
          <cell r="O77"/>
          <cell r="Q77"/>
          <cell r="R77"/>
          <cell r="V77"/>
          <cell r="W77"/>
          <cell r="X77"/>
          <cell r="Y77"/>
          <cell r="Z77" t="e">
            <v>#N/A</v>
          </cell>
          <cell r="AA77"/>
          <cell r="AB77"/>
          <cell r="AC77"/>
          <cell r="AD77"/>
          <cell r="AE77"/>
          <cell r="AF77"/>
          <cell r="AG77"/>
          <cell r="AH77"/>
          <cell r="AI77"/>
          <cell r="AJ77"/>
          <cell r="AK77"/>
          <cell r="AL77"/>
          <cell r="AM77"/>
          <cell r="AN77"/>
          <cell r="AO77"/>
          <cell r="AP77"/>
          <cell r="AQ77"/>
          <cell r="AR77"/>
          <cell r="AS77"/>
          <cell r="AT77"/>
          <cell r="AU77"/>
          <cell r="AV77"/>
          <cell r="AW77"/>
          <cell r="AX77"/>
          <cell r="AY77"/>
        </row>
        <row r="78">
          <cell r="A78"/>
          <cell r="B78"/>
          <cell r="C78"/>
          <cell r="D78"/>
          <cell r="E78"/>
          <cell r="F78"/>
          <cell r="G78"/>
          <cell r="H78"/>
          <cell r="I78"/>
          <cell r="J78"/>
          <cell r="K78"/>
          <cell r="L78"/>
          <cell r="M78"/>
          <cell r="N78"/>
          <cell r="O78"/>
          <cell r="Q78"/>
          <cell r="R78"/>
          <cell r="V78"/>
          <cell r="W78"/>
          <cell r="X78"/>
          <cell r="Y78"/>
          <cell r="Z78" t="e">
            <v>#N/A</v>
          </cell>
          <cell r="AA78"/>
          <cell r="AB78"/>
          <cell r="AC78"/>
          <cell r="AD78"/>
          <cell r="AE78"/>
          <cell r="AF78"/>
          <cell r="AG78"/>
          <cell r="AH78"/>
          <cell r="AI78"/>
          <cell r="AJ78"/>
          <cell r="AK78"/>
          <cell r="AL78"/>
          <cell r="AM78"/>
          <cell r="AN78"/>
          <cell r="AO78"/>
          <cell r="AP78"/>
          <cell r="AQ78"/>
          <cell r="AR78"/>
          <cell r="AS78"/>
          <cell r="AT78"/>
          <cell r="AU78"/>
          <cell r="AV78"/>
          <cell r="AW78"/>
          <cell r="AX78"/>
          <cell r="AY78"/>
        </row>
        <row r="79">
          <cell r="A79"/>
          <cell r="B79"/>
          <cell r="C79"/>
          <cell r="D79"/>
          <cell r="E79"/>
          <cell r="F79"/>
          <cell r="G79"/>
          <cell r="H79"/>
          <cell r="I79"/>
          <cell r="J79"/>
          <cell r="K79"/>
          <cell r="L79"/>
          <cell r="M79"/>
          <cell r="N79"/>
          <cell r="O79"/>
          <cell r="Q79"/>
          <cell r="R79"/>
          <cell r="V79"/>
          <cell r="W79"/>
          <cell r="X79"/>
          <cell r="Y79"/>
          <cell r="Z79" t="e">
            <v>#N/A</v>
          </cell>
          <cell r="AA79"/>
          <cell r="AB79"/>
          <cell r="AC79"/>
          <cell r="AD79"/>
          <cell r="AE79"/>
          <cell r="AF79"/>
          <cell r="AG79"/>
          <cell r="AH79"/>
          <cell r="AI79"/>
          <cell r="AJ79"/>
          <cell r="AK79"/>
          <cell r="AL79"/>
          <cell r="AM79"/>
          <cell r="AN79"/>
          <cell r="AO79"/>
          <cell r="AP79"/>
          <cell r="AQ79"/>
          <cell r="AR79"/>
          <cell r="AS79"/>
          <cell r="AT79"/>
          <cell r="AU79"/>
          <cell r="AV79"/>
          <cell r="AW79"/>
          <cell r="AX79"/>
          <cell r="AY79"/>
        </row>
        <row r="80">
          <cell r="A80"/>
          <cell r="B80"/>
          <cell r="C80"/>
          <cell r="D80"/>
          <cell r="E80"/>
          <cell r="F80"/>
          <cell r="G80"/>
          <cell r="H80"/>
          <cell r="I80"/>
          <cell r="J80"/>
          <cell r="K80"/>
          <cell r="L80"/>
          <cell r="M80"/>
          <cell r="N80"/>
          <cell r="O80"/>
          <cell r="Q80"/>
          <cell r="R80"/>
          <cell r="V80"/>
          <cell r="W80"/>
          <cell r="X80"/>
          <cell r="Y80"/>
          <cell r="Z80" t="e">
            <v>#N/A</v>
          </cell>
          <cell r="AA80"/>
          <cell r="AB80"/>
          <cell r="AC80"/>
          <cell r="AD80"/>
          <cell r="AE80"/>
          <cell r="AF80"/>
          <cell r="AG80"/>
          <cell r="AH80"/>
          <cell r="AI80"/>
          <cell r="AJ80"/>
          <cell r="AK80"/>
          <cell r="AL80"/>
          <cell r="AM80"/>
          <cell r="AN80"/>
          <cell r="AO80"/>
          <cell r="AP80"/>
          <cell r="AQ80"/>
          <cell r="AR80"/>
          <cell r="AS80"/>
          <cell r="AT80"/>
          <cell r="AU80"/>
          <cell r="AV80"/>
          <cell r="AW80"/>
          <cell r="AX80"/>
          <cell r="AY80"/>
        </row>
        <row r="81">
          <cell r="A81"/>
          <cell r="B81"/>
          <cell r="C81"/>
          <cell r="D81"/>
          <cell r="E81"/>
          <cell r="F81"/>
          <cell r="G81"/>
          <cell r="H81"/>
          <cell r="I81"/>
          <cell r="J81"/>
          <cell r="K81"/>
          <cell r="L81"/>
          <cell r="M81"/>
          <cell r="N81"/>
          <cell r="O81"/>
          <cell r="Q81"/>
          <cell r="R81"/>
          <cell r="V81"/>
          <cell r="W81"/>
          <cell r="X81"/>
          <cell r="Y81"/>
          <cell r="Z81" t="e">
            <v>#N/A</v>
          </cell>
          <cell r="AA81"/>
          <cell r="AB81"/>
          <cell r="AC81"/>
          <cell r="AD81"/>
          <cell r="AE81"/>
          <cell r="AF81"/>
          <cell r="AG81"/>
          <cell r="AH81"/>
          <cell r="AI81"/>
          <cell r="AJ81"/>
          <cell r="AK81"/>
          <cell r="AL81"/>
          <cell r="AM81"/>
          <cell r="AN81"/>
          <cell r="AO81"/>
          <cell r="AP81"/>
          <cell r="AQ81"/>
          <cell r="AR81"/>
          <cell r="AS81"/>
          <cell r="AT81"/>
          <cell r="AU81"/>
          <cell r="AV81"/>
          <cell r="AW81"/>
          <cell r="AX81"/>
          <cell r="AY81"/>
        </row>
        <row r="82">
          <cell r="A82"/>
          <cell r="B82"/>
          <cell r="C82"/>
          <cell r="D82"/>
          <cell r="E82"/>
          <cell r="F82"/>
          <cell r="G82"/>
          <cell r="H82"/>
          <cell r="I82"/>
          <cell r="J82"/>
          <cell r="K82"/>
          <cell r="L82"/>
          <cell r="M82"/>
          <cell r="N82"/>
          <cell r="O82"/>
          <cell r="Q82"/>
          <cell r="R82"/>
          <cell r="V82"/>
          <cell r="W82"/>
          <cell r="X82"/>
          <cell r="Y82"/>
          <cell r="Z82" t="e">
            <v>#N/A</v>
          </cell>
          <cell r="AA82"/>
          <cell r="AB82"/>
          <cell r="AC82"/>
          <cell r="AD82"/>
          <cell r="AE82"/>
          <cell r="AF82"/>
          <cell r="AG82"/>
          <cell r="AH82"/>
          <cell r="AI82"/>
          <cell r="AJ82"/>
          <cell r="AK82"/>
          <cell r="AL82"/>
          <cell r="AM82"/>
          <cell r="AN82"/>
          <cell r="AO82"/>
          <cell r="AP82"/>
          <cell r="AQ82"/>
          <cell r="AR82"/>
          <cell r="AS82"/>
          <cell r="AT82"/>
          <cell r="AU82"/>
          <cell r="AV82"/>
          <cell r="AW82"/>
          <cell r="AX82"/>
          <cell r="AY82"/>
        </row>
        <row r="83">
          <cell r="A83"/>
          <cell r="B83"/>
          <cell r="C83"/>
          <cell r="D83"/>
          <cell r="E83"/>
          <cell r="F83"/>
          <cell r="G83"/>
          <cell r="H83"/>
          <cell r="I83"/>
          <cell r="J83"/>
          <cell r="K83"/>
          <cell r="L83"/>
          <cell r="M83"/>
          <cell r="N83"/>
          <cell r="O83"/>
          <cell r="Q83"/>
          <cell r="R83"/>
          <cell r="V83"/>
          <cell r="W83"/>
          <cell r="X83"/>
          <cell r="Y83"/>
          <cell r="Z83" t="e">
            <v>#N/A</v>
          </cell>
          <cell r="AA83"/>
          <cell r="AB83"/>
          <cell r="AC83"/>
          <cell r="AD83"/>
          <cell r="AE83"/>
          <cell r="AF83"/>
          <cell r="AG83"/>
          <cell r="AH83"/>
          <cell r="AI83"/>
          <cell r="AJ83"/>
          <cell r="AK83"/>
          <cell r="AL83"/>
          <cell r="AM83"/>
          <cell r="AN83"/>
          <cell r="AO83"/>
          <cell r="AP83"/>
          <cell r="AQ83"/>
          <cell r="AR83"/>
          <cell r="AS83"/>
          <cell r="AT83"/>
          <cell r="AU83"/>
          <cell r="AV83"/>
          <cell r="AW83"/>
          <cell r="AX83"/>
          <cell r="AY83"/>
        </row>
        <row r="84">
          <cell r="A84"/>
          <cell r="B84"/>
          <cell r="C84"/>
          <cell r="D84"/>
          <cell r="E84"/>
          <cell r="F84"/>
          <cell r="G84"/>
          <cell r="H84"/>
          <cell r="I84"/>
          <cell r="J84"/>
          <cell r="K84"/>
          <cell r="L84"/>
          <cell r="M84"/>
          <cell r="N84"/>
          <cell r="O84"/>
          <cell r="Q84"/>
          <cell r="R84"/>
          <cell r="V84"/>
          <cell r="W84"/>
          <cell r="X84"/>
          <cell r="Y84"/>
          <cell r="Z84" t="e">
            <v>#N/A</v>
          </cell>
          <cell r="AA84"/>
          <cell r="AB84"/>
          <cell r="AC84"/>
          <cell r="AD84"/>
          <cell r="AE84"/>
          <cell r="AF84"/>
          <cell r="AG84"/>
          <cell r="AH84"/>
          <cell r="AI84"/>
          <cell r="AJ84"/>
          <cell r="AK84"/>
          <cell r="AL84"/>
          <cell r="AM84"/>
          <cell r="AN84"/>
          <cell r="AO84"/>
          <cell r="AP84"/>
          <cell r="AQ84"/>
          <cell r="AR84"/>
          <cell r="AS84"/>
          <cell r="AT84"/>
          <cell r="AU84"/>
          <cell r="AV84"/>
          <cell r="AW84"/>
          <cell r="AX84"/>
          <cell r="AY84"/>
        </row>
        <row r="85">
          <cell r="A85" t="str">
            <v>EF0084</v>
          </cell>
          <cell r="B85" t="str">
            <v>Active</v>
          </cell>
          <cell r="C85" t="str">
            <v>ELFASHER</v>
          </cell>
          <cell r="D85" t="str">
            <v xml:space="preserve">Salwa MOHAMMEDIN ABDALLA </v>
          </cell>
          <cell r="E85" t="str">
            <v>ADMIN</v>
          </cell>
          <cell r="F85" t="str">
            <v>Cook</v>
          </cell>
          <cell r="G85" t="str">
            <v>B4</v>
          </cell>
          <cell r="H85" t="str">
            <v>Guest house</v>
          </cell>
          <cell r="I85" t="str">
            <v>EFC01</v>
          </cell>
          <cell r="J85">
            <v>650014</v>
          </cell>
          <cell r="K85" t="str">
            <v>Z1L</v>
          </cell>
          <cell r="L85" t="str">
            <v>6500O</v>
          </cell>
          <cell r="M85">
            <v>198</v>
          </cell>
          <cell r="N85">
            <v>374.41882002728721</v>
          </cell>
          <cell r="O85">
            <v>74.95</v>
          </cell>
          <cell r="Q85">
            <v>77</v>
          </cell>
          <cell r="R85">
            <v>35.6</v>
          </cell>
          <cell r="V85">
            <v>0</v>
          </cell>
          <cell r="W85">
            <v>0</v>
          </cell>
          <cell r="X85">
            <v>112.6</v>
          </cell>
          <cell r="Y85">
            <v>561.96882002728717</v>
          </cell>
          <cell r="Z85">
            <v>0</v>
          </cell>
          <cell r="AA85">
            <v>0</v>
          </cell>
          <cell r="AB85">
            <v>0</v>
          </cell>
          <cell r="AC85">
            <v>144.74954455248309</v>
          </cell>
          <cell r="AD85">
            <v>144.74954455248309</v>
          </cell>
          <cell r="AE85">
            <v>561.96882002728717</v>
          </cell>
          <cell r="AF85">
            <v>110.95</v>
          </cell>
          <cell r="AG85">
            <v>44.957505602182984</v>
          </cell>
          <cell r="AH85">
            <v>0</v>
          </cell>
          <cell r="AI85">
            <v>442.24870056322493</v>
          </cell>
          <cell r="AJ85">
            <v>22</v>
          </cell>
          <cell r="AK85">
            <v>639.7608589775873</v>
          </cell>
          <cell r="AL85">
            <v>0</v>
          </cell>
          <cell r="AM85">
            <v>390</v>
          </cell>
          <cell r="AN85">
            <v>0</v>
          </cell>
          <cell r="AO85">
            <v>172</v>
          </cell>
          <cell r="AP85">
            <v>220</v>
          </cell>
          <cell r="AQ85">
            <v>469.7608589775873</v>
          </cell>
          <cell r="AR85">
            <v>0</v>
          </cell>
          <cell r="AS85">
            <v>0</v>
          </cell>
          <cell r="AT85">
            <v>0</v>
          </cell>
          <cell r="AU85">
            <v>0</v>
          </cell>
          <cell r="AV85">
            <v>95.534699404638843</v>
          </cell>
          <cell r="AW85">
            <v>140.49220500682182</v>
          </cell>
          <cell r="AX85">
            <v>1022.253063984409</v>
          </cell>
          <cell r="AY85">
            <v>379.50901165881191</v>
          </cell>
        </row>
        <row r="86">
          <cell r="A86"/>
          <cell r="B86"/>
          <cell r="C86"/>
          <cell r="D86"/>
          <cell r="E86"/>
          <cell r="F86"/>
          <cell r="G86"/>
          <cell r="H86"/>
          <cell r="I86"/>
          <cell r="J86"/>
          <cell r="K86"/>
          <cell r="L86"/>
          <cell r="M86"/>
          <cell r="N86"/>
          <cell r="O86"/>
          <cell r="Q86"/>
          <cell r="R86"/>
          <cell r="V86"/>
          <cell r="W86"/>
          <cell r="X86"/>
          <cell r="Y86"/>
          <cell r="Z86" t="e">
            <v>#N/A</v>
          </cell>
          <cell r="AA86"/>
          <cell r="AB86"/>
          <cell r="AC86"/>
          <cell r="AD86"/>
          <cell r="AE86"/>
          <cell r="AF86"/>
          <cell r="AG86"/>
          <cell r="AH86"/>
          <cell r="AI86"/>
          <cell r="AJ86"/>
          <cell r="AK86"/>
          <cell r="AL86"/>
          <cell r="AM86"/>
          <cell r="AN86"/>
          <cell r="AO86"/>
          <cell r="AP86"/>
          <cell r="AQ86"/>
          <cell r="AR86"/>
          <cell r="AS86"/>
          <cell r="AT86"/>
          <cell r="AU86"/>
          <cell r="AV86"/>
          <cell r="AW86"/>
          <cell r="AX86"/>
          <cell r="AY86"/>
        </row>
        <row r="87">
          <cell r="A87" t="str">
            <v>EF0086</v>
          </cell>
          <cell r="B87" t="str">
            <v>Active</v>
          </cell>
          <cell r="C87" t="str">
            <v>ELFASHER</v>
          </cell>
          <cell r="D87" t="str">
            <v xml:space="preserve">Seedeg MUSSA MOHAMED </v>
          </cell>
          <cell r="E87" t="str">
            <v>NUT</v>
          </cell>
          <cell r="F87" t="str">
            <v>Home Visitor</v>
          </cell>
          <cell r="G87" t="str">
            <v>B4</v>
          </cell>
          <cell r="H87" t="str">
            <v>TFC</v>
          </cell>
          <cell r="I87" t="str">
            <v>EFN01</v>
          </cell>
          <cell r="J87">
            <v>650101</v>
          </cell>
          <cell r="K87" t="str">
            <v>F1K</v>
          </cell>
          <cell r="L87" t="str">
            <v>CA02</v>
          </cell>
          <cell r="M87">
            <v>198</v>
          </cell>
          <cell r="N87">
            <v>374.41882002728721</v>
          </cell>
          <cell r="O87">
            <v>74.95</v>
          </cell>
          <cell r="Q87">
            <v>77</v>
          </cell>
          <cell r="R87">
            <v>35.6</v>
          </cell>
          <cell r="V87">
            <v>0</v>
          </cell>
          <cell r="W87">
            <v>0</v>
          </cell>
          <cell r="X87">
            <v>112.6</v>
          </cell>
          <cell r="Y87">
            <v>561.96882002728717</v>
          </cell>
          <cell r="Z87">
            <v>0</v>
          </cell>
          <cell r="AA87">
            <v>0</v>
          </cell>
          <cell r="AB87">
            <v>0</v>
          </cell>
          <cell r="AC87">
            <v>0</v>
          </cell>
          <cell r="AD87">
            <v>0</v>
          </cell>
          <cell r="AE87">
            <v>561.96882002728717</v>
          </cell>
          <cell r="AF87">
            <v>110.95</v>
          </cell>
          <cell r="AG87">
            <v>44.957505602182984</v>
          </cell>
          <cell r="AH87">
            <v>0</v>
          </cell>
          <cell r="AI87">
            <v>406.06131442510417</v>
          </cell>
          <cell r="AJ87">
            <v>22</v>
          </cell>
          <cell r="AK87">
            <v>495.01131442510416</v>
          </cell>
          <cell r="AL87">
            <v>0</v>
          </cell>
          <cell r="AM87">
            <v>420</v>
          </cell>
          <cell r="AN87">
            <v>0</v>
          </cell>
          <cell r="AO87">
            <v>0</v>
          </cell>
          <cell r="AP87">
            <v>220</v>
          </cell>
          <cell r="AQ87">
            <v>295.01131442510416</v>
          </cell>
          <cell r="AR87">
            <v>0</v>
          </cell>
          <cell r="AS87">
            <v>0</v>
          </cell>
          <cell r="AT87">
            <v>0</v>
          </cell>
          <cell r="AU87">
            <v>0</v>
          </cell>
          <cell r="AV87">
            <v>95.534699404638843</v>
          </cell>
          <cell r="AW87">
            <v>140.49220500682182</v>
          </cell>
          <cell r="AX87">
            <v>877.50351943192595</v>
          </cell>
          <cell r="AY87">
            <v>325.77108850985883</v>
          </cell>
        </row>
        <row r="88">
          <cell r="A88" t="str">
            <v>EF0087</v>
          </cell>
          <cell r="B88" t="str">
            <v>Active</v>
          </cell>
          <cell r="C88" t="str">
            <v>ELFASHER</v>
          </cell>
          <cell r="D88" t="str">
            <v xml:space="preserve">Semina ADAM Hussein </v>
          </cell>
          <cell r="E88" t="str">
            <v>NUT</v>
          </cell>
          <cell r="F88" t="str">
            <v>Nurse</v>
          </cell>
          <cell r="G88" t="str">
            <v>D4</v>
          </cell>
          <cell r="H88" t="str">
            <v>TFC</v>
          </cell>
          <cell r="I88" t="str">
            <v>EFN01</v>
          </cell>
          <cell r="J88">
            <v>650101</v>
          </cell>
          <cell r="K88" t="str">
            <v>F1K</v>
          </cell>
          <cell r="L88" t="str">
            <v>CA02</v>
          </cell>
          <cell r="M88">
            <v>198</v>
          </cell>
          <cell r="N88">
            <v>590.55458485715826</v>
          </cell>
          <cell r="O88">
            <v>74.95</v>
          </cell>
          <cell r="Q88">
            <v>77</v>
          </cell>
          <cell r="R88">
            <v>35.6</v>
          </cell>
          <cell r="V88">
            <v>66.336945847826101</v>
          </cell>
          <cell r="W88">
            <v>200</v>
          </cell>
          <cell r="X88">
            <v>378.93694584782611</v>
          </cell>
          <cell r="Y88">
            <v>1044.4415307049844</v>
          </cell>
          <cell r="Z88">
            <v>42.648562156817391</v>
          </cell>
          <cell r="AA88">
            <v>0</v>
          </cell>
          <cell r="AB88">
            <v>0</v>
          </cell>
          <cell r="AC88">
            <v>417.95590913681042</v>
          </cell>
          <cell r="AD88">
            <v>460.6044712936278</v>
          </cell>
          <cell r="AE88">
            <v>1044.4415307049844</v>
          </cell>
          <cell r="AF88">
            <v>130.94999999999999</v>
          </cell>
          <cell r="AG88">
            <v>67.555322456398741</v>
          </cell>
          <cell r="AH88">
            <v>0</v>
          </cell>
          <cell r="AI88">
            <v>1076.2384438953995</v>
          </cell>
          <cell r="AJ88">
            <v>82.247688779079908</v>
          </cell>
          <cell r="AK88">
            <v>1355.2429907631335</v>
          </cell>
          <cell r="AL88">
            <v>0</v>
          </cell>
          <cell r="AM88">
            <v>220</v>
          </cell>
          <cell r="AN88">
            <v>0</v>
          </cell>
          <cell r="AO88">
            <v>0</v>
          </cell>
          <cell r="AP88">
            <v>220</v>
          </cell>
          <cell r="AQ88">
            <v>1355.2429907631335</v>
          </cell>
          <cell r="AR88">
            <v>150</v>
          </cell>
          <cell r="AS88">
            <v>0</v>
          </cell>
          <cell r="AT88">
            <v>150</v>
          </cell>
          <cell r="AU88">
            <v>0</v>
          </cell>
          <cell r="AV88">
            <v>143.55506021984735</v>
          </cell>
          <cell r="AW88">
            <v>211.1103826762461</v>
          </cell>
          <cell r="AX88">
            <v>2018.6010622184594</v>
          </cell>
          <cell r="AY88">
            <v>749.40082944827384</v>
          </cell>
        </row>
        <row r="89">
          <cell r="A89" t="str">
            <v>EF0094</v>
          </cell>
          <cell r="B89" t="str">
            <v>Active</v>
          </cell>
          <cell r="C89" t="str">
            <v>ELFASHER</v>
          </cell>
          <cell r="D89" t="str">
            <v xml:space="preserve">Yahia ABDALLA MOHAMED ABAKER </v>
          </cell>
          <cell r="E89" t="str">
            <v>NUT</v>
          </cell>
          <cell r="F89" t="str">
            <v>Storekeeper</v>
          </cell>
          <cell r="G89" t="str">
            <v>D4</v>
          </cell>
          <cell r="H89" t="str">
            <v>TFC</v>
          </cell>
          <cell r="I89" t="str">
            <v>EFN01</v>
          </cell>
          <cell r="J89">
            <v>650101</v>
          </cell>
          <cell r="K89" t="str">
            <v>F1K</v>
          </cell>
          <cell r="L89" t="str">
            <v>CA02</v>
          </cell>
          <cell r="M89">
            <v>198</v>
          </cell>
          <cell r="N89">
            <v>590.55458485715826</v>
          </cell>
          <cell r="O89">
            <v>74.95</v>
          </cell>
          <cell r="Q89">
            <v>77</v>
          </cell>
          <cell r="R89">
            <v>35.6</v>
          </cell>
          <cell r="V89">
            <v>66.336945847826101</v>
          </cell>
          <cell r="W89">
            <v>0</v>
          </cell>
          <cell r="X89">
            <v>178.93694584782611</v>
          </cell>
          <cell r="Y89">
            <v>844.44153070498442</v>
          </cell>
          <cell r="Z89">
            <v>0</v>
          </cell>
          <cell r="AA89">
            <v>0</v>
          </cell>
          <cell r="AB89">
            <v>0</v>
          </cell>
          <cell r="AC89">
            <v>230.30223564681393</v>
          </cell>
          <cell r="AD89">
            <v>230.30223564681393</v>
          </cell>
          <cell r="AE89">
            <v>844.44153070498442</v>
          </cell>
          <cell r="AF89">
            <v>130.94999999999999</v>
          </cell>
          <cell r="AG89">
            <v>67.555322456398741</v>
          </cell>
          <cell r="AH89">
            <v>0</v>
          </cell>
          <cell r="AI89">
            <v>761.08732607199261</v>
          </cell>
          <cell r="AJ89">
            <v>22.179366303599629</v>
          </cell>
          <cell r="AK89">
            <v>985.00907759179995</v>
          </cell>
          <cell r="AL89">
            <v>0</v>
          </cell>
          <cell r="AM89">
            <v>320</v>
          </cell>
          <cell r="AN89">
            <v>0</v>
          </cell>
          <cell r="AO89">
            <v>0</v>
          </cell>
          <cell r="AP89">
            <v>220</v>
          </cell>
          <cell r="AQ89">
            <v>885.00907759179995</v>
          </cell>
          <cell r="AR89">
            <v>0</v>
          </cell>
          <cell r="AS89">
            <v>0</v>
          </cell>
          <cell r="AT89">
            <v>0</v>
          </cell>
          <cell r="AU89">
            <v>0</v>
          </cell>
          <cell r="AV89">
            <v>143.55506021984735</v>
          </cell>
          <cell r="AW89">
            <v>211.1103826762461</v>
          </cell>
          <cell r="AX89">
            <v>1438.2988265716456</v>
          </cell>
          <cell r="AY89">
            <v>533.96500863954293</v>
          </cell>
        </row>
        <row r="90">
          <cell r="A90"/>
          <cell r="B90"/>
          <cell r="C90"/>
          <cell r="D90"/>
          <cell r="E90"/>
          <cell r="F90"/>
          <cell r="G90"/>
          <cell r="H90"/>
          <cell r="I90"/>
          <cell r="J90"/>
          <cell r="K90"/>
          <cell r="L90"/>
          <cell r="M90"/>
          <cell r="N90"/>
          <cell r="O90"/>
          <cell r="Q90"/>
          <cell r="R90"/>
          <cell r="V90"/>
          <cell r="W90"/>
          <cell r="X90"/>
          <cell r="Y90"/>
          <cell r="Z90" t="e">
            <v>#N/A</v>
          </cell>
          <cell r="AA90"/>
          <cell r="AB90"/>
          <cell r="AC90"/>
          <cell r="AD90"/>
          <cell r="AE90"/>
          <cell r="AF90"/>
          <cell r="AG90"/>
          <cell r="AH90"/>
          <cell r="AI90"/>
          <cell r="AJ90"/>
          <cell r="AK90"/>
          <cell r="AL90"/>
          <cell r="AM90"/>
          <cell r="AN90"/>
          <cell r="AO90"/>
          <cell r="AP90"/>
          <cell r="AQ90"/>
          <cell r="AR90"/>
          <cell r="AS90"/>
          <cell r="AT90"/>
          <cell r="AU90"/>
          <cell r="AV90"/>
          <cell r="AW90"/>
          <cell r="AX90"/>
          <cell r="AY90"/>
        </row>
        <row r="91">
          <cell r="A91"/>
          <cell r="B91"/>
          <cell r="C91"/>
          <cell r="D91"/>
          <cell r="E91"/>
          <cell r="F91"/>
          <cell r="G91"/>
          <cell r="H91"/>
          <cell r="I91"/>
          <cell r="J91"/>
          <cell r="K91"/>
          <cell r="L91"/>
          <cell r="M91"/>
          <cell r="N91"/>
          <cell r="O91"/>
          <cell r="Q91"/>
          <cell r="R91"/>
          <cell r="V91"/>
          <cell r="W91"/>
          <cell r="X91"/>
          <cell r="Y91"/>
          <cell r="Z91" t="e">
            <v>#N/A</v>
          </cell>
          <cell r="AA91"/>
          <cell r="AB91"/>
          <cell r="AC91"/>
          <cell r="AD91"/>
          <cell r="AE91"/>
          <cell r="AF91"/>
          <cell r="AG91"/>
          <cell r="AH91"/>
          <cell r="AI91"/>
          <cell r="AJ91"/>
          <cell r="AK91"/>
          <cell r="AL91"/>
          <cell r="AM91"/>
          <cell r="AN91"/>
          <cell r="AO91"/>
          <cell r="AP91"/>
          <cell r="AQ91"/>
          <cell r="AR91"/>
          <cell r="AS91"/>
          <cell r="AT91"/>
          <cell r="AU91"/>
          <cell r="AV91"/>
          <cell r="AW91"/>
          <cell r="AX91"/>
          <cell r="AY91"/>
        </row>
        <row r="92">
          <cell r="A92" t="str">
            <v>EF0095</v>
          </cell>
          <cell r="B92" t="str">
            <v>Active</v>
          </cell>
          <cell r="C92" t="str">
            <v>ELFASHER</v>
          </cell>
          <cell r="D92" t="str">
            <v xml:space="preserve">Younes ABUBAKER MANSUR </v>
          </cell>
          <cell r="E92" t="str">
            <v>LOG</v>
          </cell>
          <cell r="F92" t="str">
            <v>Watchman</v>
          </cell>
          <cell r="G92" t="str">
            <v>A4</v>
          </cell>
          <cell r="H92" t="str">
            <v>WHouse</v>
          </cell>
          <cell r="I92" t="str">
            <v>EFC01</v>
          </cell>
          <cell r="J92">
            <v>650100</v>
          </cell>
          <cell r="K92" t="str">
            <v>F1K</v>
          </cell>
          <cell r="L92" t="str">
            <v>CA03</v>
          </cell>
          <cell r="M92">
            <v>198</v>
          </cell>
          <cell r="N92">
            <v>286.53874831688819</v>
          </cell>
          <cell r="O92">
            <v>74.95</v>
          </cell>
          <cell r="Q92">
            <v>77</v>
          </cell>
          <cell r="R92">
            <v>35.6</v>
          </cell>
          <cell r="V92">
            <v>0</v>
          </cell>
          <cell r="W92">
            <v>0</v>
          </cell>
          <cell r="X92">
            <v>112.6</v>
          </cell>
          <cell r="Y92">
            <v>474.0887483168882</v>
          </cell>
          <cell r="Z92">
            <v>23.943876177620616</v>
          </cell>
          <cell r="AA92">
            <v>0</v>
          </cell>
          <cell r="AB92">
            <v>0</v>
          </cell>
          <cell r="AC92">
            <v>19.155100942096492</v>
          </cell>
          <cell r="AD92">
            <v>43.098977119717105</v>
          </cell>
          <cell r="AE92">
            <v>474.0887483168882</v>
          </cell>
          <cell r="AF92">
            <v>110.95</v>
          </cell>
          <cell r="AG92">
            <v>37.927099865351053</v>
          </cell>
          <cell r="AH92">
            <v>0</v>
          </cell>
          <cell r="AI92">
            <v>335.98639273146642</v>
          </cell>
          <cell r="AJ92">
            <v>22</v>
          </cell>
          <cell r="AK92">
            <v>457.26062557125425</v>
          </cell>
          <cell r="AL92">
            <v>0</v>
          </cell>
          <cell r="AM92">
            <v>420</v>
          </cell>
          <cell r="AN92">
            <v>0</v>
          </cell>
          <cell r="AO92">
            <v>0</v>
          </cell>
          <cell r="AP92">
            <v>220</v>
          </cell>
          <cell r="AQ92">
            <v>257.26062557125425</v>
          </cell>
          <cell r="AR92">
            <v>0</v>
          </cell>
          <cell r="AS92">
            <v>0</v>
          </cell>
          <cell r="AT92">
            <v>0</v>
          </cell>
          <cell r="AU92">
            <v>0</v>
          </cell>
          <cell r="AV92">
            <v>80.595087213870997</v>
          </cell>
          <cell r="AW92">
            <v>118.52218707922205</v>
          </cell>
          <cell r="AX92">
            <v>817.78281265047633</v>
          </cell>
          <cell r="AY92">
            <v>303.59991856701254</v>
          </cell>
        </row>
        <row r="93">
          <cell r="A93"/>
          <cell r="B93"/>
          <cell r="C93"/>
          <cell r="D93"/>
          <cell r="E93"/>
          <cell r="F93"/>
          <cell r="G93"/>
          <cell r="H93"/>
          <cell r="I93"/>
          <cell r="J93"/>
          <cell r="K93"/>
          <cell r="L93"/>
          <cell r="M93"/>
          <cell r="N93"/>
          <cell r="O93"/>
          <cell r="Q93"/>
          <cell r="R93"/>
          <cell r="V93"/>
          <cell r="W93"/>
          <cell r="X93"/>
          <cell r="Y93"/>
          <cell r="Z93" t="e">
            <v>#N/A</v>
          </cell>
          <cell r="AA93"/>
          <cell r="AB93"/>
          <cell r="AC93"/>
          <cell r="AD93"/>
          <cell r="AE93"/>
          <cell r="AF93"/>
          <cell r="AG93"/>
          <cell r="AH93"/>
          <cell r="AI93"/>
          <cell r="AJ93"/>
          <cell r="AK93"/>
          <cell r="AL93"/>
          <cell r="AM93"/>
          <cell r="AN93"/>
          <cell r="AO93"/>
          <cell r="AP93"/>
          <cell r="AQ93"/>
          <cell r="AR93"/>
          <cell r="AS93"/>
          <cell r="AT93"/>
          <cell r="AU93"/>
          <cell r="AV93"/>
          <cell r="AW93"/>
          <cell r="AX93"/>
          <cell r="AY93"/>
        </row>
        <row r="94">
          <cell r="A94" t="str">
            <v>EF0098</v>
          </cell>
          <cell r="B94" t="str">
            <v>Active</v>
          </cell>
          <cell r="C94" t="str">
            <v>ELFASHER</v>
          </cell>
          <cell r="D94" t="str">
            <v xml:space="preserve">Zainab ADAM HASSAN </v>
          </cell>
          <cell r="E94" t="str">
            <v>NUT</v>
          </cell>
          <cell r="F94" t="str">
            <v xml:space="preserve">Cook </v>
          </cell>
          <cell r="G94" t="str">
            <v>A4</v>
          </cell>
          <cell r="H94" t="str">
            <v>TFC</v>
          </cell>
          <cell r="I94" t="str">
            <v>EFN01</v>
          </cell>
          <cell r="J94">
            <v>650101</v>
          </cell>
          <cell r="K94" t="str">
            <v>F1K</v>
          </cell>
          <cell r="L94" t="str">
            <v>CA02</v>
          </cell>
          <cell r="M94">
            <v>198</v>
          </cell>
          <cell r="N94">
            <v>286.53874831688819</v>
          </cell>
          <cell r="O94">
            <v>74.95</v>
          </cell>
          <cell r="Q94">
            <v>77</v>
          </cell>
          <cell r="R94">
            <v>35.6</v>
          </cell>
          <cell r="V94">
            <v>0</v>
          </cell>
          <cell r="W94">
            <v>0</v>
          </cell>
          <cell r="X94">
            <v>112.6</v>
          </cell>
          <cell r="Y94">
            <v>474.0887483168882</v>
          </cell>
          <cell r="Z94">
            <v>0</v>
          </cell>
          <cell r="AA94">
            <v>0</v>
          </cell>
          <cell r="AB94">
            <v>0</v>
          </cell>
          <cell r="AC94">
            <v>172.39590847886842</v>
          </cell>
          <cell r="AD94">
            <v>172.39590847886842</v>
          </cell>
          <cell r="AE94">
            <v>474.0887483168882</v>
          </cell>
          <cell r="AF94">
            <v>110.95</v>
          </cell>
          <cell r="AG94">
            <v>37.927099865351053</v>
          </cell>
          <cell r="AH94">
            <v>0</v>
          </cell>
          <cell r="AI94">
            <v>368.31062557125426</v>
          </cell>
          <cell r="AJ94">
            <v>22</v>
          </cell>
          <cell r="AK94">
            <v>586.55755693040555</v>
          </cell>
          <cell r="AL94">
            <v>0</v>
          </cell>
          <cell r="AM94">
            <v>320</v>
          </cell>
          <cell r="AN94">
            <v>0</v>
          </cell>
          <cell r="AO94">
            <v>0</v>
          </cell>
          <cell r="AP94">
            <v>220</v>
          </cell>
          <cell r="AQ94">
            <v>486.55755693040555</v>
          </cell>
          <cell r="AR94">
            <v>0</v>
          </cell>
          <cell r="AS94">
            <v>0</v>
          </cell>
          <cell r="AT94">
            <v>0</v>
          </cell>
          <cell r="AU94">
            <v>0</v>
          </cell>
          <cell r="AV94">
            <v>80.595087213870997</v>
          </cell>
          <cell r="AW94">
            <v>118.52218707922205</v>
          </cell>
          <cell r="AX94">
            <v>947.07974400962757</v>
          </cell>
          <cell r="AY94">
            <v>351.60109592653288</v>
          </cell>
        </row>
        <row r="95">
          <cell r="A95" t="str">
            <v>EF0099</v>
          </cell>
          <cell r="B95" t="str">
            <v>Active</v>
          </cell>
          <cell r="C95" t="str">
            <v>ELFASHER</v>
          </cell>
          <cell r="D95" t="str">
            <v xml:space="preserve">Zainab MUSTAFA ABDALLA </v>
          </cell>
          <cell r="E95" t="str">
            <v>NUT</v>
          </cell>
          <cell r="F95" t="str">
            <v xml:space="preserve">Psychosocial Worker </v>
          </cell>
          <cell r="G95" t="str">
            <v>D4</v>
          </cell>
          <cell r="H95" t="str">
            <v>TFC</v>
          </cell>
          <cell r="I95" t="str">
            <v>EFN01</v>
          </cell>
          <cell r="J95">
            <v>650101</v>
          </cell>
          <cell r="K95" t="str">
            <v>F1K</v>
          </cell>
          <cell r="L95" t="str">
            <v>CA02</v>
          </cell>
          <cell r="M95">
            <v>198</v>
          </cell>
          <cell r="N95">
            <v>590.55458485715826</v>
          </cell>
          <cell r="O95">
            <v>74.95</v>
          </cell>
          <cell r="Q95">
            <v>77</v>
          </cell>
          <cell r="R95">
            <v>35.6</v>
          </cell>
          <cell r="V95">
            <v>66.336945847826101</v>
          </cell>
          <cell r="W95">
            <v>0</v>
          </cell>
          <cell r="X95">
            <v>178.93694584782611</v>
          </cell>
          <cell r="Y95">
            <v>844.44153070498442</v>
          </cell>
          <cell r="Z95">
            <v>0</v>
          </cell>
          <cell r="AA95">
            <v>0</v>
          </cell>
          <cell r="AB95">
            <v>0</v>
          </cell>
          <cell r="AC95">
            <v>0</v>
          </cell>
          <cell r="AD95">
            <v>0</v>
          </cell>
          <cell r="AE95">
            <v>844.44153070498442</v>
          </cell>
          <cell r="AF95">
            <v>130.94999999999999</v>
          </cell>
          <cell r="AG95">
            <v>67.555322456398741</v>
          </cell>
          <cell r="AH95">
            <v>0</v>
          </cell>
          <cell r="AI95">
            <v>645.93620824858567</v>
          </cell>
          <cell r="AJ95">
            <v>22</v>
          </cell>
          <cell r="AK95">
            <v>754.88620824858572</v>
          </cell>
          <cell r="AL95">
            <v>0</v>
          </cell>
          <cell r="AM95">
            <v>290</v>
          </cell>
          <cell r="AN95">
            <v>0</v>
          </cell>
          <cell r="AO95">
            <v>0</v>
          </cell>
          <cell r="AP95">
            <v>220</v>
          </cell>
          <cell r="AQ95">
            <v>684.88620824858572</v>
          </cell>
          <cell r="AR95">
            <v>0</v>
          </cell>
          <cell r="AS95">
            <v>0</v>
          </cell>
          <cell r="AT95">
            <v>0</v>
          </cell>
          <cell r="AU95">
            <v>0</v>
          </cell>
          <cell r="AV95">
            <v>143.55506021984735</v>
          </cell>
          <cell r="AW95">
            <v>211.1103826762461</v>
          </cell>
          <cell r="AX95">
            <v>1207.9965909248317</v>
          </cell>
          <cell r="AY95">
            <v>448.46585298773829</v>
          </cell>
        </row>
        <row r="96">
          <cell r="A96" t="str">
            <v>EF0100</v>
          </cell>
          <cell r="B96" t="str">
            <v>Active</v>
          </cell>
          <cell r="C96" t="str">
            <v>ELFASHER</v>
          </cell>
          <cell r="D96" t="str">
            <v xml:space="preserve">Zakaria ADAM AHMID </v>
          </cell>
          <cell r="E96" t="str">
            <v>NUT</v>
          </cell>
          <cell r="F96" t="str">
            <v>Watchman</v>
          </cell>
          <cell r="G96" t="str">
            <v>A4</v>
          </cell>
          <cell r="H96" t="str">
            <v>TFC</v>
          </cell>
          <cell r="I96" t="str">
            <v>EFN01</v>
          </cell>
          <cell r="J96">
            <v>650101</v>
          </cell>
          <cell r="K96" t="str">
            <v>F1K</v>
          </cell>
          <cell r="L96" t="str">
            <v>CA02</v>
          </cell>
          <cell r="M96">
            <v>198</v>
          </cell>
          <cell r="N96">
            <v>286.53874831688819</v>
          </cell>
          <cell r="O96">
            <v>74.95</v>
          </cell>
          <cell r="Q96">
            <v>77</v>
          </cell>
          <cell r="R96">
            <v>35.6</v>
          </cell>
          <cell r="V96">
            <v>0</v>
          </cell>
          <cell r="W96">
            <v>0</v>
          </cell>
          <cell r="X96">
            <v>112.6</v>
          </cell>
          <cell r="Y96">
            <v>474.0887483168882</v>
          </cell>
          <cell r="Z96">
            <v>23.943876177620616</v>
          </cell>
          <cell r="AA96">
            <v>0</v>
          </cell>
          <cell r="AB96">
            <v>0</v>
          </cell>
          <cell r="AC96">
            <v>311.27039030906798</v>
          </cell>
          <cell r="AD96">
            <v>335.21426648668859</v>
          </cell>
          <cell r="AE96">
            <v>474.0887483168882</v>
          </cell>
          <cell r="AF96">
            <v>110.95</v>
          </cell>
          <cell r="AG96">
            <v>37.927099865351053</v>
          </cell>
          <cell r="AH96">
            <v>0</v>
          </cell>
          <cell r="AI96">
            <v>409.01521507320928</v>
          </cell>
          <cell r="AJ96">
            <v>22</v>
          </cell>
          <cell r="AK96">
            <v>749.37591493822572</v>
          </cell>
          <cell r="AL96">
            <v>0</v>
          </cell>
          <cell r="AM96">
            <v>220</v>
          </cell>
          <cell r="AN96">
            <v>0</v>
          </cell>
          <cell r="AO96">
            <v>0</v>
          </cell>
          <cell r="AP96">
            <v>220</v>
          </cell>
          <cell r="AQ96">
            <v>749.37591493822572</v>
          </cell>
          <cell r="AR96">
            <v>0</v>
          </cell>
          <cell r="AS96">
            <v>0</v>
          </cell>
          <cell r="AT96">
            <v>0</v>
          </cell>
          <cell r="AU96">
            <v>0</v>
          </cell>
          <cell r="AV96">
            <v>80.595087213870997</v>
          </cell>
          <cell r="AW96">
            <v>118.52218707922205</v>
          </cell>
          <cell r="AX96">
            <v>1109.8981020174479</v>
          </cell>
          <cell r="AY96">
            <v>412.04702297185491</v>
          </cell>
        </row>
        <row r="97">
          <cell r="A97"/>
          <cell r="B97"/>
          <cell r="C97"/>
          <cell r="D97"/>
          <cell r="E97"/>
          <cell r="F97"/>
          <cell r="G97"/>
          <cell r="H97"/>
          <cell r="I97"/>
          <cell r="J97"/>
          <cell r="K97"/>
          <cell r="L97"/>
          <cell r="M97"/>
          <cell r="N97"/>
          <cell r="O97"/>
          <cell r="Q97"/>
          <cell r="R97"/>
          <cell r="V97"/>
          <cell r="W97"/>
          <cell r="X97"/>
          <cell r="Y97"/>
          <cell r="Z97" t="e">
            <v>#N/A</v>
          </cell>
          <cell r="AA97"/>
          <cell r="AB97"/>
          <cell r="AC97"/>
          <cell r="AD97"/>
          <cell r="AE97"/>
          <cell r="AF97"/>
          <cell r="AG97"/>
          <cell r="AH97"/>
          <cell r="AI97"/>
          <cell r="AJ97"/>
          <cell r="AK97"/>
          <cell r="AL97"/>
          <cell r="AM97"/>
          <cell r="AN97"/>
          <cell r="AO97"/>
          <cell r="AP97"/>
          <cell r="AQ97"/>
          <cell r="AR97"/>
          <cell r="AS97"/>
          <cell r="AT97"/>
          <cell r="AU97"/>
          <cell r="AV97"/>
          <cell r="AW97"/>
          <cell r="AX97"/>
          <cell r="AY97"/>
        </row>
        <row r="98">
          <cell r="A98"/>
          <cell r="B98"/>
          <cell r="C98"/>
          <cell r="D98"/>
          <cell r="E98"/>
          <cell r="F98"/>
          <cell r="G98"/>
          <cell r="H98"/>
          <cell r="I98"/>
          <cell r="J98"/>
          <cell r="K98"/>
          <cell r="L98"/>
          <cell r="M98"/>
          <cell r="N98"/>
          <cell r="O98"/>
          <cell r="Q98"/>
          <cell r="R98"/>
          <cell r="V98"/>
          <cell r="W98"/>
          <cell r="X98"/>
          <cell r="Y98"/>
          <cell r="Z98" t="e">
            <v>#N/A</v>
          </cell>
          <cell r="AA98"/>
          <cell r="AB98"/>
          <cell r="AC98"/>
          <cell r="AD98"/>
          <cell r="AE98"/>
          <cell r="AF98"/>
          <cell r="AG98"/>
          <cell r="AH98"/>
          <cell r="AI98"/>
          <cell r="AJ98"/>
          <cell r="AK98"/>
          <cell r="AL98"/>
          <cell r="AM98"/>
          <cell r="AN98"/>
          <cell r="AO98"/>
          <cell r="AP98"/>
          <cell r="AQ98"/>
          <cell r="AR98"/>
          <cell r="AS98"/>
          <cell r="AT98"/>
          <cell r="AU98"/>
          <cell r="AV98"/>
          <cell r="AW98"/>
          <cell r="AX98"/>
          <cell r="AY98"/>
        </row>
        <row r="99">
          <cell r="A99"/>
          <cell r="B99"/>
          <cell r="C99"/>
          <cell r="D99"/>
          <cell r="E99"/>
          <cell r="F99"/>
          <cell r="G99"/>
          <cell r="H99"/>
          <cell r="I99"/>
          <cell r="J99"/>
          <cell r="K99"/>
          <cell r="L99"/>
          <cell r="M99"/>
          <cell r="N99"/>
          <cell r="O99"/>
          <cell r="Q99"/>
          <cell r="R99"/>
          <cell r="V99"/>
          <cell r="W99"/>
          <cell r="X99"/>
          <cell r="Y99"/>
          <cell r="Z99" t="e">
            <v>#N/A</v>
          </cell>
          <cell r="AA99"/>
          <cell r="AB99"/>
          <cell r="AC99"/>
          <cell r="AD99"/>
          <cell r="AE99"/>
          <cell r="AF99"/>
          <cell r="AG99"/>
          <cell r="AH99"/>
          <cell r="AI99"/>
          <cell r="AJ99"/>
          <cell r="AK99"/>
          <cell r="AL99"/>
          <cell r="AM99"/>
          <cell r="AN99"/>
          <cell r="AO99"/>
          <cell r="AP99"/>
          <cell r="AQ99"/>
          <cell r="AR99"/>
          <cell r="AS99"/>
          <cell r="AT99"/>
          <cell r="AU99"/>
          <cell r="AV99"/>
          <cell r="AW99"/>
          <cell r="AX99"/>
          <cell r="AY99"/>
        </row>
        <row r="100">
          <cell r="A100"/>
          <cell r="B100"/>
          <cell r="C100"/>
          <cell r="D100"/>
          <cell r="E100"/>
          <cell r="F100"/>
          <cell r="G100"/>
          <cell r="H100"/>
          <cell r="I100"/>
          <cell r="J100"/>
          <cell r="K100"/>
          <cell r="L100"/>
          <cell r="M100"/>
          <cell r="N100"/>
          <cell r="O100"/>
          <cell r="Q100"/>
          <cell r="R100"/>
          <cell r="V100"/>
          <cell r="W100"/>
          <cell r="X100"/>
          <cell r="Y100"/>
          <cell r="Z100" t="e">
            <v>#N/A</v>
          </cell>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row>
        <row r="101">
          <cell r="A101"/>
          <cell r="B101"/>
          <cell r="C101"/>
          <cell r="D101"/>
          <cell r="E101"/>
          <cell r="F101"/>
          <cell r="G101"/>
          <cell r="H101"/>
          <cell r="I101"/>
          <cell r="J101"/>
          <cell r="K101"/>
          <cell r="L101"/>
          <cell r="M101"/>
          <cell r="N101"/>
          <cell r="O101"/>
          <cell r="Q101"/>
          <cell r="R101"/>
          <cell r="V101"/>
          <cell r="W101"/>
          <cell r="X101"/>
          <cell r="Y101"/>
          <cell r="Z101" t="e">
            <v>#N/A</v>
          </cell>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row>
        <row r="102">
          <cell r="A102"/>
          <cell r="B102"/>
          <cell r="C102"/>
          <cell r="D102"/>
          <cell r="E102"/>
          <cell r="F102"/>
          <cell r="G102"/>
          <cell r="H102"/>
          <cell r="I102"/>
          <cell r="J102"/>
          <cell r="K102"/>
          <cell r="L102"/>
          <cell r="M102"/>
          <cell r="N102"/>
          <cell r="O102"/>
          <cell r="Q102"/>
          <cell r="R102"/>
          <cell r="V102"/>
          <cell r="W102"/>
          <cell r="X102"/>
          <cell r="Y102"/>
          <cell r="Z102" t="e">
            <v>#N/A</v>
          </cell>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row>
        <row r="103">
          <cell r="A103" t="str">
            <v>EF0101</v>
          </cell>
          <cell r="B103" t="str">
            <v>Active</v>
          </cell>
          <cell r="C103" t="str">
            <v>ELFASHER</v>
          </cell>
          <cell r="D103" t="str">
            <v xml:space="preserve">Zakaria MOHAMED ADAM </v>
          </cell>
          <cell r="E103" t="str">
            <v>NUT</v>
          </cell>
          <cell r="F103" t="str">
            <v>Watchman</v>
          </cell>
          <cell r="G103" t="str">
            <v>A4</v>
          </cell>
          <cell r="H103" t="str">
            <v>TFC</v>
          </cell>
          <cell r="I103" t="str">
            <v>EFN01</v>
          </cell>
          <cell r="J103">
            <v>650101</v>
          </cell>
          <cell r="K103" t="str">
            <v>F1K</v>
          </cell>
          <cell r="L103" t="str">
            <v>CA02</v>
          </cell>
          <cell r="M103">
            <v>198</v>
          </cell>
          <cell r="N103">
            <v>286.53874831688819</v>
          </cell>
          <cell r="O103">
            <v>74.95</v>
          </cell>
          <cell r="Q103">
            <v>77</v>
          </cell>
          <cell r="R103">
            <v>35.6</v>
          </cell>
          <cell r="V103">
            <v>0</v>
          </cell>
          <cell r="W103">
            <v>0</v>
          </cell>
          <cell r="X103">
            <v>112.6</v>
          </cell>
          <cell r="Y103">
            <v>474.0887483168882</v>
          </cell>
          <cell r="Z103">
            <v>23.943876177620616</v>
          </cell>
          <cell r="AA103">
            <v>0</v>
          </cell>
          <cell r="AB103">
            <v>0</v>
          </cell>
          <cell r="AC103">
            <v>0</v>
          </cell>
          <cell r="AD103">
            <v>23.943876177620616</v>
          </cell>
          <cell r="AE103">
            <v>474.0887483168882</v>
          </cell>
          <cell r="AF103">
            <v>110.95</v>
          </cell>
          <cell r="AG103">
            <v>37.927099865351053</v>
          </cell>
          <cell r="AH103">
            <v>0</v>
          </cell>
          <cell r="AI103">
            <v>331.19761749594232</v>
          </cell>
          <cell r="AJ103">
            <v>22</v>
          </cell>
          <cell r="AK103">
            <v>438.10552462915774</v>
          </cell>
          <cell r="AL103">
            <v>0</v>
          </cell>
          <cell r="AM103">
            <v>420</v>
          </cell>
          <cell r="AN103">
            <v>0</v>
          </cell>
          <cell r="AO103">
            <v>0</v>
          </cell>
          <cell r="AP103">
            <v>220</v>
          </cell>
          <cell r="AQ103">
            <v>238.10552462915774</v>
          </cell>
          <cell r="AR103">
            <v>0</v>
          </cell>
          <cell r="AS103">
            <v>0</v>
          </cell>
          <cell r="AT103">
            <v>0</v>
          </cell>
          <cell r="AU103">
            <v>0</v>
          </cell>
          <cell r="AV103">
            <v>80.595087213870997</v>
          </cell>
          <cell r="AW103">
            <v>118.52218707922205</v>
          </cell>
          <cell r="AX103">
            <v>798.62771170837982</v>
          </cell>
          <cell r="AY103">
            <v>296.48863303226875</v>
          </cell>
        </row>
        <row r="104">
          <cell r="A104"/>
          <cell r="B104"/>
          <cell r="C104"/>
          <cell r="D104"/>
          <cell r="E104"/>
          <cell r="F104"/>
          <cell r="G104"/>
          <cell r="H104"/>
          <cell r="I104"/>
          <cell r="J104"/>
          <cell r="K104"/>
          <cell r="L104"/>
          <cell r="M104"/>
          <cell r="N104"/>
          <cell r="O104"/>
          <cell r="Q104"/>
          <cell r="R104"/>
          <cell r="V104"/>
          <cell r="W104"/>
          <cell r="X104"/>
          <cell r="Y104"/>
          <cell r="Z104" t="e">
            <v>#N/A</v>
          </cell>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row>
        <row r="105">
          <cell r="A105" t="str">
            <v>EF0102</v>
          </cell>
          <cell r="B105" t="str">
            <v>Active</v>
          </cell>
          <cell r="C105" t="str">
            <v>ELFASHER</v>
          </cell>
          <cell r="D105" t="str">
            <v xml:space="preserve">Adam MOHAMED ABDALLAH </v>
          </cell>
          <cell r="E105" t="str">
            <v>LOG</v>
          </cell>
          <cell r="F105" t="str">
            <v>Mechanic</v>
          </cell>
          <cell r="G105" t="str">
            <v>D4</v>
          </cell>
          <cell r="H105" t="str">
            <v>Office</v>
          </cell>
          <cell r="I105" t="str">
            <v>EFC01</v>
          </cell>
          <cell r="J105">
            <v>650100</v>
          </cell>
          <cell r="K105" t="str">
            <v>F1K</v>
          </cell>
          <cell r="L105" t="str">
            <v>CA03</v>
          </cell>
          <cell r="M105">
            <v>198</v>
          </cell>
          <cell r="N105">
            <v>590.55458485715826</v>
          </cell>
          <cell r="O105">
            <v>74.95</v>
          </cell>
          <cell r="Q105">
            <v>77</v>
          </cell>
          <cell r="R105">
            <v>35.6</v>
          </cell>
          <cell r="V105">
            <v>66.336945847826101</v>
          </cell>
          <cell r="W105">
            <v>0</v>
          </cell>
          <cell r="X105">
            <v>178.93694584782611</v>
          </cell>
          <cell r="Y105">
            <v>844.44153070498442</v>
          </cell>
          <cell r="Z105">
            <v>0</v>
          </cell>
          <cell r="AA105">
            <v>0</v>
          </cell>
          <cell r="AB105">
            <v>0</v>
          </cell>
          <cell r="AC105">
            <v>255.89137294090435</v>
          </cell>
          <cell r="AD105">
            <v>255.89137294090435</v>
          </cell>
          <cell r="AE105">
            <v>844.44153070498442</v>
          </cell>
          <cell r="AF105">
            <v>130.94999999999999</v>
          </cell>
          <cell r="AG105">
            <v>67.555322456398741</v>
          </cell>
          <cell r="AH105">
            <v>0</v>
          </cell>
          <cell r="AI105">
            <v>773.88189471903786</v>
          </cell>
          <cell r="AJ105">
            <v>23.138189471903786</v>
          </cell>
          <cell r="AK105">
            <v>1009.6393917175862</v>
          </cell>
          <cell r="AL105">
            <v>0</v>
          </cell>
          <cell r="AM105">
            <v>470</v>
          </cell>
          <cell r="AN105">
            <v>0</v>
          </cell>
          <cell r="AO105">
            <v>259</v>
          </cell>
          <cell r="AP105">
            <v>220</v>
          </cell>
          <cell r="AQ105">
            <v>759.63939171758625</v>
          </cell>
          <cell r="AR105">
            <v>0</v>
          </cell>
          <cell r="AS105">
            <v>0</v>
          </cell>
          <cell r="AT105">
            <v>0</v>
          </cell>
          <cell r="AU105">
            <v>0</v>
          </cell>
          <cell r="AV105">
            <v>143.55506021984735</v>
          </cell>
          <cell r="AW105">
            <v>211.1103826762461</v>
          </cell>
          <cell r="AX105">
            <v>1463.8879638657361</v>
          </cell>
          <cell r="AY105">
            <v>543.46491482307681</v>
          </cell>
        </row>
        <row r="106">
          <cell r="A106"/>
          <cell r="B106"/>
          <cell r="C106"/>
          <cell r="D106"/>
          <cell r="E106"/>
          <cell r="F106"/>
          <cell r="G106"/>
          <cell r="H106"/>
          <cell r="I106"/>
          <cell r="J106"/>
          <cell r="K106"/>
          <cell r="L106"/>
          <cell r="M106"/>
          <cell r="N106"/>
          <cell r="O106"/>
          <cell r="Q106"/>
          <cell r="R106"/>
          <cell r="V106"/>
          <cell r="W106"/>
          <cell r="X106"/>
          <cell r="Y106"/>
          <cell r="Z106" t="e">
            <v>#N/A</v>
          </cell>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row>
        <row r="107">
          <cell r="A107"/>
          <cell r="B107"/>
          <cell r="C107"/>
          <cell r="D107"/>
          <cell r="E107"/>
          <cell r="F107"/>
          <cell r="G107"/>
          <cell r="H107"/>
          <cell r="I107"/>
          <cell r="J107"/>
          <cell r="K107"/>
          <cell r="L107"/>
          <cell r="M107"/>
          <cell r="N107"/>
          <cell r="O107"/>
          <cell r="Q107"/>
          <cell r="R107"/>
          <cell r="V107"/>
          <cell r="W107"/>
          <cell r="X107"/>
          <cell r="Y107"/>
          <cell r="Z107" t="e">
            <v>#N/A</v>
          </cell>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row>
        <row r="108">
          <cell r="A108"/>
          <cell r="B108"/>
          <cell r="C108"/>
          <cell r="D108"/>
          <cell r="E108"/>
          <cell r="F108"/>
          <cell r="G108"/>
          <cell r="H108"/>
          <cell r="I108"/>
          <cell r="J108"/>
          <cell r="K108"/>
          <cell r="L108"/>
          <cell r="M108"/>
          <cell r="N108"/>
          <cell r="O108"/>
          <cell r="Q108"/>
          <cell r="R108"/>
          <cell r="V108"/>
          <cell r="W108"/>
          <cell r="X108"/>
          <cell r="Y108"/>
          <cell r="Z108" t="e">
            <v>#N/A</v>
          </cell>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row>
        <row r="109">
          <cell r="A109" t="str">
            <v>EF0106</v>
          </cell>
          <cell r="B109" t="str">
            <v>Active</v>
          </cell>
          <cell r="C109" t="str">
            <v>ELFASHER</v>
          </cell>
          <cell r="D109" t="str">
            <v xml:space="preserve">Essaid ABU ELBASHER </v>
          </cell>
          <cell r="E109" t="str">
            <v>LOG</v>
          </cell>
          <cell r="F109" t="str">
            <v>Driver</v>
          </cell>
          <cell r="G109" t="str">
            <v>C4</v>
          </cell>
          <cell r="H109" t="str">
            <v>Office</v>
          </cell>
          <cell r="I109" t="str">
            <v>EFC01</v>
          </cell>
          <cell r="J109">
            <v>650100</v>
          </cell>
          <cell r="K109" t="str">
            <v>F1K</v>
          </cell>
          <cell r="L109" t="str">
            <v>CA03</v>
          </cell>
          <cell r="M109">
            <v>198</v>
          </cell>
          <cell r="N109">
            <v>506.23994498974128</v>
          </cell>
          <cell r="O109">
            <v>74.95</v>
          </cell>
          <cell r="Q109">
            <v>77</v>
          </cell>
          <cell r="R109">
            <v>35.6</v>
          </cell>
          <cell r="V109">
            <v>0</v>
          </cell>
          <cell r="W109">
            <v>0</v>
          </cell>
          <cell r="X109">
            <v>112.6</v>
          </cell>
          <cell r="Y109">
            <v>693.78994498974134</v>
          </cell>
          <cell r="Z109">
            <v>35.039896211603093</v>
          </cell>
          <cell r="AA109">
            <v>0</v>
          </cell>
          <cell r="AB109">
            <v>0</v>
          </cell>
          <cell r="AC109">
            <v>336.38300363138973</v>
          </cell>
          <cell r="AD109">
            <v>371.42289984299282</v>
          </cell>
          <cell r="AE109">
            <v>693.78994498974134</v>
          </cell>
          <cell r="AF109">
            <v>110.95</v>
          </cell>
          <cell r="AG109">
            <v>55.503195599179307</v>
          </cell>
          <cell r="AH109">
            <v>0</v>
          </cell>
          <cell r="AI109">
            <v>713.04819931205839</v>
          </cell>
          <cell r="AJ109">
            <v>22</v>
          </cell>
          <cell r="AK109">
            <v>987.70964923355484</v>
          </cell>
          <cell r="AL109">
            <v>0</v>
          </cell>
          <cell r="AM109">
            <v>220</v>
          </cell>
          <cell r="AN109">
            <v>0</v>
          </cell>
          <cell r="AO109">
            <v>0</v>
          </cell>
          <cell r="AP109">
            <v>220</v>
          </cell>
          <cell r="AQ109">
            <v>987.70964923355484</v>
          </cell>
          <cell r="AR109">
            <v>0</v>
          </cell>
          <cell r="AS109">
            <v>0</v>
          </cell>
          <cell r="AT109">
            <v>0</v>
          </cell>
          <cell r="AU109">
            <v>0</v>
          </cell>
          <cell r="AV109">
            <v>117.94429064825604</v>
          </cell>
          <cell r="AW109">
            <v>173.44748624743534</v>
          </cell>
          <cell r="AX109">
            <v>1403.1571354809903</v>
          </cell>
          <cell r="AY109">
            <v>520.91873964441538</v>
          </cell>
        </row>
        <row r="110">
          <cell r="A110"/>
          <cell r="B110"/>
          <cell r="C110"/>
          <cell r="D110"/>
          <cell r="E110"/>
          <cell r="F110"/>
          <cell r="G110"/>
          <cell r="H110"/>
          <cell r="I110"/>
          <cell r="J110"/>
          <cell r="K110"/>
          <cell r="L110"/>
          <cell r="M110"/>
          <cell r="N110"/>
          <cell r="O110"/>
          <cell r="Q110"/>
          <cell r="R110"/>
          <cell r="V110"/>
          <cell r="W110"/>
          <cell r="X110"/>
          <cell r="Y110"/>
          <cell r="Z110" t="e">
            <v>#N/A</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row>
        <row r="111">
          <cell r="A111" t="str">
            <v>EF0108</v>
          </cell>
          <cell r="B111" t="str">
            <v>Active</v>
          </cell>
          <cell r="C111" t="str">
            <v>ELFASHER</v>
          </cell>
          <cell r="D111" t="str">
            <v xml:space="preserve">Abubaker MUSSA ELBISHARI </v>
          </cell>
          <cell r="E111" t="str">
            <v>NUT</v>
          </cell>
          <cell r="F111" t="str">
            <v>Nurse</v>
          </cell>
          <cell r="G111" t="str">
            <v>D4</v>
          </cell>
          <cell r="H111" t="str">
            <v>TFC</v>
          </cell>
          <cell r="I111" t="str">
            <v>EFN01</v>
          </cell>
          <cell r="J111">
            <v>650101</v>
          </cell>
          <cell r="K111" t="str">
            <v>F1K</v>
          </cell>
          <cell r="L111" t="str">
            <v>CA02</v>
          </cell>
          <cell r="M111">
            <v>198</v>
          </cell>
          <cell r="N111">
            <v>590.55458485715826</v>
          </cell>
          <cell r="O111">
            <v>74.95</v>
          </cell>
          <cell r="Q111">
            <v>77</v>
          </cell>
          <cell r="R111">
            <v>35.6</v>
          </cell>
          <cell r="V111">
            <v>66.336945847826101</v>
          </cell>
          <cell r="W111">
            <v>0</v>
          </cell>
          <cell r="X111">
            <v>178.93694584782611</v>
          </cell>
          <cell r="Y111">
            <v>844.44153070498442</v>
          </cell>
          <cell r="Z111">
            <v>42.648562156817391</v>
          </cell>
          <cell r="AA111">
            <v>0</v>
          </cell>
          <cell r="AB111">
            <v>0</v>
          </cell>
          <cell r="AC111">
            <v>400.89648427408349</v>
          </cell>
          <cell r="AD111">
            <v>443.54504643090087</v>
          </cell>
          <cell r="AE111">
            <v>844.44153070498442</v>
          </cell>
          <cell r="AF111">
            <v>130.94999999999999</v>
          </cell>
          <cell r="AG111">
            <v>67.555322456398741</v>
          </cell>
          <cell r="AH111">
            <v>0</v>
          </cell>
          <cell r="AI111">
            <v>867.70873146403608</v>
          </cell>
          <cell r="AJ111">
            <v>40.541746292807218</v>
          </cell>
          <cell r="AK111">
            <v>1179.8895083866794</v>
          </cell>
          <cell r="AL111">
            <v>0</v>
          </cell>
          <cell r="AM111">
            <v>520</v>
          </cell>
          <cell r="AN111">
            <v>0</v>
          </cell>
          <cell r="AO111">
            <v>0</v>
          </cell>
          <cell r="AP111">
            <v>220</v>
          </cell>
          <cell r="AQ111">
            <v>879.88950838667938</v>
          </cell>
          <cell r="AR111">
            <v>0</v>
          </cell>
          <cell r="AS111">
            <v>0</v>
          </cell>
          <cell r="AT111">
            <v>0</v>
          </cell>
          <cell r="AU111">
            <v>0</v>
          </cell>
          <cell r="AV111">
            <v>143.55506021984735</v>
          </cell>
          <cell r="AW111">
            <v>211.1103826762461</v>
          </cell>
          <cell r="AX111">
            <v>1651.5416373557325</v>
          </cell>
          <cell r="AY111">
            <v>613.13089350232497</v>
          </cell>
        </row>
        <row r="112">
          <cell r="A112"/>
          <cell r="B112"/>
          <cell r="C112"/>
          <cell r="D112"/>
          <cell r="E112"/>
          <cell r="F112"/>
          <cell r="G112"/>
          <cell r="H112"/>
          <cell r="I112"/>
          <cell r="J112"/>
          <cell r="K112"/>
          <cell r="L112"/>
          <cell r="M112"/>
          <cell r="N112"/>
          <cell r="O112"/>
          <cell r="Q112"/>
          <cell r="R112"/>
          <cell r="V112"/>
          <cell r="W112"/>
          <cell r="X112"/>
          <cell r="Y112"/>
          <cell r="Z112" t="e">
            <v>#N/A</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row>
        <row r="113">
          <cell r="A113" t="str">
            <v>EF0110</v>
          </cell>
          <cell r="B113" t="str">
            <v>Active</v>
          </cell>
          <cell r="C113" t="str">
            <v>ELFASHER</v>
          </cell>
          <cell r="D113" t="str">
            <v xml:space="preserve">Ibrahim MUSSA ADAM </v>
          </cell>
          <cell r="E113" t="str">
            <v>NUT</v>
          </cell>
          <cell r="F113" t="str">
            <v>Nurse</v>
          </cell>
          <cell r="G113" t="str">
            <v>D4</v>
          </cell>
          <cell r="H113" t="str">
            <v>TFC</v>
          </cell>
          <cell r="I113" t="str">
            <v>EFN01</v>
          </cell>
          <cell r="J113">
            <v>650101</v>
          </cell>
          <cell r="K113" t="str">
            <v>F1K</v>
          </cell>
          <cell r="L113" t="str">
            <v>CA02</v>
          </cell>
          <cell r="M113">
            <v>198</v>
          </cell>
          <cell r="N113">
            <v>590.55458485715826</v>
          </cell>
          <cell r="O113">
            <v>74.95</v>
          </cell>
          <cell r="Q113">
            <v>77</v>
          </cell>
          <cell r="R113">
            <v>35.6</v>
          </cell>
          <cell r="V113">
            <v>66.336945847826101</v>
          </cell>
          <cell r="W113">
            <v>0</v>
          </cell>
          <cell r="X113">
            <v>178.93694584782611</v>
          </cell>
          <cell r="Y113">
            <v>844.44153070498442</v>
          </cell>
          <cell r="Z113">
            <v>42.648562156817391</v>
          </cell>
          <cell r="AA113">
            <v>0</v>
          </cell>
          <cell r="AB113">
            <v>0</v>
          </cell>
          <cell r="AC113">
            <v>392.36677184272003</v>
          </cell>
          <cell r="AD113">
            <v>435.0153339995374</v>
          </cell>
          <cell r="AE113">
            <v>844.44153070498442</v>
          </cell>
          <cell r="AF113">
            <v>130.94999999999999</v>
          </cell>
          <cell r="AG113">
            <v>67.555322456398741</v>
          </cell>
          <cell r="AH113">
            <v>0</v>
          </cell>
          <cell r="AI113">
            <v>863.4438752483544</v>
          </cell>
          <cell r="AJ113">
            <v>39.68877504967088</v>
          </cell>
          <cell r="AK113">
            <v>1172.2127671984522</v>
          </cell>
          <cell r="AL113">
            <v>0</v>
          </cell>
          <cell r="AM113">
            <v>220</v>
          </cell>
          <cell r="AN113">
            <v>0</v>
          </cell>
          <cell r="AO113">
            <v>259</v>
          </cell>
          <cell r="AP113">
            <v>220</v>
          </cell>
          <cell r="AQ113">
            <v>1172.2127671984522</v>
          </cell>
          <cell r="AR113">
            <v>0</v>
          </cell>
          <cell r="AS113">
            <v>0</v>
          </cell>
          <cell r="AT113">
            <v>0</v>
          </cell>
          <cell r="AU113">
            <v>0</v>
          </cell>
          <cell r="AV113">
            <v>143.55506021984735</v>
          </cell>
          <cell r="AW113">
            <v>211.1103826762461</v>
          </cell>
          <cell r="AX113">
            <v>1643.0119249243692</v>
          </cell>
          <cell r="AY113">
            <v>609.96425810781363</v>
          </cell>
        </row>
        <row r="114">
          <cell r="A114" t="str">
            <v>EF0111</v>
          </cell>
          <cell r="B114" t="str">
            <v>Active</v>
          </cell>
          <cell r="C114" t="str">
            <v>ELFASHER</v>
          </cell>
          <cell r="D114" t="str">
            <v xml:space="preserve">Medina AHMED MOHAMED </v>
          </cell>
          <cell r="E114" t="str">
            <v>NUT</v>
          </cell>
          <cell r="F114" t="str">
            <v>Cleaner</v>
          </cell>
          <cell r="G114" t="str">
            <v>A4</v>
          </cell>
          <cell r="H114" t="str">
            <v>TFC</v>
          </cell>
          <cell r="I114" t="str">
            <v>EFN01</v>
          </cell>
          <cell r="J114">
            <v>650101</v>
          </cell>
          <cell r="K114" t="str">
            <v>F1K</v>
          </cell>
          <cell r="L114" t="str">
            <v>CA02</v>
          </cell>
          <cell r="M114">
            <v>198</v>
          </cell>
          <cell r="N114">
            <v>286.53874831688819</v>
          </cell>
          <cell r="O114">
            <v>74.95</v>
          </cell>
          <cell r="Q114">
            <v>77</v>
          </cell>
          <cell r="R114">
            <v>35.6</v>
          </cell>
          <cell r="V114">
            <v>0</v>
          </cell>
          <cell r="W114">
            <v>0</v>
          </cell>
          <cell r="X114">
            <v>112.6</v>
          </cell>
          <cell r="Y114">
            <v>474.0887483168882</v>
          </cell>
          <cell r="Z114">
            <v>0</v>
          </cell>
          <cell r="AA114">
            <v>0</v>
          </cell>
          <cell r="AB114">
            <v>43.098977119717105</v>
          </cell>
          <cell r="AC114">
            <v>129.29693135915133</v>
          </cell>
          <cell r="AD114">
            <v>172.39590847886842</v>
          </cell>
          <cell r="AE114">
            <v>474.0887483168882</v>
          </cell>
          <cell r="AF114">
            <v>110.95</v>
          </cell>
          <cell r="AG114">
            <v>37.927099865351053</v>
          </cell>
          <cell r="AH114">
            <v>0</v>
          </cell>
          <cell r="AI114">
            <v>368.31062557125426</v>
          </cell>
          <cell r="AJ114">
            <v>22</v>
          </cell>
          <cell r="AK114">
            <v>586.55755693040555</v>
          </cell>
          <cell r="AL114">
            <v>0</v>
          </cell>
          <cell r="AM114">
            <v>220</v>
          </cell>
          <cell r="AN114">
            <v>0</v>
          </cell>
          <cell r="AO114">
            <v>0</v>
          </cell>
          <cell r="AP114">
            <v>220</v>
          </cell>
          <cell r="AQ114">
            <v>586.55755693040555</v>
          </cell>
          <cell r="AR114">
            <v>0</v>
          </cell>
          <cell r="AS114">
            <v>0</v>
          </cell>
          <cell r="AT114">
            <v>0</v>
          </cell>
          <cell r="AU114">
            <v>0</v>
          </cell>
          <cell r="AV114">
            <v>80.595087213870997</v>
          </cell>
          <cell r="AW114">
            <v>118.52218707922205</v>
          </cell>
          <cell r="AX114">
            <v>947.07974400962757</v>
          </cell>
          <cell r="AY114">
            <v>351.60109592653288</v>
          </cell>
        </row>
        <row r="115">
          <cell r="A115"/>
          <cell r="B115"/>
          <cell r="C115"/>
          <cell r="D115"/>
          <cell r="E115"/>
          <cell r="F115"/>
          <cell r="G115"/>
          <cell r="H115"/>
          <cell r="I115"/>
          <cell r="J115"/>
          <cell r="K115"/>
          <cell r="L115"/>
          <cell r="M115"/>
          <cell r="N115"/>
          <cell r="O115"/>
          <cell r="Q115"/>
          <cell r="R115"/>
          <cell r="V115"/>
          <cell r="W115"/>
          <cell r="X115"/>
          <cell r="Y115"/>
          <cell r="Z115" t="e">
            <v>#N/A</v>
          </cell>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row>
        <row r="116">
          <cell r="A116"/>
          <cell r="B116"/>
          <cell r="C116"/>
          <cell r="D116"/>
          <cell r="E116"/>
          <cell r="F116"/>
          <cell r="G116"/>
          <cell r="H116"/>
          <cell r="I116"/>
          <cell r="J116"/>
          <cell r="K116"/>
          <cell r="L116"/>
          <cell r="M116"/>
          <cell r="N116"/>
          <cell r="O116"/>
          <cell r="Q116"/>
          <cell r="R116"/>
          <cell r="V116"/>
          <cell r="W116"/>
          <cell r="X116"/>
          <cell r="Y116"/>
          <cell r="Z116" t="e">
            <v>#N/A</v>
          </cell>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row>
        <row r="117">
          <cell r="A117"/>
          <cell r="B117"/>
          <cell r="C117"/>
          <cell r="D117"/>
          <cell r="E117"/>
          <cell r="F117"/>
          <cell r="G117"/>
          <cell r="H117"/>
          <cell r="I117"/>
          <cell r="J117"/>
          <cell r="K117"/>
          <cell r="L117"/>
          <cell r="M117"/>
          <cell r="N117"/>
          <cell r="O117"/>
          <cell r="Q117"/>
          <cell r="R117"/>
          <cell r="V117"/>
          <cell r="W117"/>
          <cell r="X117"/>
          <cell r="Y117"/>
          <cell r="Z117" t="e">
            <v>#N/A</v>
          </cell>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row>
        <row r="118">
          <cell r="A118" t="str">
            <v>EF0115</v>
          </cell>
          <cell r="B118" t="str">
            <v>Active</v>
          </cell>
          <cell r="C118" t="str">
            <v>ELFASHER</v>
          </cell>
          <cell r="D118" t="str">
            <v xml:space="preserve">Khadija ADAM AHMED TAHIR </v>
          </cell>
          <cell r="E118" t="str">
            <v>NUT</v>
          </cell>
          <cell r="F118" t="str">
            <v>Nurse</v>
          </cell>
          <cell r="G118" t="str">
            <v>D4</v>
          </cell>
          <cell r="H118" t="str">
            <v>TFC</v>
          </cell>
          <cell r="I118" t="str">
            <v>EFN01</v>
          </cell>
          <cell r="J118">
            <v>650101</v>
          </cell>
          <cell r="K118" t="str">
            <v>F1K</v>
          </cell>
          <cell r="L118" t="str">
            <v>CA02</v>
          </cell>
          <cell r="M118">
            <v>198</v>
          </cell>
          <cell r="N118">
            <v>590.55458485715826</v>
          </cell>
          <cell r="O118">
            <v>74.95</v>
          </cell>
          <cell r="Q118">
            <v>77</v>
          </cell>
          <cell r="R118">
            <v>35.6</v>
          </cell>
          <cell r="V118">
            <v>66.336945847826101</v>
          </cell>
          <cell r="W118">
            <v>0</v>
          </cell>
          <cell r="X118">
            <v>178.93694584782611</v>
          </cell>
          <cell r="Y118">
            <v>844.44153070498442</v>
          </cell>
          <cell r="Z118">
            <v>42.648562156817391</v>
          </cell>
          <cell r="AA118">
            <v>0</v>
          </cell>
          <cell r="AB118">
            <v>0</v>
          </cell>
          <cell r="AC118">
            <v>400.89648427408349</v>
          </cell>
          <cell r="AD118">
            <v>443.54504643090087</v>
          </cell>
          <cell r="AE118">
            <v>844.44153070498442</v>
          </cell>
          <cell r="AF118">
            <v>130.94999999999999</v>
          </cell>
          <cell r="AG118">
            <v>67.555322456398741</v>
          </cell>
          <cell r="AH118">
            <v>0</v>
          </cell>
          <cell r="AI118">
            <v>867.70873146403608</v>
          </cell>
          <cell r="AJ118">
            <v>40.541746292807218</v>
          </cell>
          <cell r="AK118">
            <v>1179.8895083866794</v>
          </cell>
          <cell r="AL118">
            <v>0</v>
          </cell>
          <cell r="AM118">
            <v>220</v>
          </cell>
          <cell r="AN118">
            <v>0</v>
          </cell>
          <cell r="AO118">
            <v>0</v>
          </cell>
          <cell r="AP118">
            <v>220</v>
          </cell>
          <cell r="AQ118">
            <v>1179.8895083866794</v>
          </cell>
          <cell r="AR118">
            <v>0</v>
          </cell>
          <cell r="AS118">
            <v>0</v>
          </cell>
          <cell r="AT118">
            <v>0</v>
          </cell>
          <cell r="AU118">
            <v>0</v>
          </cell>
          <cell r="AV118">
            <v>143.55506021984735</v>
          </cell>
          <cell r="AW118">
            <v>211.1103826762461</v>
          </cell>
          <cell r="AX118">
            <v>1651.5416373557325</v>
          </cell>
          <cell r="AY118">
            <v>613.13089350232497</v>
          </cell>
        </row>
        <row r="119">
          <cell r="A119"/>
          <cell r="B119"/>
          <cell r="C119"/>
          <cell r="D119"/>
          <cell r="E119"/>
          <cell r="F119"/>
          <cell r="G119"/>
          <cell r="H119"/>
          <cell r="I119"/>
          <cell r="J119"/>
          <cell r="K119"/>
          <cell r="L119"/>
          <cell r="M119"/>
          <cell r="N119"/>
          <cell r="O119"/>
          <cell r="Q119"/>
          <cell r="R119"/>
          <cell r="V119"/>
          <cell r="W119"/>
          <cell r="X119"/>
          <cell r="Y119"/>
          <cell r="Z119" t="e">
            <v>#N/A</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row>
        <row r="120">
          <cell r="A120"/>
          <cell r="B120"/>
          <cell r="C120"/>
          <cell r="D120"/>
          <cell r="E120"/>
          <cell r="F120"/>
          <cell r="G120"/>
          <cell r="H120"/>
          <cell r="I120"/>
          <cell r="J120"/>
          <cell r="K120"/>
          <cell r="L120"/>
          <cell r="M120"/>
          <cell r="N120"/>
          <cell r="O120"/>
          <cell r="Q120"/>
          <cell r="R120"/>
          <cell r="V120"/>
          <cell r="W120"/>
          <cell r="X120"/>
          <cell r="Y120"/>
          <cell r="Z120" t="e">
            <v>#N/A</v>
          </cell>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row>
        <row r="121">
          <cell r="A121"/>
          <cell r="B121"/>
          <cell r="C121"/>
          <cell r="D121"/>
          <cell r="E121"/>
          <cell r="F121"/>
          <cell r="G121"/>
          <cell r="H121"/>
          <cell r="I121"/>
          <cell r="J121"/>
          <cell r="K121"/>
          <cell r="L121"/>
          <cell r="M121"/>
          <cell r="N121"/>
          <cell r="O121"/>
          <cell r="Q121"/>
          <cell r="R121"/>
          <cell r="V121"/>
          <cell r="W121"/>
          <cell r="X121"/>
          <cell r="Y121"/>
          <cell r="Z121" t="e">
            <v>#N/A</v>
          </cell>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row>
        <row r="122">
          <cell r="A122"/>
          <cell r="B122"/>
          <cell r="C122"/>
          <cell r="D122"/>
          <cell r="E122"/>
          <cell r="F122"/>
          <cell r="G122"/>
          <cell r="H122"/>
          <cell r="I122"/>
          <cell r="J122"/>
          <cell r="K122"/>
          <cell r="L122"/>
          <cell r="M122"/>
          <cell r="N122"/>
          <cell r="O122"/>
          <cell r="Q122"/>
          <cell r="R122"/>
          <cell r="V122"/>
          <cell r="W122"/>
          <cell r="X122"/>
          <cell r="Y122"/>
          <cell r="Z122" t="e">
            <v>#N/A</v>
          </cell>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row>
        <row r="123">
          <cell r="A123" t="str">
            <v>EF0120</v>
          </cell>
          <cell r="B123" t="str">
            <v>Active</v>
          </cell>
          <cell r="C123" t="str">
            <v>ELFASHER</v>
          </cell>
          <cell r="D123" t="str">
            <v xml:space="preserve">Nasser Eldeen HASSAN IDRISS </v>
          </cell>
          <cell r="E123" t="str">
            <v>NUT</v>
          </cell>
          <cell r="F123" t="str">
            <v xml:space="preserve">Home Visitor </v>
          </cell>
          <cell r="G123" t="str">
            <v>B4</v>
          </cell>
          <cell r="H123" t="str">
            <v>TFC</v>
          </cell>
          <cell r="I123" t="str">
            <v>EFN01</v>
          </cell>
          <cell r="J123">
            <v>650101</v>
          </cell>
          <cell r="K123" t="str">
            <v>F1K</v>
          </cell>
          <cell r="L123" t="str">
            <v>CA02</v>
          </cell>
          <cell r="M123">
            <v>198</v>
          </cell>
          <cell r="N123">
            <v>374.41882002728721</v>
          </cell>
          <cell r="O123">
            <v>74.95</v>
          </cell>
          <cell r="Q123">
            <v>77</v>
          </cell>
          <cell r="R123">
            <v>35.6</v>
          </cell>
          <cell r="V123">
            <v>0</v>
          </cell>
          <cell r="W123">
            <v>0</v>
          </cell>
          <cell r="X123">
            <v>112.6</v>
          </cell>
          <cell r="Y123">
            <v>561.96882002728717</v>
          </cell>
          <cell r="Z123">
            <v>0</v>
          </cell>
          <cell r="AA123">
            <v>0</v>
          </cell>
          <cell r="AB123">
            <v>0</v>
          </cell>
          <cell r="AC123">
            <v>0</v>
          </cell>
          <cell r="AD123">
            <v>0</v>
          </cell>
          <cell r="AE123">
            <v>561.96882002728717</v>
          </cell>
          <cell r="AF123">
            <v>110.95</v>
          </cell>
          <cell r="AG123">
            <v>44.957505602182984</v>
          </cell>
          <cell r="AH123">
            <v>0</v>
          </cell>
          <cell r="AI123">
            <v>406.06131442510417</v>
          </cell>
          <cell r="AJ123">
            <v>22</v>
          </cell>
          <cell r="AK123">
            <v>495.01131442510416</v>
          </cell>
          <cell r="AL123">
            <v>0</v>
          </cell>
          <cell r="AM123">
            <v>220</v>
          </cell>
          <cell r="AN123">
            <v>0</v>
          </cell>
          <cell r="AO123">
            <v>0</v>
          </cell>
          <cell r="AP123">
            <v>220</v>
          </cell>
          <cell r="AQ123">
            <v>495.01131442510416</v>
          </cell>
          <cell r="AR123">
            <v>0</v>
          </cell>
          <cell r="AS123">
            <v>0</v>
          </cell>
          <cell r="AT123">
            <v>0</v>
          </cell>
          <cell r="AU123">
            <v>0</v>
          </cell>
          <cell r="AV123">
            <v>95.534699404638843</v>
          </cell>
          <cell r="AW123">
            <v>140.49220500682182</v>
          </cell>
          <cell r="AX123">
            <v>877.50351943192595</v>
          </cell>
          <cell r="AY123">
            <v>325.77108850985883</v>
          </cell>
        </row>
        <row r="124">
          <cell r="A124"/>
          <cell r="B124"/>
          <cell r="C124"/>
          <cell r="D124"/>
          <cell r="E124"/>
          <cell r="F124"/>
          <cell r="G124"/>
          <cell r="H124"/>
          <cell r="I124"/>
          <cell r="J124"/>
          <cell r="K124"/>
          <cell r="L124"/>
          <cell r="M124"/>
          <cell r="N124"/>
          <cell r="O124"/>
          <cell r="Q124"/>
          <cell r="R124"/>
          <cell r="V124"/>
          <cell r="W124"/>
          <cell r="X124"/>
          <cell r="Y124"/>
          <cell r="Z124" t="e">
            <v>#N/A</v>
          </cell>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row>
        <row r="125">
          <cell r="A125"/>
          <cell r="B125"/>
          <cell r="C125"/>
          <cell r="D125"/>
          <cell r="E125"/>
          <cell r="F125"/>
          <cell r="G125"/>
          <cell r="H125"/>
          <cell r="I125"/>
          <cell r="J125"/>
          <cell r="K125"/>
          <cell r="L125"/>
          <cell r="M125"/>
          <cell r="N125"/>
          <cell r="O125"/>
          <cell r="Q125"/>
          <cell r="R125"/>
          <cell r="V125"/>
          <cell r="W125"/>
          <cell r="X125"/>
          <cell r="Y125"/>
          <cell r="Z125" t="e">
            <v>#N/A</v>
          </cell>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row>
        <row r="126">
          <cell r="A126"/>
          <cell r="B126"/>
          <cell r="C126"/>
          <cell r="D126"/>
          <cell r="E126"/>
          <cell r="F126"/>
          <cell r="G126"/>
          <cell r="H126"/>
          <cell r="I126"/>
          <cell r="J126"/>
          <cell r="K126"/>
          <cell r="L126"/>
          <cell r="M126"/>
          <cell r="N126"/>
          <cell r="O126"/>
          <cell r="Q126"/>
          <cell r="R126"/>
          <cell r="V126"/>
          <cell r="W126"/>
          <cell r="X126"/>
          <cell r="Y126"/>
          <cell r="Z126" t="e">
            <v>#N/A</v>
          </cell>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row>
        <row r="127">
          <cell r="A127" t="str">
            <v>EF0124</v>
          </cell>
          <cell r="B127" t="str">
            <v>Active</v>
          </cell>
          <cell r="C127" t="str">
            <v>ELFASHER</v>
          </cell>
          <cell r="D127" t="str">
            <v xml:space="preserve">Namat IBRAHIM HAROUN </v>
          </cell>
          <cell r="E127" t="str">
            <v>ADMIN</v>
          </cell>
          <cell r="F127" t="str">
            <v>Cleaner</v>
          </cell>
          <cell r="G127" t="str">
            <v>A4</v>
          </cell>
          <cell r="H127" t="str">
            <v>Guest house</v>
          </cell>
          <cell r="I127" t="str">
            <v>EFC01</v>
          </cell>
          <cell r="J127">
            <v>650014</v>
          </cell>
          <cell r="K127" t="str">
            <v>Z1L</v>
          </cell>
          <cell r="L127" t="str">
            <v>6500O</v>
          </cell>
          <cell r="M127">
            <v>198</v>
          </cell>
          <cell r="N127">
            <v>286.53874831688819</v>
          </cell>
          <cell r="O127">
            <v>74.95</v>
          </cell>
          <cell r="Q127">
            <v>77</v>
          </cell>
          <cell r="R127">
            <v>35.6</v>
          </cell>
          <cell r="V127">
            <v>0</v>
          </cell>
          <cell r="W127">
            <v>0</v>
          </cell>
          <cell r="X127">
            <v>112.6</v>
          </cell>
          <cell r="Y127">
            <v>474.0887483168882</v>
          </cell>
          <cell r="Z127">
            <v>16.760713324334432</v>
          </cell>
          <cell r="AA127">
            <v>0</v>
          </cell>
          <cell r="AB127">
            <v>0</v>
          </cell>
          <cell r="AC127">
            <v>136.48009421243751</v>
          </cell>
          <cell r="AD127">
            <v>153.24080753677194</v>
          </cell>
          <cell r="AE127">
            <v>474.0887483168882</v>
          </cell>
          <cell r="AF127">
            <v>110.95</v>
          </cell>
          <cell r="AG127">
            <v>37.927099865351053</v>
          </cell>
          <cell r="AH127">
            <v>0</v>
          </cell>
          <cell r="AI127">
            <v>363.52185033573011</v>
          </cell>
          <cell r="AJ127">
            <v>22</v>
          </cell>
          <cell r="AK127">
            <v>567.40245598830904</v>
          </cell>
          <cell r="AL127">
            <v>0</v>
          </cell>
          <cell r="AM127">
            <v>304</v>
          </cell>
          <cell r="AN127">
            <v>0</v>
          </cell>
          <cell r="AO127">
            <v>100</v>
          </cell>
          <cell r="AP127">
            <v>220</v>
          </cell>
          <cell r="AQ127">
            <v>483.40245598830904</v>
          </cell>
          <cell r="AR127">
            <v>0</v>
          </cell>
          <cell r="AS127">
            <v>0</v>
          </cell>
          <cell r="AT127">
            <v>0</v>
          </cell>
          <cell r="AU127">
            <v>0</v>
          </cell>
          <cell r="AV127">
            <v>80.595087213870997</v>
          </cell>
          <cell r="AW127">
            <v>118.52218707922205</v>
          </cell>
          <cell r="AX127">
            <v>927.92464306753118</v>
          </cell>
          <cell r="AY127">
            <v>344.48981039178915</v>
          </cell>
        </row>
        <row r="128">
          <cell r="A128" t="str">
            <v>EF0125</v>
          </cell>
          <cell r="B128" t="str">
            <v>Active</v>
          </cell>
          <cell r="C128" t="str">
            <v>ELFASHER</v>
          </cell>
          <cell r="D128" t="str">
            <v xml:space="preserve">Abdalla SULEIMAN ABDELRAHMAN </v>
          </cell>
          <cell r="E128" t="str">
            <v>FS</v>
          </cell>
          <cell r="F128" t="str">
            <v xml:space="preserve">Team Leader Food security </v>
          </cell>
          <cell r="G128" t="str">
            <v>E4</v>
          </cell>
          <cell r="H128" t="str">
            <v>Field</v>
          </cell>
          <cell r="I128" t="str">
            <v>EFF01</v>
          </cell>
          <cell r="J128">
            <v>650101</v>
          </cell>
          <cell r="K128" t="str">
            <v>F1K</v>
          </cell>
          <cell r="L128" t="str">
            <v>CA01</v>
          </cell>
          <cell r="M128">
            <v>198</v>
          </cell>
          <cell r="N128">
            <v>712.33322390248941</v>
          </cell>
          <cell r="O128">
            <v>74.95</v>
          </cell>
          <cell r="Q128">
            <v>77</v>
          </cell>
          <cell r="R128">
            <v>35.6</v>
          </cell>
          <cell r="V128">
            <v>125.15002200000001</v>
          </cell>
          <cell r="W128">
            <v>0</v>
          </cell>
          <cell r="X128">
            <v>237.750022</v>
          </cell>
          <cell r="Y128">
            <v>1025.0332459024894</v>
          </cell>
          <cell r="Z128">
            <v>0</v>
          </cell>
          <cell r="AA128">
            <v>0</v>
          </cell>
          <cell r="AB128">
            <v>0</v>
          </cell>
          <cell r="AC128">
            <v>0</v>
          </cell>
          <cell r="AD128">
            <v>0</v>
          </cell>
          <cell r="AE128">
            <v>1025.0332459024894</v>
          </cell>
          <cell r="AF128">
            <v>130.94999999999999</v>
          </cell>
          <cell r="AG128">
            <v>82.002659672199158</v>
          </cell>
          <cell r="AH128">
            <v>0</v>
          </cell>
          <cell r="AI128">
            <v>812.08058623029024</v>
          </cell>
          <cell r="AJ128">
            <v>29.416117246058047</v>
          </cell>
          <cell r="AK128">
            <v>913.61446898423219</v>
          </cell>
          <cell r="AL128">
            <v>0</v>
          </cell>
          <cell r="AM128">
            <v>220</v>
          </cell>
          <cell r="AN128">
            <v>0</v>
          </cell>
          <cell r="AO128">
            <v>0</v>
          </cell>
          <cell r="AP128">
            <v>220</v>
          </cell>
          <cell r="AQ128">
            <v>913.61446898423219</v>
          </cell>
          <cell r="AR128">
            <v>0</v>
          </cell>
          <cell r="AS128">
            <v>0</v>
          </cell>
          <cell r="AT128">
            <v>0</v>
          </cell>
          <cell r="AU128">
            <v>0</v>
          </cell>
          <cell r="AV128">
            <v>174.25565180342321</v>
          </cell>
          <cell r="AW128">
            <v>256.25831147562235</v>
          </cell>
          <cell r="AX128">
            <v>1419.2888977059126</v>
          </cell>
          <cell r="AY128">
            <v>526.90761789187513</v>
          </cell>
        </row>
        <row r="129">
          <cell r="A129"/>
          <cell r="B129"/>
          <cell r="C129"/>
          <cell r="D129"/>
          <cell r="E129"/>
          <cell r="F129"/>
          <cell r="G129"/>
          <cell r="H129"/>
          <cell r="I129"/>
          <cell r="J129"/>
          <cell r="K129"/>
          <cell r="L129"/>
          <cell r="M129"/>
          <cell r="N129"/>
          <cell r="O129"/>
          <cell r="Q129"/>
          <cell r="R129"/>
          <cell r="V129"/>
          <cell r="W129"/>
          <cell r="X129"/>
          <cell r="Y129"/>
          <cell r="Z129" t="e">
            <v>#N/A</v>
          </cell>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row>
        <row r="130">
          <cell r="A130"/>
          <cell r="B130"/>
          <cell r="C130"/>
          <cell r="D130"/>
          <cell r="E130"/>
          <cell r="F130"/>
          <cell r="G130"/>
          <cell r="H130"/>
          <cell r="I130"/>
          <cell r="J130"/>
          <cell r="K130"/>
          <cell r="L130"/>
          <cell r="M130"/>
          <cell r="N130"/>
          <cell r="O130"/>
          <cell r="Q130"/>
          <cell r="R130"/>
          <cell r="V130"/>
          <cell r="W130"/>
          <cell r="X130"/>
          <cell r="Y130"/>
          <cell r="Z130" t="e">
            <v>#N/A</v>
          </cell>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row>
        <row r="131">
          <cell r="A131" t="str">
            <v>EF0128</v>
          </cell>
          <cell r="B131" t="str">
            <v>Active</v>
          </cell>
          <cell r="C131" t="str">
            <v>ELFASHER</v>
          </cell>
          <cell r="D131" t="str">
            <v xml:space="preserve">Ahmed IDRISS ADAM </v>
          </cell>
          <cell r="E131" t="str">
            <v>NUT</v>
          </cell>
          <cell r="F131" t="str">
            <v xml:space="preserve">Phase Monitor </v>
          </cell>
          <cell r="G131" t="str">
            <v>B4</v>
          </cell>
          <cell r="H131" t="str">
            <v>TFC</v>
          </cell>
          <cell r="I131" t="str">
            <v>EFN01</v>
          </cell>
          <cell r="J131">
            <v>650101</v>
          </cell>
          <cell r="K131" t="str">
            <v>F1K</v>
          </cell>
          <cell r="L131" t="str">
            <v>CA02</v>
          </cell>
          <cell r="M131">
            <v>198</v>
          </cell>
          <cell r="N131">
            <v>374.41882002728721</v>
          </cell>
          <cell r="O131">
            <v>74.95</v>
          </cell>
          <cell r="Q131">
            <v>77</v>
          </cell>
          <cell r="R131">
            <v>35.6</v>
          </cell>
          <cell r="V131">
            <v>0</v>
          </cell>
          <cell r="W131">
            <v>0</v>
          </cell>
          <cell r="X131">
            <v>112.6</v>
          </cell>
          <cell r="Y131">
            <v>561.96882002728717</v>
          </cell>
          <cell r="Z131">
            <v>28.382263637741779</v>
          </cell>
          <cell r="AA131">
            <v>0</v>
          </cell>
          <cell r="AB131">
            <v>0</v>
          </cell>
          <cell r="AC131">
            <v>255.44037273967604</v>
          </cell>
          <cell r="AD131">
            <v>283.82263637741784</v>
          </cell>
          <cell r="AE131">
            <v>561.96882002728717</v>
          </cell>
          <cell r="AF131">
            <v>110.95</v>
          </cell>
          <cell r="AG131">
            <v>44.957505602182984</v>
          </cell>
          <cell r="AH131">
            <v>0</v>
          </cell>
          <cell r="AI131">
            <v>477.01697351945865</v>
          </cell>
          <cell r="AJ131">
            <v>22</v>
          </cell>
          <cell r="AK131">
            <v>778.83395080252194</v>
          </cell>
          <cell r="AL131">
            <v>0</v>
          </cell>
          <cell r="AM131">
            <v>220</v>
          </cell>
          <cell r="AN131">
            <v>0</v>
          </cell>
          <cell r="AO131">
            <v>0</v>
          </cell>
          <cell r="AP131">
            <v>220</v>
          </cell>
          <cell r="AQ131">
            <v>778.83395080252194</v>
          </cell>
          <cell r="AR131">
            <v>0</v>
          </cell>
          <cell r="AS131">
            <v>0</v>
          </cell>
          <cell r="AT131">
            <v>0</v>
          </cell>
          <cell r="AU131">
            <v>0</v>
          </cell>
          <cell r="AV131">
            <v>95.534699404638843</v>
          </cell>
          <cell r="AW131">
            <v>140.49220500682182</v>
          </cell>
          <cell r="AX131">
            <v>1161.3261558093438</v>
          </cell>
          <cell r="AY131">
            <v>431.13956527251202</v>
          </cell>
        </row>
        <row r="132">
          <cell r="A132"/>
          <cell r="B132"/>
          <cell r="C132"/>
          <cell r="D132"/>
          <cell r="E132"/>
          <cell r="F132"/>
          <cell r="G132"/>
          <cell r="H132"/>
          <cell r="I132"/>
          <cell r="J132"/>
          <cell r="K132"/>
          <cell r="L132"/>
          <cell r="M132"/>
          <cell r="N132"/>
          <cell r="O132"/>
          <cell r="Q132"/>
          <cell r="R132"/>
          <cell r="V132"/>
          <cell r="W132"/>
          <cell r="X132"/>
          <cell r="Y132"/>
          <cell r="Z132" t="e">
            <v>#N/A</v>
          </cell>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row>
        <row r="133">
          <cell r="A133"/>
          <cell r="B133"/>
          <cell r="C133"/>
          <cell r="D133"/>
          <cell r="E133"/>
          <cell r="F133"/>
          <cell r="G133"/>
          <cell r="H133"/>
          <cell r="I133"/>
          <cell r="J133"/>
          <cell r="K133"/>
          <cell r="L133"/>
          <cell r="M133"/>
          <cell r="N133"/>
          <cell r="O133"/>
          <cell r="Q133"/>
          <cell r="R133"/>
          <cell r="V133"/>
          <cell r="W133"/>
          <cell r="X133"/>
          <cell r="Y133"/>
          <cell r="Z133" t="e">
            <v>#N/A</v>
          </cell>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row>
        <row r="134">
          <cell r="A134"/>
          <cell r="B134"/>
          <cell r="C134"/>
          <cell r="D134"/>
          <cell r="E134"/>
          <cell r="F134"/>
          <cell r="G134"/>
          <cell r="H134"/>
          <cell r="I134"/>
          <cell r="J134"/>
          <cell r="K134"/>
          <cell r="L134"/>
          <cell r="M134"/>
          <cell r="N134"/>
          <cell r="O134"/>
          <cell r="Q134"/>
          <cell r="R134"/>
          <cell r="V134"/>
          <cell r="W134"/>
          <cell r="X134"/>
          <cell r="Y134"/>
          <cell r="Z134" t="e">
            <v>#N/A</v>
          </cell>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row>
        <row r="135">
          <cell r="A135"/>
          <cell r="B135"/>
          <cell r="C135"/>
          <cell r="D135"/>
          <cell r="E135"/>
          <cell r="F135"/>
          <cell r="G135"/>
          <cell r="H135"/>
          <cell r="I135"/>
          <cell r="J135"/>
          <cell r="K135"/>
          <cell r="L135"/>
          <cell r="M135"/>
          <cell r="N135"/>
          <cell r="O135"/>
          <cell r="Q135"/>
          <cell r="R135"/>
          <cell r="V135"/>
          <cell r="W135"/>
          <cell r="X135"/>
          <cell r="Y135"/>
          <cell r="Z135" t="e">
            <v>#N/A</v>
          </cell>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row>
        <row r="136">
          <cell r="A136"/>
          <cell r="B136"/>
          <cell r="C136"/>
          <cell r="D136"/>
          <cell r="E136"/>
          <cell r="F136"/>
          <cell r="G136"/>
          <cell r="H136"/>
          <cell r="I136"/>
          <cell r="J136"/>
          <cell r="K136"/>
          <cell r="L136"/>
          <cell r="M136"/>
          <cell r="N136"/>
          <cell r="O136"/>
          <cell r="Q136"/>
          <cell r="R136"/>
          <cell r="V136"/>
          <cell r="W136"/>
          <cell r="X136"/>
          <cell r="Y136"/>
          <cell r="Z136" t="e">
            <v>#N/A</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row>
        <row r="137">
          <cell r="A137"/>
          <cell r="B137"/>
          <cell r="C137"/>
          <cell r="D137"/>
          <cell r="E137"/>
          <cell r="F137"/>
          <cell r="G137"/>
          <cell r="H137"/>
          <cell r="I137"/>
          <cell r="J137"/>
          <cell r="K137"/>
          <cell r="L137"/>
          <cell r="M137"/>
          <cell r="N137"/>
          <cell r="O137"/>
          <cell r="Q137"/>
          <cell r="R137"/>
          <cell r="V137"/>
          <cell r="W137"/>
          <cell r="X137"/>
          <cell r="Y137"/>
          <cell r="Z137" t="e">
            <v>#N/A</v>
          </cell>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row>
        <row r="138">
          <cell r="A138" t="str">
            <v>EF0135</v>
          </cell>
          <cell r="B138" t="str">
            <v>Active</v>
          </cell>
          <cell r="C138" t="str">
            <v>ELFASHER</v>
          </cell>
          <cell r="D138" t="str">
            <v xml:space="preserve">Abdalla AHMED MOHAMED  </v>
          </cell>
          <cell r="E138" t="str">
            <v>NUTSURVEY</v>
          </cell>
          <cell r="F138" t="str">
            <v xml:space="preserve"> Team Leader</v>
          </cell>
          <cell r="G138" t="str">
            <v>D4</v>
          </cell>
          <cell r="H138" t="str">
            <v>Nut survey</v>
          </cell>
          <cell r="I138" t="str">
            <v>EFN02</v>
          </cell>
          <cell r="J138">
            <v>650101</v>
          </cell>
          <cell r="K138" t="str">
            <v>F1K</v>
          </cell>
          <cell r="L138" t="str">
            <v>CA02</v>
          </cell>
          <cell r="M138">
            <v>198</v>
          </cell>
          <cell r="N138">
            <v>590.55458485715826</v>
          </cell>
          <cell r="O138">
            <v>74.95</v>
          </cell>
          <cell r="Q138">
            <v>77</v>
          </cell>
          <cell r="R138">
            <v>35.6</v>
          </cell>
          <cell r="V138">
            <v>66.336945847826101</v>
          </cell>
          <cell r="W138">
            <v>0</v>
          </cell>
          <cell r="X138">
            <v>178.93694584782611</v>
          </cell>
          <cell r="Y138">
            <v>844.44153070498442</v>
          </cell>
          <cell r="Z138">
            <v>0</v>
          </cell>
          <cell r="AA138">
            <v>0</v>
          </cell>
          <cell r="AB138">
            <v>0</v>
          </cell>
          <cell r="AC138">
            <v>0</v>
          </cell>
          <cell r="AD138">
            <v>0</v>
          </cell>
          <cell r="AE138">
            <v>844.44153070498442</v>
          </cell>
          <cell r="AF138">
            <v>130.94999999999999</v>
          </cell>
          <cell r="AG138">
            <v>67.555322456398741</v>
          </cell>
          <cell r="AH138">
            <v>0</v>
          </cell>
          <cell r="AI138">
            <v>645.93620824858567</v>
          </cell>
          <cell r="AJ138">
            <v>22</v>
          </cell>
          <cell r="AK138">
            <v>754.88620824858572</v>
          </cell>
          <cell r="AL138">
            <v>0</v>
          </cell>
          <cell r="AM138">
            <v>420</v>
          </cell>
          <cell r="AN138">
            <v>0</v>
          </cell>
          <cell r="AO138">
            <v>0</v>
          </cell>
          <cell r="AP138">
            <v>220</v>
          </cell>
          <cell r="AQ138">
            <v>554.88620824858572</v>
          </cell>
          <cell r="AR138">
            <v>0</v>
          </cell>
          <cell r="AS138">
            <v>0</v>
          </cell>
          <cell r="AT138">
            <v>0</v>
          </cell>
          <cell r="AU138">
            <v>0</v>
          </cell>
          <cell r="AV138">
            <v>143.55506021984735</v>
          </cell>
          <cell r="AW138">
            <v>211.1103826762461</v>
          </cell>
          <cell r="AX138">
            <v>1207.9965909248317</v>
          </cell>
          <cell r="AY138">
            <v>448.46585298773829</v>
          </cell>
        </row>
        <row r="139">
          <cell r="A139" t="str">
            <v>EF0136</v>
          </cell>
          <cell r="B139" t="str">
            <v>Active</v>
          </cell>
          <cell r="C139" t="str">
            <v>ELFASHER</v>
          </cell>
          <cell r="D139" t="str">
            <v xml:space="preserve">Thuraya ADAM ABDALLA </v>
          </cell>
          <cell r="E139" t="str">
            <v>NUT</v>
          </cell>
          <cell r="F139" t="str">
            <v>Home Visitor</v>
          </cell>
          <cell r="G139" t="str">
            <v>B4</v>
          </cell>
          <cell r="H139" t="str">
            <v>TFC</v>
          </cell>
          <cell r="I139" t="str">
            <v>EFN01</v>
          </cell>
          <cell r="J139">
            <v>650101</v>
          </cell>
          <cell r="K139" t="str">
            <v>F1K</v>
          </cell>
          <cell r="L139" t="str">
            <v>CA02</v>
          </cell>
          <cell r="M139">
            <v>198</v>
          </cell>
          <cell r="N139">
            <v>374.41882002728721</v>
          </cell>
          <cell r="O139">
            <v>74.95</v>
          </cell>
          <cell r="Q139">
            <v>77</v>
          </cell>
          <cell r="R139">
            <v>35.6</v>
          </cell>
          <cell r="V139">
            <v>0</v>
          </cell>
          <cell r="W139">
            <v>0</v>
          </cell>
          <cell r="X139">
            <v>112.6</v>
          </cell>
          <cell r="Y139">
            <v>561.96882002728717</v>
          </cell>
          <cell r="Z139">
            <v>0</v>
          </cell>
          <cell r="AA139">
            <v>0</v>
          </cell>
          <cell r="AB139">
            <v>0</v>
          </cell>
          <cell r="AC139">
            <v>119.20550727851548</v>
          </cell>
          <cell r="AD139">
            <v>119.20550727851548</v>
          </cell>
          <cell r="AE139">
            <v>561.96882002728717</v>
          </cell>
          <cell r="AF139">
            <v>110.95</v>
          </cell>
          <cell r="AG139">
            <v>44.957505602182984</v>
          </cell>
          <cell r="AH139">
            <v>0</v>
          </cell>
          <cell r="AI139">
            <v>435.86269124473301</v>
          </cell>
          <cell r="AJ139">
            <v>22</v>
          </cell>
          <cell r="AK139">
            <v>614.21682170361964</v>
          </cell>
          <cell r="AL139">
            <v>0</v>
          </cell>
          <cell r="AM139">
            <v>390</v>
          </cell>
          <cell r="AN139">
            <v>0</v>
          </cell>
          <cell r="AO139">
            <v>170</v>
          </cell>
          <cell r="AP139">
            <v>220</v>
          </cell>
          <cell r="AQ139">
            <v>444.21682170361964</v>
          </cell>
          <cell r="AR139">
            <v>0</v>
          </cell>
          <cell r="AS139">
            <v>0</v>
          </cell>
          <cell r="AT139">
            <v>0</v>
          </cell>
          <cell r="AU139">
            <v>0</v>
          </cell>
          <cell r="AV139">
            <v>95.534699404638843</v>
          </cell>
          <cell r="AW139">
            <v>140.49220500682182</v>
          </cell>
          <cell r="AX139">
            <v>996.70902671044155</v>
          </cell>
          <cell r="AY139">
            <v>370.02584875017317</v>
          </cell>
        </row>
        <row r="140">
          <cell r="A140" t="str">
            <v>EF0137</v>
          </cell>
          <cell r="B140" t="str">
            <v>Active</v>
          </cell>
          <cell r="C140" t="str">
            <v>ELFASHER</v>
          </cell>
          <cell r="D140" t="str">
            <v xml:space="preserve">Nafissa MOHAMED ISMAIL </v>
          </cell>
          <cell r="E140" t="str">
            <v>NUTSURVEY</v>
          </cell>
          <cell r="F140" t="str">
            <v xml:space="preserve"> Team Leader</v>
          </cell>
          <cell r="G140" t="str">
            <v>D4</v>
          </cell>
          <cell r="H140" t="str">
            <v>Nut survey</v>
          </cell>
          <cell r="I140" t="str">
            <v>EFN02</v>
          </cell>
          <cell r="J140">
            <v>650101</v>
          </cell>
          <cell r="K140" t="str">
            <v>F1K</v>
          </cell>
          <cell r="L140" t="str">
            <v>CA02</v>
          </cell>
          <cell r="M140">
            <v>198</v>
          </cell>
          <cell r="N140">
            <v>590.55458485715826</v>
          </cell>
          <cell r="O140">
            <v>74.95</v>
          </cell>
          <cell r="Q140">
            <v>77</v>
          </cell>
          <cell r="R140">
            <v>35.6</v>
          </cell>
          <cell r="V140">
            <v>66.336945847826101</v>
          </cell>
          <cell r="W140">
            <v>0</v>
          </cell>
          <cell r="X140">
            <v>178.93694584782611</v>
          </cell>
          <cell r="Y140">
            <v>844.44153070498442</v>
          </cell>
          <cell r="Z140">
            <v>0</v>
          </cell>
          <cell r="AA140">
            <v>0</v>
          </cell>
          <cell r="AB140">
            <v>0</v>
          </cell>
          <cell r="AC140">
            <v>0</v>
          </cell>
          <cell r="AD140">
            <v>0</v>
          </cell>
          <cell r="AE140">
            <v>844.44153070498442</v>
          </cell>
          <cell r="AF140">
            <v>130.94999999999999</v>
          </cell>
          <cell r="AG140">
            <v>67.555322456398741</v>
          </cell>
          <cell r="AH140">
            <v>0</v>
          </cell>
          <cell r="AI140">
            <v>645.93620824858567</v>
          </cell>
          <cell r="AJ140">
            <v>22</v>
          </cell>
          <cell r="AK140">
            <v>754.88620824858572</v>
          </cell>
          <cell r="AL140">
            <v>0</v>
          </cell>
          <cell r="AM140">
            <v>220</v>
          </cell>
          <cell r="AN140">
            <v>0</v>
          </cell>
          <cell r="AO140">
            <v>0</v>
          </cell>
          <cell r="AP140">
            <v>220</v>
          </cell>
          <cell r="AQ140">
            <v>754.88620824858572</v>
          </cell>
          <cell r="AR140">
            <v>0</v>
          </cell>
          <cell r="AS140">
            <v>0</v>
          </cell>
          <cell r="AT140">
            <v>0</v>
          </cell>
          <cell r="AU140">
            <v>0</v>
          </cell>
          <cell r="AV140">
            <v>143.55506021984735</v>
          </cell>
          <cell r="AW140">
            <v>211.1103826762461</v>
          </cell>
          <cell r="AX140">
            <v>1207.9965909248317</v>
          </cell>
          <cell r="AY140">
            <v>448.46585298773829</v>
          </cell>
        </row>
        <row r="141">
          <cell r="A141" t="str">
            <v>EF0138</v>
          </cell>
          <cell r="B141" t="str">
            <v>Active</v>
          </cell>
          <cell r="C141" t="str">
            <v>ELFASHER</v>
          </cell>
          <cell r="D141" t="str">
            <v xml:space="preserve">Fawzi AHMED MAHMOUD </v>
          </cell>
          <cell r="E141" t="str">
            <v>NUT</v>
          </cell>
          <cell r="F141" t="str">
            <v xml:space="preserve">Home Visitor </v>
          </cell>
          <cell r="G141" t="str">
            <v>B4</v>
          </cell>
          <cell r="H141" t="str">
            <v>TFC</v>
          </cell>
          <cell r="I141" t="str">
            <v>EFN01</v>
          </cell>
          <cell r="J141">
            <v>650101</v>
          </cell>
          <cell r="K141" t="str">
            <v>F1K</v>
          </cell>
          <cell r="L141" t="str">
            <v>CA02</v>
          </cell>
          <cell r="M141">
            <v>198</v>
          </cell>
          <cell r="N141">
            <v>374.41882002728721</v>
          </cell>
          <cell r="O141">
            <v>74.95</v>
          </cell>
          <cell r="Q141">
            <v>77</v>
          </cell>
          <cell r="R141">
            <v>35.6</v>
          </cell>
          <cell r="V141">
            <v>0</v>
          </cell>
          <cell r="W141">
            <v>0</v>
          </cell>
          <cell r="X141">
            <v>112.6</v>
          </cell>
          <cell r="Y141">
            <v>561.96882002728717</v>
          </cell>
          <cell r="Z141">
            <v>0</v>
          </cell>
          <cell r="AA141">
            <v>0</v>
          </cell>
          <cell r="AB141">
            <v>0</v>
          </cell>
          <cell r="AC141">
            <v>0</v>
          </cell>
          <cell r="AD141">
            <v>0</v>
          </cell>
          <cell r="AE141">
            <v>561.96882002728717</v>
          </cell>
          <cell r="AF141">
            <v>110.95</v>
          </cell>
          <cell r="AG141">
            <v>44.957505602182984</v>
          </cell>
          <cell r="AH141">
            <v>0</v>
          </cell>
          <cell r="AI141">
            <v>406.06131442510417</v>
          </cell>
          <cell r="AJ141">
            <v>22</v>
          </cell>
          <cell r="AK141">
            <v>495.01131442510416</v>
          </cell>
          <cell r="AL141">
            <v>0</v>
          </cell>
          <cell r="AM141">
            <v>420</v>
          </cell>
          <cell r="AN141">
            <v>0</v>
          </cell>
          <cell r="AO141">
            <v>0</v>
          </cell>
          <cell r="AP141">
            <v>220</v>
          </cell>
          <cell r="AQ141">
            <v>295.01131442510416</v>
          </cell>
          <cell r="AR141">
            <v>0</v>
          </cell>
          <cell r="AS141">
            <v>0</v>
          </cell>
          <cell r="AT141">
            <v>0</v>
          </cell>
          <cell r="AU141">
            <v>0</v>
          </cell>
          <cell r="AV141">
            <v>95.534699404638843</v>
          </cell>
          <cell r="AW141">
            <v>140.49220500682182</v>
          </cell>
          <cell r="AX141">
            <v>877.50351943192595</v>
          </cell>
          <cell r="AY141">
            <v>325.77108850985883</v>
          </cell>
        </row>
        <row r="142">
          <cell r="A142"/>
          <cell r="B142"/>
          <cell r="C142"/>
          <cell r="D142"/>
          <cell r="E142"/>
          <cell r="F142"/>
          <cell r="G142"/>
          <cell r="H142"/>
          <cell r="I142"/>
          <cell r="J142"/>
          <cell r="K142"/>
          <cell r="L142"/>
          <cell r="M142"/>
          <cell r="N142"/>
          <cell r="O142"/>
          <cell r="Q142"/>
          <cell r="R142"/>
          <cell r="V142"/>
          <cell r="W142"/>
          <cell r="X142"/>
          <cell r="Y142"/>
          <cell r="Z142" t="e">
            <v>#N/A</v>
          </cell>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row>
        <row r="143">
          <cell r="A143" t="str">
            <v>EF0140</v>
          </cell>
          <cell r="B143" t="str">
            <v>Active</v>
          </cell>
          <cell r="C143" t="str">
            <v>ELFASHER</v>
          </cell>
          <cell r="D143" t="str">
            <v xml:space="preserve">Mariam ABDULGADIR YAGOUB </v>
          </cell>
          <cell r="E143" t="str">
            <v>NUT</v>
          </cell>
          <cell r="F143" t="str">
            <v xml:space="preserve">Home Visitor </v>
          </cell>
          <cell r="G143" t="str">
            <v>B4</v>
          </cell>
          <cell r="H143" t="str">
            <v>TFC</v>
          </cell>
          <cell r="I143" t="str">
            <v>EFN01</v>
          </cell>
          <cell r="J143">
            <v>650101</v>
          </cell>
          <cell r="K143" t="str">
            <v>F1K</v>
          </cell>
          <cell r="L143" t="str">
            <v>CA02</v>
          </cell>
          <cell r="M143">
            <v>198</v>
          </cell>
          <cell r="N143">
            <v>374.41882002728721</v>
          </cell>
          <cell r="O143">
            <v>74.95</v>
          </cell>
          <cell r="Q143">
            <v>77</v>
          </cell>
          <cell r="R143">
            <v>35.6</v>
          </cell>
          <cell r="V143">
            <v>0</v>
          </cell>
          <cell r="W143">
            <v>0</v>
          </cell>
          <cell r="X143">
            <v>112.6</v>
          </cell>
          <cell r="Y143">
            <v>561.96882002728717</v>
          </cell>
          <cell r="Z143">
            <v>0</v>
          </cell>
          <cell r="AA143">
            <v>0</v>
          </cell>
          <cell r="AB143">
            <v>0</v>
          </cell>
          <cell r="AC143">
            <v>0</v>
          </cell>
          <cell r="AD143">
            <v>0</v>
          </cell>
          <cell r="AE143">
            <v>561.96882002728717</v>
          </cell>
          <cell r="AF143">
            <v>110.95</v>
          </cell>
          <cell r="AG143">
            <v>44.957505602182984</v>
          </cell>
          <cell r="AH143">
            <v>0</v>
          </cell>
          <cell r="AI143">
            <v>406.06131442510417</v>
          </cell>
          <cell r="AJ143">
            <v>22</v>
          </cell>
          <cell r="AK143">
            <v>495.01131442510416</v>
          </cell>
          <cell r="AL143">
            <v>0</v>
          </cell>
          <cell r="AM143">
            <v>220</v>
          </cell>
          <cell r="AN143">
            <v>0</v>
          </cell>
          <cell r="AO143">
            <v>0</v>
          </cell>
          <cell r="AP143">
            <v>220</v>
          </cell>
          <cell r="AQ143">
            <v>495.01131442510416</v>
          </cell>
          <cell r="AR143">
            <v>0</v>
          </cell>
          <cell r="AS143">
            <v>0</v>
          </cell>
          <cell r="AT143">
            <v>0</v>
          </cell>
          <cell r="AU143">
            <v>0</v>
          </cell>
          <cell r="AV143">
            <v>95.534699404638843</v>
          </cell>
          <cell r="AW143">
            <v>140.49220500682182</v>
          </cell>
          <cell r="AX143">
            <v>877.50351943192595</v>
          </cell>
          <cell r="AY143">
            <v>325.77108850985883</v>
          </cell>
        </row>
        <row r="144">
          <cell r="A144"/>
          <cell r="B144"/>
          <cell r="C144"/>
          <cell r="D144"/>
          <cell r="E144"/>
          <cell r="F144"/>
          <cell r="G144"/>
          <cell r="H144"/>
          <cell r="I144"/>
          <cell r="J144"/>
          <cell r="K144"/>
          <cell r="L144"/>
          <cell r="M144"/>
          <cell r="N144"/>
          <cell r="O144"/>
          <cell r="Q144"/>
          <cell r="R144"/>
          <cell r="V144"/>
          <cell r="W144"/>
          <cell r="X144"/>
          <cell r="Y144"/>
          <cell r="Z144" t="e">
            <v>#N/A</v>
          </cell>
          <cell r="AA144"/>
          <cell r="AB144"/>
          <cell r="AC144"/>
          <cell r="AD144"/>
          <cell r="AE144"/>
          <cell r="AF144"/>
          <cell r="AG144"/>
          <cell r="AH144"/>
          <cell r="AI144"/>
          <cell r="AJ144"/>
          <cell r="AK144"/>
          <cell r="AL144"/>
          <cell r="AM144"/>
          <cell r="AN144"/>
          <cell r="AO144"/>
          <cell r="AP144"/>
          <cell r="AQ144"/>
          <cell r="AR144"/>
          <cell r="AS144"/>
          <cell r="AT144"/>
          <cell r="AU144"/>
          <cell r="AV144"/>
          <cell r="AW144"/>
          <cell r="AX144"/>
          <cell r="AY144"/>
        </row>
        <row r="145">
          <cell r="A145"/>
          <cell r="B145"/>
          <cell r="C145"/>
          <cell r="D145"/>
          <cell r="E145"/>
          <cell r="F145"/>
          <cell r="G145"/>
          <cell r="H145"/>
          <cell r="I145"/>
          <cell r="J145"/>
          <cell r="K145"/>
          <cell r="L145"/>
          <cell r="M145"/>
          <cell r="N145"/>
          <cell r="O145"/>
          <cell r="Q145"/>
          <cell r="R145"/>
          <cell r="V145"/>
          <cell r="W145"/>
          <cell r="X145"/>
          <cell r="Y145"/>
          <cell r="Z145" t="e">
            <v>#N/A</v>
          </cell>
          <cell r="AA145"/>
          <cell r="AB145"/>
          <cell r="AC145"/>
          <cell r="AD145"/>
          <cell r="AE145"/>
          <cell r="AF145"/>
          <cell r="AG145"/>
          <cell r="AH145"/>
          <cell r="AI145"/>
          <cell r="AJ145"/>
          <cell r="AK145"/>
          <cell r="AL145"/>
          <cell r="AM145"/>
          <cell r="AN145"/>
          <cell r="AO145"/>
          <cell r="AP145"/>
          <cell r="AQ145"/>
          <cell r="AR145"/>
          <cell r="AS145"/>
          <cell r="AT145"/>
          <cell r="AU145"/>
          <cell r="AV145"/>
          <cell r="AW145"/>
          <cell r="AX145"/>
          <cell r="AY145"/>
        </row>
        <row r="146">
          <cell r="A146"/>
          <cell r="B146"/>
          <cell r="C146"/>
          <cell r="D146"/>
          <cell r="E146"/>
          <cell r="F146"/>
          <cell r="G146"/>
          <cell r="H146"/>
          <cell r="I146"/>
          <cell r="J146"/>
          <cell r="K146"/>
          <cell r="L146"/>
          <cell r="M146"/>
          <cell r="N146"/>
          <cell r="O146"/>
          <cell r="Q146"/>
          <cell r="R146"/>
          <cell r="V146"/>
          <cell r="W146"/>
          <cell r="X146"/>
          <cell r="Y146"/>
          <cell r="Z146" t="e">
            <v>#N/A</v>
          </cell>
          <cell r="AA146"/>
          <cell r="AB146"/>
          <cell r="AC146"/>
          <cell r="AD146"/>
          <cell r="AE146"/>
          <cell r="AF146"/>
          <cell r="AG146"/>
          <cell r="AH146"/>
          <cell r="AI146"/>
          <cell r="AJ146"/>
          <cell r="AK146"/>
          <cell r="AL146"/>
          <cell r="AM146"/>
          <cell r="AN146"/>
          <cell r="AO146"/>
          <cell r="AP146"/>
          <cell r="AQ146"/>
          <cell r="AR146"/>
          <cell r="AS146"/>
          <cell r="AT146"/>
          <cell r="AU146"/>
          <cell r="AV146"/>
          <cell r="AW146"/>
          <cell r="AX146"/>
          <cell r="AY146"/>
        </row>
        <row r="147">
          <cell r="A147"/>
          <cell r="B147"/>
          <cell r="C147"/>
          <cell r="D147"/>
          <cell r="E147"/>
          <cell r="F147"/>
          <cell r="G147"/>
          <cell r="H147"/>
          <cell r="I147"/>
          <cell r="J147"/>
          <cell r="K147"/>
          <cell r="L147"/>
          <cell r="M147"/>
          <cell r="N147"/>
          <cell r="O147"/>
          <cell r="Q147"/>
          <cell r="R147"/>
          <cell r="V147"/>
          <cell r="W147"/>
          <cell r="X147"/>
          <cell r="Y147"/>
          <cell r="Z147" t="e">
            <v>#N/A</v>
          </cell>
          <cell r="AA147"/>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row>
        <row r="148">
          <cell r="A148"/>
          <cell r="B148"/>
          <cell r="C148"/>
          <cell r="D148"/>
          <cell r="E148"/>
          <cell r="F148"/>
          <cell r="G148"/>
          <cell r="H148"/>
          <cell r="I148"/>
          <cell r="J148"/>
          <cell r="K148"/>
          <cell r="L148"/>
          <cell r="M148"/>
          <cell r="N148"/>
          <cell r="O148"/>
          <cell r="Q148"/>
          <cell r="R148"/>
          <cell r="V148"/>
          <cell r="W148"/>
          <cell r="X148"/>
          <cell r="Y148"/>
          <cell r="Z148" t="e">
            <v>#N/A</v>
          </cell>
          <cell r="AA148"/>
          <cell r="AB148"/>
          <cell r="AC148"/>
          <cell r="AD148"/>
          <cell r="AE148"/>
          <cell r="AF148"/>
          <cell r="AG148"/>
          <cell r="AH148"/>
          <cell r="AI148"/>
          <cell r="AJ148"/>
          <cell r="AK148"/>
          <cell r="AL148"/>
          <cell r="AM148"/>
          <cell r="AN148"/>
          <cell r="AO148"/>
          <cell r="AP148"/>
          <cell r="AQ148"/>
          <cell r="AR148"/>
          <cell r="AS148"/>
          <cell r="AT148"/>
          <cell r="AU148"/>
          <cell r="AV148"/>
          <cell r="AW148"/>
          <cell r="AX148"/>
          <cell r="AY148"/>
        </row>
        <row r="149">
          <cell r="A149"/>
          <cell r="B149"/>
          <cell r="C149"/>
          <cell r="D149"/>
          <cell r="E149"/>
          <cell r="F149"/>
          <cell r="G149"/>
          <cell r="H149"/>
          <cell r="I149"/>
          <cell r="J149"/>
          <cell r="K149"/>
          <cell r="L149"/>
          <cell r="M149"/>
          <cell r="N149"/>
          <cell r="O149"/>
          <cell r="Q149"/>
          <cell r="R149"/>
          <cell r="V149"/>
          <cell r="W149"/>
          <cell r="X149"/>
          <cell r="Y149"/>
          <cell r="Z149" t="e">
            <v>#N/A</v>
          </cell>
          <cell r="AA149"/>
          <cell r="AB149"/>
          <cell r="AC149"/>
          <cell r="AD149"/>
          <cell r="AE149"/>
          <cell r="AF149"/>
          <cell r="AG149"/>
          <cell r="AH149"/>
          <cell r="AI149"/>
          <cell r="AJ149"/>
          <cell r="AK149"/>
          <cell r="AL149"/>
          <cell r="AM149"/>
          <cell r="AN149"/>
          <cell r="AO149"/>
          <cell r="AP149"/>
          <cell r="AQ149"/>
          <cell r="AR149"/>
          <cell r="AS149"/>
          <cell r="AT149"/>
          <cell r="AU149"/>
          <cell r="AV149"/>
          <cell r="AW149"/>
          <cell r="AX149"/>
          <cell r="AY149"/>
        </row>
        <row r="150">
          <cell r="A150"/>
          <cell r="B150"/>
          <cell r="C150"/>
          <cell r="D150"/>
          <cell r="E150"/>
          <cell r="F150"/>
          <cell r="G150"/>
          <cell r="H150"/>
          <cell r="I150"/>
          <cell r="J150"/>
          <cell r="K150"/>
          <cell r="L150"/>
          <cell r="M150"/>
          <cell r="N150"/>
          <cell r="O150"/>
          <cell r="Q150"/>
          <cell r="R150"/>
          <cell r="V150"/>
          <cell r="W150"/>
          <cell r="X150"/>
          <cell r="Y150"/>
          <cell r="Z150" t="e">
            <v>#N/A</v>
          </cell>
          <cell r="AA150"/>
          <cell r="AB150"/>
          <cell r="AC150"/>
          <cell r="AD150"/>
          <cell r="AE150"/>
          <cell r="AF150"/>
          <cell r="AG150"/>
          <cell r="AH150"/>
          <cell r="AI150"/>
          <cell r="AJ150"/>
          <cell r="AK150"/>
          <cell r="AL150"/>
          <cell r="AM150"/>
          <cell r="AN150"/>
          <cell r="AO150"/>
          <cell r="AP150"/>
          <cell r="AQ150"/>
          <cell r="AR150"/>
          <cell r="AS150"/>
          <cell r="AT150"/>
          <cell r="AU150"/>
          <cell r="AV150"/>
          <cell r="AW150"/>
          <cell r="AX150"/>
          <cell r="AY150"/>
        </row>
        <row r="151">
          <cell r="A151"/>
          <cell r="B151"/>
          <cell r="C151"/>
          <cell r="D151"/>
          <cell r="E151"/>
          <cell r="F151"/>
          <cell r="G151"/>
          <cell r="H151"/>
          <cell r="I151"/>
          <cell r="J151"/>
          <cell r="K151"/>
          <cell r="L151"/>
          <cell r="M151"/>
          <cell r="N151"/>
          <cell r="O151"/>
          <cell r="Q151"/>
          <cell r="R151"/>
          <cell r="V151"/>
          <cell r="W151"/>
          <cell r="X151"/>
          <cell r="Y151"/>
          <cell r="Z151" t="e">
            <v>#N/A</v>
          </cell>
          <cell r="AA151"/>
          <cell r="AB151"/>
          <cell r="AC151"/>
          <cell r="AD151"/>
          <cell r="AE151"/>
          <cell r="AF151"/>
          <cell r="AG151"/>
          <cell r="AH151"/>
          <cell r="AI151"/>
          <cell r="AJ151"/>
          <cell r="AK151"/>
          <cell r="AL151"/>
          <cell r="AM151"/>
          <cell r="AN151"/>
          <cell r="AO151"/>
          <cell r="AP151"/>
          <cell r="AQ151"/>
          <cell r="AR151"/>
          <cell r="AS151"/>
          <cell r="AT151"/>
          <cell r="AU151"/>
          <cell r="AV151"/>
          <cell r="AW151"/>
          <cell r="AX151"/>
          <cell r="AY151"/>
        </row>
        <row r="152">
          <cell r="A152" t="str">
            <v>EF0149</v>
          </cell>
          <cell r="B152" t="str">
            <v>Active</v>
          </cell>
          <cell r="C152" t="str">
            <v>ELFASHER</v>
          </cell>
          <cell r="D152" t="str">
            <v xml:space="preserve">Hamdi ADAM MOHAMED </v>
          </cell>
          <cell r="E152" t="str">
            <v>LOG</v>
          </cell>
          <cell r="F152" t="str">
            <v xml:space="preserve">Radio operator </v>
          </cell>
          <cell r="G152" t="str">
            <v>D4</v>
          </cell>
          <cell r="H152" t="str">
            <v>Office</v>
          </cell>
          <cell r="I152" t="str">
            <v>EFC01</v>
          </cell>
          <cell r="J152">
            <v>650100</v>
          </cell>
          <cell r="K152" t="str">
            <v>F1K</v>
          </cell>
          <cell r="L152" t="str">
            <v>CA03</v>
          </cell>
          <cell r="M152">
            <v>198</v>
          </cell>
          <cell r="N152">
            <v>590.55458485715826</v>
          </cell>
          <cell r="O152">
            <v>74.95</v>
          </cell>
          <cell r="Q152">
            <v>77</v>
          </cell>
          <cell r="R152">
            <v>35.6</v>
          </cell>
          <cell r="V152">
            <v>66.336945847826101</v>
          </cell>
          <cell r="W152">
            <v>0</v>
          </cell>
          <cell r="X152">
            <v>178.93694584782611</v>
          </cell>
          <cell r="Y152">
            <v>844.44153070498442</v>
          </cell>
          <cell r="Z152">
            <v>42.648562156817391</v>
          </cell>
          <cell r="AA152">
            <v>0</v>
          </cell>
          <cell r="AB152">
            <v>0</v>
          </cell>
          <cell r="AC152">
            <v>558.69616425430786</v>
          </cell>
          <cell r="AD152">
            <v>601.34472641112529</v>
          </cell>
          <cell r="AE152">
            <v>844.44153070498442</v>
          </cell>
          <cell r="AF152">
            <v>130.94999999999999</v>
          </cell>
          <cell r="AG152">
            <v>67.555322456398741</v>
          </cell>
          <cell r="AH152">
            <v>0</v>
          </cell>
          <cell r="AI152">
            <v>946.60857145414832</v>
          </cell>
          <cell r="AJ152">
            <v>56.321714290829661</v>
          </cell>
          <cell r="AK152">
            <v>1321.9092203688813</v>
          </cell>
          <cell r="AL152">
            <v>0</v>
          </cell>
          <cell r="AM152">
            <v>420</v>
          </cell>
          <cell r="AN152">
            <v>0</v>
          </cell>
          <cell r="AO152">
            <v>259</v>
          </cell>
          <cell r="AP152">
            <v>220</v>
          </cell>
          <cell r="AQ152">
            <v>1121.9092203688813</v>
          </cell>
          <cell r="AR152">
            <v>0</v>
          </cell>
          <cell r="AS152">
            <v>0</v>
          </cell>
          <cell r="AT152">
            <v>0</v>
          </cell>
          <cell r="AU152">
            <v>0</v>
          </cell>
          <cell r="AV152">
            <v>143.55506021984735</v>
          </cell>
          <cell r="AW152">
            <v>211.1103826762461</v>
          </cell>
          <cell r="AX152">
            <v>1809.341317335957</v>
          </cell>
          <cell r="AY152">
            <v>671.71364830078369</v>
          </cell>
        </row>
        <row r="153">
          <cell r="A153" t="str">
            <v>EF0150</v>
          </cell>
          <cell r="B153" t="str">
            <v>Active</v>
          </cell>
          <cell r="C153" t="str">
            <v>ELFASHER</v>
          </cell>
          <cell r="D153" t="str">
            <v xml:space="preserve">Latifa ADAM RIZIG </v>
          </cell>
          <cell r="E153" t="str">
            <v>NUT</v>
          </cell>
          <cell r="F153" t="str">
            <v>Home Visitor</v>
          </cell>
          <cell r="G153" t="str">
            <v>B4</v>
          </cell>
          <cell r="H153" t="str">
            <v>TFC</v>
          </cell>
          <cell r="I153" t="str">
            <v>EFN01</v>
          </cell>
          <cell r="J153">
            <v>650101</v>
          </cell>
          <cell r="K153" t="str">
            <v>F1K</v>
          </cell>
          <cell r="L153" t="str">
            <v>CA02</v>
          </cell>
          <cell r="M153">
            <v>198</v>
          </cell>
          <cell r="N153">
            <v>374.41882002728721</v>
          </cell>
          <cell r="O153">
            <v>74.95</v>
          </cell>
          <cell r="Q153">
            <v>77</v>
          </cell>
          <cell r="R153">
            <v>35.6</v>
          </cell>
          <cell r="V153">
            <v>0</v>
          </cell>
          <cell r="W153">
            <v>0</v>
          </cell>
          <cell r="X153">
            <v>112.6</v>
          </cell>
          <cell r="Y153">
            <v>561.96882002728717</v>
          </cell>
          <cell r="Z153">
            <v>0</v>
          </cell>
          <cell r="AA153">
            <v>0</v>
          </cell>
          <cell r="AB153">
            <v>0</v>
          </cell>
          <cell r="AC153">
            <v>119.20550727851548</v>
          </cell>
          <cell r="AD153">
            <v>119.20550727851548</v>
          </cell>
          <cell r="AE153">
            <v>561.96882002728717</v>
          </cell>
          <cell r="AF153">
            <v>110.95</v>
          </cell>
          <cell r="AG153">
            <v>44.957505602182984</v>
          </cell>
          <cell r="AH153">
            <v>0</v>
          </cell>
          <cell r="AI153">
            <v>435.86269124473301</v>
          </cell>
          <cell r="AJ153">
            <v>22</v>
          </cell>
          <cell r="AK153">
            <v>614.21682170361964</v>
          </cell>
          <cell r="AL153">
            <v>0</v>
          </cell>
          <cell r="AM153">
            <v>220</v>
          </cell>
          <cell r="AN153">
            <v>0</v>
          </cell>
          <cell r="AO153">
            <v>0</v>
          </cell>
          <cell r="AP153">
            <v>220</v>
          </cell>
          <cell r="AQ153">
            <v>614.21682170361964</v>
          </cell>
          <cell r="AR153">
            <v>0</v>
          </cell>
          <cell r="AS153">
            <v>0</v>
          </cell>
          <cell r="AT153">
            <v>0</v>
          </cell>
          <cell r="AU153">
            <v>0</v>
          </cell>
          <cell r="AV153">
            <v>95.534699404638843</v>
          </cell>
          <cell r="AW153">
            <v>140.49220500682182</v>
          </cell>
          <cell r="AX153">
            <v>996.70902671044155</v>
          </cell>
          <cell r="AY153">
            <v>370.02584875017317</v>
          </cell>
        </row>
        <row r="154">
          <cell r="A154" t="str">
            <v>EF0151</v>
          </cell>
          <cell r="B154" t="str">
            <v>Active</v>
          </cell>
          <cell r="C154" t="str">
            <v>ELFASHER</v>
          </cell>
          <cell r="D154" t="str">
            <v xml:space="preserve">Khalid ABDULMOTI ALI </v>
          </cell>
          <cell r="E154" t="str">
            <v>NUT</v>
          </cell>
          <cell r="F154" t="str">
            <v>Home Visitor</v>
          </cell>
          <cell r="G154" t="str">
            <v>B4</v>
          </cell>
          <cell r="H154" t="str">
            <v>TFC</v>
          </cell>
          <cell r="I154" t="str">
            <v>EFN01</v>
          </cell>
          <cell r="J154">
            <v>650101</v>
          </cell>
          <cell r="K154" t="str">
            <v>F1K</v>
          </cell>
          <cell r="L154" t="str">
            <v>CA02</v>
          </cell>
          <cell r="M154">
            <v>198</v>
          </cell>
          <cell r="N154">
            <v>374.41882002728721</v>
          </cell>
          <cell r="O154">
            <v>74.95</v>
          </cell>
          <cell r="Q154">
            <v>77</v>
          </cell>
          <cell r="R154">
            <v>35.6</v>
          </cell>
          <cell r="V154">
            <v>0</v>
          </cell>
          <cell r="W154">
            <v>0</v>
          </cell>
          <cell r="X154">
            <v>112.6</v>
          </cell>
          <cell r="Y154">
            <v>561.96882002728717</v>
          </cell>
          <cell r="Z154">
            <v>0</v>
          </cell>
          <cell r="AA154">
            <v>0</v>
          </cell>
          <cell r="AB154">
            <v>0</v>
          </cell>
          <cell r="AC154">
            <v>0</v>
          </cell>
          <cell r="AD154">
            <v>0</v>
          </cell>
          <cell r="AE154">
            <v>561.96882002728717</v>
          </cell>
          <cell r="AF154">
            <v>110.95</v>
          </cell>
          <cell r="AG154">
            <v>44.957505602182984</v>
          </cell>
          <cell r="AH154">
            <v>0</v>
          </cell>
          <cell r="AI154">
            <v>406.06131442510417</v>
          </cell>
          <cell r="AJ154">
            <v>22</v>
          </cell>
          <cell r="AK154">
            <v>495.01131442510416</v>
          </cell>
          <cell r="AL154">
            <v>0</v>
          </cell>
          <cell r="AM154">
            <v>220</v>
          </cell>
          <cell r="AN154">
            <v>0</v>
          </cell>
          <cell r="AO154">
            <v>172</v>
          </cell>
          <cell r="AP154">
            <v>220</v>
          </cell>
          <cell r="AQ154">
            <v>495.01131442510416</v>
          </cell>
          <cell r="AR154">
            <v>0</v>
          </cell>
          <cell r="AS154">
            <v>0</v>
          </cell>
          <cell r="AT154">
            <v>0</v>
          </cell>
          <cell r="AU154">
            <v>0</v>
          </cell>
          <cell r="AV154">
            <v>95.534699404638843</v>
          </cell>
          <cell r="AW154">
            <v>140.49220500682182</v>
          </cell>
          <cell r="AX154">
            <v>877.50351943192595</v>
          </cell>
          <cell r="AY154">
            <v>325.77108850985883</v>
          </cell>
        </row>
        <row r="155">
          <cell r="A155" t="str">
            <v>EF0152</v>
          </cell>
          <cell r="B155" t="str">
            <v>Active</v>
          </cell>
          <cell r="C155" t="str">
            <v>ELFASHER</v>
          </cell>
          <cell r="D155" t="str">
            <v xml:space="preserve">Aziza MOHAMED ADAM </v>
          </cell>
          <cell r="E155" t="str">
            <v>NUT</v>
          </cell>
          <cell r="F155" t="str">
            <v>Home Visitor</v>
          </cell>
          <cell r="G155" t="str">
            <v>B4</v>
          </cell>
          <cell r="H155" t="str">
            <v>OTP</v>
          </cell>
          <cell r="I155" t="str">
            <v>EFN01</v>
          </cell>
          <cell r="J155">
            <v>650101</v>
          </cell>
          <cell r="K155" t="str">
            <v>F1K</v>
          </cell>
          <cell r="L155" t="str">
            <v>CA02</v>
          </cell>
          <cell r="M155">
            <v>198</v>
          </cell>
          <cell r="N155">
            <v>374.41882002728721</v>
          </cell>
          <cell r="O155">
            <v>74.95</v>
          </cell>
          <cell r="Q155">
            <v>77</v>
          </cell>
          <cell r="R155">
            <v>35.6</v>
          </cell>
          <cell r="V155">
            <v>0</v>
          </cell>
          <cell r="W155">
            <v>0</v>
          </cell>
          <cell r="X155">
            <v>112.6</v>
          </cell>
          <cell r="Y155">
            <v>561.96882002728717</v>
          </cell>
          <cell r="Z155">
            <v>0</v>
          </cell>
          <cell r="AA155">
            <v>0</v>
          </cell>
          <cell r="AB155">
            <v>0</v>
          </cell>
          <cell r="AC155">
            <v>0</v>
          </cell>
          <cell r="AD155">
            <v>0</v>
          </cell>
          <cell r="AE155">
            <v>561.96882002728717</v>
          </cell>
          <cell r="AF155">
            <v>110.95</v>
          </cell>
          <cell r="AG155">
            <v>44.957505602182984</v>
          </cell>
          <cell r="AH155">
            <v>0</v>
          </cell>
          <cell r="AI155">
            <v>406.06131442510417</v>
          </cell>
          <cell r="AJ155">
            <v>22</v>
          </cell>
          <cell r="AK155">
            <v>495.01131442510416</v>
          </cell>
          <cell r="AL155">
            <v>0</v>
          </cell>
          <cell r="AM155">
            <v>220</v>
          </cell>
          <cell r="AN155">
            <v>0</v>
          </cell>
          <cell r="AO155">
            <v>0</v>
          </cell>
          <cell r="AP155">
            <v>220</v>
          </cell>
          <cell r="AQ155">
            <v>495.01131442510416</v>
          </cell>
          <cell r="AR155">
            <v>0</v>
          </cell>
          <cell r="AS155">
            <v>0</v>
          </cell>
          <cell r="AT155">
            <v>0</v>
          </cell>
          <cell r="AU155">
            <v>0</v>
          </cell>
          <cell r="AV155">
            <v>95.534699404638843</v>
          </cell>
          <cell r="AW155">
            <v>140.49220500682182</v>
          </cell>
          <cell r="AX155">
            <v>877.50351943192595</v>
          </cell>
          <cell r="AY155">
            <v>325.77108850985883</v>
          </cell>
        </row>
        <row r="156">
          <cell r="A156"/>
          <cell r="B156"/>
          <cell r="C156"/>
          <cell r="D156"/>
          <cell r="E156"/>
          <cell r="F156"/>
          <cell r="G156"/>
          <cell r="H156"/>
          <cell r="I156"/>
          <cell r="J156"/>
          <cell r="K156"/>
          <cell r="L156"/>
          <cell r="M156"/>
          <cell r="N156"/>
          <cell r="O156"/>
          <cell r="Q156"/>
          <cell r="R156"/>
          <cell r="V156"/>
          <cell r="W156"/>
          <cell r="X156"/>
          <cell r="Y156"/>
          <cell r="Z156" t="e">
            <v>#N/A</v>
          </cell>
          <cell r="AA156"/>
          <cell r="AB156"/>
          <cell r="AC156"/>
          <cell r="AD156"/>
          <cell r="AE156"/>
          <cell r="AF156"/>
          <cell r="AG156"/>
          <cell r="AH156"/>
          <cell r="AI156"/>
          <cell r="AJ156"/>
          <cell r="AK156"/>
          <cell r="AL156"/>
          <cell r="AM156"/>
          <cell r="AN156"/>
          <cell r="AO156"/>
          <cell r="AP156"/>
          <cell r="AQ156"/>
          <cell r="AR156"/>
          <cell r="AS156"/>
          <cell r="AT156"/>
          <cell r="AU156"/>
          <cell r="AV156"/>
          <cell r="AW156"/>
          <cell r="AX156"/>
          <cell r="AY156"/>
        </row>
        <row r="157">
          <cell r="A157" t="str">
            <v>EF0154</v>
          </cell>
          <cell r="B157" t="str">
            <v>Active</v>
          </cell>
          <cell r="C157" t="str">
            <v>ELFASHER</v>
          </cell>
          <cell r="D157" t="str">
            <v xml:space="preserve">Nafisa ABDUJABAR ABDUHAMEED </v>
          </cell>
          <cell r="E157" t="str">
            <v>NUT</v>
          </cell>
          <cell r="F157" t="str">
            <v>Home Visitor</v>
          </cell>
          <cell r="G157" t="str">
            <v>B4</v>
          </cell>
          <cell r="H157" t="str">
            <v>TFC</v>
          </cell>
          <cell r="I157" t="str">
            <v>EFN01</v>
          </cell>
          <cell r="J157">
            <v>650101</v>
          </cell>
          <cell r="K157" t="str">
            <v>F1K</v>
          </cell>
          <cell r="L157" t="str">
            <v>CA02</v>
          </cell>
          <cell r="M157">
            <v>198</v>
          </cell>
          <cell r="N157">
            <v>374.41882002728721</v>
          </cell>
          <cell r="O157">
            <v>74.95</v>
          </cell>
          <cell r="Q157">
            <v>77</v>
          </cell>
          <cell r="R157">
            <v>35.6</v>
          </cell>
          <cell r="V157">
            <v>0</v>
          </cell>
          <cell r="W157">
            <v>0</v>
          </cell>
          <cell r="X157">
            <v>112.6</v>
          </cell>
          <cell r="Y157">
            <v>561.96882002728717</v>
          </cell>
          <cell r="Z157">
            <v>0</v>
          </cell>
          <cell r="AA157">
            <v>0</v>
          </cell>
          <cell r="AB157">
            <v>0</v>
          </cell>
          <cell r="AC157">
            <v>0</v>
          </cell>
          <cell r="AD157">
            <v>0</v>
          </cell>
          <cell r="AE157">
            <v>561.96882002728717</v>
          </cell>
          <cell r="AF157">
            <v>110.95</v>
          </cell>
          <cell r="AG157">
            <v>44.957505602182984</v>
          </cell>
          <cell r="AH157">
            <v>0</v>
          </cell>
          <cell r="AI157">
            <v>406.06131442510417</v>
          </cell>
          <cell r="AJ157">
            <v>22</v>
          </cell>
          <cell r="AK157">
            <v>495.01131442510416</v>
          </cell>
          <cell r="AL157">
            <v>0</v>
          </cell>
          <cell r="AM157">
            <v>420</v>
          </cell>
          <cell r="AN157">
            <v>0</v>
          </cell>
          <cell r="AO157">
            <v>0</v>
          </cell>
          <cell r="AP157">
            <v>220</v>
          </cell>
          <cell r="AQ157">
            <v>295.01131442510416</v>
          </cell>
          <cell r="AR157">
            <v>0</v>
          </cell>
          <cell r="AS157">
            <v>0</v>
          </cell>
          <cell r="AT157">
            <v>0</v>
          </cell>
          <cell r="AU157">
            <v>0</v>
          </cell>
          <cell r="AV157">
            <v>95.534699404638843</v>
          </cell>
          <cell r="AW157">
            <v>140.49220500682182</v>
          </cell>
          <cell r="AX157">
            <v>877.50351943192595</v>
          </cell>
          <cell r="AY157">
            <v>325.77108850985883</v>
          </cell>
        </row>
        <row r="158">
          <cell r="A158"/>
          <cell r="B158"/>
          <cell r="C158"/>
          <cell r="D158"/>
          <cell r="E158"/>
          <cell r="F158"/>
          <cell r="G158"/>
          <cell r="H158"/>
          <cell r="I158"/>
          <cell r="J158"/>
          <cell r="K158"/>
          <cell r="L158"/>
          <cell r="M158"/>
          <cell r="N158"/>
          <cell r="O158"/>
          <cell r="Q158"/>
          <cell r="R158"/>
          <cell r="V158"/>
          <cell r="W158"/>
          <cell r="X158"/>
          <cell r="Y158"/>
          <cell r="Z158" t="e">
            <v>#N/A</v>
          </cell>
          <cell r="AA158"/>
          <cell r="AB158"/>
          <cell r="AC158"/>
          <cell r="AD158"/>
          <cell r="AE158"/>
          <cell r="AF158"/>
          <cell r="AG158"/>
          <cell r="AH158"/>
          <cell r="AI158"/>
          <cell r="AJ158"/>
          <cell r="AK158"/>
          <cell r="AL158"/>
          <cell r="AM158"/>
          <cell r="AN158"/>
          <cell r="AO158"/>
          <cell r="AP158"/>
          <cell r="AQ158"/>
          <cell r="AR158"/>
          <cell r="AS158"/>
          <cell r="AT158"/>
          <cell r="AU158"/>
          <cell r="AV158"/>
          <cell r="AW158"/>
          <cell r="AX158"/>
          <cell r="AY158"/>
        </row>
        <row r="159">
          <cell r="A159" t="str">
            <v>EF0156</v>
          </cell>
          <cell r="B159" t="str">
            <v>Active</v>
          </cell>
          <cell r="C159" t="str">
            <v>ELFASHER</v>
          </cell>
          <cell r="D159" t="str">
            <v xml:space="preserve">Nafisa MOHAMED ADAM </v>
          </cell>
          <cell r="E159" t="str">
            <v>NUT</v>
          </cell>
          <cell r="F159" t="str">
            <v>Home Visitor</v>
          </cell>
          <cell r="G159" t="str">
            <v>B4</v>
          </cell>
          <cell r="H159" t="str">
            <v>TFC</v>
          </cell>
          <cell r="I159" t="str">
            <v>EFN01</v>
          </cell>
          <cell r="J159">
            <v>650101</v>
          </cell>
          <cell r="K159" t="str">
            <v>F1K</v>
          </cell>
          <cell r="L159" t="str">
            <v>CA02</v>
          </cell>
          <cell r="M159">
            <v>198</v>
          </cell>
          <cell r="N159">
            <v>374.41882002728721</v>
          </cell>
          <cell r="O159">
            <v>74.95</v>
          </cell>
          <cell r="Q159">
            <v>77</v>
          </cell>
          <cell r="R159">
            <v>35.6</v>
          </cell>
          <cell r="V159">
            <v>0</v>
          </cell>
          <cell r="W159">
            <v>0</v>
          </cell>
          <cell r="X159">
            <v>112.6</v>
          </cell>
          <cell r="Y159">
            <v>561.96882002728717</v>
          </cell>
          <cell r="Z159">
            <v>0</v>
          </cell>
          <cell r="AA159">
            <v>0</v>
          </cell>
          <cell r="AB159">
            <v>0</v>
          </cell>
          <cell r="AC159">
            <v>0</v>
          </cell>
          <cell r="AD159">
            <v>0</v>
          </cell>
          <cell r="AE159">
            <v>561.96882002728717</v>
          </cell>
          <cell r="AF159">
            <v>110.95</v>
          </cell>
          <cell r="AG159">
            <v>44.957505602182984</v>
          </cell>
          <cell r="AH159">
            <v>0</v>
          </cell>
          <cell r="AI159">
            <v>406.06131442510417</v>
          </cell>
          <cell r="AJ159">
            <v>22</v>
          </cell>
          <cell r="AK159">
            <v>495.01131442510416</v>
          </cell>
          <cell r="AL159">
            <v>0</v>
          </cell>
          <cell r="AM159">
            <v>220</v>
          </cell>
          <cell r="AN159">
            <v>0</v>
          </cell>
          <cell r="AO159">
            <v>0</v>
          </cell>
          <cell r="AP159">
            <v>220</v>
          </cell>
          <cell r="AQ159">
            <v>495.01131442510416</v>
          </cell>
          <cell r="AR159">
            <v>0</v>
          </cell>
          <cell r="AS159">
            <v>0</v>
          </cell>
          <cell r="AT159">
            <v>0</v>
          </cell>
          <cell r="AU159">
            <v>0</v>
          </cell>
          <cell r="AV159">
            <v>95.534699404638843</v>
          </cell>
          <cell r="AW159">
            <v>140.49220500682182</v>
          </cell>
          <cell r="AX159">
            <v>877.50351943192595</v>
          </cell>
          <cell r="AY159">
            <v>325.77108850985883</v>
          </cell>
        </row>
        <row r="160">
          <cell r="A160"/>
          <cell r="B160"/>
          <cell r="C160"/>
          <cell r="D160"/>
          <cell r="E160"/>
          <cell r="F160"/>
          <cell r="G160"/>
          <cell r="H160"/>
          <cell r="I160"/>
          <cell r="J160"/>
          <cell r="K160"/>
          <cell r="L160"/>
          <cell r="M160"/>
          <cell r="N160"/>
          <cell r="O160"/>
          <cell r="Q160"/>
          <cell r="R160"/>
          <cell r="V160"/>
          <cell r="W160"/>
          <cell r="X160"/>
          <cell r="Y160"/>
          <cell r="Z160" t="e">
            <v>#N/A</v>
          </cell>
          <cell r="AA160"/>
          <cell r="AB160"/>
          <cell r="AC160"/>
          <cell r="AD160"/>
          <cell r="AE160"/>
          <cell r="AF160"/>
          <cell r="AG160"/>
          <cell r="AH160"/>
          <cell r="AI160"/>
          <cell r="AJ160"/>
          <cell r="AK160"/>
          <cell r="AL160"/>
          <cell r="AM160"/>
          <cell r="AN160"/>
          <cell r="AO160"/>
          <cell r="AP160"/>
          <cell r="AQ160"/>
          <cell r="AR160"/>
          <cell r="AS160"/>
          <cell r="AT160"/>
          <cell r="AU160"/>
          <cell r="AV160"/>
          <cell r="AW160"/>
          <cell r="AX160"/>
          <cell r="AY160"/>
        </row>
        <row r="161">
          <cell r="A161" t="str">
            <v>EF0158</v>
          </cell>
          <cell r="B161" t="str">
            <v>Active</v>
          </cell>
          <cell r="C161" t="str">
            <v>ELFASHER</v>
          </cell>
          <cell r="D161" t="str">
            <v xml:space="preserve">Mohamed ELHAFEZ IBRAHIM </v>
          </cell>
          <cell r="E161" t="str">
            <v>LOG</v>
          </cell>
          <cell r="F161" t="str">
            <v>Watchman</v>
          </cell>
          <cell r="G161" t="str">
            <v>A4</v>
          </cell>
          <cell r="H161" t="str">
            <v>WHouse</v>
          </cell>
          <cell r="I161" t="str">
            <v>EFC01</v>
          </cell>
          <cell r="J161">
            <v>650100</v>
          </cell>
          <cell r="K161" t="str">
            <v>F1K</v>
          </cell>
          <cell r="L161" t="str">
            <v>CA03</v>
          </cell>
          <cell r="M161">
            <v>198</v>
          </cell>
          <cell r="N161">
            <v>286.53874831688819</v>
          </cell>
          <cell r="O161">
            <v>74.95</v>
          </cell>
          <cell r="Q161">
            <v>77</v>
          </cell>
          <cell r="R161">
            <v>35.6</v>
          </cell>
          <cell r="V161">
            <v>0</v>
          </cell>
          <cell r="W161">
            <v>0</v>
          </cell>
          <cell r="X161">
            <v>112.6</v>
          </cell>
          <cell r="Y161">
            <v>474.0887483168882</v>
          </cell>
          <cell r="Z161">
            <v>23.943876177620616</v>
          </cell>
          <cell r="AA161">
            <v>0</v>
          </cell>
          <cell r="AB161">
            <v>0</v>
          </cell>
          <cell r="AC161">
            <v>296.90406460249562</v>
          </cell>
          <cell r="AD161">
            <v>320.84794078011623</v>
          </cell>
          <cell r="AE161">
            <v>474.0887483168882</v>
          </cell>
          <cell r="AF161">
            <v>110.95</v>
          </cell>
          <cell r="AG161">
            <v>37.927099865351053</v>
          </cell>
          <cell r="AH161">
            <v>0</v>
          </cell>
          <cell r="AI161">
            <v>405.4236336465662</v>
          </cell>
          <cell r="AJ161">
            <v>22</v>
          </cell>
          <cell r="AK161">
            <v>735.00958923165331</v>
          </cell>
          <cell r="AL161">
            <v>0</v>
          </cell>
          <cell r="AM161">
            <v>420</v>
          </cell>
          <cell r="AN161">
            <v>0</v>
          </cell>
          <cell r="AO161">
            <v>0</v>
          </cell>
          <cell r="AP161">
            <v>220</v>
          </cell>
          <cell r="AQ161">
            <v>535.00958923165331</v>
          </cell>
          <cell r="AR161">
            <v>0</v>
          </cell>
          <cell r="AS161">
            <v>0</v>
          </cell>
          <cell r="AT161">
            <v>0</v>
          </cell>
          <cell r="AU161">
            <v>0</v>
          </cell>
          <cell r="AV161">
            <v>80.595087213870997</v>
          </cell>
          <cell r="AW161">
            <v>118.52218707922205</v>
          </cell>
          <cell r="AX161">
            <v>1095.5317763108753</v>
          </cell>
          <cell r="AY161">
            <v>406.713558820797</v>
          </cell>
        </row>
        <row r="162">
          <cell r="A162"/>
          <cell r="B162"/>
          <cell r="C162"/>
          <cell r="D162"/>
          <cell r="E162"/>
          <cell r="F162"/>
          <cell r="G162"/>
          <cell r="H162"/>
          <cell r="I162"/>
          <cell r="J162"/>
          <cell r="K162"/>
          <cell r="L162"/>
          <cell r="M162"/>
          <cell r="N162"/>
          <cell r="O162"/>
          <cell r="Q162"/>
          <cell r="R162"/>
          <cell r="V162"/>
          <cell r="W162"/>
          <cell r="X162"/>
          <cell r="Y162"/>
          <cell r="Z162" t="e">
            <v>#N/A</v>
          </cell>
          <cell r="AA162"/>
          <cell r="AB162"/>
          <cell r="AC162"/>
          <cell r="AD162"/>
          <cell r="AE162"/>
          <cell r="AF162"/>
          <cell r="AG162"/>
          <cell r="AH162"/>
          <cell r="AI162"/>
          <cell r="AJ162"/>
          <cell r="AK162"/>
          <cell r="AL162"/>
          <cell r="AM162"/>
          <cell r="AN162"/>
          <cell r="AO162"/>
          <cell r="AP162"/>
          <cell r="AQ162"/>
          <cell r="AR162"/>
          <cell r="AS162"/>
          <cell r="AT162"/>
          <cell r="AU162"/>
          <cell r="AV162"/>
          <cell r="AW162"/>
          <cell r="AX162"/>
          <cell r="AY162"/>
        </row>
        <row r="163">
          <cell r="A163" t="str">
            <v>EF0160</v>
          </cell>
          <cell r="B163" t="str">
            <v>Active</v>
          </cell>
          <cell r="C163" t="str">
            <v>ELFASHER</v>
          </cell>
          <cell r="D163" t="str">
            <v xml:space="preserve">Ali IBRAHIM ELHAJ </v>
          </cell>
          <cell r="E163" t="str">
            <v>LOG</v>
          </cell>
          <cell r="F163" t="str">
            <v>Watchman</v>
          </cell>
          <cell r="G163" t="str">
            <v>A4</v>
          </cell>
          <cell r="H163" t="str">
            <v>Guest house</v>
          </cell>
          <cell r="I163" t="str">
            <v>EFC01</v>
          </cell>
          <cell r="J163">
            <v>650014</v>
          </cell>
          <cell r="K163" t="str">
            <v>Z1L</v>
          </cell>
          <cell r="L163" t="str">
            <v>6500O</v>
          </cell>
          <cell r="M163">
            <v>198</v>
          </cell>
          <cell r="N163">
            <v>286.53874831688819</v>
          </cell>
          <cell r="O163">
            <v>74.95</v>
          </cell>
          <cell r="Q163">
            <v>77</v>
          </cell>
          <cell r="R163">
            <v>35.6</v>
          </cell>
          <cell r="V163">
            <v>0</v>
          </cell>
          <cell r="W163">
            <v>0</v>
          </cell>
          <cell r="X163">
            <v>112.6</v>
          </cell>
          <cell r="Y163">
            <v>474.0887483168882</v>
          </cell>
          <cell r="Z163">
            <v>23.943876177620616</v>
          </cell>
          <cell r="AA163">
            <v>0</v>
          </cell>
          <cell r="AB163">
            <v>0</v>
          </cell>
          <cell r="AC163">
            <v>301.69283983801978</v>
          </cell>
          <cell r="AD163">
            <v>325.63671601564039</v>
          </cell>
          <cell r="AE163">
            <v>474.0887483168882</v>
          </cell>
          <cell r="AF163">
            <v>110.95</v>
          </cell>
          <cell r="AG163">
            <v>37.927099865351053</v>
          </cell>
          <cell r="AH163">
            <v>0</v>
          </cell>
          <cell r="AI163">
            <v>406.62082745544723</v>
          </cell>
          <cell r="AJ163">
            <v>22</v>
          </cell>
          <cell r="AK163">
            <v>739.79836446717752</v>
          </cell>
          <cell r="AL163">
            <v>0</v>
          </cell>
          <cell r="AM163">
            <v>430</v>
          </cell>
          <cell r="AN163">
            <v>0</v>
          </cell>
          <cell r="AO163">
            <v>0</v>
          </cell>
          <cell r="AP163">
            <v>220</v>
          </cell>
          <cell r="AQ163">
            <v>529.79836446717752</v>
          </cell>
          <cell r="AR163">
            <v>0</v>
          </cell>
          <cell r="AS163">
            <v>0</v>
          </cell>
          <cell r="AT163">
            <v>0</v>
          </cell>
          <cell r="AU163">
            <v>0</v>
          </cell>
          <cell r="AV163">
            <v>80.595087213870997</v>
          </cell>
          <cell r="AW163">
            <v>118.52218707922205</v>
          </cell>
          <cell r="AX163">
            <v>1100.3205515463997</v>
          </cell>
          <cell r="AY163">
            <v>408.49138020448305</v>
          </cell>
        </row>
        <row r="164">
          <cell r="A164"/>
          <cell r="B164"/>
          <cell r="C164"/>
          <cell r="D164"/>
          <cell r="E164"/>
          <cell r="F164"/>
          <cell r="G164"/>
          <cell r="H164"/>
          <cell r="I164"/>
          <cell r="J164"/>
          <cell r="K164"/>
          <cell r="L164"/>
          <cell r="M164"/>
          <cell r="N164"/>
          <cell r="O164"/>
          <cell r="Q164"/>
          <cell r="R164"/>
          <cell r="V164"/>
          <cell r="W164"/>
          <cell r="X164"/>
          <cell r="Y164"/>
          <cell r="Z164" t="e">
            <v>#N/A</v>
          </cell>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cell r="AY164"/>
        </row>
        <row r="165">
          <cell r="A165" t="str">
            <v>EF0162</v>
          </cell>
          <cell r="B165" t="str">
            <v>Active</v>
          </cell>
          <cell r="C165" t="str">
            <v>ELFASHER</v>
          </cell>
          <cell r="D165" t="str">
            <v xml:space="preserve">Abdulrahman MOHAMED ADAM </v>
          </cell>
          <cell r="E165" t="str">
            <v>LOG</v>
          </cell>
          <cell r="F165" t="str">
            <v>Watchman</v>
          </cell>
          <cell r="G165" t="str">
            <v>A4</v>
          </cell>
          <cell r="H165" t="str">
            <v>Guest house</v>
          </cell>
          <cell r="I165" t="str">
            <v>EFC01</v>
          </cell>
          <cell r="J165">
            <v>650014</v>
          </cell>
          <cell r="K165" t="str">
            <v>Z1L</v>
          </cell>
          <cell r="L165" t="str">
            <v>6500O</v>
          </cell>
          <cell r="M165">
            <v>198</v>
          </cell>
          <cell r="N165">
            <v>286.53874831688819</v>
          </cell>
          <cell r="O165">
            <v>74.95</v>
          </cell>
          <cell r="Q165">
            <v>77</v>
          </cell>
          <cell r="R165">
            <v>35.6</v>
          </cell>
          <cell r="V165">
            <v>0</v>
          </cell>
          <cell r="W165">
            <v>0</v>
          </cell>
          <cell r="X165">
            <v>112.6</v>
          </cell>
          <cell r="Y165">
            <v>474.0887483168882</v>
          </cell>
          <cell r="Z165">
            <v>23.943876177620616</v>
          </cell>
          <cell r="AA165">
            <v>0</v>
          </cell>
          <cell r="AB165">
            <v>0</v>
          </cell>
          <cell r="AC165">
            <v>301.69283983801978</v>
          </cell>
          <cell r="AD165">
            <v>325.63671601564039</v>
          </cell>
          <cell r="AE165">
            <v>474.0887483168882</v>
          </cell>
          <cell r="AF165">
            <v>110.95</v>
          </cell>
          <cell r="AG165">
            <v>37.927099865351053</v>
          </cell>
          <cell r="AH165">
            <v>0</v>
          </cell>
          <cell r="AI165">
            <v>406.62082745544723</v>
          </cell>
          <cell r="AJ165">
            <v>22</v>
          </cell>
          <cell r="AK165">
            <v>739.79836446717752</v>
          </cell>
          <cell r="AL165">
            <v>0</v>
          </cell>
          <cell r="AM165">
            <v>420</v>
          </cell>
          <cell r="AN165">
            <v>0</v>
          </cell>
          <cell r="AO165">
            <v>0</v>
          </cell>
          <cell r="AP165">
            <v>220</v>
          </cell>
          <cell r="AQ165">
            <v>539.79836446717752</v>
          </cell>
          <cell r="AR165">
            <v>0</v>
          </cell>
          <cell r="AS165">
            <v>0</v>
          </cell>
          <cell r="AT165">
            <v>0</v>
          </cell>
          <cell r="AU165">
            <v>0</v>
          </cell>
          <cell r="AV165">
            <v>80.595087213870997</v>
          </cell>
          <cell r="AW165">
            <v>118.52218707922205</v>
          </cell>
          <cell r="AX165">
            <v>1100.3205515463997</v>
          </cell>
          <cell r="AY165">
            <v>408.49138020448305</v>
          </cell>
        </row>
        <row r="166">
          <cell r="A166" t="str">
            <v>EF0163</v>
          </cell>
          <cell r="B166" t="str">
            <v>Active</v>
          </cell>
          <cell r="C166" t="str">
            <v>ELFASHER</v>
          </cell>
          <cell r="D166" t="str">
            <v xml:space="preserve">Mohamed ABOH MOHAMED </v>
          </cell>
          <cell r="E166" t="str">
            <v>FA</v>
          </cell>
          <cell r="F166" t="str">
            <v>Local Food Aid Monitor</v>
          </cell>
          <cell r="G166" t="str">
            <v>C4</v>
          </cell>
          <cell r="H166" t="str">
            <v>ST</v>
          </cell>
          <cell r="I166" t="str">
            <v>EFF01</v>
          </cell>
          <cell r="J166">
            <v>650101</v>
          </cell>
          <cell r="K166" t="str">
            <v>D4G</v>
          </cell>
          <cell r="L166" t="str">
            <v>AB02</v>
          </cell>
          <cell r="M166">
            <v>198</v>
          </cell>
          <cell r="N166">
            <v>506.23994498974128</v>
          </cell>
          <cell r="O166">
            <v>74.95</v>
          </cell>
          <cell r="Q166">
            <v>77</v>
          </cell>
          <cell r="R166">
            <v>35.6</v>
          </cell>
          <cell r="V166">
            <v>0</v>
          </cell>
          <cell r="W166">
            <v>0</v>
          </cell>
          <cell r="X166">
            <v>112.6</v>
          </cell>
          <cell r="Y166">
            <v>693.78994498974134</v>
          </cell>
          <cell r="Z166">
            <v>0</v>
          </cell>
          <cell r="AA166">
            <v>94.607719771328362</v>
          </cell>
          <cell r="AB166">
            <v>0</v>
          </cell>
          <cell r="AC166">
            <v>0</v>
          </cell>
          <cell r="AD166">
            <v>94.607719771328362</v>
          </cell>
          <cell r="AE166">
            <v>693.78994498974134</v>
          </cell>
          <cell r="AF166">
            <v>110.95</v>
          </cell>
          <cell r="AG166">
            <v>55.503195599179307</v>
          </cell>
          <cell r="AH166">
            <v>0</v>
          </cell>
          <cell r="AI166">
            <v>574.6406092762262</v>
          </cell>
          <cell r="AJ166">
            <v>22</v>
          </cell>
          <cell r="AK166">
            <v>710.89446916189036</v>
          </cell>
          <cell r="AL166">
            <v>0</v>
          </cell>
          <cell r="AM166">
            <v>539</v>
          </cell>
          <cell r="AN166">
            <v>0</v>
          </cell>
          <cell r="AO166">
            <v>0</v>
          </cell>
          <cell r="AP166">
            <v>220</v>
          </cell>
          <cell r="AQ166">
            <v>391.89446916189036</v>
          </cell>
          <cell r="AR166">
            <v>0</v>
          </cell>
          <cell r="AS166">
            <v>0</v>
          </cell>
          <cell r="AT166">
            <v>0</v>
          </cell>
          <cell r="AU166">
            <v>0</v>
          </cell>
          <cell r="AV166">
            <v>117.94429064825604</v>
          </cell>
          <cell r="AW166">
            <v>173.44748624743534</v>
          </cell>
          <cell r="AX166">
            <v>1126.3419554093257</v>
          </cell>
          <cell r="AY166">
            <v>418.1517643206264</v>
          </cell>
        </row>
        <row r="167">
          <cell r="A167"/>
          <cell r="B167"/>
          <cell r="C167"/>
          <cell r="D167"/>
          <cell r="E167"/>
          <cell r="F167"/>
          <cell r="G167"/>
          <cell r="H167"/>
          <cell r="I167"/>
          <cell r="J167"/>
          <cell r="K167"/>
          <cell r="L167"/>
          <cell r="M167"/>
          <cell r="N167"/>
          <cell r="O167"/>
          <cell r="Q167"/>
          <cell r="R167"/>
          <cell r="V167"/>
          <cell r="W167"/>
          <cell r="X167"/>
          <cell r="Y167"/>
          <cell r="Z167" t="e">
            <v>#N/A</v>
          </cell>
          <cell r="AA167"/>
          <cell r="AB167"/>
          <cell r="AC167"/>
          <cell r="AD167"/>
          <cell r="AE167"/>
          <cell r="AF167"/>
          <cell r="AG167"/>
          <cell r="AH167"/>
          <cell r="AI167"/>
          <cell r="AJ167"/>
          <cell r="AK167"/>
          <cell r="AL167"/>
          <cell r="AM167"/>
          <cell r="AN167"/>
          <cell r="AO167"/>
          <cell r="AP167"/>
          <cell r="AQ167"/>
          <cell r="AR167"/>
          <cell r="AS167"/>
          <cell r="AT167"/>
          <cell r="AU167"/>
          <cell r="AV167"/>
          <cell r="AW167"/>
          <cell r="AX167"/>
          <cell r="AY167"/>
        </row>
        <row r="168">
          <cell r="A168" t="str">
            <v>EF0165</v>
          </cell>
          <cell r="B168" t="str">
            <v>Active</v>
          </cell>
          <cell r="C168" t="str">
            <v>ELFASHER</v>
          </cell>
          <cell r="D168" t="str">
            <v xml:space="preserve">Abdulaziz ABAKAR MEDANI </v>
          </cell>
          <cell r="E168" t="str">
            <v>FA</v>
          </cell>
          <cell r="F168" t="str">
            <v>Local Food Aid Team Leader</v>
          </cell>
          <cell r="G168" t="str">
            <v>E4</v>
          </cell>
          <cell r="H168" t="str">
            <v>ST</v>
          </cell>
          <cell r="I168" t="str">
            <v>EFF01</v>
          </cell>
          <cell r="J168">
            <v>650101</v>
          </cell>
          <cell r="K168" t="str">
            <v>D4G</v>
          </cell>
          <cell r="L168" t="str">
            <v>AB02</v>
          </cell>
          <cell r="M168">
            <v>198</v>
          </cell>
          <cell r="N168">
            <v>712.33322390248941</v>
          </cell>
          <cell r="O168">
            <v>74.95</v>
          </cell>
          <cell r="Q168">
            <v>77</v>
          </cell>
          <cell r="R168">
            <v>35.6</v>
          </cell>
          <cell r="V168">
            <v>125.15002200000001</v>
          </cell>
          <cell r="W168">
            <v>0</v>
          </cell>
          <cell r="X168">
            <v>237.750022</v>
          </cell>
          <cell r="Y168">
            <v>1025.0332459024894</v>
          </cell>
          <cell r="Z168">
            <v>0</v>
          </cell>
          <cell r="AA168">
            <v>0</v>
          </cell>
          <cell r="AB168">
            <v>0</v>
          </cell>
          <cell r="AC168">
            <v>0</v>
          </cell>
          <cell r="AD168">
            <v>0</v>
          </cell>
          <cell r="AE168">
            <v>1025.0332459024894</v>
          </cell>
          <cell r="AF168">
            <v>130.94999999999999</v>
          </cell>
          <cell r="AG168">
            <v>82.002659672199158</v>
          </cell>
          <cell r="AH168">
            <v>0</v>
          </cell>
          <cell r="AI168">
            <v>812.08058623029024</v>
          </cell>
          <cell r="AJ168">
            <v>29.416117246058047</v>
          </cell>
          <cell r="AK168">
            <v>913.61446898423219</v>
          </cell>
          <cell r="AL168">
            <v>0</v>
          </cell>
          <cell r="AM168">
            <v>220</v>
          </cell>
          <cell r="AN168">
            <v>0</v>
          </cell>
          <cell r="AO168">
            <v>0</v>
          </cell>
          <cell r="AP168">
            <v>220</v>
          </cell>
          <cell r="AQ168">
            <v>913.61446898423219</v>
          </cell>
          <cell r="AR168">
            <v>0</v>
          </cell>
          <cell r="AS168">
            <v>0</v>
          </cell>
          <cell r="AT168">
            <v>0</v>
          </cell>
          <cell r="AU168">
            <v>0</v>
          </cell>
          <cell r="AV168">
            <v>174.25565180342321</v>
          </cell>
          <cell r="AW168">
            <v>256.25831147562235</v>
          </cell>
          <cell r="AX168">
            <v>1419.2888977059126</v>
          </cell>
          <cell r="AY168">
            <v>526.90761789187513</v>
          </cell>
        </row>
        <row r="169">
          <cell r="A169" t="str">
            <v>EF0166</v>
          </cell>
          <cell r="B169" t="str">
            <v>Active</v>
          </cell>
          <cell r="C169" t="str">
            <v>ELFASHER</v>
          </cell>
          <cell r="D169" t="str">
            <v xml:space="preserve">Haviz MUSA ABAKER </v>
          </cell>
          <cell r="E169" t="str">
            <v>LOG</v>
          </cell>
          <cell r="F169" t="str">
            <v>Rehabilitation Assitant</v>
          </cell>
          <cell r="G169" t="str">
            <v>C4</v>
          </cell>
          <cell r="H169" t="str">
            <v>ST</v>
          </cell>
          <cell r="I169" t="str">
            <v>EFC01</v>
          </cell>
          <cell r="J169">
            <v>650100</v>
          </cell>
          <cell r="K169" t="str">
            <v>F1K</v>
          </cell>
          <cell r="L169" t="str">
            <v>CA03</v>
          </cell>
          <cell r="M169">
            <v>198</v>
          </cell>
          <cell r="N169">
            <v>506.23994498974128</v>
          </cell>
          <cell r="O169">
            <v>74.95</v>
          </cell>
          <cell r="Q169">
            <v>77</v>
          </cell>
          <cell r="R169">
            <v>35.6</v>
          </cell>
          <cell r="V169">
            <v>0</v>
          </cell>
          <cell r="W169">
            <v>0</v>
          </cell>
          <cell r="X169">
            <v>112.6</v>
          </cell>
          <cell r="Y169">
            <v>693.78994498974134</v>
          </cell>
          <cell r="Z169">
            <v>0</v>
          </cell>
          <cell r="AA169">
            <v>89.35173533958789</v>
          </cell>
          <cell r="AB169">
            <v>0</v>
          </cell>
          <cell r="AC169">
            <v>196.22341878497735</v>
          </cell>
          <cell r="AD169">
            <v>285.57515412456524</v>
          </cell>
          <cell r="AE169">
            <v>693.78994498974134</v>
          </cell>
          <cell r="AF169">
            <v>110.95</v>
          </cell>
          <cell r="AG169">
            <v>55.503195599179307</v>
          </cell>
          <cell r="AH169">
            <v>0</v>
          </cell>
          <cell r="AI169">
            <v>670.12432645284457</v>
          </cell>
          <cell r="AJ169">
            <v>22</v>
          </cell>
          <cell r="AK169">
            <v>901.86190351512732</v>
          </cell>
          <cell r="AL169">
            <v>0</v>
          </cell>
          <cell r="AM169">
            <v>539</v>
          </cell>
          <cell r="AN169">
            <v>0</v>
          </cell>
          <cell r="AO169">
            <v>0</v>
          </cell>
          <cell r="AP169">
            <v>220</v>
          </cell>
          <cell r="AQ169">
            <v>582.86190351512732</v>
          </cell>
          <cell r="AR169">
            <v>0</v>
          </cell>
          <cell r="AS169">
            <v>0</v>
          </cell>
          <cell r="AT169">
            <v>0</v>
          </cell>
          <cell r="AU169">
            <v>0</v>
          </cell>
          <cell r="AV169">
            <v>117.94429064825604</v>
          </cell>
          <cell r="AW169">
            <v>173.44748624743534</v>
          </cell>
          <cell r="AX169">
            <v>1317.3093897625627</v>
          </cell>
          <cell r="AY169">
            <v>489.04796881615169</v>
          </cell>
        </row>
        <row r="170">
          <cell r="A170"/>
          <cell r="B170"/>
          <cell r="C170"/>
          <cell r="D170"/>
          <cell r="E170"/>
          <cell r="F170"/>
          <cell r="G170"/>
          <cell r="H170"/>
          <cell r="I170"/>
          <cell r="J170"/>
          <cell r="K170"/>
          <cell r="L170"/>
          <cell r="M170"/>
          <cell r="N170"/>
          <cell r="O170"/>
          <cell r="Q170"/>
          <cell r="R170"/>
          <cell r="V170"/>
          <cell r="W170"/>
          <cell r="X170"/>
          <cell r="Y170"/>
          <cell r="Z170" t="e">
            <v>#N/A</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row>
        <row r="171">
          <cell r="A171"/>
          <cell r="B171"/>
          <cell r="C171"/>
          <cell r="D171"/>
          <cell r="E171"/>
          <cell r="F171"/>
          <cell r="G171"/>
          <cell r="H171"/>
          <cell r="I171"/>
          <cell r="J171"/>
          <cell r="K171"/>
          <cell r="L171"/>
          <cell r="M171"/>
          <cell r="N171"/>
          <cell r="O171"/>
          <cell r="Q171"/>
          <cell r="R171"/>
          <cell r="V171"/>
          <cell r="W171"/>
          <cell r="X171"/>
          <cell r="Y171"/>
          <cell r="Z171" t="e">
            <v>#N/A</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row>
        <row r="172">
          <cell r="A172"/>
          <cell r="B172"/>
          <cell r="C172"/>
          <cell r="D172"/>
          <cell r="E172"/>
          <cell r="F172"/>
          <cell r="G172"/>
          <cell r="H172"/>
          <cell r="I172"/>
          <cell r="J172"/>
          <cell r="K172"/>
          <cell r="L172"/>
          <cell r="M172"/>
          <cell r="N172"/>
          <cell r="O172"/>
          <cell r="Q172"/>
          <cell r="R172"/>
          <cell r="V172"/>
          <cell r="W172"/>
          <cell r="X172"/>
          <cell r="Y172"/>
          <cell r="Z172" t="e">
            <v>#N/A</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row>
        <row r="173">
          <cell r="A173" t="str">
            <v>EF0170</v>
          </cell>
          <cell r="B173" t="str">
            <v>Active</v>
          </cell>
          <cell r="C173" t="str">
            <v>ELFASHER</v>
          </cell>
          <cell r="D173" t="str">
            <v xml:space="preserve">Omer AHMED MOHAMED </v>
          </cell>
          <cell r="E173" t="str">
            <v>LOG</v>
          </cell>
          <cell r="F173" t="str">
            <v>Watchman</v>
          </cell>
          <cell r="G173" t="str">
            <v>A4</v>
          </cell>
          <cell r="H173" t="str">
            <v>Guest house</v>
          </cell>
          <cell r="I173" t="str">
            <v>EFC01</v>
          </cell>
          <cell r="J173">
            <v>650014</v>
          </cell>
          <cell r="K173" t="str">
            <v>Z1L</v>
          </cell>
          <cell r="L173" t="str">
            <v>6500O</v>
          </cell>
          <cell r="M173">
            <v>198</v>
          </cell>
          <cell r="N173">
            <v>286.53874831688819</v>
          </cell>
          <cell r="O173">
            <v>74.95</v>
          </cell>
          <cell r="Q173">
            <v>77</v>
          </cell>
          <cell r="R173">
            <v>35.6</v>
          </cell>
          <cell r="V173">
            <v>0</v>
          </cell>
          <cell r="W173">
            <v>0</v>
          </cell>
          <cell r="X173">
            <v>112.6</v>
          </cell>
          <cell r="Y173">
            <v>474.0887483168882</v>
          </cell>
          <cell r="Z173">
            <v>23.943876177620616</v>
          </cell>
          <cell r="AA173">
            <v>0</v>
          </cell>
          <cell r="AB173">
            <v>0</v>
          </cell>
          <cell r="AC173">
            <v>234.64998654068202</v>
          </cell>
          <cell r="AD173">
            <v>258.59386271830266</v>
          </cell>
          <cell r="AE173">
            <v>474.0887483168882</v>
          </cell>
          <cell r="AF173">
            <v>110.95</v>
          </cell>
          <cell r="AG173">
            <v>37.927099865351053</v>
          </cell>
          <cell r="AH173">
            <v>0</v>
          </cell>
          <cell r="AI173">
            <v>389.86011413111282</v>
          </cell>
          <cell r="AJ173">
            <v>22</v>
          </cell>
          <cell r="AK173">
            <v>672.75551116983979</v>
          </cell>
          <cell r="AL173">
            <v>0</v>
          </cell>
          <cell r="AM173">
            <v>220</v>
          </cell>
          <cell r="AN173">
            <v>0</v>
          </cell>
          <cell r="AO173">
            <v>0</v>
          </cell>
          <cell r="AP173">
            <v>220</v>
          </cell>
          <cell r="AQ173">
            <v>672.75551116983979</v>
          </cell>
          <cell r="AR173">
            <v>0</v>
          </cell>
          <cell r="AS173">
            <v>0</v>
          </cell>
          <cell r="AT173">
            <v>0</v>
          </cell>
          <cell r="AU173">
            <v>0</v>
          </cell>
          <cell r="AV173">
            <v>80.595087213870997</v>
          </cell>
          <cell r="AW173">
            <v>118.52218707922205</v>
          </cell>
          <cell r="AX173">
            <v>1033.2776982490618</v>
          </cell>
          <cell r="AY173">
            <v>383.60188083287983</v>
          </cell>
        </row>
        <row r="174">
          <cell r="A174"/>
          <cell r="B174"/>
          <cell r="C174"/>
          <cell r="D174"/>
          <cell r="E174"/>
          <cell r="F174"/>
          <cell r="G174"/>
          <cell r="H174"/>
          <cell r="I174"/>
          <cell r="J174"/>
          <cell r="K174"/>
          <cell r="L174"/>
          <cell r="M174"/>
          <cell r="N174"/>
          <cell r="O174"/>
          <cell r="Q174"/>
          <cell r="R174"/>
          <cell r="V174"/>
          <cell r="W174"/>
          <cell r="X174"/>
          <cell r="Y174"/>
          <cell r="Z174" t="e">
            <v>#N/A</v>
          </cell>
          <cell r="AA174"/>
          <cell r="AB174"/>
          <cell r="AC174"/>
          <cell r="AD174"/>
          <cell r="AE174"/>
          <cell r="AF174"/>
          <cell r="AG174"/>
          <cell r="AH174"/>
          <cell r="AI174"/>
          <cell r="AJ174"/>
          <cell r="AK174"/>
          <cell r="AL174"/>
          <cell r="AM174"/>
          <cell r="AN174"/>
          <cell r="AO174"/>
          <cell r="AP174"/>
          <cell r="AQ174"/>
          <cell r="AR174"/>
          <cell r="AS174"/>
          <cell r="AT174"/>
          <cell r="AU174"/>
          <cell r="AV174"/>
          <cell r="AW174"/>
          <cell r="AX174"/>
          <cell r="AY174"/>
        </row>
        <row r="175">
          <cell r="A175" t="str">
            <v>EF0172</v>
          </cell>
          <cell r="B175" t="str">
            <v>Active</v>
          </cell>
          <cell r="C175" t="str">
            <v>ELFASHER</v>
          </cell>
          <cell r="D175" t="str">
            <v xml:space="preserve">Seedeg ISHAG ZAKARIA </v>
          </cell>
          <cell r="E175" t="str">
            <v>NUTSURVEY</v>
          </cell>
          <cell r="F175" t="str">
            <v xml:space="preserve"> Team Leader</v>
          </cell>
          <cell r="G175" t="str">
            <v>D4</v>
          </cell>
          <cell r="H175" t="str">
            <v>Nut survey</v>
          </cell>
          <cell r="I175" t="str">
            <v>EFN02</v>
          </cell>
          <cell r="J175">
            <v>650101</v>
          </cell>
          <cell r="K175" t="str">
            <v>F1K</v>
          </cell>
          <cell r="L175" t="str">
            <v>CA02</v>
          </cell>
          <cell r="M175">
            <v>198</v>
          </cell>
          <cell r="N175">
            <v>590.55458485715826</v>
          </cell>
          <cell r="O175">
            <v>74.95</v>
          </cell>
          <cell r="Q175">
            <v>77</v>
          </cell>
          <cell r="R175">
            <v>35.6</v>
          </cell>
          <cell r="V175">
            <v>66.336945847826101</v>
          </cell>
          <cell r="W175">
            <v>0</v>
          </cell>
          <cell r="X175">
            <v>178.93694584782611</v>
          </cell>
          <cell r="Y175">
            <v>844.44153070498442</v>
          </cell>
          <cell r="Z175">
            <v>0</v>
          </cell>
          <cell r="AA175">
            <v>0</v>
          </cell>
          <cell r="AB175">
            <v>0</v>
          </cell>
          <cell r="AC175">
            <v>0</v>
          </cell>
          <cell r="AD175">
            <v>0</v>
          </cell>
          <cell r="AE175">
            <v>844.44153070498442</v>
          </cell>
          <cell r="AF175">
            <v>130.94999999999999</v>
          </cell>
          <cell r="AG175">
            <v>67.555322456398741</v>
          </cell>
          <cell r="AH175">
            <v>0</v>
          </cell>
          <cell r="AI175">
            <v>645.93620824858567</v>
          </cell>
          <cell r="AJ175">
            <v>43.800000000000004</v>
          </cell>
          <cell r="AK175">
            <v>733.08620824858576</v>
          </cell>
          <cell r="AL175">
            <v>0</v>
          </cell>
          <cell r="AM175">
            <v>220</v>
          </cell>
          <cell r="AN175">
            <v>0</v>
          </cell>
          <cell r="AO175">
            <v>259</v>
          </cell>
          <cell r="AP175">
            <v>438</v>
          </cell>
          <cell r="AQ175">
            <v>951.08620824858576</v>
          </cell>
          <cell r="AR175">
            <v>0</v>
          </cell>
          <cell r="AS175">
            <v>0</v>
          </cell>
          <cell r="AT175">
            <v>0</v>
          </cell>
          <cell r="AU175">
            <v>0</v>
          </cell>
          <cell r="AV175">
            <v>143.55506021984735</v>
          </cell>
          <cell r="AW175">
            <v>211.1103826762461</v>
          </cell>
          <cell r="AX175">
            <v>1425.9965909248317</v>
          </cell>
          <cell r="AY175">
            <v>529.39783299976671</v>
          </cell>
        </row>
        <row r="176">
          <cell r="A176"/>
          <cell r="B176"/>
          <cell r="C176"/>
          <cell r="D176"/>
          <cell r="E176"/>
          <cell r="F176"/>
          <cell r="G176"/>
          <cell r="H176"/>
          <cell r="I176"/>
          <cell r="J176"/>
          <cell r="K176"/>
          <cell r="L176"/>
          <cell r="M176"/>
          <cell r="N176"/>
          <cell r="O176"/>
          <cell r="Q176"/>
          <cell r="R176"/>
          <cell r="V176"/>
          <cell r="W176"/>
          <cell r="X176"/>
          <cell r="Y176"/>
          <cell r="Z176" t="e">
            <v>#N/A</v>
          </cell>
          <cell r="AA176"/>
          <cell r="AB176"/>
          <cell r="AC176"/>
          <cell r="AD176"/>
          <cell r="AE176"/>
          <cell r="AF176"/>
          <cell r="AG176"/>
          <cell r="AH176"/>
          <cell r="AI176"/>
          <cell r="AJ176"/>
          <cell r="AK176"/>
          <cell r="AL176"/>
          <cell r="AM176"/>
          <cell r="AN176"/>
          <cell r="AO176"/>
          <cell r="AP176"/>
          <cell r="AQ176"/>
          <cell r="AR176"/>
          <cell r="AS176"/>
          <cell r="AT176"/>
          <cell r="AU176"/>
          <cell r="AV176"/>
          <cell r="AW176"/>
          <cell r="AX176"/>
          <cell r="AY176"/>
        </row>
        <row r="177">
          <cell r="A177"/>
          <cell r="B177"/>
          <cell r="C177"/>
          <cell r="D177"/>
          <cell r="E177"/>
          <cell r="F177"/>
          <cell r="G177"/>
          <cell r="H177"/>
          <cell r="I177"/>
          <cell r="J177"/>
          <cell r="K177"/>
          <cell r="L177"/>
          <cell r="M177"/>
          <cell r="N177"/>
          <cell r="O177"/>
          <cell r="Q177"/>
          <cell r="R177"/>
          <cell r="V177"/>
          <cell r="W177"/>
          <cell r="X177"/>
          <cell r="Y177"/>
          <cell r="Z177" t="e">
            <v>#N/A</v>
          </cell>
          <cell r="AA177"/>
          <cell r="AB177"/>
          <cell r="AC177"/>
          <cell r="AD177"/>
          <cell r="AE177"/>
          <cell r="AF177"/>
          <cell r="AG177"/>
          <cell r="AH177"/>
          <cell r="AI177"/>
          <cell r="AJ177"/>
          <cell r="AK177"/>
          <cell r="AL177"/>
          <cell r="AM177"/>
          <cell r="AN177"/>
          <cell r="AO177"/>
          <cell r="AP177"/>
          <cell r="AQ177"/>
          <cell r="AR177"/>
          <cell r="AS177"/>
          <cell r="AT177"/>
          <cell r="AU177"/>
          <cell r="AV177"/>
          <cell r="AW177"/>
          <cell r="AX177"/>
          <cell r="AY177"/>
        </row>
        <row r="178">
          <cell r="A178"/>
          <cell r="B178"/>
          <cell r="C178"/>
          <cell r="D178"/>
          <cell r="E178"/>
          <cell r="F178"/>
          <cell r="G178"/>
          <cell r="H178"/>
          <cell r="I178"/>
          <cell r="J178"/>
          <cell r="K178"/>
          <cell r="L178"/>
          <cell r="M178"/>
          <cell r="N178"/>
          <cell r="O178"/>
          <cell r="Q178"/>
          <cell r="R178"/>
          <cell r="V178"/>
          <cell r="W178"/>
          <cell r="X178"/>
          <cell r="Y178"/>
          <cell r="Z178" t="e">
            <v>#N/A</v>
          </cell>
          <cell r="AA178"/>
          <cell r="AB178"/>
          <cell r="AC178"/>
          <cell r="AD178"/>
          <cell r="AE178"/>
          <cell r="AF178"/>
          <cell r="AG178"/>
          <cell r="AH178"/>
          <cell r="AI178"/>
          <cell r="AJ178"/>
          <cell r="AK178"/>
          <cell r="AL178"/>
          <cell r="AM178"/>
          <cell r="AN178"/>
          <cell r="AO178"/>
          <cell r="AP178"/>
          <cell r="AQ178"/>
          <cell r="AR178"/>
          <cell r="AS178"/>
          <cell r="AT178"/>
          <cell r="AU178"/>
          <cell r="AV178"/>
          <cell r="AW178"/>
          <cell r="AX178"/>
          <cell r="AY178"/>
        </row>
        <row r="179">
          <cell r="A179" t="str">
            <v>EF0176</v>
          </cell>
          <cell r="B179" t="str">
            <v>Active</v>
          </cell>
          <cell r="C179" t="str">
            <v>ELFASHER</v>
          </cell>
          <cell r="D179" t="str">
            <v xml:space="preserve">Raja AHMED IBRAHIM </v>
          </cell>
          <cell r="E179" t="str">
            <v>ADMIN</v>
          </cell>
          <cell r="F179" t="str">
            <v>Accountant</v>
          </cell>
          <cell r="G179" t="str">
            <v>E4</v>
          </cell>
          <cell r="H179" t="str">
            <v>Office</v>
          </cell>
          <cell r="I179" t="str">
            <v>EFC01</v>
          </cell>
          <cell r="J179">
            <v>650100</v>
          </cell>
          <cell r="K179" t="str">
            <v>F1K</v>
          </cell>
          <cell r="L179" t="str">
            <v>CA03</v>
          </cell>
          <cell r="M179">
            <v>198</v>
          </cell>
          <cell r="N179">
            <v>712.33322390248941</v>
          </cell>
          <cell r="O179">
            <v>74.95</v>
          </cell>
          <cell r="Q179">
            <v>77</v>
          </cell>
          <cell r="R179">
            <v>35.6</v>
          </cell>
          <cell r="V179">
            <v>125.15002200000001</v>
          </cell>
          <cell r="W179">
            <v>0</v>
          </cell>
          <cell r="X179">
            <v>237.750022</v>
          </cell>
          <cell r="Y179">
            <v>1025.0332459024894</v>
          </cell>
          <cell r="Z179">
            <v>0</v>
          </cell>
          <cell r="AA179">
            <v>0</v>
          </cell>
          <cell r="AB179">
            <v>0</v>
          </cell>
          <cell r="AC179">
            <v>0</v>
          </cell>
          <cell r="AD179">
            <v>0</v>
          </cell>
          <cell r="AE179">
            <v>1025.0332459024894</v>
          </cell>
          <cell r="AF179">
            <v>130.94999999999999</v>
          </cell>
          <cell r="AG179">
            <v>82.002659672199158</v>
          </cell>
          <cell r="AH179">
            <v>0</v>
          </cell>
          <cell r="AI179">
            <v>812.08058623029024</v>
          </cell>
          <cell r="AJ179">
            <v>29.416117246058047</v>
          </cell>
          <cell r="AK179">
            <v>913.61446898423219</v>
          </cell>
          <cell r="AL179">
            <v>0</v>
          </cell>
          <cell r="AM179">
            <v>691</v>
          </cell>
          <cell r="AN179">
            <v>0</v>
          </cell>
          <cell r="AO179">
            <v>0</v>
          </cell>
          <cell r="AP179">
            <v>220</v>
          </cell>
          <cell r="AQ179">
            <v>442.61446898423219</v>
          </cell>
          <cell r="AR179">
            <v>0</v>
          </cell>
          <cell r="AS179">
            <v>0</v>
          </cell>
          <cell r="AT179">
            <v>0</v>
          </cell>
          <cell r="AU179">
            <v>0</v>
          </cell>
          <cell r="AV179">
            <v>174.25565180342321</v>
          </cell>
          <cell r="AW179">
            <v>256.25831147562235</v>
          </cell>
          <cell r="AX179">
            <v>1419.2888977059126</v>
          </cell>
          <cell r="AY179">
            <v>526.90761789187513</v>
          </cell>
        </row>
        <row r="180">
          <cell r="A180"/>
          <cell r="B180"/>
          <cell r="C180"/>
          <cell r="D180"/>
          <cell r="E180"/>
          <cell r="F180"/>
          <cell r="G180"/>
          <cell r="H180"/>
          <cell r="I180"/>
          <cell r="J180"/>
          <cell r="K180"/>
          <cell r="L180"/>
          <cell r="M180"/>
          <cell r="N180"/>
          <cell r="O180"/>
          <cell r="Q180"/>
          <cell r="R180"/>
          <cell r="V180"/>
          <cell r="W180"/>
          <cell r="X180"/>
          <cell r="Y180"/>
          <cell r="Z180" t="e">
            <v>#N/A</v>
          </cell>
          <cell r="AA180"/>
          <cell r="AB180"/>
          <cell r="AC180"/>
          <cell r="AD180"/>
          <cell r="AE180"/>
          <cell r="AF180"/>
          <cell r="AG180"/>
          <cell r="AH180"/>
          <cell r="AI180"/>
          <cell r="AJ180"/>
          <cell r="AK180"/>
          <cell r="AL180"/>
          <cell r="AM180"/>
          <cell r="AN180"/>
          <cell r="AO180"/>
          <cell r="AP180"/>
          <cell r="AQ180"/>
          <cell r="AR180"/>
          <cell r="AS180"/>
          <cell r="AT180"/>
          <cell r="AU180"/>
          <cell r="AV180"/>
          <cell r="AW180"/>
          <cell r="AX180"/>
          <cell r="AY180"/>
        </row>
        <row r="181">
          <cell r="A181" t="str">
            <v>EF0178</v>
          </cell>
          <cell r="B181" t="str">
            <v>Active</v>
          </cell>
          <cell r="C181" t="str">
            <v>ELFASHER</v>
          </cell>
          <cell r="D181" t="str">
            <v xml:space="preserve">Faisal ZAKARIA HUSSEIN </v>
          </cell>
          <cell r="E181" t="str">
            <v>ADMIN</v>
          </cell>
          <cell r="F181" t="str">
            <v>Deputy Administrator</v>
          </cell>
          <cell r="G181" t="str">
            <v>G4</v>
          </cell>
          <cell r="H181" t="str">
            <v>Office</v>
          </cell>
          <cell r="I181" t="str">
            <v>EFC01</v>
          </cell>
          <cell r="J181">
            <v>650100</v>
          </cell>
          <cell r="K181" t="str">
            <v>F1K</v>
          </cell>
          <cell r="L181" t="str">
            <v>CA03</v>
          </cell>
          <cell r="M181">
            <v>198</v>
          </cell>
          <cell r="N181">
            <v>1027.3398056378735</v>
          </cell>
          <cell r="O181">
            <v>74.95</v>
          </cell>
          <cell r="Q181">
            <v>77</v>
          </cell>
          <cell r="R181">
            <v>35.6</v>
          </cell>
          <cell r="V181">
            <v>399.36268054999999</v>
          </cell>
          <cell r="W181">
            <v>0</v>
          </cell>
          <cell r="X181">
            <v>511.96268054999996</v>
          </cell>
          <cell r="Y181">
            <v>1614.2524861878735</v>
          </cell>
          <cell r="Z181">
            <v>0</v>
          </cell>
          <cell r="AA181">
            <v>0</v>
          </cell>
          <cell r="AB181">
            <v>0</v>
          </cell>
          <cell r="AC181">
            <v>0</v>
          </cell>
          <cell r="AD181">
            <v>0</v>
          </cell>
          <cell r="AE181">
            <v>1614.2524861878735</v>
          </cell>
          <cell r="AF181">
            <v>130.94999999999999</v>
          </cell>
          <cell r="AG181">
            <v>129.1401988950299</v>
          </cell>
          <cell r="AH181">
            <v>0</v>
          </cell>
          <cell r="AI181">
            <v>1354.1622872928435</v>
          </cell>
          <cell r="AJ181">
            <v>137.83245745856871</v>
          </cell>
          <cell r="AK181">
            <v>1347.2798298342748</v>
          </cell>
          <cell r="AL181">
            <v>0</v>
          </cell>
          <cell r="AM181">
            <v>620</v>
          </cell>
          <cell r="AN181">
            <v>0</v>
          </cell>
          <cell r="AO181">
            <v>0</v>
          </cell>
          <cell r="AP181">
            <v>220</v>
          </cell>
          <cell r="AQ181">
            <v>947.27982983427478</v>
          </cell>
          <cell r="AR181">
            <v>0</v>
          </cell>
          <cell r="AS181">
            <v>0</v>
          </cell>
          <cell r="AT181">
            <v>0</v>
          </cell>
          <cell r="AU181">
            <v>0</v>
          </cell>
          <cell r="AV181">
            <v>274.42292265193856</v>
          </cell>
          <cell r="AW181">
            <v>403.56312154696843</v>
          </cell>
          <cell r="AX181">
            <v>2108.675408839812</v>
          </cell>
          <cell r="AY181">
            <v>782.84071578018131</v>
          </cell>
        </row>
        <row r="182">
          <cell r="A182"/>
          <cell r="B182"/>
          <cell r="C182"/>
          <cell r="D182"/>
          <cell r="E182"/>
          <cell r="F182"/>
          <cell r="G182"/>
          <cell r="H182"/>
          <cell r="I182"/>
          <cell r="J182"/>
          <cell r="K182"/>
          <cell r="L182"/>
          <cell r="M182"/>
          <cell r="N182"/>
          <cell r="O182"/>
          <cell r="Q182"/>
          <cell r="R182"/>
          <cell r="V182"/>
          <cell r="W182"/>
          <cell r="X182"/>
          <cell r="Y182"/>
          <cell r="Z182" t="e">
            <v>#N/A</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row>
        <row r="183">
          <cell r="A183"/>
          <cell r="B183"/>
          <cell r="C183"/>
          <cell r="D183"/>
          <cell r="E183"/>
          <cell r="F183"/>
          <cell r="G183"/>
          <cell r="H183"/>
          <cell r="I183"/>
          <cell r="J183"/>
          <cell r="K183"/>
          <cell r="L183"/>
          <cell r="M183"/>
          <cell r="N183"/>
          <cell r="O183"/>
          <cell r="Q183"/>
          <cell r="R183"/>
          <cell r="V183"/>
          <cell r="W183"/>
          <cell r="X183"/>
          <cell r="Y183"/>
          <cell r="Z183" t="e">
            <v>#N/A</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row>
        <row r="184">
          <cell r="A184"/>
          <cell r="B184"/>
          <cell r="C184"/>
          <cell r="D184"/>
          <cell r="E184"/>
          <cell r="F184"/>
          <cell r="G184"/>
          <cell r="H184"/>
          <cell r="I184"/>
          <cell r="J184"/>
          <cell r="K184"/>
          <cell r="L184"/>
          <cell r="M184"/>
          <cell r="N184"/>
          <cell r="O184"/>
          <cell r="Q184"/>
          <cell r="R184"/>
          <cell r="V184"/>
          <cell r="W184"/>
          <cell r="X184"/>
          <cell r="Y184"/>
          <cell r="Z184" t="e">
            <v>#N/A</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row>
        <row r="185">
          <cell r="A185"/>
          <cell r="B185"/>
          <cell r="C185"/>
          <cell r="D185"/>
          <cell r="E185"/>
          <cell r="F185"/>
          <cell r="G185"/>
          <cell r="H185"/>
          <cell r="I185"/>
          <cell r="J185"/>
          <cell r="K185"/>
          <cell r="L185"/>
          <cell r="M185"/>
          <cell r="N185"/>
          <cell r="O185"/>
          <cell r="Q185"/>
          <cell r="R185"/>
          <cell r="V185"/>
          <cell r="W185"/>
          <cell r="X185"/>
          <cell r="Y185"/>
          <cell r="Z185" t="e">
            <v>#N/A</v>
          </cell>
          <cell r="AA185"/>
          <cell r="AB185"/>
          <cell r="AC185"/>
          <cell r="AD185"/>
          <cell r="AE185"/>
          <cell r="AF185"/>
          <cell r="AG185"/>
          <cell r="AH185"/>
          <cell r="AI185"/>
          <cell r="AJ185"/>
          <cell r="AK185"/>
          <cell r="AL185"/>
          <cell r="AM185"/>
          <cell r="AN185"/>
          <cell r="AO185"/>
          <cell r="AP185"/>
          <cell r="AQ185"/>
          <cell r="AR185"/>
          <cell r="AS185"/>
          <cell r="AT185"/>
          <cell r="AU185"/>
          <cell r="AV185"/>
          <cell r="AW185"/>
          <cell r="AX185"/>
          <cell r="AY185"/>
        </row>
        <row r="186">
          <cell r="A186" t="str">
            <v>EF0183</v>
          </cell>
          <cell r="B186" t="str">
            <v>Active</v>
          </cell>
          <cell r="C186" t="str">
            <v>ELFASHER</v>
          </cell>
          <cell r="D186" t="str">
            <v xml:space="preserve">Zainab YOUSSIF ABAKER </v>
          </cell>
          <cell r="E186" t="str">
            <v>NUT</v>
          </cell>
          <cell r="F186" t="str">
            <v xml:space="preserve">Phase Monitor </v>
          </cell>
          <cell r="G186" t="str">
            <v>B4</v>
          </cell>
          <cell r="H186" t="str">
            <v>TFC</v>
          </cell>
          <cell r="I186" t="str">
            <v>EFN01</v>
          </cell>
          <cell r="J186">
            <v>650101</v>
          </cell>
          <cell r="K186" t="str">
            <v>F1K</v>
          </cell>
          <cell r="L186" t="str">
            <v>CA02</v>
          </cell>
          <cell r="M186">
            <v>198</v>
          </cell>
          <cell r="N186">
            <v>374.41882002728721</v>
          </cell>
          <cell r="O186">
            <v>74.95</v>
          </cell>
          <cell r="Q186">
            <v>77</v>
          </cell>
          <cell r="R186">
            <v>35.6</v>
          </cell>
          <cell r="V186">
            <v>0</v>
          </cell>
          <cell r="W186">
            <v>0</v>
          </cell>
          <cell r="X186">
            <v>112.6</v>
          </cell>
          <cell r="Y186">
            <v>561.96882002728717</v>
          </cell>
          <cell r="Z186">
            <v>28.382263637741779</v>
          </cell>
          <cell r="AA186">
            <v>0</v>
          </cell>
          <cell r="AB186">
            <v>0</v>
          </cell>
          <cell r="AC186">
            <v>255.44037273967604</v>
          </cell>
          <cell r="AD186">
            <v>283.82263637741784</v>
          </cell>
          <cell r="AE186">
            <v>561.96882002728717</v>
          </cell>
          <cell r="AF186">
            <v>110.95</v>
          </cell>
          <cell r="AG186">
            <v>44.957505602182984</v>
          </cell>
          <cell r="AH186">
            <v>0</v>
          </cell>
          <cell r="AI186">
            <v>477.01697351945865</v>
          </cell>
          <cell r="AJ186">
            <v>22</v>
          </cell>
          <cell r="AK186">
            <v>778.83395080252194</v>
          </cell>
          <cell r="AL186">
            <v>0</v>
          </cell>
          <cell r="AM186">
            <v>420</v>
          </cell>
          <cell r="AN186">
            <v>0</v>
          </cell>
          <cell r="AO186">
            <v>0</v>
          </cell>
          <cell r="AP186">
            <v>220</v>
          </cell>
          <cell r="AQ186">
            <v>578.83395080252194</v>
          </cell>
          <cell r="AR186">
            <v>0</v>
          </cell>
          <cell r="AS186">
            <v>0</v>
          </cell>
          <cell r="AT186">
            <v>0</v>
          </cell>
          <cell r="AU186">
            <v>0</v>
          </cell>
          <cell r="AV186">
            <v>95.534699404638843</v>
          </cell>
          <cell r="AW186">
            <v>140.49220500682182</v>
          </cell>
          <cell r="AX186">
            <v>1161.3261558093438</v>
          </cell>
          <cell r="AY186">
            <v>431.13956527251202</v>
          </cell>
        </row>
        <row r="187">
          <cell r="A187" t="str">
            <v>EF0184</v>
          </cell>
          <cell r="B187" t="str">
            <v>Active</v>
          </cell>
          <cell r="C187" t="str">
            <v>ELFASHER</v>
          </cell>
          <cell r="D187" t="str">
            <v xml:space="preserve">Khaled OSMAN ELTAHIR </v>
          </cell>
          <cell r="E187" t="str">
            <v>LOG</v>
          </cell>
          <cell r="F187" t="str">
            <v>Chiefwatchman</v>
          </cell>
          <cell r="G187" t="str">
            <v>B4</v>
          </cell>
          <cell r="H187" t="str">
            <v>Office</v>
          </cell>
          <cell r="I187" t="str">
            <v>EFC01</v>
          </cell>
          <cell r="J187">
            <v>650100</v>
          </cell>
          <cell r="K187" t="str">
            <v>F1K</v>
          </cell>
          <cell r="L187" t="str">
            <v>CA03</v>
          </cell>
          <cell r="M187">
            <v>198</v>
          </cell>
          <cell r="N187">
            <v>374.41882002728721</v>
          </cell>
          <cell r="O187">
            <v>74.95</v>
          </cell>
          <cell r="Q187">
            <v>77</v>
          </cell>
          <cell r="R187">
            <v>35.6</v>
          </cell>
          <cell r="V187">
            <v>0</v>
          </cell>
          <cell r="W187">
            <v>0</v>
          </cell>
          <cell r="X187">
            <v>112.6</v>
          </cell>
          <cell r="Y187">
            <v>561.96882002728717</v>
          </cell>
          <cell r="Z187">
            <v>0</v>
          </cell>
          <cell r="AA187">
            <v>0</v>
          </cell>
          <cell r="AB187">
            <v>0</v>
          </cell>
          <cell r="AC187">
            <v>0</v>
          </cell>
          <cell r="AD187">
            <v>0</v>
          </cell>
          <cell r="AE187">
            <v>561.96882002728717</v>
          </cell>
          <cell r="AF187">
            <v>110.95</v>
          </cell>
          <cell r="AG187">
            <v>44.957505602182984</v>
          </cell>
          <cell r="AH187">
            <v>0</v>
          </cell>
          <cell r="AI187">
            <v>406.06131442510417</v>
          </cell>
          <cell r="AJ187">
            <v>22</v>
          </cell>
          <cell r="AK187">
            <v>495.01131442510416</v>
          </cell>
          <cell r="AL187">
            <v>0</v>
          </cell>
          <cell r="AM187">
            <v>420</v>
          </cell>
          <cell r="AN187">
            <v>0</v>
          </cell>
          <cell r="AO187">
            <v>164</v>
          </cell>
          <cell r="AP187">
            <v>220</v>
          </cell>
          <cell r="AQ187">
            <v>295.01131442510416</v>
          </cell>
          <cell r="AR187">
            <v>0</v>
          </cell>
          <cell r="AS187">
            <v>0</v>
          </cell>
          <cell r="AT187">
            <v>0</v>
          </cell>
          <cell r="AU187">
            <v>0</v>
          </cell>
          <cell r="AV187">
            <v>95.534699404638843</v>
          </cell>
          <cell r="AW187">
            <v>140.49220500682182</v>
          </cell>
          <cell r="AX187">
            <v>877.50351943192595</v>
          </cell>
          <cell r="AY187">
            <v>325.77108850985883</v>
          </cell>
        </row>
        <row r="188">
          <cell r="A188"/>
          <cell r="B188"/>
          <cell r="C188"/>
          <cell r="D188"/>
          <cell r="E188"/>
          <cell r="F188"/>
          <cell r="G188"/>
          <cell r="H188"/>
          <cell r="I188"/>
          <cell r="J188"/>
          <cell r="K188"/>
          <cell r="L188"/>
          <cell r="M188"/>
          <cell r="N188"/>
          <cell r="O188"/>
          <cell r="Q188"/>
          <cell r="R188"/>
          <cell r="V188"/>
          <cell r="W188"/>
          <cell r="X188"/>
          <cell r="Y188"/>
          <cell r="Z188" t="e">
            <v>#N/A</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row>
        <row r="189">
          <cell r="A189" t="str">
            <v>EF0186</v>
          </cell>
          <cell r="B189" t="str">
            <v>Active</v>
          </cell>
          <cell r="C189" t="str">
            <v>ELFASHER</v>
          </cell>
          <cell r="D189" t="str">
            <v xml:space="preserve">Haroun ABDALLA ADAM </v>
          </cell>
          <cell r="E189" t="str">
            <v>LOG</v>
          </cell>
          <cell r="F189" t="str">
            <v>Watchman</v>
          </cell>
          <cell r="G189" t="str">
            <v>A4</v>
          </cell>
          <cell r="H189" t="str">
            <v>Guest House</v>
          </cell>
          <cell r="I189" t="str">
            <v>EFC01</v>
          </cell>
          <cell r="J189">
            <v>650014</v>
          </cell>
          <cell r="K189" t="str">
            <v>Z1L</v>
          </cell>
          <cell r="L189" t="str">
            <v>6500O</v>
          </cell>
          <cell r="M189">
            <v>198</v>
          </cell>
          <cell r="N189">
            <v>286.53874831688819</v>
          </cell>
          <cell r="O189">
            <v>74.95</v>
          </cell>
          <cell r="Q189">
            <v>77</v>
          </cell>
          <cell r="R189">
            <v>35.6</v>
          </cell>
          <cell r="V189">
            <v>0</v>
          </cell>
          <cell r="W189">
            <v>0</v>
          </cell>
          <cell r="X189">
            <v>112.6</v>
          </cell>
          <cell r="Y189">
            <v>474.0887483168882</v>
          </cell>
          <cell r="Z189">
            <v>23.943876177620616</v>
          </cell>
          <cell r="AA189">
            <v>0</v>
          </cell>
          <cell r="AB189">
            <v>0</v>
          </cell>
          <cell r="AC189">
            <v>306.48161507354388</v>
          </cell>
          <cell r="AD189">
            <v>330.42549125116449</v>
          </cell>
          <cell r="AE189">
            <v>474.0887483168882</v>
          </cell>
          <cell r="AF189">
            <v>110.95</v>
          </cell>
          <cell r="AG189">
            <v>37.927099865351053</v>
          </cell>
          <cell r="AH189">
            <v>0</v>
          </cell>
          <cell r="AI189">
            <v>407.81802126432825</v>
          </cell>
          <cell r="AJ189">
            <v>22</v>
          </cell>
          <cell r="AK189">
            <v>744.58713970270162</v>
          </cell>
          <cell r="AL189">
            <v>0</v>
          </cell>
          <cell r="AM189">
            <v>220</v>
          </cell>
          <cell r="AN189">
            <v>0</v>
          </cell>
          <cell r="AO189">
            <v>0</v>
          </cell>
          <cell r="AP189">
            <v>220</v>
          </cell>
          <cell r="AQ189">
            <v>744.58713970270162</v>
          </cell>
          <cell r="AR189">
            <v>0</v>
          </cell>
          <cell r="AS189">
            <v>0</v>
          </cell>
          <cell r="AT189">
            <v>0</v>
          </cell>
          <cell r="AU189">
            <v>0</v>
          </cell>
          <cell r="AV189">
            <v>80.595087213870997</v>
          </cell>
          <cell r="AW189">
            <v>118.52218707922205</v>
          </cell>
          <cell r="AX189">
            <v>1105.1093267819238</v>
          </cell>
          <cell r="AY189">
            <v>410.26920158816898</v>
          </cell>
        </row>
        <row r="190">
          <cell r="A190" t="str">
            <v>EF0187</v>
          </cell>
          <cell r="B190" t="str">
            <v>Active</v>
          </cell>
          <cell r="C190" t="str">
            <v>ELFASHER</v>
          </cell>
          <cell r="D190" t="str">
            <v xml:space="preserve">Mokhtar MOHAMED MOKHTAR </v>
          </cell>
          <cell r="E190" t="str">
            <v>LOG</v>
          </cell>
          <cell r="F190" t="str">
            <v>Watchman</v>
          </cell>
          <cell r="G190" t="str">
            <v>A4</v>
          </cell>
          <cell r="H190" t="str">
            <v>WHouse</v>
          </cell>
          <cell r="I190" t="str">
            <v>EFC01</v>
          </cell>
          <cell r="J190">
            <v>650100</v>
          </cell>
          <cell r="K190" t="str">
            <v>F1K</v>
          </cell>
          <cell r="L190" t="str">
            <v>CA03</v>
          </cell>
          <cell r="M190">
            <v>198</v>
          </cell>
          <cell r="N190">
            <v>286.53874831688819</v>
          </cell>
          <cell r="O190">
            <v>74.95</v>
          </cell>
          <cell r="Q190">
            <v>77</v>
          </cell>
          <cell r="R190">
            <v>35.6</v>
          </cell>
          <cell r="V190">
            <v>0</v>
          </cell>
          <cell r="W190">
            <v>0</v>
          </cell>
          <cell r="X190">
            <v>112.6</v>
          </cell>
          <cell r="Y190">
            <v>474.0887483168882</v>
          </cell>
          <cell r="Z190">
            <v>23.943876177620616</v>
          </cell>
          <cell r="AA190">
            <v>0</v>
          </cell>
          <cell r="AB190">
            <v>0</v>
          </cell>
          <cell r="AC190">
            <v>234.64998654068202</v>
          </cell>
          <cell r="AD190">
            <v>258.59386271830266</v>
          </cell>
          <cell r="AE190">
            <v>474.0887483168882</v>
          </cell>
          <cell r="AF190">
            <v>110.95</v>
          </cell>
          <cell r="AG190">
            <v>37.927099865351053</v>
          </cell>
          <cell r="AH190">
            <v>0</v>
          </cell>
          <cell r="AI190">
            <v>389.86011413111282</v>
          </cell>
          <cell r="AJ190">
            <v>22</v>
          </cell>
          <cell r="AK190">
            <v>672.75551116983979</v>
          </cell>
          <cell r="AL190">
            <v>0</v>
          </cell>
          <cell r="AM190">
            <v>420</v>
          </cell>
          <cell r="AN190">
            <v>0</v>
          </cell>
          <cell r="AO190">
            <v>0</v>
          </cell>
          <cell r="AP190">
            <v>220</v>
          </cell>
          <cell r="AQ190">
            <v>472.75551116983979</v>
          </cell>
          <cell r="AR190">
            <v>0</v>
          </cell>
          <cell r="AS190">
            <v>0</v>
          </cell>
          <cell r="AT190">
            <v>0</v>
          </cell>
          <cell r="AU190">
            <v>0</v>
          </cell>
          <cell r="AV190">
            <v>80.595087213870997</v>
          </cell>
          <cell r="AW190">
            <v>118.52218707922205</v>
          </cell>
          <cell r="AX190">
            <v>1033.2776982490618</v>
          </cell>
          <cell r="AY190">
            <v>383.60188083287983</v>
          </cell>
        </row>
        <row r="191">
          <cell r="A191" t="str">
            <v>EF0188</v>
          </cell>
          <cell r="B191" t="str">
            <v>Active</v>
          </cell>
          <cell r="C191" t="str">
            <v>ELFASHER</v>
          </cell>
          <cell r="D191" t="str">
            <v xml:space="preserve">Souleiman SALEH ALI </v>
          </cell>
          <cell r="E191" t="str">
            <v>LOG</v>
          </cell>
          <cell r="F191" t="str">
            <v>Watchman</v>
          </cell>
          <cell r="G191" t="str">
            <v>A4</v>
          </cell>
          <cell r="H191" t="str">
            <v>Office</v>
          </cell>
          <cell r="I191" t="str">
            <v>EFC01</v>
          </cell>
          <cell r="J191">
            <v>650100</v>
          </cell>
          <cell r="K191" t="str">
            <v>F1K</v>
          </cell>
          <cell r="L191" t="str">
            <v>CA03</v>
          </cell>
          <cell r="M191">
            <v>198</v>
          </cell>
          <cell r="N191">
            <v>286.53874831688819</v>
          </cell>
          <cell r="O191">
            <v>74.95</v>
          </cell>
          <cell r="Q191">
            <v>77</v>
          </cell>
          <cell r="R191">
            <v>35.6</v>
          </cell>
          <cell r="V191">
            <v>0</v>
          </cell>
          <cell r="W191">
            <v>0</v>
          </cell>
          <cell r="X191">
            <v>112.6</v>
          </cell>
          <cell r="Y191">
            <v>474.0887483168882</v>
          </cell>
          <cell r="Z191">
            <v>23.943876177620616</v>
          </cell>
          <cell r="AA191">
            <v>0</v>
          </cell>
          <cell r="AB191">
            <v>0</v>
          </cell>
          <cell r="AC191">
            <v>239.43876177620615</v>
          </cell>
          <cell r="AD191">
            <v>263.38263795382676</v>
          </cell>
          <cell r="AE191">
            <v>474.0887483168882</v>
          </cell>
          <cell r="AF191">
            <v>110.95</v>
          </cell>
          <cell r="AG191">
            <v>37.927099865351053</v>
          </cell>
          <cell r="AH191">
            <v>0</v>
          </cell>
          <cell r="AI191">
            <v>391.05730793999385</v>
          </cell>
          <cell r="AJ191">
            <v>22</v>
          </cell>
          <cell r="AK191">
            <v>677.54428640536389</v>
          </cell>
          <cell r="AL191">
            <v>0</v>
          </cell>
          <cell r="AM191">
            <v>220</v>
          </cell>
          <cell r="AN191">
            <v>0</v>
          </cell>
          <cell r="AO191">
            <v>0</v>
          </cell>
          <cell r="AP191">
            <v>220</v>
          </cell>
          <cell r="AQ191">
            <v>677.54428640536389</v>
          </cell>
          <cell r="AR191">
            <v>0</v>
          </cell>
          <cell r="AS191">
            <v>0</v>
          </cell>
          <cell r="AT191">
            <v>0</v>
          </cell>
          <cell r="AU191">
            <v>0</v>
          </cell>
          <cell r="AV191">
            <v>80.595087213870997</v>
          </cell>
          <cell r="AW191">
            <v>118.52218707922205</v>
          </cell>
          <cell r="AX191">
            <v>1038.0664734845859</v>
          </cell>
          <cell r="AY191">
            <v>385.37970221656576</v>
          </cell>
        </row>
        <row r="192">
          <cell r="A192" t="str">
            <v>EF0189</v>
          </cell>
          <cell r="B192" t="str">
            <v>Active</v>
          </cell>
          <cell r="C192" t="str">
            <v>ELFASHER</v>
          </cell>
          <cell r="D192" t="str">
            <v xml:space="preserve">Hatim EL NAIM AHMED </v>
          </cell>
          <cell r="E192" t="str">
            <v>LOG</v>
          </cell>
          <cell r="F192" t="str">
            <v>Watchman</v>
          </cell>
          <cell r="G192" t="str">
            <v>A4</v>
          </cell>
          <cell r="H192" t="str">
            <v>Guest House</v>
          </cell>
          <cell r="I192" t="str">
            <v>EFC01</v>
          </cell>
          <cell r="J192">
            <v>650014</v>
          </cell>
          <cell r="K192" t="str">
            <v>Z1L</v>
          </cell>
          <cell r="L192" t="str">
            <v>6500O</v>
          </cell>
          <cell r="M192">
            <v>198</v>
          </cell>
          <cell r="N192">
            <v>286.53874831688819</v>
          </cell>
          <cell r="O192">
            <v>74.95</v>
          </cell>
          <cell r="Q192">
            <v>77</v>
          </cell>
          <cell r="R192">
            <v>35.6</v>
          </cell>
          <cell r="V192">
            <v>0</v>
          </cell>
          <cell r="W192">
            <v>0</v>
          </cell>
          <cell r="X192">
            <v>112.6</v>
          </cell>
          <cell r="Y192">
            <v>474.0887483168882</v>
          </cell>
          <cell r="Z192">
            <v>23.943876177620616</v>
          </cell>
          <cell r="AA192">
            <v>0</v>
          </cell>
          <cell r="AB192">
            <v>0</v>
          </cell>
          <cell r="AC192">
            <v>306.48161507354388</v>
          </cell>
          <cell r="AD192">
            <v>330.42549125116449</v>
          </cell>
          <cell r="AE192">
            <v>474.0887483168882</v>
          </cell>
          <cell r="AF192">
            <v>110.95</v>
          </cell>
          <cell r="AG192">
            <v>37.927099865351053</v>
          </cell>
          <cell r="AH192">
            <v>0</v>
          </cell>
          <cell r="AI192">
            <v>407.81802126432825</v>
          </cell>
          <cell r="AJ192">
            <v>22</v>
          </cell>
          <cell r="AK192">
            <v>744.58713970270162</v>
          </cell>
          <cell r="AL192">
            <v>0</v>
          </cell>
          <cell r="AM192">
            <v>220</v>
          </cell>
          <cell r="AN192">
            <v>0</v>
          </cell>
          <cell r="AO192">
            <v>0</v>
          </cell>
          <cell r="AP192">
            <v>220</v>
          </cell>
          <cell r="AQ192">
            <v>744.58713970270162</v>
          </cell>
          <cell r="AR192">
            <v>0</v>
          </cell>
          <cell r="AS192">
            <v>0</v>
          </cell>
          <cell r="AT192">
            <v>0</v>
          </cell>
          <cell r="AU192">
            <v>0</v>
          </cell>
          <cell r="AV192">
            <v>80.595087213870997</v>
          </cell>
          <cell r="AW192">
            <v>118.52218707922205</v>
          </cell>
          <cell r="AX192">
            <v>1105.1093267819238</v>
          </cell>
          <cell r="AY192">
            <v>410.26920158816898</v>
          </cell>
        </row>
        <row r="193">
          <cell r="A193" t="str">
            <v>EF0190</v>
          </cell>
          <cell r="B193" t="str">
            <v>Active</v>
          </cell>
          <cell r="C193" t="str">
            <v>ELFASHER</v>
          </cell>
          <cell r="D193" t="str">
            <v xml:space="preserve">Ibrahim ABUBAKER HAHMED </v>
          </cell>
          <cell r="E193" t="str">
            <v>LOG</v>
          </cell>
          <cell r="F193" t="str">
            <v>Watchman</v>
          </cell>
          <cell r="G193" t="str">
            <v>A4</v>
          </cell>
          <cell r="H193" t="str">
            <v>Guest House</v>
          </cell>
          <cell r="I193" t="str">
            <v>EFC01</v>
          </cell>
          <cell r="J193">
            <v>650014</v>
          </cell>
          <cell r="K193" t="str">
            <v>Z1L</v>
          </cell>
          <cell r="L193" t="str">
            <v>6500O</v>
          </cell>
          <cell r="M193">
            <v>198</v>
          </cell>
          <cell r="N193">
            <v>286.53874831688819</v>
          </cell>
          <cell r="O193">
            <v>74.95</v>
          </cell>
          <cell r="Q193">
            <v>77</v>
          </cell>
          <cell r="R193">
            <v>35.6</v>
          </cell>
          <cell r="V193">
            <v>0</v>
          </cell>
          <cell r="W193">
            <v>0</v>
          </cell>
          <cell r="X193">
            <v>112.6</v>
          </cell>
          <cell r="Y193">
            <v>474.0887483168882</v>
          </cell>
          <cell r="Z193">
            <v>23.943876177620616</v>
          </cell>
          <cell r="AA193">
            <v>0</v>
          </cell>
          <cell r="AB193">
            <v>0</v>
          </cell>
          <cell r="AC193">
            <v>301.69283983801978</v>
          </cell>
          <cell r="AD193">
            <v>325.63671601564039</v>
          </cell>
          <cell r="AE193">
            <v>474.0887483168882</v>
          </cell>
          <cell r="AF193">
            <v>110.95</v>
          </cell>
          <cell r="AG193">
            <v>37.927099865351053</v>
          </cell>
          <cell r="AH193">
            <v>0</v>
          </cell>
          <cell r="AI193">
            <v>406.62082745544723</v>
          </cell>
          <cell r="AJ193">
            <v>22</v>
          </cell>
          <cell r="AK193">
            <v>739.79836446717752</v>
          </cell>
          <cell r="AL193">
            <v>0</v>
          </cell>
          <cell r="AM193">
            <v>220</v>
          </cell>
          <cell r="AN193">
            <v>0</v>
          </cell>
          <cell r="AO193">
            <v>0</v>
          </cell>
          <cell r="AP193">
            <v>220</v>
          </cell>
          <cell r="AQ193">
            <v>739.79836446717752</v>
          </cell>
          <cell r="AR193">
            <v>0</v>
          </cell>
          <cell r="AS193">
            <v>0</v>
          </cell>
          <cell r="AT193">
            <v>0</v>
          </cell>
          <cell r="AU193">
            <v>0</v>
          </cell>
          <cell r="AV193">
            <v>80.595087213870997</v>
          </cell>
          <cell r="AW193">
            <v>118.52218707922205</v>
          </cell>
          <cell r="AX193">
            <v>1100.3205515463997</v>
          </cell>
          <cell r="AY193">
            <v>408.49138020448305</v>
          </cell>
        </row>
        <row r="194">
          <cell r="A194" t="str">
            <v>EF0191</v>
          </cell>
          <cell r="B194" t="str">
            <v>Active</v>
          </cell>
          <cell r="C194" t="str">
            <v>ELFASHER</v>
          </cell>
          <cell r="D194" t="str">
            <v xml:space="preserve">Abo obeida ABUBEKER HAMID IBRAHIM </v>
          </cell>
          <cell r="E194" t="str">
            <v>LOG</v>
          </cell>
          <cell r="F194" t="str">
            <v>Watchman</v>
          </cell>
          <cell r="G194" t="str">
            <v>A4</v>
          </cell>
          <cell r="H194" t="str">
            <v>Office</v>
          </cell>
          <cell r="I194" t="str">
            <v>EFC01</v>
          </cell>
          <cell r="J194">
            <v>650100</v>
          </cell>
          <cell r="K194" t="str">
            <v>F1K</v>
          </cell>
          <cell r="L194" t="str">
            <v>CA03</v>
          </cell>
          <cell r="M194">
            <v>198</v>
          </cell>
          <cell r="N194">
            <v>286.53874831688819</v>
          </cell>
          <cell r="O194">
            <v>74.95</v>
          </cell>
          <cell r="Q194">
            <v>77</v>
          </cell>
          <cell r="R194">
            <v>35.6</v>
          </cell>
          <cell r="V194">
            <v>0</v>
          </cell>
          <cell r="W194">
            <v>0</v>
          </cell>
          <cell r="X194">
            <v>112.6</v>
          </cell>
          <cell r="Y194">
            <v>474.0887483168882</v>
          </cell>
          <cell r="Z194">
            <v>23.943876177620616</v>
          </cell>
          <cell r="AA194">
            <v>0</v>
          </cell>
          <cell r="AB194">
            <v>0</v>
          </cell>
          <cell r="AC194">
            <v>277.74896366039911</v>
          </cell>
          <cell r="AD194">
            <v>301.69283983801972</v>
          </cell>
          <cell r="AE194">
            <v>474.0887483168882</v>
          </cell>
          <cell r="AF194">
            <v>110.95</v>
          </cell>
          <cell r="AG194">
            <v>37.927099865351053</v>
          </cell>
          <cell r="AH194">
            <v>0</v>
          </cell>
          <cell r="AI194">
            <v>400.63485841104205</v>
          </cell>
          <cell r="AJ194">
            <v>36.6</v>
          </cell>
          <cell r="AK194">
            <v>701.25448828955689</v>
          </cell>
          <cell r="AL194">
            <v>0</v>
          </cell>
          <cell r="AM194">
            <v>220</v>
          </cell>
          <cell r="AN194">
            <v>0</v>
          </cell>
          <cell r="AO194">
            <v>0</v>
          </cell>
          <cell r="AP194">
            <v>366</v>
          </cell>
          <cell r="AQ194">
            <v>847.25448828955689</v>
          </cell>
          <cell r="AR194">
            <v>0</v>
          </cell>
          <cell r="AS194">
            <v>0</v>
          </cell>
          <cell r="AT194">
            <v>0</v>
          </cell>
          <cell r="AU194">
            <v>0</v>
          </cell>
          <cell r="AV194">
            <v>80.595087213870997</v>
          </cell>
          <cell r="AW194">
            <v>118.52218707922205</v>
          </cell>
          <cell r="AX194">
            <v>1222.3766753687789</v>
          </cell>
          <cell r="AY194">
            <v>453.80442503722827</v>
          </cell>
        </row>
        <row r="195">
          <cell r="A195" t="str">
            <v>EF0192</v>
          </cell>
          <cell r="B195" t="str">
            <v>Active</v>
          </cell>
          <cell r="C195" t="str">
            <v>ELFASHER</v>
          </cell>
          <cell r="D195" t="str">
            <v xml:space="preserve">Elhadi ABDALLA MOHAMED </v>
          </cell>
          <cell r="E195" t="str">
            <v>NUT</v>
          </cell>
          <cell r="F195" t="str">
            <v xml:space="preserve">Phase Monitor </v>
          </cell>
          <cell r="G195" t="str">
            <v>B4</v>
          </cell>
          <cell r="H195" t="str">
            <v>TFC</v>
          </cell>
          <cell r="I195" t="str">
            <v>EFN01</v>
          </cell>
          <cell r="J195">
            <v>650101</v>
          </cell>
          <cell r="K195" t="str">
            <v>F1K</v>
          </cell>
          <cell r="L195" t="str">
            <v>CA02</v>
          </cell>
          <cell r="M195">
            <v>198</v>
          </cell>
          <cell r="N195">
            <v>374.41882002728721</v>
          </cell>
          <cell r="O195">
            <v>74.95</v>
          </cell>
          <cell r="Q195">
            <v>77</v>
          </cell>
          <cell r="R195">
            <v>35.6</v>
          </cell>
          <cell r="V195">
            <v>0</v>
          </cell>
          <cell r="W195">
            <v>0</v>
          </cell>
          <cell r="X195">
            <v>112.6</v>
          </cell>
          <cell r="Y195">
            <v>561.96882002728717</v>
          </cell>
          <cell r="Z195">
            <v>28.382263637741779</v>
          </cell>
          <cell r="AA195">
            <v>0</v>
          </cell>
          <cell r="AB195">
            <v>0</v>
          </cell>
          <cell r="AC195">
            <v>272.46973092232111</v>
          </cell>
          <cell r="AD195">
            <v>300.85199456006291</v>
          </cell>
          <cell r="AE195">
            <v>561.96882002728717</v>
          </cell>
          <cell r="AF195">
            <v>110.95</v>
          </cell>
          <cell r="AG195">
            <v>44.957505602182984</v>
          </cell>
          <cell r="AH195">
            <v>0</v>
          </cell>
          <cell r="AI195">
            <v>481.27431306511988</v>
          </cell>
          <cell r="AJ195">
            <v>22</v>
          </cell>
          <cell r="AK195">
            <v>795.86330898516712</v>
          </cell>
          <cell r="AL195">
            <v>0</v>
          </cell>
          <cell r="AM195">
            <v>220</v>
          </cell>
          <cell r="AN195">
            <v>0</v>
          </cell>
          <cell r="AO195">
            <v>0</v>
          </cell>
          <cell r="AP195">
            <v>220</v>
          </cell>
          <cell r="AQ195">
            <v>795.86330898516712</v>
          </cell>
          <cell r="AR195">
            <v>0</v>
          </cell>
          <cell r="AS195">
            <v>0</v>
          </cell>
          <cell r="AT195">
            <v>0</v>
          </cell>
          <cell r="AU195">
            <v>0</v>
          </cell>
          <cell r="AV195">
            <v>95.534699404638843</v>
          </cell>
          <cell r="AW195">
            <v>140.49220500682182</v>
          </cell>
          <cell r="AX195">
            <v>1178.3555139919888</v>
          </cell>
          <cell r="AY195">
            <v>437.46167387827114</v>
          </cell>
        </row>
        <row r="196">
          <cell r="A196"/>
          <cell r="B196"/>
          <cell r="C196"/>
          <cell r="D196"/>
          <cell r="E196"/>
          <cell r="F196"/>
          <cell r="G196"/>
          <cell r="H196"/>
          <cell r="I196"/>
          <cell r="J196"/>
          <cell r="K196"/>
          <cell r="L196"/>
          <cell r="M196"/>
          <cell r="N196"/>
          <cell r="O196"/>
          <cell r="Q196"/>
          <cell r="R196"/>
          <cell r="V196"/>
          <cell r="W196"/>
          <cell r="X196"/>
          <cell r="Y196"/>
          <cell r="Z196" t="e">
            <v>#N/A</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row>
        <row r="197">
          <cell r="A197" t="str">
            <v>EF0194</v>
          </cell>
          <cell r="B197" t="str">
            <v>Active</v>
          </cell>
          <cell r="C197" t="str">
            <v>ELFASHER</v>
          </cell>
          <cell r="D197" t="str">
            <v xml:space="preserve">Abbas MOHAMED AHMED </v>
          </cell>
          <cell r="E197" t="str">
            <v>LOG</v>
          </cell>
          <cell r="F197" t="str">
            <v>Stock Manager</v>
          </cell>
          <cell r="G197" t="str">
            <v>E4</v>
          </cell>
          <cell r="H197" t="str">
            <v>Office</v>
          </cell>
          <cell r="I197" t="str">
            <v>EFC01</v>
          </cell>
          <cell r="J197">
            <v>650100</v>
          </cell>
          <cell r="K197" t="str">
            <v>F1K</v>
          </cell>
          <cell r="L197" t="str">
            <v>CA03</v>
          </cell>
          <cell r="M197">
            <v>198</v>
          </cell>
          <cell r="N197">
            <v>712.33322390248941</v>
          </cell>
          <cell r="O197">
            <v>74.95</v>
          </cell>
          <cell r="Q197">
            <v>77</v>
          </cell>
          <cell r="R197">
            <v>35.6</v>
          </cell>
          <cell r="V197">
            <v>125.15002200000001</v>
          </cell>
          <cell r="W197">
            <v>0</v>
          </cell>
          <cell r="X197">
            <v>237.750022</v>
          </cell>
          <cell r="Y197">
            <v>1025.0332459024894</v>
          </cell>
          <cell r="Z197">
            <v>0</v>
          </cell>
          <cell r="AA197">
            <v>0</v>
          </cell>
          <cell r="AB197">
            <v>0</v>
          </cell>
          <cell r="AC197">
            <v>0</v>
          </cell>
          <cell r="AD197">
            <v>0</v>
          </cell>
          <cell r="AE197">
            <v>1025.0332459024894</v>
          </cell>
          <cell r="AF197">
            <v>130.94999999999999</v>
          </cell>
          <cell r="AG197">
            <v>82.002659672199158</v>
          </cell>
          <cell r="AH197">
            <v>0</v>
          </cell>
          <cell r="AI197">
            <v>812.08058623029024</v>
          </cell>
          <cell r="AJ197">
            <v>29.416117246058047</v>
          </cell>
          <cell r="AK197">
            <v>913.61446898423219</v>
          </cell>
          <cell r="AL197">
            <v>0</v>
          </cell>
          <cell r="AM197">
            <v>520</v>
          </cell>
          <cell r="AN197">
            <v>0</v>
          </cell>
          <cell r="AO197">
            <v>0</v>
          </cell>
          <cell r="AP197">
            <v>220</v>
          </cell>
          <cell r="AQ197">
            <v>613.61446898423219</v>
          </cell>
          <cell r="AR197">
            <v>0</v>
          </cell>
          <cell r="AS197">
            <v>0</v>
          </cell>
          <cell r="AT197">
            <v>0</v>
          </cell>
          <cell r="AU197">
            <v>0</v>
          </cell>
          <cell r="AV197">
            <v>174.25565180342321</v>
          </cell>
          <cell r="AW197">
            <v>256.25831147562235</v>
          </cell>
          <cell r="AX197">
            <v>1419.2888977059126</v>
          </cell>
          <cell r="AY197">
            <v>526.90761789187513</v>
          </cell>
        </row>
        <row r="198">
          <cell r="A198"/>
          <cell r="B198"/>
          <cell r="C198"/>
          <cell r="D198"/>
          <cell r="E198"/>
          <cell r="F198"/>
          <cell r="G198"/>
          <cell r="H198"/>
          <cell r="I198"/>
          <cell r="J198"/>
          <cell r="K198"/>
          <cell r="L198"/>
          <cell r="M198"/>
          <cell r="N198"/>
          <cell r="O198"/>
          <cell r="Q198"/>
          <cell r="R198"/>
          <cell r="V198"/>
          <cell r="W198"/>
          <cell r="X198"/>
          <cell r="Y198"/>
          <cell r="Z198" t="e">
            <v>#N/A</v>
          </cell>
          <cell r="AA198"/>
          <cell r="AB198"/>
          <cell r="AC198"/>
          <cell r="AD198"/>
          <cell r="AE198"/>
          <cell r="AF198"/>
          <cell r="AG198"/>
          <cell r="AH198"/>
          <cell r="AI198"/>
          <cell r="AJ198"/>
          <cell r="AK198"/>
          <cell r="AL198"/>
          <cell r="AM198"/>
          <cell r="AN198"/>
          <cell r="AO198"/>
          <cell r="AP198"/>
          <cell r="AQ198"/>
          <cell r="AR198"/>
          <cell r="AS198"/>
          <cell r="AT198"/>
          <cell r="AU198"/>
          <cell r="AV198"/>
          <cell r="AW198"/>
          <cell r="AX198"/>
          <cell r="AY198"/>
        </row>
        <row r="199">
          <cell r="A199"/>
          <cell r="B199"/>
          <cell r="C199"/>
          <cell r="D199"/>
          <cell r="E199"/>
          <cell r="F199"/>
          <cell r="G199"/>
          <cell r="H199"/>
          <cell r="I199"/>
          <cell r="J199"/>
          <cell r="K199"/>
          <cell r="L199"/>
          <cell r="M199"/>
          <cell r="N199"/>
          <cell r="O199"/>
          <cell r="Q199"/>
          <cell r="R199"/>
          <cell r="V199"/>
          <cell r="W199"/>
          <cell r="X199"/>
          <cell r="Y199"/>
          <cell r="Z199" t="e">
            <v>#N/A</v>
          </cell>
          <cell r="AA199"/>
          <cell r="AB199"/>
          <cell r="AC199"/>
          <cell r="AD199"/>
          <cell r="AE199"/>
          <cell r="AF199"/>
          <cell r="AG199"/>
          <cell r="AH199"/>
          <cell r="AI199"/>
          <cell r="AJ199"/>
          <cell r="AK199"/>
          <cell r="AL199"/>
          <cell r="AM199"/>
          <cell r="AN199"/>
          <cell r="AO199"/>
          <cell r="AP199"/>
          <cell r="AQ199"/>
          <cell r="AR199"/>
          <cell r="AS199"/>
          <cell r="AT199"/>
          <cell r="AU199"/>
          <cell r="AV199"/>
          <cell r="AW199"/>
          <cell r="AX199"/>
          <cell r="AY199"/>
        </row>
        <row r="200">
          <cell r="A200"/>
          <cell r="B200"/>
          <cell r="C200"/>
          <cell r="D200"/>
          <cell r="E200"/>
          <cell r="F200"/>
          <cell r="G200"/>
          <cell r="H200"/>
          <cell r="I200"/>
          <cell r="J200"/>
          <cell r="K200"/>
          <cell r="L200"/>
          <cell r="M200"/>
          <cell r="N200"/>
          <cell r="O200"/>
          <cell r="Q200"/>
          <cell r="R200"/>
          <cell r="V200"/>
          <cell r="W200"/>
          <cell r="X200"/>
          <cell r="Y200"/>
          <cell r="Z200" t="e">
            <v>#N/A</v>
          </cell>
          <cell r="AA200"/>
          <cell r="AB200"/>
          <cell r="AC200"/>
          <cell r="AD200"/>
          <cell r="AE200"/>
          <cell r="AF200"/>
          <cell r="AG200"/>
          <cell r="AH200"/>
          <cell r="AI200"/>
          <cell r="AJ200"/>
          <cell r="AK200"/>
          <cell r="AL200"/>
          <cell r="AM200"/>
          <cell r="AN200"/>
          <cell r="AO200"/>
          <cell r="AP200"/>
          <cell r="AQ200"/>
          <cell r="AR200"/>
          <cell r="AS200"/>
          <cell r="AT200"/>
          <cell r="AU200"/>
          <cell r="AV200"/>
          <cell r="AW200"/>
          <cell r="AX200"/>
          <cell r="AY200"/>
        </row>
        <row r="201">
          <cell r="A201"/>
          <cell r="B201"/>
          <cell r="C201"/>
          <cell r="D201"/>
          <cell r="E201"/>
          <cell r="F201"/>
          <cell r="G201"/>
          <cell r="H201"/>
          <cell r="I201"/>
          <cell r="J201"/>
          <cell r="K201"/>
          <cell r="L201"/>
          <cell r="M201"/>
          <cell r="N201"/>
          <cell r="O201"/>
          <cell r="Q201"/>
          <cell r="R201"/>
          <cell r="V201"/>
          <cell r="W201"/>
          <cell r="X201"/>
          <cell r="Y201"/>
          <cell r="Z201" t="e">
            <v>#N/A</v>
          </cell>
          <cell r="AA201"/>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row>
        <row r="202">
          <cell r="A202"/>
          <cell r="B202"/>
          <cell r="C202"/>
          <cell r="D202"/>
          <cell r="E202"/>
          <cell r="F202"/>
          <cell r="G202"/>
          <cell r="H202"/>
          <cell r="I202"/>
          <cell r="J202"/>
          <cell r="K202"/>
          <cell r="L202"/>
          <cell r="M202"/>
          <cell r="N202"/>
          <cell r="O202"/>
          <cell r="Q202"/>
          <cell r="R202"/>
          <cell r="V202"/>
          <cell r="W202"/>
          <cell r="X202"/>
          <cell r="Y202"/>
          <cell r="Z202" t="e">
            <v>#N/A</v>
          </cell>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row>
        <row r="203">
          <cell r="A203"/>
          <cell r="B203"/>
          <cell r="C203"/>
          <cell r="D203"/>
          <cell r="E203"/>
          <cell r="F203"/>
          <cell r="G203"/>
          <cell r="H203"/>
          <cell r="I203"/>
          <cell r="J203"/>
          <cell r="K203"/>
          <cell r="L203"/>
          <cell r="M203"/>
          <cell r="N203"/>
          <cell r="O203"/>
          <cell r="Q203"/>
          <cell r="R203"/>
          <cell r="V203"/>
          <cell r="W203"/>
          <cell r="X203"/>
          <cell r="Y203"/>
          <cell r="Z203" t="e">
            <v>#N/A</v>
          </cell>
          <cell r="AA203"/>
          <cell r="AB203"/>
          <cell r="AC203"/>
          <cell r="AD203"/>
          <cell r="AE203"/>
          <cell r="AF203"/>
          <cell r="AG203"/>
          <cell r="AH203"/>
          <cell r="AI203"/>
          <cell r="AJ203"/>
          <cell r="AK203"/>
          <cell r="AL203"/>
          <cell r="AM203"/>
          <cell r="AN203"/>
          <cell r="AO203"/>
          <cell r="AP203"/>
          <cell r="AQ203"/>
          <cell r="AR203"/>
          <cell r="AS203"/>
          <cell r="AT203"/>
          <cell r="AU203"/>
          <cell r="AV203"/>
          <cell r="AW203"/>
          <cell r="AX203"/>
          <cell r="AY203"/>
        </row>
        <row r="204">
          <cell r="A204"/>
          <cell r="B204"/>
          <cell r="C204"/>
          <cell r="D204"/>
          <cell r="E204"/>
          <cell r="F204"/>
          <cell r="G204"/>
          <cell r="H204"/>
          <cell r="I204"/>
          <cell r="J204"/>
          <cell r="K204"/>
          <cell r="L204"/>
          <cell r="M204"/>
          <cell r="N204"/>
          <cell r="O204"/>
          <cell r="Q204"/>
          <cell r="R204"/>
          <cell r="V204"/>
          <cell r="W204"/>
          <cell r="X204"/>
          <cell r="Y204"/>
          <cell r="Z204" t="e">
            <v>#N/A</v>
          </cell>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row>
        <row r="205">
          <cell r="A205"/>
          <cell r="B205"/>
          <cell r="C205"/>
          <cell r="D205"/>
          <cell r="E205"/>
          <cell r="F205"/>
          <cell r="G205"/>
          <cell r="H205"/>
          <cell r="I205"/>
          <cell r="J205"/>
          <cell r="K205"/>
          <cell r="L205"/>
          <cell r="M205"/>
          <cell r="N205"/>
          <cell r="O205"/>
          <cell r="Q205"/>
          <cell r="R205"/>
          <cell r="V205"/>
          <cell r="W205"/>
          <cell r="X205"/>
          <cell r="Y205"/>
          <cell r="Z205" t="e">
            <v>#N/A</v>
          </cell>
          <cell r="AA205"/>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row>
        <row r="206">
          <cell r="A206"/>
          <cell r="B206"/>
          <cell r="C206"/>
          <cell r="D206"/>
          <cell r="E206"/>
          <cell r="F206"/>
          <cell r="G206"/>
          <cell r="H206"/>
          <cell r="I206"/>
          <cell r="J206"/>
          <cell r="K206"/>
          <cell r="L206"/>
          <cell r="M206"/>
          <cell r="N206"/>
          <cell r="O206"/>
          <cell r="Q206"/>
          <cell r="R206"/>
          <cell r="V206"/>
          <cell r="W206"/>
          <cell r="X206"/>
          <cell r="Y206"/>
          <cell r="Z206" t="e">
            <v>#N/A</v>
          </cell>
          <cell r="AA206"/>
          <cell r="AB206"/>
          <cell r="AC206"/>
          <cell r="AD206"/>
          <cell r="AE206"/>
          <cell r="AF206"/>
          <cell r="AG206"/>
          <cell r="AH206"/>
          <cell r="AI206"/>
          <cell r="AJ206"/>
          <cell r="AK206"/>
          <cell r="AL206"/>
          <cell r="AM206"/>
          <cell r="AN206"/>
          <cell r="AO206"/>
          <cell r="AP206"/>
          <cell r="AQ206"/>
          <cell r="AR206"/>
          <cell r="AS206"/>
          <cell r="AT206"/>
          <cell r="AU206"/>
          <cell r="AV206"/>
          <cell r="AW206"/>
          <cell r="AX206"/>
          <cell r="AY206"/>
        </row>
        <row r="207">
          <cell r="A207"/>
          <cell r="B207"/>
          <cell r="C207"/>
          <cell r="D207"/>
          <cell r="E207"/>
          <cell r="F207"/>
          <cell r="G207"/>
          <cell r="H207"/>
          <cell r="I207"/>
          <cell r="J207"/>
          <cell r="K207"/>
          <cell r="L207"/>
          <cell r="M207"/>
          <cell r="N207"/>
          <cell r="O207"/>
          <cell r="Q207"/>
          <cell r="R207"/>
          <cell r="V207"/>
          <cell r="W207"/>
          <cell r="X207"/>
          <cell r="Y207"/>
          <cell r="Z207" t="e">
            <v>#N/A</v>
          </cell>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row>
        <row r="208">
          <cell r="A208" t="str">
            <v>EF0205</v>
          </cell>
          <cell r="B208" t="str">
            <v>Active</v>
          </cell>
          <cell r="C208" t="str">
            <v>ELFASHER</v>
          </cell>
          <cell r="D208" t="str">
            <v xml:space="preserve">Motasim ARABI MOHAMEDO </v>
          </cell>
          <cell r="E208" t="str">
            <v>LOG</v>
          </cell>
          <cell r="F208" t="str">
            <v>Storekeeper Assistant</v>
          </cell>
          <cell r="G208" t="str">
            <v>D4</v>
          </cell>
          <cell r="H208" t="str">
            <v>Office</v>
          </cell>
          <cell r="I208" t="str">
            <v>EFC01</v>
          </cell>
          <cell r="J208">
            <v>650100</v>
          </cell>
          <cell r="K208" t="str">
            <v>F1K</v>
          </cell>
          <cell r="L208" t="str">
            <v>CA03</v>
          </cell>
          <cell r="M208">
            <v>198</v>
          </cell>
          <cell r="N208">
            <v>590.55458485715826</v>
          </cell>
          <cell r="O208">
            <v>74.95</v>
          </cell>
          <cell r="Q208">
            <v>77</v>
          </cell>
          <cell r="R208">
            <v>35.6</v>
          </cell>
          <cell r="V208">
            <v>66.336945847826101</v>
          </cell>
          <cell r="W208">
            <v>0</v>
          </cell>
          <cell r="X208">
            <v>178.93694584782611</v>
          </cell>
          <cell r="Y208">
            <v>844.44153070498442</v>
          </cell>
          <cell r="Z208">
            <v>0</v>
          </cell>
          <cell r="AA208">
            <v>0</v>
          </cell>
          <cell r="AB208">
            <v>0</v>
          </cell>
          <cell r="AC208">
            <v>0</v>
          </cell>
          <cell r="AD208">
            <v>0</v>
          </cell>
          <cell r="AE208">
            <v>844.44153070498442</v>
          </cell>
          <cell r="AF208">
            <v>130.94999999999999</v>
          </cell>
          <cell r="AG208">
            <v>67.555322456398741</v>
          </cell>
          <cell r="AH208">
            <v>0</v>
          </cell>
          <cell r="AI208">
            <v>645.93620824858567</v>
          </cell>
          <cell r="AJ208">
            <v>22</v>
          </cell>
          <cell r="AK208">
            <v>754.88620824858572</v>
          </cell>
          <cell r="AL208">
            <v>0</v>
          </cell>
          <cell r="AM208">
            <v>600</v>
          </cell>
          <cell r="AN208">
            <v>0</v>
          </cell>
          <cell r="AO208">
            <v>0</v>
          </cell>
          <cell r="AP208">
            <v>220</v>
          </cell>
          <cell r="AQ208">
            <v>374.88620824858572</v>
          </cell>
          <cell r="AR208">
            <v>0</v>
          </cell>
          <cell r="AS208">
            <v>0</v>
          </cell>
          <cell r="AT208">
            <v>0</v>
          </cell>
          <cell r="AU208">
            <v>0</v>
          </cell>
          <cell r="AV208">
            <v>143.55506021984735</v>
          </cell>
          <cell r="AW208">
            <v>211.1103826762461</v>
          </cell>
          <cell r="AX208">
            <v>1207.9965909248317</v>
          </cell>
          <cell r="AY208">
            <v>448.46585298773829</v>
          </cell>
        </row>
        <row r="209">
          <cell r="A209" t="str">
            <v>EF0206</v>
          </cell>
          <cell r="B209" t="str">
            <v>Active</v>
          </cell>
          <cell r="C209" t="str">
            <v>ELFASHER</v>
          </cell>
          <cell r="D209" t="str">
            <v xml:space="preserve">Mohamed ADAM MOHAMED </v>
          </cell>
          <cell r="E209" t="str">
            <v>FA</v>
          </cell>
          <cell r="F209" t="str">
            <v>Food Aid Monitor</v>
          </cell>
          <cell r="G209" t="str">
            <v>C4</v>
          </cell>
          <cell r="H209" t="str">
            <v>Field</v>
          </cell>
          <cell r="I209" t="str">
            <v>EFF01</v>
          </cell>
          <cell r="J209">
            <v>650101</v>
          </cell>
          <cell r="K209" t="str">
            <v>D4G</v>
          </cell>
          <cell r="L209" t="str">
            <v>AB02</v>
          </cell>
          <cell r="M209">
            <v>198</v>
          </cell>
          <cell r="N209">
            <v>506.23994498974128</v>
          </cell>
          <cell r="O209">
            <v>74.95</v>
          </cell>
          <cell r="Q209">
            <v>77</v>
          </cell>
          <cell r="R209">
            <v>35.6</v>
          </cell>
          <cell r="V209">
            <v>0</v>
          </cell>
          <cell r="W209">
            <v>0</v>
          </cell>
          <cell r="X209">
            <v>112.6</v>
          </cell>
          <cell r="Y209">
            <v>693.78994498974134</v>
          </cell>
          <cell r="Z209">
            <v>0</v>
          </cell>
          <cell r="AA209">
            <v>141.91157965699253</v>
          </cell>
          <cell r="AB209">
            <v>189.21543954265672</v>
          </cell>
          <cell r="AC209">
            <v>42.047875453923716</v>
          </cell>
          <cell r="AD209">
            <v>373.17489465357295</v>
          </cell>
          <cell r="AE209">
            <v>693.78994498974134</v>
          </cell>
          <cell r="AF209">
            <v>110.95</v>
          </cell>
          <cell r="AG209">
            <v>55.503195599179307</v>
          </cell>
          <cell r="AH209">
            <v>0</v>
          </cell>
          <cell r="AI209">
            <v>713.92419671734842</v>
          </cell>
          <cell r="AJ209">
            <v>22</v>
          </cell>
          <cell r="AK209">
            <v>989.46164404413503</v>
          </cell>
          <cell r="AL209">
            <v>0</v>
          </cell>
          <cell r="AM209">
            <v>420</v>
          </cell>
          <cell r="AN209">
            <v>0</v>
          </cell>
          <cell r="AO209">
            <v>0</v>
          </cell>
          <cell r="AP209">
            <v>220</v>
          </cell>
          <cell r="AQ209">
            <v>789.46164404413503</v>
          </cell>
          <cell r="AR209">
            <v>0</v>
          </cell>
          <cell r="AS209">
            <v>0</v>
          </cell>
          <cell r="AT209">
            <v>0</v>
          </cell>
          <cell r="AU209">
            <v>0</v>
          </cell>
          <cell r="AV209">
            <v>117.94429064825604</v>
          </cell>
          <cell r="AW209">
            <v>173.44748624743534</v>
          </cell>
          <cell r="AX209">
            <v>1404.9091302915704</v>
          </cell>
          <cell r="AY209">
            <v>521.5691635388697</v>
          </cell>
        </row>
        <row r="210">
          <cell r="A210"/>
          <cell r="B210"/>
          <cell r="C210"/>
          <cell r="D210"/>
          <cell r="E210"/>
          <cell r="F210"/>
          <cell r="G210"/>
          <cell r="H210"/>
          <cell r="I210"/>
          <cell r="J210"/>
          <cell r="K210"/>
          <cell r="L210"/>
          <cell r="M210"/>
          <cell r="N210"/>
          <cell r="O210"/>
          <cell r="Q210"/>
          <cell r="R210"/>
          <cell r="V210"/>
          <cell r="W210"/>
          <cell r="X210"/>
          <cell r="Y210"/>
          <cell r="Z210" t="e">
            <v>#N/A</v>
          </cell>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row>
        <row r="211">
          <cell r="A211"/>
          <cell r="B211"/>
          <cell r="C211"/>
          <cell r="D211"/>
          <cell r="E211"/>
          <cell r="F211"/>
          <cell r="G211"/>
          <cell r="H211"/>
          <cell r="I211"/>
          <cell r="J211"/>
          <cell r="K211"/>
          <cell r="L211"/>
          <cell r="M211"/>
          <cell r="N211"/>
          <cell r="O211"/>
          <cell r="Q211"/>
          <cell r="R211"/>
          <cell r="V211"/>
          <cell r="W211"/>
          <cell r="X211"/>
          <cell r="Y211"/>
          <cell r="Z211" t="e">
            <v>#N/A</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row>
        <row r="212">
          <cell r="A212"/>
          <cell r="B212"/>
          <cell r="C212"/>
          <cell r="D212"/>
          <cell r="E212"/>
          <cell r="F212"/>
          <cell r="G212"/>
          <cell r="H212"/>
          <cell r="I212"/>
          <cell r="J212"/>
          <cell r="K212"/>
          <cell r="L212"/>
          <cell r="M212"/>
          <cell r="N212"/>
          <cell r="O212"/>
          <cell r="Q212"/>
          <cell r="R212"/>
          <cell r="V212"/>
          <cell r="W212"/>
          <cell r="X212"/>
          <cell r="Y212"/>
          <cell r="Z212" t="e">
            <v>#N/A</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row>
        <row r="213">
          <cell r="A213" t="str">
            <v>EF0210</v>
          </cell>
          <cell r="B213" t="str">
            <v>Active</v>
          </cell>
          <cell r="C213" t="str">
            <v>ELFASHER</v>
          </cell>
          <cell r="D213" t="str">
            <v xml:space="preserve">Mohamed ELTAIB MOHAMED ADAM </v>
          </cell>
          <cell r="E213" t="str">
            <v>FA</v>
          </cell>
          <cell r="F213" t="str">
            <v>Food Aid team Leader</v>
          </cell>
          <cell r="G213" t="str">
            <v>D4</v>
          </cell>
          <cell r="H213" t="str">
            <v>Field</v>
          </cell>
          <cell r="I213" t="str">
            <v>EFF01</v>
          </cell>
          <cell r="J213">
            <v>650101</v>
          </cell>
          <cell r="K213" t="str">
            <v>D4G</v>
          </cell>
          <cell r="L213" t="str">
            <v>AB02</v>
          </cell>
          <cell r="M213">
            <v>198</v>
          </cell>
          <cell r="N213">
            <v>590.55458485715826</v>
          </cell>
          <cell r="O213">
            <v>74.95</v>
          </cell>
          <cell r="Q213">
            <v>77</v>
          </cell>
          <cell r="R213">
            <v>35.6</v>
          </cell>
          <cell r="V213">
            <v>66.336945847826101</v>
          </cell>
          <cell r="W213">
            <v>0</v>
          </cell>
          <cell r="X213">
            <v>178.93694584782611</v>
          </cell>
          <cell r="Y213">
            <v>844.44153070498442</v>
          </cell>
          <cell r="Z213">
            <v>0</v>
          </cell>
          <cell r="AA213">
            <v>0</v>
          </cell>
          <cell r="AB213">
            <v>0</v>
          </cell>
          <cell r="AC213">
            <v>0</v>
          </cell>
          <cell r="AD213">
            <v>0</v>
          </cell>
          <cell r="AE213">
            <v>844.44153070498442</v>
          </cell>
          <cell r="AF213">
            <v>130.94999999999999</v>
          </cell>
          <cell r="AG213">
            <v>67.555322456398741</v>
          </cell>
          <cell r="AH213">
            <v>0</v>
          </cell>
          <cell r="AI213">
            <v>645.93620824858567</v>
          </cell>
          <cell r="AJ213">
            <v>22</v>
          </cell>
          <cell r="AK213">
            <v>754.88620824858572</v>
          </cell>
          <cell r="AL213">
            <v>0</v>
          </cell>
          <cell r="AM213">
            <v>220</v>
          </cell>
          <cell r="AN213">
            <v>0</v>
          </cell>
          <cell r="AO213">
            <v>0</v>
          </cell>
          <cell r="AP213">
            <v>220</v>
          </cell>
          <cell r="AQ213">
            <v>754.88620824858572</v>
          </cell>
          <cell r="AR213">
            <v>0</v>
          </cell>
          <cell r="AS213">
            <v>0</v>
          </cell>
          <cell r="AT213">
            <v>0</v>
          </cell>
          <cell r="AU213">
            <v>0</v>
          </cell>
          <cell r="AV213">
            <v>143.55506021984735</v>
          </cell>
          <cell r="AW213">
            <v>211.1103826762461</v>
          </cell>
          <cell r="AX213">
            <v>1207.9965909248317</v>
          </cell>
          <cell r="AY213">
            <v>448.46585298773829</v>
          </cell>
        </row>
        <row r="214">
          <cell r="A214"/>
          <cell r="B214"/>
          <cell r="C214"/>
          <cell r="D214"/>
          <cell r="E214"/>
          <cell r="F214"/>
          <cell r="G214"/>
          <cell r="H214"/>
          <cell r="I214"/>
          <cell r="J214"/>
          <cell r="K214"/>
          <cell r="L214"/>
          <cell r="M214"/>
          <cell r="N214"/>
          <cell r="O214"/>
          <cell r="Q214"/>
          <cell r="R214"/>
          <cell r="V214"/>
          <cell r="W214"/>
          <cell r="X214"/>
          <cell r="Y214"/>
          <cell r="Z214" t="e">
            <v>#N/A</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row>
        <row r="215">
          <cell r="A215" t="str">
            <v>EF0212</v>
          </cell>
          <cell r="B215" t="str">
            <v>Active</v>
          </cell>
          <cell r="C215" t="str">
            <v>ELFASHER</v>
          </cell>
          <cell r="D215" t="str">
            <v xml:space="preserve">Ibrahim ADAM ABAKER </v>
          </cell>
          <cell r="E215" t="str">
            <v>FS</v>
          </cell>
          <cell r="F215" t="str">
            <v>Agricultural Technician</v>
          </cell>
          <cell r="G215" t="str">
            <v>D4</v>
          </cell>
          <cell r="H215" t="str">
            <v>Field</v>
          </cell>
          <cell r="I215" t="str">
            <v>EFF01</v>
          </cell>
          <cell r="J215">
            <v>650101</v>
          </cell>
          <cell r="K215" t="str">
            <v>F1K</v>
          </cell>
          <cell r="L215" t="str">
            <v>CA01</v>
          </cell>
          <cell r="M215">
            <v>198</v>
          </cell>
          <cell r="N215">
            <v>590.55458485715826</v>
          </cell>
          <cell r="O215">
            <v>74.95</v>
          </cell>
          <cell r="Q215">
            <v>77</v>
          </cell>
          <cell r="R215">
            <v>35.6</v>
          </cell>
          <cell r="V215">
            <v>66.336945847826101</v>
          </cell>
          <cell r="W215">
            <v>0</v>
          </cell>
          <cell r="X215">
            <v>178.93694584782611</v>
          </cell>
          <cell r="Y215">
            <v>844.44153070498442</v>
          </cell>
          <cell r="Z215">
            <v>0</v>
          </cell>
          <cell r="AA215">
            <v>0</v>
          </cell>
          <cell r="AB215">
            <v>0</v>
          </cell>
          <cell r="AC215">
            <v>0</v>
          </cell>
          <cell r="AD215">
            <v>0</v>
          </cell>
          <cell r="AE215">
            <v>844.44153070498442</v>
          </cell>
          <cell r="AF215">
            <v>130.94999999999999</v>
          </cell>
          <cell r="AG215">
            <v>67.555322456398741</v>
          </cell>
          <cell r="AH215">
            <v>0</v>
          </cell>
          <cell r="AI215">
            <v>645.93620824858567</v>
          </cell>
          <cell r="AJ215">
            <v>22</v>
          </cell>
          <cell r="AK215">
            <v>754.88620824858572</v>
          </cell>
          <cell r="AL215">
            <v>0</v>
          </cell>
          <cell r="AM215">
            <v>397</v>
          </cell>
          <cell r="AN215">
            <v>0</v>
          </cell>
          <cell r="AO215">
            <v>0</v>
          </cell>
          <cell r="AP215">
            <v>220</v>
          </cell>
          <cell r="AQ215">
            <v>577.88620824858572</v>
          </cell>
          <cell r="AR215">
            <v>0</v>
          </cell>
          <cell r="AS215">
            <v>0</v>
          </cell>
          <cell r="AT215">
            <v>0</v>
          </cell>
          <cell r="AU215">
            <v>0</v>
          </cell>
          <cell r="AV215">
            <v>143.55506021984735</v>
          </cell>
          <cell r="AW215">
            <v>211.1103826762461</v>
          </cell>
          <cell r="AX215">
            <v>1207.9965909248317</v>
          </cell>
          <cell r="AY215">
            <v>448.46585298773829</v>
          </cell>
        </row>
        <row r="216">
          <cell r="A216"/>
          <cell r="B216"/>
          <cell r="C216"/>
          <cell r="D216"/>
          <cell r="E216"/>
          <cell r="F216"/>
          <cell r="G216"/>
          <cell r="H216"/>
          <cell r="I216"/>
          <cell r="J216"/>
          <cell r="K216"/>
          <cell r="L216"/>
          <cell r="M216"/>
          <cell r="N216"/>
          <cell r="O216"/>
          <cell r="Q216"/>
          <cell r="R216"/>
          <cell r="V216"/>
          <cell r="W216"/>
          <cell r="X216"/>
          <cell r="Y216"/>
          <cell r="Z216" t="e">
            <v>#N/A</v>
          </cell>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row>
        <row r="217">
          <cell r="A217" t="str">
            <v>EF0214</v>
          </cell>
          <cell r="B217" t="str">
            <v>Active</v>
          </cell>
          <cell r="C217" t="str">
            <v>ELFASHER</v>
          </cell>
          <cell r="D217" t="str">
            <v xml:space="preserve">Abdelbasher OMER ALI </v>
          </cell>
          <cell r="E217" t="str">
            <v>NUT</v>
          </cell>
          <cell r="F217" t="str">
            <v>Watchman</v>
          </cell>
          <cell r="G217" t="str">
            <v>A4</v>
          </cell>
          <cell r="H217" t="str">
            <v>TFC</v>
          </cell>
          <cell r="I217" t="str">
            <v>EFN01</v>
          </cell>
          <cell r="J217">
            <v>650101</v>
          </cell>
          <cell r="K217" t="str">
            <v>F1K</v>
          </cell>
          <cell r="L217" t="str">
            <v>CA02</v>
          </cell>
          <cell r="M217">
            <v>198</v>
          </cell>
          <cell r="N217">
            <v>286.53874831688819</v>
          </cell>
          <cell r="O217">
            <v>74.95</v>
          </cell>
          <cell r="Q217">
            <v>77</v>
          </cell>
          <cell r="R217">
            <v>35.6</v>
          </cell>
          <cell r="V217">
            <v>0</v>
          </cell>
          <cell r="W217">
            <v>0</v>
          </cell>
          <cell r="X217">
            <v>112.6</v>
          </cell>
          <cell r="Y217">
            <v>474.0887483168882</v>
          </cell>
          <cell r="Z217">
            <v>23.943876177620616</v>
          </cell>
          <cell r="AA217">
            <v>0</v>
          </cell>
          <cell r="AB217">
            <v>0</v>
          </cell>
          <cell r="AC217">
            <v>311.27039030906798</v>
          </cell>
          <cell r="AD217">
            <v>335.21426648668859</v>
          </cell>
          <cell r="AE217">
            <v>474.0887483168882</v>
          </cell>
          <cell r="AF217">
            <v>110.95</v>
          </cell>
          <cell r="AG217">
            <v>37.927099865351053</v>
          </cell>
          <cell r="AH217">
            <v>0</v>
          </cell>
          <cell r="AI217">
            <v>409.01521507320928</v>
          </cell>
          <cell r="AJ217">
            <v>22</v>
          </cell>
          <cell r="AK217">
            <v>749.37591493822572</v>
          </cell>
          <cell r="AL217">
            <v>0</v>
          </cell>
          <cell r="AM217">
            <v>220</v>
          </cell>
          <cell r="AN217">
            <v>0</v>
          </cell>
          <cell r="AO217">
            <v>0</v>
          </cell>
          <cell r="AP217">
            <v>220</v>
          </cell>
          <cell r="AQ217">
            <v>749.37591493822572</v>
          </cell>
          <cell r="AR217">
            <v>0</v>
          </cell>
          <cell r="AS217">
            <v>0</v>
          </cell>
          <cell r="AT217">
            <v>0</v>
          </cell>
          <cell r="AU217">
            <v>0</v>
          </cell>
          <cell r="AV217">
            <v>80.595087213870997</v>
          </cell>
          <cell r="AW217">
            <v>118.52218707922205</v>
          </cell>
          <cell r="AX217">
            <v>1109.8981020174479</v>
          </cell>
          <cell r="AY217">
            <v>412.04702297185491</v>
          </cell>
        </row>
        <row r="218">
          <cell r="A218" t="str">
            <v>EF0215</v>
          </cell>
          <cell r="B218" t="str">
            <v>Active</v>
          </cell>
          <cell r="C218" t="str">
            <v>ELFASHER</v>
          </cell>
          <cell r="D218" t="str">
            <v xml:space="preserve">Fawzia KHALIL ISHAG </v>
          </cell>
          <cell r="E218" t="str">
            <v>NUT</v>
          </cell>
          <cell r="F218" t="str">
            <v>Social animator</v>
          </cell>
          <cell r="G218" t="str">
            <v>C4</v>
          </cell>
          <cell r="H218" t="str">
            <v>TFC</v>
          </cell>
          <cell r="I218" t="str">
            <v>EFN01</v>
          </cell>
          <cell r="J218">
            <v>650101</v>
          </cell>
          <cell r="K218" t="str">
            <v>F1K</v>
          </cell>
          <cell r="L218" t="str">
            <v>CA02</v>
          </cell>
          <cell r="M218">
            <v>198</v>
          </cell>
          <cell r="N218">
            <v>506.23994498974128</v>
          </cell>
          <cell r="O218">
            <v>74.95</v>
          </cell>
          <cell r="Q218">
            <v>77</v>
          </cell>
          <cell r="R218">
            <v>35.6</v>
          </cell>
          <cell r="V218">
            <v>0</v>
          </cell>
          <cell r="W218">
            <v>0</v>
          </cell>
          <cell r="X218">
            <v>112.6</v>
          </cell>
          <cell r="Y218">
            <v>693.78994498974134</v>
          </cell>
          <cell r="Z218">
            <v>0</v>
          </cell>
          <cell r="AA218">
            <v>0</v>
          </cell>
          <cell r="AB218">
            <v>0</v>
          </cell>
          <cell r="AC218">
            <v>0</v>
          </cell>
          <cell r="AD218">
            <v>0</v>
          </cell>
          <cell r="AE218">
            <v>693.78994498974134</v>
          </cell>
          <cell r="AF218">
            <v>110.95</v>
          </cell>
          <cell r="AG218">
            <v>55.503195599179307</v>
          </cell>
          <cell r="AH218">
            <v>0</v>
          </cell>
          <cell r="AI218">
            <v>527.33674939056198</v>
          </cell>
          <cell r="AJ218">
            <v>22</v>
          </cell>
          <cell r="AK218">
            <v>616.28674939056202</v>
          </cell>
          <cell r="AL218">
            <v>0</v>
          </cell>
          <cell r="AM218">
            <v>770</v>
          </cell>
          <cell r="AN218">
            <v>0</v>
          </cell>
          <cell r="AO218">
            <v>171</v>
          </cell>
          <cell r="AP218">
            <v>220</v>
          </cell>
          <cell r="AQ218">
            <v>66.286749390562022</v>
          </cell>
          <cell r="AR218">
            <v>0</v>
          </cell>
          <cell r="AS218">
            <v>0</v>
          </cell>
          <cell r="AT218">
            <v>0</v>
          </cell>
          <cell r="AU218">
            <v>0</v>
          </cell>
          <cell r="AV218">
            <v>117.94429064825604</v>
          </cell>
          <cell r="AW218">
            <v>173.44748624743534</v>
          </cell>
          <cell r="AX218">
            <v>1031.7342356379975</v>
          </cell>
          <cell r="AY218">
            <v>383.02887402009094</v>
          </cell>
        </row>
        <row r="219">
          <cell r="A219" t="str">
            <v>EF0216</v>
          </cell>
          <cell r="B219" t="str">
            <v>Active</v>
          </cell>
          <cell r="C219" t="str">
            <v>ELFASHER</v>
          </cell>
          <cell r="D219" t="str">
            <v xml:space="preserve">Sulieman NOGARA ABDALLA  </v>
          </cell>
          <cell r="E219" t="str">
            <v>LOG</v>
          </cell>
          <cell r="F219" t="str">
            <v>Storekeeper Assistant</v>
          </cell>
          <cell r="G219" t="str">
            <v>D11</v>
          </cell>
          <cell r="H219" t="str">
            <v>Office</v>
          </cell>
          <cell r="I219" t="str">
            <v>EFC01</v>
          </cell>
          <cell r="J219">
            <v>650100</v>
          </cell>
          <cell r="K219" t="str">
            <v>F1K</v>
          </cell>
          <cell r="L219" t="str">
            <v>CA03</v>
          </cell>
          <cell r="M219">
            <v>198</v>
          </cell>
          <cell r="N219">
            <v>555.13325557462372</v>
          </cell>
          <cell r="O219">
            <v>74.95</v>
          </cell>
          <cell r="Q219">
            <v>77</v>
          </cell>
          <cell r="R219">
            <v>35.6</v>
          </cell>
          <cell r="V219">
            <v>63.524211260869585</v>
          </cell>
          <cell r="W219">
            <v>0</v>
          </cell>
          <cell r="X219">
            <v>176.12421126086957</v>
          </cell>
          <cell r="Y219">
            <v>806.20746683549328</v>
          </cell>
          <cell r="Z219">
            <v>0</v>
          </cell>
          <cell r="AA219">
            <v>0</v>
          </cell>
          <cell r="AB219">
            <v>0</v>
          </cell>
          <cell r="AC219">
            <v>0</v>
          </cell>
          <cell r="AD219">
            <v>0</v>
          </cell>
          <cell r="AE219">
            <v>806.20746683549328</v>
          </cell>
          <cell r="AF219">
            <v>130.94999999999999</v>
          </cell>
          <cell r="AG219">
            <v>64.496597346839465</v>
          </cell>
          <cell r="AH219">
            <v>0</v>
          </cell>
          <cell r="AI219">
            <v>610.76086948865373</v>
          </cell>
          <cell r="AJ219">
            <v>22</v>
          </cell>
          <cell r="AK219">
            <v>719.71086948865377</v>
          </cell>
          <cell r="AL219">
            <v>0</v>
          </cell>
          <cell r="AM219">
            <v>520</v>
          </cell>
          <cell r="AN219">
            <v>0</v>
          </cell>
          <cell r="AO219">
            <v>0</v>
          </cell>
          <cell r="AP219">
            <v>220</v>
          </cell>
          <cell r="AQ219">
            <v>419.71086948865377</v>
          </cell>
          <cell r="AR219">
            <v>0</v>
          </cell>
          <cell r="AS219">
            <v>0</v>
          </cell>
          <cell r="AT219">
            <v>0</v>
          </cell>
          <cell r="AU219">
            <v>0</v>
          </cell>
          <cell r="AV219">
            <v>137.05526936203387</v>
          </cell>
          <cell r="AW219">
            <v>201.55186670887332</v>
          </cell>
          <cell r="AX219">
            <v>1163.2627361975271</v>
          </cell>
          <cell r="AY219">
            <v>431.85851612236587</v>
          </cell>
        </row>
        <row r="220">
          <cell r="A220"/>
          <cell r="B220"/>
          <cell r="C220"/>
          <cell r="D220"/>
          <cell r="E220"/>
          <cell r="F220"/>
          <cell r="G220"/>
          <cell r="H220"/>
          <cell r="I220"/>
          <cell r="J220"/>
          <cell r="K220"/>
          <cell r="L220"/>
          <cell r="M220"/>
          <cell r="N220"/>
          <cell r="O220"/>
          <cell r="Q220"/>
          <cell r="R220"/>
          <cell r="V220"/>
          <cell r="W220"/>
          <cell r="X220"/>
          <cell r="Y220"/>
          <cell r="Z220" t="e">
            <v>#N/A</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row>
        <row r="221">
          <cell r="A221"/>
          <cell r="B221"/>
          <cell r="C221"/>
          <cell r="D221"/>
          <cell r="E221"/>
          <cell r="F221"/>
          <cell r="G221"/>
          <cell r="H221"/>
          <cell r="I221"/>
          <cell r="J221"/>
          <cell r="K221"/>
          <cell r="L221"/>
          <cell r="M221"/>
          <cell r="N221"/>
          <cell r="O221"/>
          <cell r="Q221"/>
          <cell r="R221"/>
          <cell r="V221"/>
          <cell r="W221"/>
          <cell r="X221"/>
          <cell r="Y221"/>
          <cell r="Z221" t="e">
            <v>#N/A</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row>
        <row r="222">
          <cell r="A222"/>
          <cell r="B222"/>
          <cell r="C222"/>
          <cell r="D222"/>
          <cell r="E222"/>
          <cell r="F222"/>
          <cell r="G222"/>
          <cell r="H222"/>
          <cell r="I222"/>
          <cell r="J222"/>
          <cell r="K222"/>
          <cell r="L222"/>
          <cell r="M222"/>
          <cell r="N222"/>
          <cell r="O222"/>
          <cell r="Q222"/>
          <cell r="R222"/>
          <cell r="V222"/>
          <cell r="W222"/>
          <cell r="X222"/>
          <cell r="Y222"/>
          <cell r="Z222" t="e">
            <v>#N/A</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row>
        <row r="223">
          <cell r="A223"/>
          <cell r="B223"/>
          <cell r="C223"/>
          <cell r="D223"/>
          <cell r="E223"/>
          <cell r="F223"/>
          <cell r="G223"/>
          <cell r="H223"/>
          <cell r="I223"/>
          <cell r="J223"/>
          <cell r="K223"/>
          <cell r="L223"/>
          <cell r="M223"/>
          <cell r="N223"/>
          <cell r="O223"/>
          <cell r="Q223"/>
          <cell r="R223"/>
          <cell r="V223"/>
          <cell r="W223"/>
          <cell r="X223"/>
          <cell r="Y223"/>
          <cell r="Z223" t="e">
            <v>#N/A</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row>
        <row r="224">
          <cell r="A224"/>
          <cell r="B224"/>
          <cell r="C224"/>
          <cell r="D224"/>
          <cell r="E224"/>
          <cell r="F224"/>
          <cell r="G224"/>
          <cell r="H224"/>
          <cell r="I224"/>
          <cell r="J224"/>
          <cell r="K224"/>
          <cell r="L224"/>
          <cell r="M224"/>
          <cell r="N224"/>
          <cell r="O224"/>
          <cell r="Q224"/>
          <cell r="R224"/>
          <cell r="V224"/>
          <cell r="W224"/>
          <cell r="X224"/>
          <cell r="Y224"/>
          <cell r="Z224" t="e">
            <v>#N/A</v>
          </cell>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row>
        <row r="225">
          <cell r="A225"/>
          <cell r="B225"/>
          <cell r="C225"/>
          <cell r="D225"/>
          <cell r="E225"/>
          <cell r="F225"/>
          <cell r="G225"/>
          <cell r="H225"/>
          <cell r="I225"/>
          <cell r="J225"/>
          <cell r="K225"/>
          <cell r="L225"/>
          <cell r="M225"/>
          <cell r="N225"/>
          <cell r="O225"/>
          <cell r="Q225"/>
          <cell r="R225"/>
          <cell r="V225"/>
          <cell r="W225"/>
          <cell r="X225"/>
          <cell r="Y225"/>
          <cell r="Z225" t="e">
            <v>#N/A</v>
          </cell>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row>
        <row r="226">
          <cell r="A226"/>
          <cell r="B226"/>
          <cell r="C226"/>
          <cell r="D226"/>
          <cell r="E226"/>
          <cell r="F226"/>
          <cell r="G226"/>
          <cell r="H226"/>
          <cell r="I226"/>
          <cell r="J226"/>
          <cell r="K226"/>
          <cell r="L226"/>
          <cell r="M226"/>
          <cell r="N226"/>
          <cell r="O226"/>
          <cell r="Q226"/>
          <cell r="R226"/>
          <cell r="V226"/>
          <cell r="W226"/>
          <cell r="X226"/>
          <cell r="Y226"/>
          <cell r="Z226" t="e">
            <v>#N/A</v>
          </cell>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row>
        <row r="227">
          <cell r="A227" t="str">
            <v>EF0226</v>
          </cell>
          <cell r="B227" t="str">
            <v>Active</v>
          </cell>
          <cell r="C227" t="str">
            <v>ELFASHER</v>
          </cell>
          <cell r="D227" t="str">
            <v xml:space="preserve">Ibrahim SULIEMAN  </v>
          </cell>
          <cell r="E227" t="str">
            <v>LOG</v>
          </cell>
          <cell r="F227" t="str">
            <v>Watchman</v>
          </cell>
          <cell r="G227" t="str">
            <v>A11</v>
          </cell>
          <cell r="H227" t="str">
            <v>Office</v>
          </cell>
          <cell r="I227" t="str">
            <v>EFC01</v>
          </cell>
          <cell r="J227">
            <v>650100</v>
          </cell>
          <cell r="K227" t="str">
            <v>F1K</v>
          </cell>
          <cell r="L227" t="str">
            <v>CA03</v>
          </cell>
          <cell r="M227">
            <v>198</v>
          </cell>
          <cell r="N227">
            <v>265.13864615121844</v>
          </cell>
          <cell r="O227">
            <v>74.95</v>
          </cell>
          <cell r="Q227">
            <v>77</v>
          </cell>
          <cell r="R227">
            <v>35.6</v>
          </cell>
          <cell r="V227">
            <v>0</v>
          </cell>
          <cell r="W227">
            <v>0</v>
          </cell>
          <cell r="X227">
            <v>112.6</v>
          </cell>
          <cell r="Y227">
            <v>452.68864615121845</v>
          </cell>
          <cell r="Z227">
            <v>22.863062936930227</v>
          </cell>
          <cell r="AA227">
            <v>0</v>
          </cell>
          <cell r="AB227">
            <v>0</v>
          </cell>
          <cell r="AC227">
            <v>297.21981818009294</v>
          </cell>
          <cell r="AD227">
            <v>320.08288111702319</v>
          </cell>
          <cell r="AE227">
            <v>452.68864615121845</v>
          </cell>
          <cell r="AF227">
            <v>110.95</v>
          </cell>
          <cell r="AG227">
            <v>36.215091692097481</v>
          </cell>
          <cell r="AH227">
            <v>0</v>
          </cell>
          <cell r="AI227">
            <v>385.54427473837677</v>
          </cell>
          <cell r="AJ227">
            <v>22</v>
          </cell>
          <cell r="AK227">
            <v>714.55643557614417</v>
          </cell>
          <cell r="AL227">
            <v>0</v>
          </cell>
          <cell r="AM227">
            <v>220</v>
          </cell>
          <cell r="AN227">
            <v>0</v>
          </cell>
          <cell r="AO227">
            <v>0</v>
          </cell>
          <cell r="AP227">
            <v>220</v>
          </cell>
          <cell r="AQ227">
            <v>714.55643557614417</v>
          </cell>
          <cell r="AR227">
            <v>0</v>
          </cell>
          <cell r="AS227">
            <v>0</v>
          </cell>
          <cell r="AT227">
            <v>0</v>
          </cell>
          <cell r="AU227">
            <v>0</v>
          </cell>
          <cell r="AV227">
            <v>76.957069845707139</v>
          </cell>
          <cell r="AW227">
            <v>113.17216153780461</v>
          </cell>
          <cell r="AX227">
            <v>1069.7285971139488</v>
          </cell>
          <cell r="AY227">
            <v>397.13419009138215</v>
          </cell>
        </row>
        <row r="228">
          <cell r="A228" t="str">
            <v>EF0227</v>
          </cell>
          <cell r="B228" t="str">
            <v>Active</v>
          </cell>
          <cell r="C228" t="str">
            <v>ELFASHER</v>
          </cell>
          <cell r="D228" t="str">
            <v xml:space="preserve">Hassan ABDUHADI ALI  </v>
          </cell>
          <cell r="E228" t="str">
            <v>LOG</v>
          </cell>
          <cell r="F228" t="str">
            <v>Watchman</v>
          </cell>
          <cell r="G228" t="str">
            <v>A11</v>
          </cell>
          <cell r="H228" t="str">
            <v>Office</v>
          </cell>
          <cell r="I228" t="str">
            <v>EFC01</v>
          </cell>
          <cell r="J228">
            <v>650100</v>
          </cell>
          <cell r="K228" t="str">
            <v>F1K</v>
          </cell>
          <cell r="L228" t="str">
            <v>CA03</v>
          </cell>
          <cell r="M228">
            <v>198</v>
          </cell>
          <cell r="N228">
            <v>265.13864615121844</v>
          </cell>
          <cell r="O228">
            <v>74.95</v>
          </cell>
          <cell r="Q228">
            <v>77</v>
          </cell>
          <cell r="R228">
            <v>35.6</v>
          </cell>
          <cell r="V228">
            <v>0</v>
          </cell>
          <cell r="W228">
            <v>0</v>
          </cell>
          <cell r="X228">
            <v>112.6</v>
          </cell>
          <cell r="Y228">
            <v>452.68864615121845</v>
          </cell>
          <cell r="Z228">
            <v>22.863062936930227</v>
          </cell>
          <cell r="AA228">
            <v>0</v>
          </cell>
          <cell r="AB228">
            <v>0</v>
          </cell>
          <cell r="AC228">
            <v>292.64720559270688</v>
          </cell>
          <cell r="AD228">
            <v>315.51026852963713</v>
          </cell>
          <cell r="AE228">
            <v>452.68864615121845</v>
          </cell>
          <cell r="AF228">
            <v>110.95</v>
          </cell>
          <cell r="AG228">
            <v>36.215091692097481</v>
          </cell>
          <cell r="AH228">
            <v>0</v>
          </cell>
          <cell r="AI228">
            <v>384.40112159153028</v>
          </cell>
          <cell r="AJ228">
            <v>22</v>
          </cell>
          <cell r="AK228">
            <v>709.98382298875811</v>
          </cell>
          <cell r="AL228">
            <v>0</v>
          </cell>
          <cell r="AM228">
            <v>420</v>
          </cell>
          <cell r="AN228">
            <v>0</v>
          </cell>
          <cell r="AO228">
            <v>0</v>
          </cell>
          <cell r="AP228">
            <v>220</v>
          </cell>
          <cell r="AQ228">
            <v>509.98382298875811</v>
          </cell>
          <cell r="AR228">
            <v>0</v>
          </cell>
          <cell r="AS228">
            <v>0</v>
          </cell>
          <cell r="AT228">
            <v>0</v>
          </cell>
          <cell r="AU228">
            <v>0</v>
          </cell>
          <cell r="AV228">
            <v>76.957069845707139</v>
          </cell>
          <cell r="AW228">
            <v>113.17216153780461</v>
          </cell>
          <cell r="AX228">
            <v>1065.1559845265626</v>
          </cell>
          <cell r="AY228">
            <v>395.43661857521204</v>
          </cell>
        </row>
        <row r="229">
          <cell r="A229" t="str">
            <v>EF0228</v>
          </cell>
          <cell r="B229" t="str">
            <v>Active</v>
          </cell>
          <cell r="C229" t="str">
            <v>ELFASHER</v>
          </cell>
          <cell r="D229" t="str">
            <v xml:space="preserve">Hassan ABDALLAH Arja </v>
          </cell>
          <cell r="E229" t="str">
            <v>LOG</v>
          </cell>
          <cell r="F229" t="str">
            <v>Watchman</v>
          </cell>
          <cell r="G229" t="str">
            <v>A11</v>
          </cell>
          <cell r="H229" t="str">
            <v>Office</v>
          </cell>
          <cell r="I229" t="str">
            <v>EFC01</v>
          </cell>
          <cell r="J229">
            <v>650100</v>
          </cell>
          <cell r="K229" t="str">
            <v>F1K</v>
          </cell>
          <cell r="L229" t="str">
            <v>CA03</v>
          </cell>
          <cell r="M229">
            <v>198</v>
          </cell>
          <cell r="N229">
            <v>265.13864615121844</v>
          </cell>
          <cell r="O229">
            <v>74.95</v>
          </cell>
          <cell r="Q229">
            <v>77</v>
          </cell>
          <cell r="R229">
            <v>35.6</v>
          </cell>
          <cell r="V229">
            <v>0</v>
          </cell>
          <cell r="W229">
            <v>0</v>
          </cell>
          <cell r="X229">
            <v>112.6</v>
          </cell>
          <cell r="Y229">
            <v>452.68864615121845</v>
          </cell>
          <cell r="Z229">
            <v>22.863062936930227</v>
          </cell>
          <cell r="AA229">
            <v>0</v>
          </cell>
          <cell r="AB229">
            <v>0</v>
          </cell>
          <cell r="AC229">
            <v>237.77585454407435</v>
          </cell>
          <cell r="AD229">
            <v>260.63891748100457</v>
          </cell>
          <cell r="AE229">
            <v>452.68864615121845</v>
          </cell>
          <cell r="AF229">
            <v>110.95</v>
          </cell>
          <cell r="AG229">
            <v>36.215091692097481</v>
          </cell>
          <cell r="AH229">
            <v>0</v>
          </cell>
          <cell r="AI229">
            <v>370.68328382937216</v>
          </cell>
          <cell r="AJ229">
            <v>22</v>
          </cell>
          <cell r="AK229">
            <v>655.11247194012549</v>
          </cell>
          <cell r="AL229">
            <v>0</v>
          </cell>
          <cell r="AM229">
            <v>420</v>
          </cell>
          <cell r="AN229">
            <v>0</v>
          </cell>
          <cell r="AO229">
            <v>0</v>
          </cell>
          <cell r="AP229">
            <v>220</v>
          </cell>
          <cell r="AQ229">
            <v>455.11247194012549</v>
          </cell>
          <cell r="AR229">
            <v>0</v>
          </cell>
          <cell r="AS229">
            <v>0</v>
          </cell>
          <cell r="AT229">
            <v>0</v>
          </cell>
          <cell r="AU229">
            <v>0</v>
          </cell>
          <cell r="AV229">
            <v>76.957069845707139</v>
          </cell>
          <cell r="AW229">
            <v>113.17216153780461</v>
          </cell>
          <cell r="AX229">
            <v>1010.2846334779301</v>
          </cell>
          <cell r="AY229">
            <v>375.06576038117112</v>
          </cell>
        </row>
        <row r="230">
          <cell r="A230" t="str">
            <v>EF0229</v>
          </cell>
          <cell r="B230" t="str">
            <v>Active</v>
          </cell>
          <cell r="C230" t="str">
            <v>ELFASHER</v>
          </cell>
          <cell r="D230" t="str">
            <v xml:space="preserve">Sameer Hamed SHOGAR </v>
          </cell>
          <cell r="E230" t="str">
            <v>LOG</v>
          </cell>
          <cell r="F230" t="str">
            <v>Watchman</v>
          </cell>
          <cell r="G230" t="str">
            <v>A11</v>
          </cell>
          <cell r="H230" t="str">
            <v>Office</v>
          </cell>
          <cell r="I230" t="str">
            <v>EFC01</v>
          </cell>
          <cell r="J230">
            <v>650100</v>
          </cell>
          <cell r="K230" t="str">
            <v>F1K</v>
          </cell>
          <cell r="L230" t="str">
            <v>CA03</v>
          </cell>
          <cell r="M230">
            <v>198</v>
          </cell>
          <cell r="N230">
            <v>265.13864615121844</v>
          </cell>
          <cell r="O230">
            <v>74.95</v>
          </cell>
          <cell r="Q230">
            <v>77</v>
          </cell>
          <cell r="R230">
            <v>35.6</v>
          </cell>
          <cell r="V230">
            <v>0</v>
          </cell>
          <cell r="W230">
            <v>0</v>
          </cell>
          <cell r="X230">
            <v>112.6</v>
          </cell>
          <cell r="Y230">
            <v>452.68864615121845</v>
          </cell>
          <cell r="Z230">
            <v>22.863062936930227</v>
          </cell>
          <cell r="AA230">
            <v>0</v>
          </cell>
          <cell r="AB230">
            <v>0</v>
          </cell>
          <cell r="AC230">
            <v>269.78414265577663</v>
          </cell>
          <cell r="AD230">
            <v>292.64720559270688</v>
          </cell>
          <cell r="AE230">
            <v>452.68864615121845</v>
          </cell>
          <cell r="AF230">
            <v>110.95</v>
          </cell>
          <cell r="AG230">
            <v>36.215091692097481</v>
          </cell>
          <cell r="AH230">
            <v>0</v>
          </cell>
          <cell r="AI230">
            <v>378.68535585729774</v>
          </cell>
          <cell r="AJ230">
            <v>22</v>
          </cell>
          <cell r="AK230">
            <v>687.1207600518278</v>
          </cell>
          <cell r="AL230">
            <v>0</v>
          </cell>
          <cell r="AM230">
            <v>320</v>
          </cell>
          <cell r="AN230">
            <v>0</v>
          </cell>
          <cell r="AO230">
            <v>0</v>
          </cell>
          <cell r="AP230">
            <v>220</v>
          </cell>
          <cell r="AQ230">
            <v>587.1207600518278</v>
          </cell>
          <cell r="AR230">
            <v>0</v>
          </cell>
          <cell r="AS230">
            <v>0</v>
          </cell>
          <cell r="AT230">
            <v>0</v>
          </cell>
          <cell r="AU230">
            <v>0</v>
          </cell>
          <cell r="AV230">
            <v>76.957069845707139</v>
          </cell>
          <cell r="AW230">
            <v>113.17216153780461</v>
          </cell>
          <cell r="AX230">
            <v>1042.2929215896324</v>
          </cell>
          <cell r="AY230">
            <v>386.94876099436163</v>
          </cell>
        </row>
        <row r="231">
          <cell r="A231" t="str">
            <v>EF0230</v>
          </cell>
          <cell r="B231" t="str">
            <v>Active</v>
          </cell>
          <cell r="C231" t="str">
            <v>ELFASHER</v>
          </cell>
          <cell r="D231" t="str">
            <v xml:space="preserve">Elnizeer SAAD ELNOUR  </v>
          </cell>
          <cell r="E231" t="str">
            <v>LOG</v>
          </cell>
          <cell r="F231" t="str">
            <v>Watchman</v>
          </cell>
          <cell r="G231" t="str">
            <v>A11</v>
          </cell>
          <cell r="H231" t="str">
            <v>WHouse</v>
          </cell>
          <cell r="I231" t="str">
            <v>EFC01</v>
          </cell>
          <cell r="J231">
            <v>650100</v>
          </cell>
          <cell r="K231" t="str">
            <v>F1K</v>
          </cell>
          <cell r="L231" t="str">
            <v>CA03</v>
          </cell>
          <cell r="M231">
            <v>198</v>
          </cell>
          <cell r="N231">
            <v>265.13864615121844</v>
          </cell>
          <cell r="O231">
            <v>74.95</v>
          </cell>
          <cell r="Q231">
            <v>77</v>
          </cell>
          <cell r="R231">
            <v>35.6</v>
          </cell>
          <cell r="V231">
            <v>0</v>
          </cell>
          <cell r="W231">
            <v>0</v>
          </cell>
          <cell r="X231">
            <v>112.6</v>
          </cell>
          <cell r="Y231">
            <v>452.68864615121845</v>
          </cell>
          <cell r="Z231">
            <v>22.863062936930227</v>
          </cell>
          <cell r="AA231">
            <v>0</v>
          </cell>
          <cell r="AB231">
            <v>0</v>
          </cell>
          <cell r="AC231">
            <v>169.18666573328366</v>
          </cell>
          <cell r="AD231">
            <v>192.04972867021388</v>
          </cell>
          <cell r="AE231">
            <v>452.68864615121845</v>
          </cell>
          <cell r="AF231">
            <v>110.95</v>
          </cell>
          <cell r="AG231">
            <v>36.215091692097481</v>
          </cell>
          <cell r="AH231">
            <v>0</v>
          </cell>
          <cell r="AI231">
            <v>353.53598662667446</v>
          </cell>
          <cell r="AJ231">
            <v>22</v>
          </cell>
          <cell r="AK231">
            <v>586.52328312933491</v>
          </cell>
          <cell r="AL231">
            <v>0</v>
          </cell>
          <cell r="AM231">
            <v>220</v>
          </cell>
          <cell r="AN231">
            <v>0</v>
          </cell>
          <cell r="AO231">
            <v>0</v>
          </cell>
          <cell r="AP231">
            <v>220</v>
          </cell>
          <cell r="AQ231">
            <v>586.52328312933491</v>
          </cell>
          <cell r="AR231">
            <v>0</v>
          </cell>
          <cell r="AS231">
            <v>0</v>
          </cell>
          <cell r="AT231">
            <v>0</v>
          </cell>
          <cell r="AU231">
            <v>0</v>
          </cell>
          <cell r="AV231">
            <v>76.957069845707139</v>
          </cell>
          <cell r="AW231">
            <v>113.17216153780461</v>
          </cell>
          <cell r="AX231">
            <v>941.69544466713944</v>
          </cell>
          <cell r="AY231">
            <v>349.60218763861991</v>
          </cell>
        </row>
        <row r="232">
          <cell r="A232" t="str">
            <v>EF0231</v>
          </cell>
          <cell r="B232" t="str">
            <v>Active</v>
          </cell>
          <cell r="C232" t="str">
            <v>ELFASHER</v>
          </cell>
          <cell r="D232" t="str">
            <v xml:space="preserve">Ibrahim Yousif Mohamed </v>
          </cell>
          <cell r="E232" t="str">
            <v>LOG</v>
          </cell>
          <cell r="F232" t="str">
            <v>Watchman</v>
          </cell>
          <cell r="G232" t="str">
            <v>A11</v>
          </cell>
          <cell r="H232" t="str">
            <v>WHouse</v>
          </cell>
          <cell r="I232" t="str">
            <v>EFC01</v>
          </cell>
          <cell r="J232">
            <v>650100</v>
          </cell>
          <cell r="K232" t="str">
            <v>F1K</v>
          </cell>
          <cell r="L232" t="str">
            <v>CA03</v>
          </cell>
          <cell r="M232">
            <v>198</v>
          </cell>
          <cell r="N232">
            <v>265.13864615121844</v>
          </cell>
          <cell r="O232">
            <v>74.95</v>
          </cell>
          <cell r="Q232">
            <v>77</v>
          </cell>
          <cell r="R232">
            <v>35.6</v>
          </cell>
          <cell r="V232">
            <v>0</v>
          </cell>
          <cell r="W232">
            <v>0</v>
          </cell>
          <cell r="X232">
            <v>112.6</v>
          </cell>
          <cell r="Y232">
            <v>452.68864615121845</v>
          </cell>
          <cell r="Z232">
            <v>22.863062936930227</v>
          </cell>
          <cell r="AA232">
            <v>0</v>
          </cell>
          <cell r="AB232">
            <v>0</v>
          </cell>
          <cell r="AC232">
            <v>283.50198041793482</v>
          </cell>
          <cell r="AD232">
            <v>306.36504335486507</v>
          </cell>
          <cell r="AE232">
            <v>452.68864615121845</v>
          </cell>
          <cell r="AF232">
            <v>110.95</v>
          </cell>
          <cell r="AG232">
            <v>36.215091692097481</v>
          </cell>
          <cell r="AH232">
            <v>0</v>
          </cell>
          <cell r="AI232">
            <v>382.11481529783725</v>
          </cell>
          <cell r="AJ232">
            <v>22</v>
          </cell>
          <cell r="AK232">
            <v>700.8385978139861</v>
          </cell>
          <cell r="AL232">
            <v>0</v>
          </cell>
          <cell r="AM232">
            <v>220</v>
          </cell>
          <cell r="AN232">
            <v>0</v>
          </cell>
          <cell r="AO232">
            <v>0</v>
          </cell>
          <cell r="AP232">
            <v>220</v>
          </cell>
          <cell r="AQ232">
            <v>700.8385978139861</v>
          </cell>
          <cell r="AR232">
            <v>0</v>
          </cell>
          <cell r="AS232">
            <v>0</v>
          </cell>
          <cell r="AT232">
            <v>0</v>
          </cell>
          <cell r="AU232">
            <v>0</v>
          </cell>
          <cell r="AV232">
            <v>76.957069845707139</v>
          </cell>
          <cell r="AW232">
            <v>113.17216153780461</v>
          </cell>
          <cell r="AX232">
            <v>1056.0107593517907</v>
          </cell>
          <cell r="AY232">
            <v>392.04147554287192</v>
          </cell>
        </row>
        <row r="233">
          <cell r="A233" t="str">
            <v>EF0232</v>
          </cell>
          <cell r="B233" t="str">
            <v>Active</v>
          </cell>
          <cell r="C233" t="str">
            <v>ELFASHER</v>
          </cell>
          <cell r="D233" t="str">
            <v xml:space="preserve">Abdalla SALEH ABAKER  </v>
          </cell>
          <cell r="E233" t="str">
            <v>LOG</v>
          </cell>
          <cell r="F233" t="str">
            <v>Watchman</v>
          </cell>
          <cell r="G233" t="str">
            <v>A11</v>
          </cell>
          <cell r="H233" t="str">
            <v>Office</v>
          </cell>
          <cell r="I233" t="str">
            <v>EFC01</v>
          </cell>
          <cell r="J233">
            <v>650100</v>
          </cell>
          <cell r="K233" t="str">
            <v>F1K</v>
          </cell>
          <cell r="L233" t="str">
            <v>CA03</v>
          </cell>
          <cell r="M233">
            <v>198</v>
          </cell>
          <cell r="N233">
            <v>265.13864615121844</v>
          </cell>
          <cell r="O233">
            <v>74.95</v>
          </cell>
          <cell r="Q233">
            <v>77</v>
          </cell>
          <cell r="R233">
            <v>35.6</v>
          </cell>
          <cell r="V233">
            <v>0</v>
          </cell>
          <cell r="W233">
            <v>0</v>
          </cell>
          <cell r="X233">
            <v>112.6</v>
          </cell>
          <cell r="Y233">
            <v>452.68864615121845</v>
          </cell>
          <cell r="Z233">
            <v>22.863062936930227</v>
          </cell>
          <cell r="AA233">
            <v>0</v>
          </cell>
          <cell r="AB233">
            <v>0</v>
          </cell>
          <cell r="AC233">
            <v>297.21981818009294</v>
          </cell>
          <cell r="AD233">
            <v>320.08288111702319</v>
          </cell>
          <cell r="AE233">
            <v>452.68864615121845</v>
          </cell>
          <cell r="AF233">
            <v>110.95</v>
          </cell>
          <cell r="AG233">
            <v>36.215091692097481</v>
          </cell>
          <cell r="AH233">
            <v>0</v>
          </cell>
          <cell r="AI233">
            <v>385.54427473837677</v>
          </cell>
          <cell r="AJ233">
            <v>22</v>
          </cell>
          <cell r="AK233">
            <v>714.55643557614417</v>
          </cell>
          <cell r="AL233">
            <v>0</v>
          </cell>
          <cell r="AM233">
            <v>320</v>
          </cell>
          <cell r="AN233">
            <v>0</v>
          </cell>
          <cell r="AO233">
            <v>0</v>
          </cell>
          <cell r="AP233">
            <v>220</v>
          </cell>
          <cell r="AQ233">
            <v>614.55643557614417</v>
          </cell>
          <cell r="AR233">
            <v>0</v>
          </cell>
          <cell r="AS233">
            <v>0</v>
          </cell>
          <cell r="AT233">
            <v>0</v>
          </cell>
          <cell r="AU233">
            <v>0</v>
          </cell>
          <cell r="AV233">
            <v>76.957069845707139</v>
          </cell>
          <cell r="AW233">
            <v>113.17216153780461</v>
          </cell>
          <cell r="AX233">
            <v>1069.7285971139488</v>
          </cell>
          <cell r="AY233">
            <v>397.13419009138215</v>
          </cell>
        </row>
        <row r="234">
          <cell r="A234"/>
          <cell r="B234"/>
          <cell r="C234"/>
          <cell r="D234"/>
          <cell r="E234"/>
          <cell r="F234"/>
          <cell r="G234"/>
          <cell r="H234"/>
          <cell r="I234"/>
          <cell r="J234"/>
          <cell r="K234"/>
          <cell r="L234"/>
          <cell r="M234"/>
          <cell r="N234"/>
          <cell r="O234"/>
          <cell r="Q234"/>
          <cell r="R234"/>
          <cell r="V234"/>
          <cell r="W234"/>
          <cell r="X234"/>
          <cell r="Y234"/>
          <cell r="Z234" t="e">
            <v>#N/A</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row>
        <row r="235">
          <cell r="A235" t="str">
            <v>EF0234</v>
          </cell>
          <cell r="B235" t="str">
            <v xml:space="preserve">Active </v>
          </cell>
          <cell r="C235" t="str">
            <v>ELFASHER</v>
          </cell>
          <cell r="D235" t="str">
            <v xml:space="preserve">Yousif ABDULLMULA  AHMED  </v>
          </cell>
          <cell r="E235" t="str">
            <v>WS</v>
          </cell>
          <cell r="F235" t="str">
            <v>Watsan Assitant Manager</v>
          </cell>
          <cell r="G235" t="str">
            <v>G11</v>
          </cell>
          <cell r="H235" t="str">
            <v>Field</v>
          </cell>
          <cell r="I235" t="str">
            <v>EFH01</v>
          </cell>
          <cell r="J235">
            <v>650101</v>
          </cell>
          <cell r="K235" t="str">
            <v>F5M</v>
          </cell>
          <cell r="L235" t="str">
            <v>AB01</v>
          </cell>
          <cell r="M235">
            <v>198</v>
          </cell>
          <cell r="N235">
            <v>966.52286701726894</v>
          </cell>
          <cell r="O235">
            <v>74.95</v>
          </cell>
          <cell r="Q235">
            <v>77</v>
          </cell>
          <cell r="R235">
            <v>35.6</v>
          </cell>
          <cell r="V235">
            <v>375.85884027500003</v>
          </cell>
          <cell r="W235">
            <v>0</v>
          </cell>
          <cell r="X235">
            <v>488.45884027500006</v>
          </cell>
          <cell r="Y235">
            <v>1529.931707292269</v>
          </cell>
          <cell r="Z235">
            <v>0</v>
          </cell>
          <cell r="AA235">
            <v>0</v>
          </cell>
          <cell r="AB235">
            <v>0</v>
          </cell>
          <cell r="AC235">
            <v>0</v>
          </cell>
          <cell r="AD235">
            <v>0</v>
          </cell>
          <cell r="AE235">
            <v>1529.931707292269</v>
          </cell>
          <cell r="AF235">
            <v>130.94999999999999</v>
          </cell>
          <cell r="AG235">
            <v>122.39453658338149</v>
          </cell>
          <cell r="AH235">
            <v>0</v>
          </cell>
          <cell r="AI235">
            <v>1276.5871707088875</v>
          </cell>
          <cell r="AJ235">
            <v>122.3174341417775</v>
          </cell>
          <cell r="AK235">
            <v>1285.21973656711</v>
          </cell>
          <cell r="AL235">
            <v>0</v>
          </cell>
          <cell r="AM235">
            <v>520</v>
          </cell>
          <cell r="AN235">
            <v>0</v>
          </cell>
          <cell r="AO235">
            <v>0</v>
          </cell>
          <cell r="AP235">
            <v>220</v>
          </cell>
          <cell r="AQ235">
            <v>985.21973656710998</v>
          </cell>
          <cell r="AR235">
            <v>0</v>
          </cell>
          <cell r="AS235">
            <v>0</v>
          </cell>
          <cell r="AT235">
            <v>0</v>
          </cell>
          <cell r="AU235">
            <v>0</v>
          </cell>
          <cell r="AV235">
            <v>260.08839023968574</v>
          </cell>
          <cell r="AW235">
            <v>382.48292682306726</v>
          </cell>
          <cell r="AX235">
            <v>2010.0200975319549</v>
          </cell>
          <cell r="AY235">
            <v>746.21516677629165</v>
          </cell>
        </row>
        <row r="236">
          <cell r="A236"/>
          <cell r="B236"/>
          <cell r="C236"/>
          <cell r="D236"/>
          <cell r="E236"/>
          <cell r="F236"/>
          <cell r="G236"/>
          <cell r="H236"/>
          <cell r="I236"/>
          <cell r="J236"/>
          <cell r="K236"/>
          <cell r="L236"/>
          <cell r="M236"/>
          <cell r="N236"/>
          <cell r="O236"/>
          <cell r="Q236"/>
          <cell r="R236"/>
          <cell r="V236"/>
          <cell r="W236"/>
          <cell r="X236"/>
          <cell r="Y236"/>
          <cell r="Z236" t="e">
            <v>#N/A</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row>
        <row r="237">
          <cell r="A237"/>
          <cell r="B237"/>
          <cell r="C237"/>
          <cell r="D237"/>
          <cell r="E237"/>
          <cell r="F237"/>
          <cell r="G237"/>
          <cell r="H237"/>
          <cell r="I237"/>
          <cell r="J237"/>
          <cell r="K237"/>
          <cell r="L237"/>
          <cell r="M237"/>
          <cell r="N237"/>
          <cell r="O237"/>
          <cell r="Q237"/>
          <cell r="R237"/>
          <cell r="V237"/>
          <cell r="W237"/>
          <cell r="X237"/>
          <cell r="Y237"/>
          <cell r="Z237" t="e">
            <v>#N/A</v>
          </cell>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row>
        <row r="238">
          <cell r="A238"/>
          <cell r="B238"/>
          <cell r="C238"/>
          <cell r="D238"/>
          <cell r="E238"/>
          <cell r="F238"/>
          <cell r="G238"/>
          <cell r="H238"/>
          <cell r="I238"/>
          <cell r="J238"/>
          <cell r="K238"/>
          <cell r="L238"/>
          <cell r="M238"/>
          <cell r="N238"/>
          <cell r="O238"/>
          <cell r="Q238"/>
          <cell r="R238"/>
          <cell r="V238"/>
          <cell r="W238"/>
          <cell r="X238"/>
          <cell r="Y238"/>
          <cell r="Z238" t="e">
            <v>#N/A</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row>
        <row r="239">
          <cell r="A239"/>
          <cell r="B239"/>
          <cell r="C239"/>
          <cell r="D239"/>
          <cell r="E239"/>
          <cell r="F239"/>
          <cell r="G239"/>
          <cell r="H239"/>
          <cell r="I239"/>
          <cell r="J239"/>
          <cell r="K239"/>
          <cell r="L239"/>
          <cell r="M239"/>
          <cell r="N239"/>
          <cell r="O239"/>
          <cell r="Q239"/>
          <cell r="R239"/>
          <cell r="V239"/>
          <cell r="W239"/>
          <cell r="X239"/>
          <cell r="Y239"/>
          <cell r="Z239" t="e">
            <v>#N/A</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row>
        <row r="240">
          <cell r="A240" t="str">
            <v>EF0239</v>
          </cell>
          <cell r="B240" t="str">
            <v xml:space="preserve">Active </v>
          </cell>
          <cell r="C240" t="str">
            <v>ELFASHER</v>
          </cell>
          <cell r="D240" t="str">
            <v xml:space="preserve">Elys ADAM AHMED  </v>
          </cell>
          <cell r="E240" t="str">
            <v>LOG</v>
          </cell>
          <cell r="F240" t="str">
            <v>Watchman</v>
          </cell>
          <cell r="G240" t="str">
            <v>A11</v>
          </cell>
          <cell r="H240" t="str">
            <v>ST</v>
          </cell>
          <cell r="I240" t="str">
            <v>EFC01</v>
          </cell>
          <cell r="J240">
            <v>650100</v>
          </cell>
          <cell r="K240" t="str">
            <v>F1K</v>
          </cell>
          <cell r="L240" t="str">
            <v>CA03</v>
          </cell>
          <cell r="M240">
            <v>198</v>
          </cell>
          <cell r="N240">
            <v>265.13864615121844</v>
          </cell>
          <cell r="O240">
            <v>74.95</v>
          </cell>
          <cell r="Q240">
            <v>77</v>
          </cell>
          <cell r="R240">
            <v>35.6</v>
          </cell>
          <cell r="V240">
            <v>0</v>
          </cell>
          <cell r="W240">
            <v>0</v>
          </cell>
          <cell r="X240">
            <v>112.6</v>
          </cell>
          <cell r="Y240">
            <v>452.68864615121845</v>
          </cell>
          <cell r="Z240">
            <v>22.863062936930227</v>
          </cell>
          <cell r="AA240">
            <v>0</v>
          </cell>
          <cell r="AB240">
            <v>0</v>
          </cell>
          <cell r="AC240">
            <v>132.60576503419531</v>
          </cell>
          <cell r="AD240">
            <v>155.46882797112553</v>
          </cell>
          <cell r="AE240">
            <v>452.68864615121845</v>
          </cell>
          <cell r="AF240">
            <v>110.95</v>
          </cell>
          <cell r="AG240">
            <v>36.215091692097481</v>
          </cell>
          <cell r="AH240">
            <v>0</v>
          </cell>
          <cell r="AI240">
            <v>344.39076145190239</v>
          </cell>
          <cell r="AJ240">
            <v>22</v>
          </cell>
          <cell r="AK240">
            <v>549.94238243024654</v>
          </cell>
          <cell r="AL240">
            <v>0</v>
          </cell>
          <cell r="AM240">
            <v>220</v>
          </cell>
          <cell r="AN240">
            <v>0</v>
          </cell>
          <cell r="AO240">
            <v>0</v>
          </cell>
          <cell r="AP240">
            <v>220</v>
          </cell>
          <cell r="AQ240">
            <v>549.94238243024654</v>
          </cell>
          <cell r="AR240">
            <v>0</v>
          </cell>
          <cell r="AS240">
            <v>0</v>
          </cell>
          <cell r="AT240">
            <v>0</v>
          </cell>
          <cell r="AU240">
            <v>0</v>
          </cell>
          <cell r="AV240">
            <v>76.957069845707139</v>
          </cell>
          <cell r="AW240">
            <v>113.17216153780461</v>
          </cell>
          <cell r="AX240">
            <v>905.11454396805107</v>
          </cell>
          <cell r="AY240">
            <v>336.02161550925928</v>
          </cell>
        </row>
        <row r="241">
          <cell r="A241" t="str">
            <v>EF0240</v>
          </cell>
          <cell r="B241" t="str">
            <v xml:space="preserve">Active </v>
          </cell>
          <cell r="C241" t="str">
            <v>ELFASHER</v>
          </cell>
          <cell r="D241" t="str">
            <v xml:space="preserve">Mohamed ABAKER Ahmed </v>
          </cell>
          <cell r="E241" t="str">
            <v>LOG</v>
          </cell>
          <cell r="F241" t="str">
            <v>Watchman</v>
          </cell>
          <cell r="G241" t="str">
            <v>A11</v>
          </cell>
          <cell r="H241" t="str">
            <v>ST</v>
          </cell>
          <cell r="I241" t="str">
            <v>EFC01</v>
          </cell>
          <cell r="J241">
            <v>650100</v>
          </cell>
          <cell r="K241" t="str">
            <v>F1K</v>
          </cell>
          <cell r="L241" t="str">
            <v>CA03</v>
          </cell>
          <cell r="M241">
            <v>198</v>
          </cell>
          <cell r="N241">
            <v>265.13864615121844</v>
          </cell>
          <cell r="O241">
            <v>74.95</v>
          </cell>
          <cell r="Q241">
            <v>77</v>
          </cell>
          <cell r="R241">
            <v>35.6</v>
          </cell>
          <cell r="V241">
            <v>0</v>
          </cell>
          <cell r="W241">
            <v>0</v>
          </cell>
          <cell r="X241">
            <v>112.6</v>
          </cell>
          <cell r="Y241">
            <v>452.68864615121845</v>
          </cell>
          <cell r="Z241">
            <v>22.863062936930227</v>
          </cell>
          <cell r="AA241">
            <v>0</v>
          </cell>
          <cell r="AB241">
            <v>0</v>
          </cell>
          <cell r="AC241">
            <v>132.60576503419531</v>
          </cell>
          <cell r="AD241">
            <v>155.46882797112553</v>
          </cell>
          <cell r="AE241">
            <v>452.68864615121845</v>
          </cell>
          <cell r="AF241">
            <v>110.95</v>
          </cell>
          <cell r="AG241">
            <v>36.215091692097481</v>
          </cell>
          <cell r="AH241">
            <v>0</v>
          </cell>
          <cell r="AI241">
            <v>344.39076145190239</v>
          </cell>
          <cell r="AJ241">
            <v>22</v>
          </cell>
          <cell r="AK241">
            <v>549.94238243024654</v>
          </cell>
          <cell r="AL241">
            <v>0</v>
          </cell>
          <cell r="AM241">
            <v>220</v>
          </cell>
          <cell r="AN241">
            <v>0</v>
          </cell>
          <cell r="AO241">
            <v>0</v>
          </cell>
          <cell r="AP241">
            <v>220</v>
          </cell>
          <cell r="AQ241">
            <v>549.94238243024654</v>
          </cell>
          <cell r="AR241">
            <v>0</v>
          </cell>
          <cell r="AS241">
            <v>0</v>
          </cell>
          <cell r="AT241">
            <v>0</v>
          </cell>
          <cell r="AU241">
            <v>0</v>
          </cell>
          <cell r="AV241">
            <v>76.957069845707139</v>
          </cell>
          <cell r="AW241">
            <v>113.17216153780461</v>
          </cell>
          <cell r="AX241">
            <v>905.11454396805107</v>
          </cell>
          <cell r="AY241">
            <v>336.02161550925928</v>
          </cell>
        </row>
        <row r="242">
          <cell r="A242" t="str">
            <v>EF0241</v>
          </cell>
          <cell r="B242" t="str">
            <v>Active</v>
          </cell>
          <cell r="C242" t="str">
            <v>ELFASHER</v>
          </cell>
          <cell r="D242" t="str">
            <v xml:space="preserve">Eldouma EISSA Abdelmountaleb </v>
          </cell>
          <cell r="E242" t="str">
            <v>LOG</v>
          </cell>
          <cell r="F242" t="str">
            <v>Watchman</v>
          </cell>
          <cell r="G242" t="str">
            <v>A11</v>
          </cell>
          <cell r="H242" t="str">
            <v>ST</v>
          </cell>
          <cell r="I242" t="str">
            <v>EFC01</v>
          </cell>
          <cell r="J242">
            <v>650100</v>
          </cell>
          <cell r="K242" t="str">
            <v>F1K</v>
          </cell>
          <cell r="L242" t="str">
            <v>CA03</v>
          </cell>
          <cell r="M242">
            <v>198</v>
          </cell>
          <cell r="N242">
            <v>265.13864615121844</v>
          </cell>
          <cell r="O242">
            <v>74.95</v>
          </cell>
          <cell r="Q242">
            <v>77</v>
          </cell>
          <cell r="R242">
            <v>35.6</v>
          </cell>
          <cell r="V242">
            <v>0</v>
          </cell>
          <cell r="W242">
            <v>0</v>
          </cell>
          <cell r="X242">
            <v>112.6</v>
          </cell>
          <cell r="Y242">
            <v>452.68864615121845</v>
          </cell>
          <cell r="Z242">
            <v>22.863062936930227</v>
          </cell>
          <cell r="AA242">
            <v>0</v>
          </cell>
          <cell r="AB242">
            <v>0</v>
          </cell>
          <cell r="AC242">
            <v>219.48540419453016</v>
          </cell>
          <cell r="AD242">
            <v>242.34846713146038</v>
          </cell>
          <cell r="AE242">
            <v>452.68864615121845</v>
          </cell>
          <cell r="AF242">
            <v>110.95</v>
          </cell>
          <cell r="AG242">
            <v>36.215091692097481</v>
          </cell>
          <cell r="AH242">
            <v>0</v>
          </cell>
          <cell r="AI242">
            <v>366.1106712419861</v>
          </cell>
          <cell r="AJ242">
            <v>22</v>
          </cell>
          <cell r="AK242">
            <v>636.82202159058136</v>
          </cell>
          <cell r="AL242">
            <v>0</v>
          </cell>
          <cell r="AM242">
            <v>220</v>
          </cell>
          <cell r="AN242">
            <v>0</v>
          </cell>
          <cell r="AO242">
            <v>0</v>
          </cell>
          <cell r="AP242">
            <v>220</v>
          </cell>
          <cell r="AQ242">
            <v>636.82202159058136</v>
          </cell>
          <cell r="AR242">
            <v>0</v>
          </cell>
          <cell r="AS242">
            <v>0</v>
          </cell>
          <cell r="AT242">
            <v>0</v>
          </cell>
          <cell r="AU242">
            <v>0</v>
          </cell>
          <cell r="AV242">
            <v>76.957069845707139</v>
          </cell>
          <cell r="AW242">
            <v>113.17216153780461</v>
          </cell>
          <cell r="AX242">
            <v>991.99418312838588</v>
          </cell>
          <cell r="AY242">
            <v>368.27547431649077</v>
          </cell>
        </row>
        <row r="243">
          <cell r="A243"/>
          <cell r="B243"/>
          <cell r="C243"/>
          <cell r="D243"/>
          <cell r="E243"/>
          <cell r="F243"/>
          <cell r="G243"/>
          <cell r="H243"/>
          <cell r="I243"/>
          <cell r="J243"/>
          <cell r="K243"/>
          <cell r="L243"/>
          <cell r="M243"/>
          <cell r="N243"/>
          <cell r="O243"/>
          <cell r="Q243"/>
          <cell r="R243"/>
          <cell r="V243"/>
          <cell r="W243"/>
          <cell r="X243"/>
          <cell r="Y243"/>
          <cell r="Z243" t="e">
            <v>#N/A</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row>
        <row r="244">
          <cell r="A244"/>
          <cell r="B244"/>
          <cell r="C244"/>
          <cell r="D244"/>
          <cell r="E244"/>
          <cell r="F244"/>
          <cell r="G244"/>
          <cell r="H244"/>
          <cell r="I244"/>
          <cell r="J244"/>
          <cell r="K244"/>
          <cell r="L244"/>
          <cell r="M244"/>
          <cell r="N244"/>
          <cell r="O244"/>
          <cell r="Q244"/>
          <cell r="R244"/>
          <cell r="V244"/>
          <cell r="W244"/>
          <cell r="X244"/>
          <cell r="Y244"/>
          <cell r="Z244" t="e">
            <v>#N/A</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row>
        <row r="245">
          <cell r="A245"/>
          <cell r="B245"/>
          <cell r="C245"/>
          <cell r="D245"/>
          <cell r="E245"/>
          <cell r="F245"/>
          <cell r="G245"/>
          <cell r="H245"/>
          <cell r="I245"/>
          <cell r="J245"/>
          <cell r="K245"/>
          <cell r="L245"/>
          <cell r="M245"/>
          <cell r="N245"/>
          <cell r="O245"/>
          <cell r="Q245"/>
          <cell r="R245"/>
          <cell r="V245"/>
          <cell r="W245"/>
          <cell r="X245"/>
          <cell r="Y245"/>
          <cell r="Z245" t="e">
            <v>#N/A</v>
          </cell>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row>
        <row r="246">
          <cell r="A246"/>
          <cell r="B246"/>
          <cell r="C246"/>
          <cell r="D246"/>
          <cell r="E246"/>
          <cell r="F246"/>
          <cell r="G246"/>
          <cell r="H246"/>
          <cell r="I246"/>
          <cell r="J246"/>
          <cell r="K246"/>
          <cell r="L246"/>
          <cell r="M246"/>
          <cell r="N246"/>
          <cell r="O246"/>
          <cell r="Q246"/>
          <cell r="R246"/>
          <cell r="V246"/>
          <cell r="W246"/>
          <cell r="X246"/>
          <cell r="Y246"/>
          <cell r="Z246" t="e">
            <v>#N/A</v>
          </cell>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row>
        <row r="247">
          <cell r="A247"/>
          <cell r="B247"/>
          <cell r="C247"/>
          <cell r="D247"/>
          <cell r="E247"/>
          <cell r="F247"/>
          <cell r="G247"/>
          <cell r="H247"/>
          <cell r="I247"/>
          <cell r="J247"/>
          <cell r="K247"/>
          <cell r="L247"/>
          <cell r="M247"/>
          <cell r="N247"/>
          <cell r="O247"/>
          <cell r="Q247"/>
          <cell r="R247"/>
          <cell r="V247"/>
          <cell r="W247"/>
          <cell r="X247"/>
          <cell r="Y247"/>
          <cell r="Z247" t="e">
            <v>#N/A</v>
          </cell>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row>
        <row r="248">
          <cell r="A248"/>
          <cell r="B248"/>
          <cell r="C248"/>
          <cell r="D248"/>
          <cell r="E248"/>
          <cell r="F248"/>
          <cell r="G248"/>
          <cell r="H248"/>
          <cell r="I248"/>
          <cell r="J248"/>
          <cell r="K248"/>
          <cell r="L248"/>
          <cell r="M248"/>
          <cell r="N248"/>
          <cell r="O248"/>
          <cell r="Q248"/>
          <cell r="R248"/>
          <cell r="V248"/>
          <cell r="W248"/>
          <cell r="X248"/>
          <cell r="Y248"/>
          <cell r="Z248" t="e">
            <v>#N/A</v>
          </cell>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row>
        <row r="249">
          <cell r="A249"/>
          <cell r="B249"/>
          <cell r="C249"/>
          <cell r="D249"/>
          <cell r="E249"/>
          <cell r="F249"/>
          <cell r="G249"/>
          <cell r="H249"/>
          <cell r="I249"/>
          <cell r="J249"/>
          <cell r="K249"/>
          <cell r="L249"/>
          <cell r="M249"/>
          <cell r="N249"/>
          <cell r="O249"/>
          <cell r="Q249"/>
          <cell r="R249"/>
          <cell r="V249"/>
          <cell r="W249"/>
          <cell r="X249"/>
          <cell r="Y249"/>
          <cell r="Z249" t="e">
            <v>#N/A</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row>
        <row r="250">
          <cell r="A250"/>
          <cell r="B250"/>
          <cell r="C250"/>
          <cell r="D250"/>
          <cell r="E250"/>
          <cell r="F250"/>
          <cell r="G250"/>
          <cell r="H250"/>
          <cell r="I250"/>
          <cell r="J250"/>
          <cell r="K250"/>
          <cell r="L250"/>
          <cell r="M250"/>
          <cell r="N250"/>
          <cell r="O250"/>
          <cell r="Q250"/>
          <cell r="R250"/>
          <cell r="V250"/>
          <cell r="W250"/>
          <cell r="X250"/>
          <cell r="Y250"/>
          <cell r="Z250" t="e">
            <v>#N/A</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row>
        <row r="251">
          <cell r="A251"/>
          <cell r="B251"/>
          <cell r="C251"/>
          <cell r="D251"/>
          <cell r="E251"/>
          <cell r="F251"/>
          <cell r="G251"/>
          <cell r="H251"/>
          <cell r="I251"/>
          <cell r="J251"/>
          <cell r="K251"/>
          <cell r="L251"/>
          <cell r="M251"/>
          <cell r="N251"/>
          <cell r="O251"/>
          <cell r="Q251"/>
          <cell r="R251"/>
          <cell r="V251"/>
          <cell r="W251"/>
          <cell r="X251"/>
          <cell r="Y251"/>
          <cell r="Z251" t="e">
            <v>#N/A</v>
          </cell>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row>
        <row r="252">
          <cell r="A252"/>
          <cell r="B252"/>
          <cell r="C252"/>
          <cell r="D252"/>
          <cell r="E252"/>
          <cell r="F252"/>
          <cell r="G252"/>
          <cell r="H252"/>
          <cell r="I252"/>
          <cell r="J252"/>
          <cell r="K252"/>
          <cell r="L252"/>
          <cell r="M252"/>
          <cell r="N252"/>
          <cell r="O252"/>
          <cell r="Q252"/>
          <cell r="R252"/>
          <cell r="V252"/>
          <cell r="W252"/>
          <cell r="X252"/>
          <cell r="Y252"/>
          <cell r="Z252" t="e">
            <v>#N/A</v>
          </cell>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row>
        <row r="253">
          <cell r="A253"/>
          <cell r="B253"/>
          <cell r="C253"/>
          <cell r="D253"/>
          <cell r="E253"/>
          <cell r="F253"/>
          <cell r="G253"/>
          <cell r="H253"/>
          <cell r="I253"/>
          <cell r="J253"/>
          <cell r="K253"/>
          <cell r="L253"/>
          <cell r="M253"/>
          <cell r="N253"/>
          <cell r="O253"/>
          <cell r="Q253"/>
          <cell r="R253"/>
          <cell r="V253"/>
          <cell r="W253"/>
          <cell r="X253"/>
          <cell r="Y253"/>
          <cell r="Z253" t="e">
            <v>#N/A</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row>
        <row r="254">
          <cell r="A254"/>
          <cell r="B254"/>
          <cell r="C254"/>
          <cell r="D254"/>
          <cell r="E254"/>
          <cell r="F254"/>
          <cell r="G254"/>
          <cell r="H254"/>
          <cell r="I254"/>
          <cell r="J254"/>
          <cell r="K254"/>
          <cell r="L254"/>
          <cell r="M254"/>
          <cell r="N254"/>
          <cell r="O254"/>
          <cell r="Q254"/>
          <cell r="R254"/>
          <cell r="V254"/>
          <cell r="W254"/>
          <cell r="X254"/>
          <cell r="Y254"/>
          <cell r="Z254" t="e">
            <v>#N/A</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row>
        <row r="255">
          <cell r="A255"/>
          <cell r="B255"/>
          <cell r="C255"/>
          <cell r="D255"/>
          <cell r="E255"/>
          <cell r="F255"/>
          <cell r="G255"/>
          <cell r="H255"/>
          <cell r="I255"/>
          <cell r="J255"/>
          <cell r="K255"/>
          <cell r="L255"/>
          <cell r="M255"/>
          <cell r="N255"/>
          <cell r="O255"/>
          <cell r="Q255"/>
          <cell r="R255"/>
          <cell r="V255"/>
          <cell r="W255"/>
          <cell r="X255"/>
          <cell r="Y255"/>
          <cell r="Z255" t="e">
            <v>#N/A</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row>
        <row r="256">
          <cell r="A256"/>
          <cell r="B256"/>
          <cell r="C256"/>
          <cell r="D256"/>
          <cell r="E256"/>
          <cell r="F256"/>
          <cell r="G256"/>
          <cell r="H256"/>
          <cell r="I256"/>
          <cell r="J256"/>
          <cell r="K256"/>
          <cell r="L256"/>
          <cell r="M256"/>
          <cell r="N256"/>
          <cell r="O256"/>
          <cell r="Q256"/>
          <cell r="R256"/>
          <cell r="V256"/>
          <cell r="W256"/>
          <cell r="X256"/>
          <cell r="Y256"/>
          <cell r="Z256" t="e">
            <v>#N/A</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row>
        <row r="257">
          <cell r="A257" t="str">
            <v>EF0256</v>
          </cell>
          <cell r="B257" t="str">
            <v>Active</v>
          </cell>
          <cell r="C257" t="str">
            <v>ELFASHER</v>
          </cell>
          <cell r="D257" t="str">
            <v xml:space="preserve">Bahja ABDALLA BASHEIR  </v>
          </cell>
          <cell r="E257" t="str">
            <v>ADMIN</v>
          </cell>
          <cell r="F257" t="str">
            <v xml:space="preserve">Cleaner </v>
          </cell>
          <cell r="G257" t="str">
            <v>A1</v>
          </cell>
          <cell r="H257" t="str">
            <v>Office</v>
          </cell>
          <cell r="I257" t="str">
            <v>EFC01</v>
          </cell>
          <cell r="J257">
            <v>650100</v>
          </cell>
          <cell r="K257" t="str">
            <v>F1K</v>
          </cell>
          <cell r="L257" t="str">
            <v>CA03</v>
          </cell>
          <cell r="M257">
            <v>198</v>
          </cell>
          <cell r="N257">
            <v>252.88921153034784</v>
          </cell>
          <cell r="O257">
            <v>74.95</v>
          </cell>
          <cell r="Q257">
            <v>77</v>
          </cell>
          <cell r="R257">
            <v>35.6</v>
          </cell>
          <cell r="V257">
            <v>0</v>
          </cell>
          <cell r="W257">
            <v>0</v>
          </cell>
          <cell r="X257">
            <v>112.6</v>
          </cell>
          <cell r="Y257">
            <v>440.43921153034785</v>
          </cell>
          <cell r="Z257">
            <v>0</v>
          </cell>
          <cell r="AA257">
            <v>0</v>
          </cell>
          <cell r="AB257">
            <v>0</v>
          </cell>
          <cell r="AC257">
            <v>88.977618490979353</v>
          </cell>
          <cell r="AD257">
            <v>88.977618490979353</v>
          </cell>
          <cell r="AE257">
            <v>440.43921153034785</v>
          </cell>
          <cell r="AF257">
            <v>110.95</v>
          </cell>
          <cell r="AG257">
            <v>35.235136922427827</v>
          </cell>
          <cell r="AH257">
            <v>0</v>
          </cell>
          <cell r="AI257">
            <v>316.49847923066488</v>
          </cell>
          <cell r="AJ257">
            <v>22</v>
          </cell>
          <cell r="AK257">
            <v>472.18169309889936</v>
          </cell>
          <cell r="AL257">
            <v>0</v>
          </cell>
          <cell r="AM257">
            <v>320</v>
          </cell>
          <cell r="AN257">
            <v>0</v>
          </cell>
          <cell r="AO257">
            <v>135</v>
          </cell>
          <cell r="AP257">
            <v>220</v>
          </cell>
          <cell r="AQ257">
            <v>372.18169309889936</v>
          </cell>
          <cell r="AR257">
            <v>0</v>
          </cell>
          <cell r="AS257">
            <v>0</v>
          </cell>
          <cell r="AT257">
            <v>0</v>
          </cell>
          <cell r="AU257">
            <v>0</v>
          </cell>
          <cell r="AV257">
            <v>74.874665960159135</v>
          </cell>
          <cell r="AW257">
            <v>110.10980288258696</v>
          </cell>
          <cell r="AX257">
            <v>824.29149598148638</v>
          </cell>
          <cell r="AY257">
            <v>306.01625172870945</v>
          </cell>
        </row>
        <row r="258">
          <cell r="A258"/>
          <cell r="B258"/>
          <cell r="C258"/>
          <cell r="D258"/>
          <cell r="E258"/>
          <cell r="F258"/>
          <cell r="G258"/>
          <cell r="H258"/>
          <cell r="I258"/>
          <cell r="J258"/>
          <cell r="K258"/>
          <cell r="L258"/>
          <cell r="M258"/>
          <cell r="N258"/>
          <cell r="O258"/>
          <cell r="Q258"/>
          <cell r="R258"/>
          <cell r="V258"/>
          <cell r="W258"/>
          <cell r="X258"/>
          <cell r="Y258"/>
          <cell r="Z258" t="e">
            <v>#N/A</v>
          </cell>
          <cell r="AA258"/>
          <cell r="AB258"/>
          <cell r="AC258"/>
          <cell r="AD258"/>
          <cell r="AE258"/>
          <cell r="AF258"/>
          <cell r="AG258"/>
          <cell r="AH258"/>
          <cell r="AI258"/>
          <cell r="AJ258"/>
          <cell r="AK258"/>
          <cell r="AL258"/>
          <cell r="AM258"/>
          <cell r="AN258"/>
          <cell r="AO258"/>
          <cell r="AP258"/>
          <cell r="AQ258"/>
          <cell r="AR258"/>
          <cell r="AS258"/>
          <cell r="AT258"/>
          <cell r="AU258"/>
          <cell r="AV258"/>
          <cell r="AW258"/>
          <cell r="AX258"/>
          <cell r="AY258"/>
        </row>
        <row r="259">
          <cell r="A259"/>
          <cell r="B259"/>
          <cell r="C259"/>
          <cell r="D259"/>
          <cell r="E259"/>
          <cell r="F259"/>
          <cell r="G259"/>
          <cell r="H259"/>
          <cell r="I259"/>
          <cell r="J259"/>
          <cell r="K259"/>
          <cell r="L259"/>
          <cell r="M259"/>
          <cell r="N259"/>
          <cell r="O259"/>
          <cell r="Q259"/>
          <cell r="R259"/>
          <cell r="V259"/>
          <cell r="W259"/>
          <cell r="X259"/>
          <cell r="Y259"/>
          <cell r="Z259" t="e">
            <v>#N/A</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row>
        <row r="260">
          <cell r="A260"/>
          <cell r="B260"/>
          <cell r="C260"/>
          <cell r="D260"/>
          <cell r="E260"/>
          <cell r="F260"/>
          <cell r="G260"/>
          <cell r="H260"/>
          <cell r="I260"/>
          <cell r="J260"/>
          <cell r="K260"/>
          <cell r="L260"/>
          <cell r="M260"/>
          <cell r="N260"/>
          <cell r="O260"/>
          <cell r="Q260"/>
          <cell r="R260"/>
          <cell r="V260"/>
          <cell r="W260"/>
          <cell r="X260"/>
          <cell r="Y260"/>
          <cell r="Z260" t="e">
            <v>#N/A</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row>
        <row r="261">
          <cell r="A261"/>
          <cell r="B261"/>
          <cell r="C261"/>
          <cell r="D261"/>
          <cell r="E261"/>
          <cell r="F261"/>
          <cell r="G261"/>
          <cell r="H261"/>
          <cell r="I261"/>
          <cell r="J261"/>
          <cell r="K261"/>
          <cell r="L261"/>
          <cell r="M261"/>
          <cell r="N261"/>
          <cell r="O261"/>
          <cell r="Q261"/>
          <cell r="R261"/>
          <cell r="V261"/>
          <cell r="W261"/>
          <cell r="X261"/>
          <cell r="Y261"/>
          <cell r="Z261" t="e">
            <v>#N/A</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row>
        <row r="262">
          <cell r="A262" t="str">
            <v>EF0261</v>
          </cell>
          <cell r="B262" t="str">
            <v>Active</v>
          </cell>
          <cell r="C262" t="str">
            <v>ELFASHER</v>
          </cell>
          <cell r="D262" t="str">
            <v xml:space="preserve">Abdelkader YagouP </v>
          </cell>
          <cell r="E262" t="str">
            <v>FA</v>
          </cell>
          <cell r="F262" t="str">
            <v>Local Food Aid Monitor</v>
          </cell>
          <cell r="G262" t="str">
            <v>B11</v>
          </cell>
          <cell r="H262" t="str">
            <v>ST</v>
          </cell>
          <cell r="I262" t="str">
            <v>EFF01</v>
          </cell>
          <cell r="J262">
            <v>650101</v>
          </cell>
          <cell r="K262" t="str">
            <v>D4G</v>
          </cell>
          <cell r="L262" t="str">
            <v>AB02</v>
          </cell>
          <cell r="M262">
            <v>198</v>
          </cell>
          <cell r="N262">
            <v>349.02377114270939</v>
          </cell>
          <cell r="O262">
            <v>74.95</v>
          </cell>
          <cell r="Q262">
            <v>77</v>
          </cell>
          <cell r="R262">
            <v>35.6</v>
          </cell>
          <cell r="V262">
            <v>0</v>
          </cell>
          <cell r="W262">
            <v>0</v>
          </cell>
          <cell r="X262">
            <v>112.6</v>
          </cell>
          <cell r="Y262">
            <v>536.57377114270935</v>
          </cell>
          <cell r="Z262">
            <v>0</v>
          </cell>
          <cell r="AA262">
            <v>73.169150610369471</v>
          </cell>
          <cell r="AB262">
            <v>0</v>
          </cell>
          <cell r="AC262">
            <v>0</v>
          </cell>
          <cell r="AD262">
            <v>73.169150610369471</v>
          </cell>
          <cell r="AE262">
            <v>536.57377114270935</v>
          </cell>
          <cell r="AF262">
            <v>110.95</v>
          </cell>
          <cell r="AG262">
            <v>42.925901691416755</v>
          </cell>
          <cell r="AH262">
            <v>0</v>
          </cell>
          <cell r="AI262">
            <v>400.990157103885</v>
          </cell>
          <cell r="AJ262">
            <v>22</v>
          </cell>
          <cell r="AK262">
            <v>544.81702006166211</v>
          </cell>
          <cell r="AL262">
            <v>0</v>
          </cell>
          <cell r="AM262">
            <v>465</v>
          </cell>
          <cell r="AN262">
            <v>0</v>
          </cell>
          <cell r="AO262">
            <v>0</v>
          </cell>
          <cell r="AP262">
            <v>220</v>
          </cell>
          <cell r="AQ262">
            <v>299.81702006166211</v>
          </cell>
          <cell r="AR262">
            <v>0</v>
          </cell>
          <cell r="AS262">
            <v>0</v>
          </cell>
          <cell r="AT262">
            <v>0</v>
          </cell>
          <cell r="AU262">
            <v>0</v>
          </cell>
          <cell r="AV262">
            <v>91.217541094260611</v>
          </cell>
          <cell r="AW262">
            <v>134.14344278567737</v>
          </cell>
          <cell r="AX262">
            <v>920.96046284733939</v>
          </cell>
          <cell r="AY262">
            <v>341.90437509646472</v>
          </cell>
        </row>
        <row r="263">
          <cell r="A263"/>
          <cell r="B263"/>
          <cell r="C263"/>
          <cell r="D263"/>
          <cell r="E263"/>
          <cell r="F263"/>
          <cell r="G263"/>
          <cell r="H263"/>
          <cell r="I263"/>
          <cell r="J263"/>
          <cell r="K263"/>
          <cell r="L263"/>
          <cell r="M263"/>
          <cell r="N263"/>
          <cell r="O263"/>
          <cell r="Q263"/>
          <cell r="R263"/>
          <cell r="V263"/>
          <cell r="W263"/>
          <cell r="X263"/>
          <cell r="Y263"/>
          <cell r="Z263" t="e">
            <v>#N/A</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row>
        <row r="264">
          <cell r="A264" t="str">
            <v>EF0263</v>
          </cell>
          <cell r="B264" t="str">
            <v>Active</v>
          </cell>
          <cell r="C264" t="str">
            <v>ELFASHER</v>
          </cell>
          <cell r="D264" t="str">
            <v xml:space="preserve">Faisal MOHAMED EISSA </v>
          </cell>
          <cell r="E264" t="str">
            <v>FS</v>
          </cell>
          <cell r="F264" t="str">
            <v>Food security Surveillance officer</v>
          </cell>
          <cell r="G264" t="str">
            <v>D11</v>
          </cell>
          <cell r="H264" t="str">
            <v>Field</v>
          </cell>
          <cell r="I264" t="str">
            <v>EFF01</v>
          </cell>
          <cell r="J264">
            <v>650101</v>
          </cell>
          <cell r="K264" t="str">
            <v>F1K</v>
          </cell>
          <cell r="L264" t="str">
            <v>CA01</v>
          </cell>
          <cell r="M264">
            <v>198</v>
          </cell>
          <cell r="N264">
            <v>555.13325557462372</v>
          </cell>
          <cell r="O264">
            <v>74.95</v>
          </cell>
          <cell r="Q264">
            <v>77</v>
          </cell>
          <cell r="R264">
            <v>35.6</v>
          </cell>
          <cell r="V264">
            <v>63.524211260869585</v>
          </cell>
          <cell r="W264">
            <v>0</v>
          </cell>
          <cell r="X264">
            <v>176.12421126086957</v>
          </cell>
          <cell r="Y264">
            <v>806.20746683549328</v>
          </cell>
          <cell r="Z264">
            <v>0</v>
          </cell>
          <cell r="AA264">
            <v>0</v>
          </cell>
          <cell r="AB264">
            <v>0</v>
          </cell>
          <cell r="AC264">
            <v>0</v>
          </cell>
          <cell r="AD264">
            <v>0</v>
          </cell>
          <cell r="AE264">
            <v>806.20746683549328</v>
          </cell>
          <cell r="AF264">
            <v>130.94999999999999</v>
          </cell>
          <cell r="AG264">
            <v>64.496597346839465</v>
          </cell>
          <cell r="AH264">
            <v>0</v>
          </cell>
          <cell r="AI264">
            <v>610.76086948865373</v>
          </cell>
          <cell r="AJ264">
            <v>22</v>
          </cell>
          <cell r="AK264">
            <v>719.71086948865377</v>
          </cell>
          <cell r="AL264">
            <v>0</v>
          </cell>
          <cell r="AM264">
            <v>220</v>
          </cell>
          <cell r="AN264">
            <v>0</v>
          </cell>
          <cell r="AO264">
            <v>0</v>
          </cell>
          <cell r="AP264">
            <v>220</v>
          </cell>
          <cell r="AQ264">
            <v>719.71086948865377</v>
          </cell>
          <cell r="AR264">
            <v>0</v>
          </cell>
          <cell r="AS264">
            <v>0</v>
          </cell>
          <cell r="AT264">
            <v>0</v>
          </cell>
          <cell r="AU264">
            <v>0</v>
          </cell>
          <cell r="AV264">
            <v>137.05526936203387</v>
          </cell>
          <cell r="AW264">
            <v>201.55186670887332</v>
          </cell>
          <cell r="AX264">
            <v>1163.2627361975271</v>
          </cell>
          <cell r="AY264">
            <v>431.85851612236587</v>
          </cell>
        </row>
        <row r="265">
          <cell r="A265"/>
          <cell r="B265"/>
          <cell r="C265"/>
          <cell r="D265"/>
          <cell r="E265"/>
          <cell r="F265"/>
          <cell r="G265"/>
          <cell r="H265"/>
          <cell r="I265"/>
          <cell r="J265"/>
          <cell r="K265"/>
          <cell r="L265"/>
          <cell r="M265"/>
          <cell r="N265"/>
          <cell r="O265"/>
          <cell r="Q265"/>
          <cell r="R265"/>
          <cell r="V265"/>
          <cell r="W265"/>
          <cell r="X265"/>
          <cell r="Y265"/>
          <cell r="Z265" t="e">
            <v>#N/A</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row>
        <row r="266">
          <cell r="A266"/>
          <cell r="B266"/>
          <cell r="C266"/>
          <cell r="D266"/>
          <cell r="E266"/>
          <cell r="F266"/>
          <cell r="G266"/>
          <cell r="H266"/>
          <cell r="I266"/>
          <cell r="J266"/>
          <cell r="K266"/>
          <cell r="L266"/>
          <cell r="M266"/>
          <cell r="N266"/>
          <cell r="O266"/>
          <cell r="Q266"/>
          <cell r="R266"/>
          <cell r="V266"/>
          <cell r="W266"/>
          <cell r="X266"/>
          <cell r="Y266"/>
          <cell r="Z266" t="e">
            <v>#N/A</v>
          </cell>
          <cell r="AA266"/>
          <cell r="AB266"/>
          <cell r="AC266"/>
          <cell r="AD266"/>
          <cell r="AE266"/>
          <cell r="AF266"/>
          <cell r="AG266"/>
          <cell r="AH266"/>
          <cell r="AI266"/>
          <cell r="AJ266"/>
          <cell r="AK266"/>
          <cell r="AL266"/>
          <cell r="AM266"/>
          <cell r="AN266"/>
          <cell r="AO266"/>
          <cell r="AP266"/>
          <cell r="AQ266"/>
          <cell r="AR266"/>
          <cell r="AS266"/>
          <cell r="AT266"/>
          <cell r="AU266"/>
          <cell r="AV266"/>
          <cell r="AW266"/>
          <cell r="AX266"/>
          <cell r="AY266"/>
        </row>
        <row r="267">
          <cell r="A267"/>
          <cell r="B267"/>
          <cell r="C267"/>
          <cell r="D267"/>
          <cell r="E267"/>
          <cell r="F267"/>
          <cell r="G267"/>
          <cell r="H267"/>
          <cell r="I267"/>
          <cell r="J267"/>
          <cell r="K267"/>
          <cell r="L267"/>
          <cell r="M267"/>
          <cell r="N267"/>
          <cell r="O267"/>
          <cell r="Q267"/>
          <cell r="R267"/>
          <cell r="V267"/>
          <cell r="W267"/>
          <cell r="X267"/>
          <cell r="Y267"/>
          <cell r="Z267" t="e">
            <v>#N/A</v>
          </cell>
          <cell r="AA267"/>
          <cell r="AB267"/>
          <cell r="AC267"/>
          <cell r="AD267"/>
          <cell r="AE267"/>
          <cell r="AF267"/>
          <cell r="AG267"/>
          <cell r="AH267"/>
          <cell r="AI267"/>
          <cell r="AJ267"/>
          <cell r="AK267"/>
          <cell r="AL267"/>
          <cell r="AM267"/>
          <cell r="AN267"/>
          <cell r="AO267"/>
          <cell r="AP267"/>
          <cell r="AQ267"/>
          <cell r="AR267"/>
          <cell r="AS267"/>
          <cell r="AT267"/>
          <cell r="AU267"/>
          <cell r="AV267"/>
          <cell r="AW267"/>
          <cell r="AX267"/>
          <cell r="AY267"/>
        </row>
        <row r="268">
          <cell r="A268" t="str">
            <v>EF0267</v>
          </cell>
          <cell r="B268" t="str">
            <v>Active</v>
          </cell>
          <cell r="C268" t="str">
            <v>ELFASHER</v>
          </cell>
          <cell r="D268" t="str">
            <v xml:space="preserve">Modather Mohamed Abdalla </v>
          </cell>
          <cell r="E268" t="str">
            <v>LOG</v>
          </cell>
          <cell r="F268" t="str">
            <v>Mechanic Assistan</v>
          </cell>
          <cell r="G268" t="str">
            <v>C1</v>
          </cell>
          <cell r="H268" t="str">
            <v>Office</v>
          </cell>
          <cell r="I268" t="str">
            <v>EFC01</v>
          </cell>
          <cell r="J268">
            <v>650100</v>
          </cell>
          <cell r="K268" t="str">
            <v>F1K</v>
          </cell>
          <cell r="L268" t="str">
            <v>CA03</v>
          </cell>
          <cell r="M268">
            <v>198</v>
          </cell>
          <cell r="N268">
            <v>456.29268334645218</v>
          </cell>
          <cell r="O268">
            <v>74.95</v>
          </cell>
          <cell r="Q268">
            <v>77</v>
          </cell>
          <cell r="R268">
            <v>35.6</v>
          </cell>
          <cell r="V268">
            <v>0</v>
          </cell>
          <cell r="W268">
            <v>0</v>
          </cell>
          <cell r="X268">
            <v>112.6</v>
          </cell>
          <cell r="Y268">
            <v>643.84268334645219</v>
          </cell>
          <cell r="Z268">
            <v>0</v>
          </cell>
          <cell r="AA268">
            <v>141.45028649278115</v>
          </cell>
          <cell r="AB268">
            <v>0</v>
          </cell>
          <cell r="AC268">
            <v>19.510384343831884</v>
          </cell>
          <cell r="AD268">
            <v>160.96067083661302</v>
          </cell>
          <cell r="AE268">
            <v>643.84268334645219</v>
          </cell>
          <cell r="AF268">
            <v>110.95</v>
          </cell>
          <cell r="AG268">
            <v>51.507414667716176</v>
          </cell>
          <cell r="AH268">
            <v>0</v>
          </cell>
          <cell r="AI268">
            <v>521.62543638788929</v>
          </cell>
          <cell r="AJ268">
            <v>22</v>
          </cell>
          <cell r="AK268">
            <v>731.29593951534912</v>
          </cell>
          <cell r="AL268">
            <v>0</v>
          </cell>
          <cell r="AM268">
            <v>415</v>
          </cell>
          <cell r="AN268">
            <v>0</v>
          </cell>
          <cell r="AO268">
            <v>197</v>
          </cell>
          <cell r="AP268">
            <v>220</v>
          </cell>
          <cell r="AQ268">
            <v>536.29593951534912</v>
          </cell>
          <cell r="AR268">
            <v>0</v>
          </cell>
          <cell r="AS268">
            <v>0</v>
          </cell>
          <cell r="AT268">
            <v>0</v>
          </cell>
          <cell r="AU268">
            <v>0</v>
          </cell>
          <cell r="AV268">
            <v>109.45325616889689</v>
          </cell>
          <cell r="AW268">
            <v>160.96067083661308</v>
          </cell>
          <cell r="AX268">
            <v>1134.2566103519621</v>
          </cell>
          <cell r="AY268">
            <v>421.09006108952343</v>
          </cell>
        </row>
        <row r="269">
          <cell r="A269"/>
          <cell r="B269"/>
          <cell r="C269"/>
          <cell r="D269"/>
          <cell r="E269"/>
          <cell r="F269"/>
          <cell r="G269"/>
          <cell r="H269"/>
          <cell r="I269"/>
          <cell r="J269"/>
          <cell r="K269"/>
          <cell r="L269"/>
          <cell r="M269"/>
          <cell r="N269"/>
          <cell r="O269"/>
          <cell r="Q269"/>
          <cell r="R269"/>
          <cell r="V269"/>
          <cell r="W269"/>
          <cell r="X269"/>
          <cell r="Y269"/>
          <cell r="Z269" t="e">
            <v>#N/A</v>
          </cell>
          <cell r="AA269"/>
          <cell r="AB269"/>
          <cell r="AC269"/>
          <cell r="AD269"/>
          <cell r="AE269"/>
          <cell r="AF269"/>
          <cell r="AG269"/>
          <cell r="AH269"/>
          <cell r="AI269"/>
          <cell r="AJ269"/>
          <cell r="AK269"/>
          <cell r="AL269"/>
          <cell r="AM269"/>
          <cell r="AN269"/>
          <cell r="AO269"/>
          <cell r="AP269"/>
          <cell r="AQ269"/>
          <cell r="AR269"/>
          <cell r="AS269"/>
          <cell r="AT269"/>
          <cell r="AU269"/>
          <cell r="AV269"/>
          <cell r="AW269"/>
          <cell r="AX269"/>
          <cell r="AY269"/>
        </row>
        <row r="270">
          <cell r="A270"/>
          <cell r="B270"/>
          <cell r="C270"/>
          <cell r="D270"/>
          <cell r="E270"/>
          <cell r="F270"/>
          <cell r="G270"/>
          <cell r="H270"/>
          <cell r="I270"/>
          <cell r="J270"/>
          <cell r="K270"/>
          <cell r="L270"/>
          <cell r="M270"/>
          <cell r="N270"/>
          <cell r="O270"/>
          <cell r="Q270"/>
          <cell r="R270"/>
          <cell r="V270"/>
          <cell r="W270"/>
          <cell r="X270"/>
          <cell r="Y270"/>
          <cell r="Z270" t="e">
            <v>#N/A</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row>
        <row r="271">
          <cell r="A271" t="str">
            <v>EF0270</v>
          </cell>
          <cell r="B271" t="str">
            <v>Active</v>
          </cell>
          <cell r="C271" t="str">
            <v>ELFASHER</v>
          </cell>
          <cell r="D271" t="str">
            <v xml:space="preserve">Ahmed Suleiman Ahmed </v>
          </cell>
          <cell r="E271" t="str">
            <v>LOG</v>
          </cell>
          <cell r="F271" t="str">
            <v>Watchman</v>
          </cell>
          <cell r="G271" t="str">
            <v>A11</v>
          </cell>
          <cell r="H271" t="str">
            <v>Guest House</v>
          </cell>
          <cell r="I271" t="str">
            <v>EFC01</v>
          </cell>
          <cell r="J271">
            <v>650014</v>
          </cell>
          <cell r="K271" t="str">
            <v>Z1L</v>
          </cell>
          <cell r="L271" t="str">
            <v>6500O</v>
          </cell>
          <cell r="M271">
            <v>198</v>
          </cell>
          <cell r="N271">
            <v>265.13864615121844</v>
          </cell>
          <cell r="O271">
            <v>74.95</v>
          </cell>
          <cell r="Q271">
            <v>77</v>
          </cell>
          <cell r="R271">
            <v>35.6</v>
          </cell>
          <cell r="V271">
            <v>0</v>
          </cell>
          <cell r="W271">
            <v>0</v>
          </cell>
          <cell r="X271">
            <v>112.6</v>
          </cell>
          <cell r="Y271">
            <v>452.68864615121845</v>
          </cell>
          <cell r="Z271">
            <v>22.863062936930227</v>
          </cell>
          <cell r="AA271">
            <v>0</v>
          </cell>
          <cell r="AB271">
            <v>0</v>
          </cell>
          <cell r="AC271">
            <v>297.21981818009294</v>
          </cell>
          <cell r="AD271">
            <v>320.08288111702319</v>
          </cell>
          <cell r="AE271">
            <v>452.68864615121845</v>
          </cell>
          <cell r="AF271">
            <v>110.95</v>
          </cell>
          <cell r="AG271">
            <v>36.215091692097481</v>
          </cell>
          <cell r="AH271">
            <v>0</v>
          </cell>
          <cell r="AI271">
            <v>385.54427473837677</v>
          </cell>
          <cell r="AJ271">
            <v>22</v>
          </cell>
          <cell r="AK271">
            <v>714.55643557614417</v>
          </cell>
          <cell r="AL271">
            <v>0</v>
          </cell>
          <cell r="AM271">
            <v>350</v>
          </cell>
          <cell r="AN271">
            <v>0</v>
          </cell>
          <cell r="AO271">
            <v>147</v>
          </cell>
          <cell r="AP271">
            <v>220</v>
          </cell>
          <cell r="AQ271">
            <v>584.55643557614417</v>
          </cell>
          <cell r="AR271">
            <v>0</v>
          </cell>
          <cell r="AS271">
            <v>0</v>
          </cell>
          <cell r="AT271">
            <v>0</v>
          </cell>
          <cell r="AU271">
            <v>0</v>
          </cell>
          <cell r="AV271">
            <v>76.957069845707139</v>
          </cell>
          <cell r="AW271">
            <v>113.17216153780461</v>
          </cell>
          <cell r="AX271">
            <v>1069.7285971139488</v>
          </cell>
          <cell r="AY271">
            <v>397.13419009138215</v>
          </cell>
        </row>
        <row r="272">
          <cell r="A272" t="str">
            <v>EF0271</v>
          </cell>
          <cell r="B272" t="str">
            <v>Active</v>
          </cell>
          <cell r="C272" t="str">
            <v>ELFASHER</v>
          </cell>
          <cell r="D272" t="str">
            <v xml:space="preserve">Babiker Ibrahim Mohamed </v>
          </cell>
          <cell r="E272" t="str">
            <v>LOG</v>
          </cell>
          <cell r="F272" t="str">
            <v>Watchman</v>
          </cell>
          <cell r="G272" t="str">
            <v>A11</v>
          </cell>
          <cell r="H272" t="str">
            <v>Guest House</v>
          </cell>
          <cell r="I272" t="str">
            <v>EFC01</v>
          </cell>
          <cell r="J272">
            <v>650014</v>
          </cell>
          <cell r="K272" t="str">
            <v>Z1L</v>
          </cell>
          <cell r="L272" t="str">
            <v>6500O</v>
          </cell>
          <cell r="M272">
            <v>198</v>
          </cell>
          <cell r="N272">
            <v>265.13864615121844</v>
          </cell>
          <cell r="O272">
            <v>74.95</v>
          </cell>
          <cell r="Q272">
            <v>77</v>
          </cell>
          <cell r="R272">
            <v>35.6</v>
          </cell>
          <cell r="V272">
            <v>0</v>
          </cell>
          <cell r="W272">
            <v>0</v>
          </cell>
          <cell r="X272">
            <v>112.6</v>
          </cell>
          <cell r="Y272">
            <v>452.68864615121845</v>
          </cell>
          <cell r="Z272">
            <v>22.863062936930227</v>
          </cell>
          <cell r="AA272">
            <v>0</v>
          </cell>
          <cell r="AB272">
            <v>0</v>
          </cell>
          <cell r="AC272">
            <v>224.05801678191619</v>
          </cell>
          <cell r="AD272">
            <v>246.92107971884641</v>
          </cell>
          <cell r="AE272">
            <v>452.68864615121845</v>
          </cell>
          <cell r="AF272">
            <v>110.95</v>
          </cell>
          <cell r="AG272">
            <v>36.215091692097481</v>
          </cell>
          <cell r="AH272">
            <v>0</v>
          </cell>
          <cell r="AI272">
            <v>367.25382438883258</v>
          </cell>
          <cell r="AJ272">
            <v>22</v>
          </cell>
          <cell r="AK272">
            <v>641.39463417796742</v>
          </cell>
          <cell r="AL272">
            <v>0</v>
          </cell>
          <cell r="AM272">
            <v>220</v>
          </cell>
          <cell r="AN272">
            <v>0</v>
          </cell>
          <cell r="AO272">
            <v>0</v>
          </cell>
          <cell r="AP272">
            <v>220</v>
          </cell>
          <cell r="AQ272">
            <v>641.39463417796742</v>
          </cell>
          <cell r="AR272">
            <v>0</v>
          </cell>
          <cell r="AS272">
            <v>0</v>
          </cell>
          <cell r="AT272">
            <v>0</v>
          </cell>
          <cell r="AU272">
            <v>0</v>
          </cell>
          <cell r="AV272">
            <v>76.957069845707139</v>
          </cell>
          <cell r="AW272">
            <v>113.17216153780461</v>
          </cell>
          <cell r="AX272">
            <v>996.56679571577195</v>
          </cell>
          <cell r="AY272">
            <v>369.97304583266083</v>
          </cell>
        </row>
        <row r="273">
          <cell r="A273" t="str">
            <v>EF0272</v>
          </cell>
          <cell r="B273" t="str">
            <v>Active</v>
          </cell>
          <cell r="C273" t="str">
            <v>ELFASHER</v>
          </cell>
          <cell r="D273" t="str">
            <v xml:space="preserve">Mohamed Ahmed Dawalbeit </v>
          </cell>
          <cell r="E273" t="str">
            <v>LOG</v>
          </cell>
          <cell r="F273" t="str">
            <v>Watchman</v>
          </cell>
          <cell r="G273" t="str">
            <v>A11</v>
          </cell>
          <cell r="H273" t="str">
            <v>Office</v>
          </cell>
          <cell r="I273" t="str">
            <v>EFC01</v>
          </cell>
          <cell r="J273">
            <v>650100</v>
          </cell>
          <cell r="K273" t="str">
            <v>F1K</v>
          </cell>
          <cell r="L273" t="str">
            <v>CA03</v>
          </cell>
          <cell r="M273">
            <v>198</v>
          </cell>
          <cell r="N273">
            <v>265.13864615121844</v>
          </cell>
          <cell r="O273">
            <v>74.95</v>
          </cell>
          <cell r="Q273">
            <v>77</v>
          </cell>
          <cell r="R273">
            <v>35.6</v>
          </cell>
          <cell r="V273">
            <v>0</v>
          </cell>
          <cell r="W273">
            <v>0</v>
          </cell>
          <cell r="X273">
            <v>112.6</v>
          </cell>
          <cell r="Y273">
            <v>452.68864615121845</v>
          </cell>
          <cell r="Z273">
            <v>22.863062936930227</v>
          </cell>
          <cell r="AA273">
            <v>0</v>
          </cell>
          <cell r="AB273">
            <v>0</v>
          </cell>
          <cell r="AC273">
            <v>233.20324195668829</v>
          </cell>
          <cell r="AD273">
            <v>256.06630489361851</v>
          </cell>
          <cell r="AE273">
            <v>452.68864615121845</v>
          </cell>
          <cell r="AF273">
            <v>110.95</v>
          </cell>
          <cell r="AG273">
            <v>36.215091692097481</v>
          </cell>
          <cell r="AH273">
            <v>0</v>
          </cell>
          <cell r="AI273">
            <v>369.54013068252561</v>
          </cell>
          <cell r="AJ273">
            <v>22</v>
          </cell>
          <cell r="AK273">
            <v>650.53985935273954</v>
          </cell>
          <cell r="AL273">
            <v>0</v>
          </cell>
          <cell r="AM273">
            <v>220</v>
          </cell>
          <cell r="AN273">
            <v>0</v>
          </cell>
          <cell r="AO273">
            <v>0</v>
          </cell>
          <cell r="AP273">
            <v>220</v>
          </cell>
          <cell r="AQ273">
            <v>650.53985935273954</v>
          </cell>
          <cell r="AR273">
            <v>0</v>
          </cell>
          <cell r="AS273">
            <v>0</v>
          </cell>
          <cell r="AT273">
            <v>0</v>
          </cell>
          <cell r="AU273">
            <v>0</v>
          </cell>
          <cell r="AV273">
            <v>76.957069845707139</v>
          </cell>
          <cell r="AW273">
            <v>113.17216153780461</v>
          </cell>
          <cell r="AX273">
            <v>1005.7120208905441</v>
          </cell>
          <cell r="AY273">
            <v>373.368188865001</v>
          </cell>
        </row>
        <row r="274">
          <cell r="A274"/>
          <cell r="B274"/>
          <cell r="C274"/>
          <cell r="D274"/>
          <cell r="E274"/>
          <cell r="F274"/>
          <cell r="G274"/>
          <cell r="H274"/>
          <cell r="I274"/>
          <cell r="J274"/>
          <cell r="K274"/>
          <cell r="L274"/>
          <cell r="M274"/>
          <cell r="N274"/>
          <cell r="O274"/>
          <cell r="Q274"/>
          <cell r="R274"/>
          <cell r="V274"/>
          <cell r="W274"/>
          <cell r="X274"/>
          <cell r="Y274"/>
          <cell r="Z274" t="e">
            <v>#N/A</v>
          </cell>
          <cell r="AA274"/>
          <cell r="AB274"/>
          <cell r="AC274"/>
          <cell r="AD274"/>
          <cell r="AE274"/>
          <cell r="AF274"/>
          <cell r="AG274"/>
          <cell r="AH274"/>
          <cell r="AI274"/>
          <cell r="AJ274"/>
          <cell r="AK274"/>
          <cell r="AL274"/>
          <cell r="AM274"/>
          <cell r="AN274"/>
          <cell r="AO274"/>
          <cell r="AP274"/>
          <cell r="AQ274"/>
          <cell r="AR274"/>
          <cell r="AS274"/>
          <cell r="AT274"/>
          <cell r="AU274"/>
          <cell r="AV274"/>
          <cell r="AW274"/>
          <cell r="AX274"/>
          <cell r="AY274"/>
        </row>
        <row r="275">
          <cell r="A275"/>
          <cell r="B275"/>
          <cell r="C275"/>
          <cell r="D275"/>
          <cell r="E275"/>
          <cell r="F275"/>
          <cell r="G275"/>
          <cell r="H275"/>
          <cell r="I275"/>
          <cell r="J275"/>
          <cell r="K275"/>
          <cell r="L275"/>
          <cell r="M275"/>
          <cell r="N275"/>
          <cell r="O275"/>
          <cell r="Q275"/>
          <cell r="R275"/>
          <cell r="V275"/>
          <cell r="W275"/>
          <cell r="X275"/>
          <cell r="Y275"/>
          <cell r="Z275" t="e">
            <v>#N/A</v>
          </cell>
          <cell r="AA275"/>
          <cell r="AB275"/>
          <cell r="AC275"/>
          <cell r="AD275"/>
          <cell r="AE275"/>
          <cell r="AF275"/>
          <cell r="AG275"/>
          <cell r="AH275"/>
          <cell r="AI275"/>
          <cell r="AJ275"/>
          <cell r="AK275"/>
          <cell r="AL275"/>
          <cell r="AM275"/>
          <cell r="AN275"/>
          <cell r="AO275"/>
          <cell r="AP275"/>
          <cell r="AQ275"/>
          <cell r="AR275"/>
          <cell r="AS275"/>
          <cell r="AT275"/>
          <cell r="AU275"/>
          <cell r="AV275"/>
          <cell r="AW275"/>
          <cell r="AX275"/>
          <cell r="AY275"/>
        </row>
        <row r="276">
          <cell r="A276"/>
          <cell r="B276"/>
          <cell r="C276"/>
          <cell r="D276"/>
          <cell r="E276"/>
          <cell r="F276"/>
          <cell r="G276"/>
          <cell r="H276"/>
          <cell r="I276"/>
          <cell r="J276"/>
          <cell r="K276"/>
          <cell r="L276"/>
          <cell r="M276"/>
          <cell r="N276"/>
          <cell r="O276"/>
          <cell r="Q276"/>
          <cell r="R276"/>
          <cell r="V276"/>
          <cell r="W276"/>
          <cell r="X276"/>
          <cell r="Y276"/>
          <cell r="Z276" t="e">
            <v>#N/A</v>
          </cell>
          <cell r="AA276"/>
          <cell r="AB276"/>
          <cell r="AC276"/>
          <cell r="AD276"/>
          <cell r="AE276"/>
          <cell r="AF276"/>
          <cell r="AG276"/>
          <cell r="AH276"/>
          <cell r="AI276"/>
          <cell r="AJ276"/>
          <cell r="AK276"/>
          <cell r="AL276"/>
          <cell r="AM276"/>
          <cell r="AN276"/>
          <cell r="AO276"/>
          <cell r="AP276"/>
          <cell r="AQ276"/>
          <cell r="AR276"/>
          <cell r="AS276"/>
          <cell r="AT276"/>
          <cell r="AU276"/>
          <cell r="AV276"/>
          <cell r="AW276"/>
          <cell r="AX276"/>
          <cell r="AY276"/>
        </row>
        <row r="277">
          <cell r="A277"/>
          <cell r="B277"/>
          <cell r="C277"/>
          <cell r="D277"/>
          <cell r="E277"/>
          <cell r="F277"/>
          <cell r="G277"/>
          <cell r="H277"/>
          <cell r="I277"/>
          <cell r="J277"/>
          <cell r="K277"/>
          <cell r="L277"/>
          <cell r="M277"/>
          <cell r="N277"/>
          <cell r="O277"/>
          <cell r="Q277"/>
          <cell r="R277"/>
          <cell r="V277"/>
          <cell r="W277"/>
          <cell r="X277"/>
          <cell r="Y277"/>
          <cell r="Z277" t="e">
            <v>#N/A</v>
          </cell>
          <cell r="AA277"/>
          <cell r="AB277"/>
          <cell r="AC277"/>
          <cell r="AD277"/>
          <cell r="AE277"/>
          <cell r="AF277"/>
          <cell r="AG277"/>
          <cell r="AH277"/>
          <cell r="AI277"/>
          <cell r="AJ277"/>
          <cell r="AK277"/>
          <cell r="AL277"/>
          <cell r="AM277"/>
          <cell r="AN277"/>
          <cell r="AO277"/>
          <cell r="AP277"/>
          <cell r="AQ277"/>
          <cell r="AR277"/>
          <cell r="AS277"/>
          <cell r="AT277"/>
          <cell r="AU277"/>
          <cell r="AV277"/>
          <cell r="AW277"/>
          <cell r="AX277"/>
          <cell r="AY277"/>
        </row>
        <row r="278">
          <cell r="A278"/>
          <cell r="B278"/>
          <cell r="C278"/>
          <cell r="D278"/>
          <cell r="E278"/>
          <cell r="F278"/>
          <cell r="G278"/>
          <cell r="H278"/>
          <cell r="I278"/>
          <cell r="J278"/>
          <cell r="K278"/>
          <cell r="L278"/>
          <cell r="M278"/>
          <cell r="N278"/>
          <cell r="O278"/>
          <cell r="Q278"/>
          <cell r="R278"/>
          <cell r="V278"/>
          <cell r="W278"/>
          <cell r="X278"/>
          <cell r="Y278"/>
          <cell r="Z278" t="e">
            <v>#N/A</v>
          </cell>
          <cell r="AA278"/>
          <cell r="AB278"/>
          <cell r="AC278"/>
          <cell r="AD278"/>
          <cell r="AE278"/>
          <cell r="AF278"/>
          <cell r="AG278"/>
          <cell r="AH278"/>
          <cell r="AI278"/>
          <cell r="AJ278"/>
          <cell r="AK278"/>
          <cell r="AL278"/>
          <cell r="AM278"/>
          <cell r="AN278"/>
          <cell r="AO278"/>
          <cell r="AP278"/>
          <cell r="AQ278"/>
          <cell r="AR278"/>
          <cell r="AS278"/>
          <cell r="AT278"/>
          <cell r="AU278"/>
          <cell r="AV278"/>
          <cell r="AW278"/>
          <cell r="AX278"/>
          <cell r="AY278"/>
        </row>
        <row r="279">
          <cell r="A279"/>
          <cell r="B279"/>
          <cell r="C279"/>
          <cell r="D279"/>
          <cell r="E279"/>
          <cell r="F279"/>
          <cell r="G279"/>
          <cell r="H279"/>
          <cell r="I279"/>
          <cell r="J279"/>
          <cell r="K279"/>
          <cell r="L279"/>
          <cell r="M279"/>
          <cell r="N279"/>
          <cell r="O279"/>
          <cell r="Q279"/>
          <cell r="R279"/>
          <cell r="V279"/>
          <cell r="W279"/>
          <cell r="X279"/>
          <cell r="Y279"/>
          <cell r="Z279" t="e">
            <v>#N/A</v>
          </cell>
          <cell r="AA279"/>
          <cell r="AB279"/>
          <cell r="AC279"/>
          <cell r="AD279"/>
          <cell r="AE279"/>
          <cell r="AF279"/>
          <cell r="AG279"/>
          <cell r="AH279"/>
          <cell r="AI279"/>
          <cell r="AJ279"/>
          <cell r="AK279"/>
          <cell r="AL279"/>
          <cell r="AM279"/>
          <cell r="AN279"/>
          <cell r="AO279"/>
          <cell r="AP279"/>
          <cell r="AQ279"/>
          <cell r="AR279"/>
          <cell r="AS279"/>
          <cell r="AT279"/>
          <cell r="AU279"/>
          <cell r="AV279"/>
          <cell r="AW279"/>
          <cell r="AX279"/>
          <cell r="AY279"/>
        </row>
        <row r="280">
          <cell r="A280"/>
          <cell r="B280"/>
          <cell r="C280"/>
          <cell r="D280"/>
          <cell r="E280"/>
          <cell r="F280"/>
          <cell r="G280"/>
          <cell r="H280"/>
          <cell r="I280"/>
          <cell r="J280"/>
          <cell r="K280"/>
          <cell r="L280"/>
          <cell r="M280"/>
          <cell r="N280"/>
          <cell r="O280"/>
          <cell r="Q280"/>
          <cell r="R280"/>
          <cell r="V280"/>
          <cell r="W280"/>
          <cell r="X280"/>
          <cell r="Y280"/>
          <cell r="Z280" t="e">
            <v>#N/A</v>
          </cell>
          <cell r="AA280"/>
          <cell r="AB280"/>
          <cell r="AC280"/>
          <cell r="AD280"/>
          <cell r="AE280"/>
          <cell r="AF280"/>
          <cell r="AG280"/>
          <cell r="AH280"/>
          <cell r="AI280"/>
          <cell r="AJ280"/>
          <cell r="AK280"/>
          <cell r="AL280"/>
          <cell r="AM280"/>
          <cell r="AN280"/>
          <cell r="AO280"/>
          <cell r="AP280"/>
          <cell r="AQ280"/>
          <cell r="AR280"/>
          <cell r="AS280"/>
          <cell r="AT280"/>
          <cell r="AU280"/>
          <cell r="AV280"/>
          <cell r="AW280"/>
          <cell r="AX280"/>
          <cell r="AY280"/>
        </row>
        <row r="281">
          <cell r="A281" t="str">
            <v>EF0280</v>
          </cell>
          <cell r="B281" t="str">
            <v>Active</v>
          </cell>
          <cell r="C281" t="str">
            <v>ELFASHER</v>
          </cell>
          <cell r="D281" t="str">
            <v xml:space="preserve">Aisha Adam Ahmed Mohamed </v>
          </cell>
          <cell r="E281" t="str">
            <v>LOG</v>
          </cell>
          <cell r="F281" t="str">
            <v>Cook/Cleaner</v>
          </cell>
          <cell r="G281" t="str">
            <v>B1</v>
          </cell>
          <cell r="H281" t="str">
            <v>ST</v>
          </cell>
          <cell r="I281" t="str">
            <v>EFC01</v>
          </cell>
          <cell r="J281">
            <v>650100</v>
          </cell>
          <cell r="K281" t="str">
            <v>F1K</v>
          </cell>
          <cell r="L281" t="str">
            <v>CA03</v>
          </cell>
          <cell r="M281">
            <v>198</v>
          </cell>
          <cell r="N281">
            <v>334.25099999999998</v>
          </cell>
          <cell r="O281">
            <v>74.95</v>
          </cell>
          <cell r="Q281">
            <v>77</v>
          </cell>
          <cell r="R281">
            <v>35.6</v>
          </cell>
          <cell r="V281">
            <v>0</v>
          </cell>
          <cell r="W281">
            <v>0</v>
          </cell>
          <cell r="X281">
            <v>112.6</v>
          </cell>
          <cell r="Y281">
            <v>521.80099999999993</v>
          </cell>
          <cell r="Z281">
            <v>0</v>
          </cell>
          <cell r="AA281">
            <v>94.872909090909104</v>
          </cell>
          <cell r="AB281">
            <v>0</v>
          </cell>
          <cell r="AC281">
            <v>126.49721212121213</v>
          </cell>
          <cell r="AD281">
            <v>221.37012121212123</v>
          </cell>
          <cell r="AE281">
            <v>521.80099999999993</v>
          </cell>
          <cell r="AF281">
            <v>110.95</v>
          </cell>
          <cell r="AG281">
            <v>41.744080000000004</v>
          </cell>
          <cell r="AH281">
            <v>0</v>
          </cell>
          <cell r="AI281">
            <v>424.44945030303023</v>
          </cell>
          <cell r="AJ281">
            <v>22</v>
          </cell>
          <cell r="AK281">
            <v>679.42704121212114</v>
          </cell>
          <cell r="AL281">
            <v>0</v>
          </cell>
          <cell r="AM281">
            <v>460</v>
          </cell>
          <cell r="AN281">
            <v>0</v>
          </cell>
          <cell r="AO281">
            <v>0</v>
          </cell>
          <cell r="AP281">
            <v>220</v>
          </cell>
          <cell r="AQ281">
            <v>439.42704121212114</v>
          </cell>
          <cell r="AR281">
            <v>0</v>
          </cell>
          <cell r="AS281">
            <v>0</v>
          </cell>
          <cell r="AT281">
            <v>0</v>
          </cell>
          <cell r="AU281">
            <v>0</v>
          </cell>
          <cell r="AV281">
            <v>88.706170000000014</v>
          </cell>
          <cell r="AW281">
            <v>130.45025000000001</v>
          </cell>
          <cell r="AX281">
            <v>1051.8772912121212</v>
          </cell>
          <cell r="AY281">
            <v>390.50693535544031</v>
          </cell>
        </row>
        <row r="282">
          <cell r="A282" t="str">
            <v>EF0281</v>
          </cell>
          <cell r="B282" t="str">
            <v>Active</v>
          </cell>
          <cell r="C282" t="str">
            <v>ELFASHER</v>
          </cell>
          <cell r="D282" t="str">
            <v xml:space="preserve">Hamed Mohamed Hamed </v>
          </cell>
          <cell r="E282" t="str">
            <v>LOG</v>
          </cell>
          <cell r="F282" t="str">
            <v>LOG/Assistant -Daraslaam</v>
          </cell>
          <cell r="G282" t="str">
            <v>E1</v>
          </cell>
          <cell r="H282" t="str">
            <v>Office</v>
          </cell>
          <cell r="I282" t="str">
            <v>EFC01</v>
          </cell>
          <cell r="J282">
            <v>650100</v>
          </cell>
          <cell r="K282" t="str">
            <v>F1K</v>
          </cell>
          <cell r="L282" t="str">
            <v>CA03</v>
          </cell>
          <cell r="M282">
            <v>198</v>
          </cell>
          <cell r="N282">
            <v>635.34790820399996</v>
          </cell>
          <cell r="O282">
            <v>74.95</v>
          </cell>
          <cell r="Q282">
            <v>77</v>
          </cell>
          <cell r="R282">
            <v>35.6</v>
          </cell>
          <cell r="V282">
            <v>119.79900000000001</v>
          </cell>
          <cell r="W282">
            <v>0</v>
          </cell>
          <cell r="X282">
            <v>232.399</v>
          </cell>
          <cell r="Y282">
            <v>942.69690820400001</v>
          </cell>
          <cell r="Z282">
            <v>0</v>
          </cell>
          <cell r="AA282">
            <v>0</v>
          </cell>
          <cell r="AB282">
            <v>0</v>
          </cell>
          <cell r="AC282">
            <v>0</v>
          </cell>
          <cell r="AD282">
            <v>0</v>
          </cell>
          <cell r="AE282">
            <v>942.69690820400001</v>
          </cell>
          <cell r="AF282">
            <v>130.94999999999999</v>
          </cell>
          <cell r="AG282">
            <v>75.415752656319995</v>
          </cell>
          <cell r="AH282">
            <v>0</v>
          </cell>
          <cell r="AI282">
            <v>736.33115554767994</v>
          </cell>
          <cell r="AJ282">
            <v>22</v>
          </cell>
          <cell r="AK282">
            <v>845.28115554767999</v>
          </cell>
          <cell r="AL282">
            <v>0</v>
          </cell>
          <cell r="AM282">
            <v>520</v>
          </cell>
          <cell r="AN282">
            <v>0</v>
          </cell>
          <cell r="AO282">
            <v>0</v>
          </cell>
          <cell r="AP282">
            <v>220</v>
          </cell>
          <cell r="AQ282">
            <v>545.28115554767999</v>
          </cell>
          <cell r="AR282">
            <v>0</v>
          </cell>
          <cell r="AS282">
            <v>0</v>
          </cell>
          <cell r="AT282">
            <v>0</v>
          </cell>
          <cell r="AU282">
            <v>0</v>
          </cell>
          <cell r="AV282">
            <v>160.25847439468001</v>
          </cell>
          <cell r="AW282">
            <v>235.674227051</v>
          </cell>
          <cell r="AX282">
            <v>1322.95538259868</v>
          </cell>
          <cell r="AY282">
            <v>491.14403018936594</v>
          </cell>
        </row>
        <row r="283">
          <cell r="A283"/>
          <cell r="B283"/>
          <cell r="C283"/>
          <cell r="D283"/>
          <cell r="E283"/>
          <cell r="F283"/>
          <cell r="G283"/>
          <cell r="H283"/>
          <cell r="I283"/>
          <cell r="J283"/>
          <cell r="K283"/>
          <cell r="L283"/>
          <cell r="M283"/>
          <cell r="N283"/>
          <cell r="O283"/>
          <cell r="Q283"/>
          <cell r="R283"/>
          <cell r="V283"/>
          <cell r="W283"/>
          <cell r="X283"/>
          <cell r="Y283"/>
          <cell r="Z283" t="e">
            <v>#N/A</v>
          </cell>
          <cell r="AA283"/>
          <cell r="AB283"/>
          <cell r="AC283"/>
          <cell r="AD283"/>
          <cell r="AE283"/>
          <cell r="AF283"/>
          <cell r="AG283"/>
          <cell r="AH283"/>
          <cell r="AI283"/>
          <cell r="AJ283"/>
          <cell r="AK283"/>
          <cell r="AL283"/>
          <cell r="AM283"/>
          <cell r="AN283"/>
          <cell r="AO283"/>
          <cell r="AP283"/>
          <cell r="AQ283"/>
          <cell r="AR283"/>
          <cell r="AS283"/>
          <cell r="AT283"/>
          <cell r="AU283"/>
          <cell r="AV283"/>
          <cell r="AW283"/>
          <cell r="AX283"/>
          <cell r="AY283"/>
        </row>
        <row r="284">
          <cell r="A284"/>
          <cell r="B284"/>
          <cell r="C284"/>
          <cell r="D284"/>
          <cell r="E284"/>
          <cell r="F284"/>
          <cell r="G284"/>
          <cell r="H284"/>
          <cell r="I284"/>
          <cell r="J284"/>
          <cell r="K284"/>
          <cell r="L284"/>
          <cell r="M284"/>
          <cell r="N284"/>
          <cell r="O284"/>
          <cell r="Q284"/>
          <cell r="R284"/>
          <cell r="V284"/>
          <cell r="W284"/>
          <cell r="X284"/>
          <cell r="Y284"/>
          <cell r="Z284" t="e">
            <v>#N/A</v>
          </cell>
          <cell r="AA284"/>
          <cell r="AB284"/>
          <cell r="AC284"/>
          <cell r="AD284"/>
          <cell r="AE284"/>
          <cell r="AF284"/>
          <cell r="AG284"/>
          <cell r="AH284"/>
          <cell r="AI284"/>
          <cell r="AJ284"/>
          <cell r="AK284"/>
          <cell r="AL284"/>
          <cell r="AM284"/>
          <cell r="AN284"/>
          <cell r="AO284"/>
          <cell r="AP284"/>
          <cell r="AQ284"/>
          <cell r="AR284"/>
          <cell r="AS284"/>
          <cell r="AT284"/>
          <cell r="AU284"/>
          <cell r="AV284"/>
          <cell r="AW284"/>
          <cell r="AX284"/>
          <cell r="AY284"/>
        </row>
        <row r="285">
          <cell r="A285"/>
          <cell r="B285"/>
          <cell r="C285"/>
          <cell r="D285"/>
          <cell r="E285"/>
          <cell r="F285"/>
          <cell r="G285"/>
          <cell r="H285"/>
          <cell r="I285"/>
          <cell r="J285"/>
          <cell r="K285"/>
          <cell r="L285"/>
          <cell r="M285"/>
          <cell r="N285"/>
          <cell r="O285"/>
          <cell r="Q285"/>
          <cell r="R285"/>
          <cell r="V285"/>
          <cell r="W285"/>
          <cell r="X285"/>
          <cell r="Y285"/>
          <cell r="Z285" t="e">
            <v>#N/A</v>
          </cell>
          <cell r="AA285"/>
          <cell r="AB285"/>
          <cell r="AC285"/>
          <cell r="AD285"/>
          <cell r="AE285"/>
          <cell r="AF285"/>
          <cell r="AG285"/>
          <cell r="AH285"/>
          <cell r="AI285"/>
          <cell r="AJ285"/>
          <cell r="AK285"/>
          <cell r="AL285"/>
          <cell r="AM285"/>
          <cell r="AN285"/>
          <cell r="AO285"/>
          <cell r="AP285"/>
          <cell r="AQ285"/>
          <cell r="AR285"/>
          <cell r="AS285"/>
          <cell r="AT285"/>
          <cell r="AU285"/>
          <cell r="AV285"/>
          <cell r="AW285"/>
          <cell r="AX285"/>
          <cell r="AY285"/>
        </row>
        <row r="286">
          <cell r="A286"/>
          <cell r="B286"/>
          <cell r="C286"/>
          <cell r="D286"/>
          <cell r="E286"/>
          <cell r="F286"/>
          <cell r="G286"/>
          <cell r="H286"/>
          <cell r="I286"/>
          <cell r="J286"/>
          <cell r="K286"/>
          <cell r="L286"/>
          <cell r="M286"/>
          <cell r="N286"/>
          <cell r="O286"/>
          <cell r="Q286"/>
          <cell r="R286"/>
          <cell r="V286"/>
          <cell r="W286"/>
          <cell r="X286"/>
          <cell r="Y286"/>
          <cell r="Z286" t="e">
            <v>#N/A</v>
          </cell>
          <cell r="AA286"/>
          <cell r="AB286"/>
          <cell r="AC286"/>
          <cell r="AD286"/>
          <cell r="AE286"/>
          <cell r="AF286"/>
          <cell r="AG286"/>
          <cell r="AH286"/>
          <cell r="AI286"/>
          <cell r="AJ286"/>
          <cell r="AK286"/>
          <cell r="AL286"/>
          <cell r="AM286"/>
          <cell r="AN286"/>
          <cell r="AO286"/>
          <cell r="AP286"/>
          <cell r="AQ286"/>
          <cell r="AR286"/>
          <cell r="AS286"/>
          <cell r="AT286"/>
          <cell r="AU286"/>
          <cell r="AV286"/>
          <cell r="AW286"/>
          <cell r="AX286"/>
          <cell r="AY286"/>
        </row>
        <row r="287">
          <cell r="A287" t="str">
            <v>EF0286</v>
          </cell>
          <cell r="B287" t="str">
            <v>Active</v>
          </cell>
          <cell r="C287" t="str">
            <v>ELFASHER</v>
          </cell>
          <cell r="D287" t="str">
            <v xml:space="preserve">Mahadia Adam Ibrahim </v>
          </cell>
          <cell r="E287" t="str">
            <v>NUT</v>
          </cell>
          <cell r="F287" t="str">
            <v>OTP Supervisor</v>
          </cell>
          <cell r="G287" t="str">
            <v>E1</v>
          </cell>
          <cell r="H287" t="str">
            <v>OTP</v>
          </cell>
          <cell r="I287" t="str">
            <v>EFN01</v>
          </cell>
          <cell r="J287">
            <v>650101</v>
          </cell>
          <cell r="K287" t="str">
            <v>F1K</v>
          </cell>
          <cell r="L287" t="str">
            <v>CA02</v>
          </cell>
          <cell r="M287">
            <v>198</v>
          </cell>
          <cell r="N287">
            <v>635.34790820399996</v>
          </cell>
          <cell r="O287">
            <v>74.95</v>
          </cell>
          <cell r="Q287">
            <v>77</v>
          </cell>
          <cell r="R287">
            <v>35.6</v>
          </cell>
          <cell r="V287">
            <v>119.79900000000001</v>
          </cell>
          <cell r="W287">
            <v>0</v>
          </cell>
          <cell r="X287">
            <v>232.399</v>
          </cell>
          <cell r="Y287">
            <v>942.69690820400001</v>
          </cell>
          <cell r="Z287">
            <v>0</v>
          </cell>
          <cell r="AA287">
            <v>0</v>
          </cell>
          <cell r="AB287">
            <v>0</v>
          </cell>
          <cell r="AC287">
            <v>0</v>
          </cell>
          <cell r="AD287">
            <v>0</v>
          </cell>
          <cell r="AE287">
            <v>942.69690820400001</v>
          </cell>
          <cell r="AF287">
            <v>130.94999999999999</v>
          </cell>
          <cell r="AG287">
            <v>75.415752656319995</v>
          </cell>
          <cell r="AH287">
            <v>0</v>
          </cell>
          <cell r="AI287">
            <v>736.33115554767994</v>
          </cell>
          <cell r="AJ287">
            <v>22</v>
          </cell>
          <cell r="AK287">
            <v>845.28115554767999</v>
          </cell>
          <cell r="AL287">
            <v>0</v>
          </cell>
          <cell r="AM287">
            <v>220</v>
          </cell>
          <cell r="AN287">
            <v>0</v>
          </cell>
          <cell r="AO287">
            <v>0</v>
          </cell>
          <cell r="AP287">
            <v>220</v>
          </cell>
          <cell r="AQ287">
            <v>845.28115554767999</v>
          </cell>
          <cell r="AR287">
            <v>0</v>
          </cell>
          <cell r="AS287">
            <v>0</v>
          </cell>
          <cell r="AT287">
            <v>0</v>
          </cell>
          <cell r="AU287">
            <v>0</v>
          </cell>
          <cell r="AV287">
            <v>160.25847439468001</v>
          </cell>
          <cell r="AW287">
            <v>235.674227051</v>
          </cell>
          <cell r="AX287">
            <v>1322.95538259868</v>
          </cell>
          <cell r="AY287">
            <v>491.14403018936594</v>
          </cell>
        </row>
        <row r="288">
          <cell r="A288"/>
          <cell r="B288"/>
          <cell r="C288"/>
          <cell r="D288"/>
          <cell r="E288"/>
          <cell r="F288"/>
          <cell r="G288"/>
          <cell r="H288"/>
          <cell r="I288"/>
          <cell r="J288"/>
          <cell r="K288"/>
          <cell r="L288"/>
          <cell r="M288"/>
          <cell r="N288"/>
          <cell r="O288"/>
          <cell r="Q288"/>
          <cell r="R288"/>
          <cell r="V288"/>
          <cell r="W288"/>
          <cell r="X288"/>
          <cell r="Y288"/>
          <cell r="Z288" t="e">
            <v>#N/A</v>
          </cell>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row>
        <row r="289">
          <cell r="A289" t="str">
            <v>EF0288</v>
          </cell>
          <cell r="B289" t="str">
            <v>Active</v>
          </cell>
          <cell r="C289" t="str">
            <v>ELFASHER</v>
          </cell>
          <cell r="D289" t="str">
            <v xml:space="preserve">Abdelhameed Eltigani Suliman </v>
          </cell>
          <cell r="E289" t="str">
            <v>NUT</v>
          </cell>
          <cell r="F289" t="str">
            <v xml:space="preserve">Medical Supervisor </v>
          </cell>
          <cell r="G289" t="str">
            <v>H1</v>
          </cell>
          <cell r="H289" t="str">
            <v>TFC</v>
          </cell>
          <cell r="I289" t="str">
            <v>EFN01</v>
          </cell>
          <cell r="J289">
            <v>650101</v>
          </cell>
          <cell r="K289" t="str">
            <v>F1K</v>
          </cell>
          <cell r="L289" t="str">
            <v>CA02</v>
          </cell>
          <cell r="M289">
            <v>198</v>
          </cell>
          <cell r="N289">
            <v>1194.0417546098402</v>
          </cell>
          <cell r="O289">
            <v>74.95</v>
          </cell>
          <cell r="Q289">
            <v>77</v>
          </cell>
          <cell r="R289">
            <v>35.6</v>
          </cell>
          <cell r="V289">
            <v>754.98461999999995</v>
          </cell>
          <cell r="W289">
            <v>200</v>
          </cell>
          <cell r="X289">
            <v>1067.5846200000001</v>
          </cell>
          <cell r="Y289">
            <v>2336.5763746098401</v>
          </cell>
          <cell r="Z289">
            <v>0</v>
          </cell>
          <cell r="AA289">
            <v>0</v>
          </cell>
          <cell r="AB289">
            <v>0</v>
          </cell>
          <cell r="AC289">
            <v>582.70264762086549</v>
          </cell>
          <cell r="AD289">
            <v>582.70264762086549</v>
          </cell>
          <cell r="AE289">
            <v>2336.5763746098401</v>
          </cell>
          <cell r="AF289">
            <v>130.94999999999999</v>
          </cell>
          <cell r="AG289">
            <v>170.92610996878722</v>
          </cell>
          <cell r="AH289">
            <v>0</v>
          </cell>
          <cell r="AI289">
            <v>2326.0515884514857</v>
          </cell>
          <cell r="AJ289">
            <v>332.21031769029719</v>
          </cell>
          <cell r="AK289">
            <v>2416.142594571621</v>
          </cell>
          <cell r="AL289">
            <v>0</v>
          </cell>
          <cell r="AM289">
            <v>220</v>
          </cell>
          <cell r="AN289">
            <v>0</v>
          </cell>
          <cell r="AO289">
            <v>0</v>
          </cell>
          <cell r="AP289">
            <v>220</v>
          </cell>
          <cell r="AQ289">
            <v>2416.142594571621</v>
          </cell>
          <cell r="AR289">
            <v>80</v>
          </cell>
          <cell r="AS289">
            <v>0</v>
          </cell>
          <cell r="AT289">
            <v>80</v>
          </cell>
          <cell r="AU289">
            <v>0</v>
          </cell>
          <cell r="AV289">
            <v>363.21798368367286</v>
          </cell>
          <cell r="AW289">
            <v>534.14409365246001</v>
          </cell>
          <cell r="AX289">
            <v>3582.4970059143789</v>
          </cell>
          <cell r="AY289">
            <v>1329.9934682376797</v>
          </cell>
        </row>
        <row r="290">
          <cell r="A290"/>
          <cell r="B290"/>
          <cell r="C290"/>
          <cell r="D290"/>
          <cell r="E290"/>
          <cell r="F290"/>
          <cell r="G290"/>
          <cell r="H290"/>
          <cell r="I290"/>
          <cell r="J290"/>
          <cell r="K290"/>
          <cell r="L290"/>
          <cell r="M290"/>
          <cell r="N290"/>
          <cell r="O290"/>
          <cell r="Q290"/>
          <cell r="R290"/>
          <cell r="V290"/>
          <cell r="W290"/>
          <cell r="X290"/>
          <cell r="Y290"/>
          <cell r="Z290" t="e">
            <v>#N/A</v>
          </cell>
          <cell r="AA290"/>
          <cell r="AB290"/>
          <cell r="AC290"/>
          <cell r="AD290"/>
          <cell r="AE290"/>
          <cell r="AF290"/>
          <cell r="AG290"/>
          <cell r="AH290"/>
          <cell r="AI290"/>
          <cell r="AJ290"/>
          <cell r="AK290"/>
          <cell r="AL290"/>
          <cell r="AM290"/>
          <cell r="AN290"/>
          <cell r="AO290"/>
          <cell r="AP290"/>
          <cell r="AQ290"/>
          <cell r="AR290"/>
          <cell r="AS290"/>
          <cell r="AT290"/>
          <cell r="AU290"/>
          <cell r="AV290"/>
          <cell r="AW290"/>
          <cell r="AX290"/>
          <cell r="AY290"/>
        </row>
        <row r="291">
          <cell r="A291" t="str">
            <v>EF0290</v>
          </cell>
          <cell r="B291" t="str">
            <v>Active</v>
          </cell>
          <cell r="C291" t="str">
            <v>ELFASHER</v>
          </cell>
          <cell r="D291" t="str">
            <v xml:space="preserve">Mariam Abaker Yahya </v>
          </cell>
          <cell r="E291" t="str">
            <v>NUT</v>
          </cell>
          <cell r="F291" t="str">
            <v>Cleaner</v>
          </cell>
          <cell r="G291" t="str">
            <v>A1</v>
          </cell>
          <cell r="H291" t="str">
            <v>TFC</v>
          </cell>
          <cell r="I291" t="str">
            <v>EFN01</v>
          </cell>
          <cell r="J291">
            <v>650101</v>
          </cell>
          <cell r="K291" t="str">
            <v>F1K</v>
          </cell>
          <cell r="L291" t="str">
            <v>CA02</v>
          </cell>
          <cell r="M291">
            <v>198</v>
          </cell>
          <cell r="N291">
            <v>252.88921153034784</v>
          </cell>
          <cell r="O291">
            <v>74.95</v>
          </cell>
          <cell r="Q291">
            <v>77</v>
          </cell>
          <cell r="R291">
            <v>35.6</v>
          </cell>
          <cell r="V291">
            <v>0</v>
          </cell>
          <cell r="W291">
            <v>0</v>
          </cell>
          <cell r="X291">
            <v>112.6</v>
          </cell>
          <cell r="Y291">
            <v>440.43921153034785</v>
          </cell>
          <cell r="Z291">
            <v>0</v>
          </cell>
          <cell r="AA291">
            <v>0</v>
          </cell>
          <cell r="AB291">
            <v>40.03992832094071</v>
          </cell>
          <cell r="AC291">
            <v>120.11978496282214</v>
          </cell>
          <cell r="AD291">
            <v>160.15971328376284</v>
          </cell>
          <cell r="AE291">
            <v>440.43921153034785</v>
          </cell>
          <cell r="AF291">
            <v>110.95</v>
          </cell>
          <cell r="AG291">
            <v>35.235136922427827</v>
          </cell>
          <cell r="AH291">
            <v>0</v>
          </cell>
          <cell r="AI291">
            <v>334.29400292886072</v>
          </cell>
          <cell r="AJ291">
            <v>22</v>
          </cell>
          <cell r="AK291">
            <v>543.36378789168282</v>
          </cell>
          <cell r="AL291">
            <v>0</v>
          </cell>
          <cell r="AM291">
            <v>220</v>
          </cell>
          <cell r="AN291">
            <v>0</v>
          </cell>
          <cell r="AO291">
            <v>0</v>
          </cell>
          <cell r="AP291">
            <v>220</v>
          </cell>
          <cell r="AQ291">
            <v>543.36378789168282</v>
          </cell>
          <cell r="AR291">
            <v>0</v>
          </cell>
          <cell r="AS291">
            <v>0</v>
          </cell>
          <cell r="AT291">
            <v>0</v>
          </cell>
          <cell r="AU291">
            <v>0</v>
          </cell>
          <cell r="AV291">
            <v>74.874665960159135</v>
          </cell>
          <cell r="AW291">
            <v>110.10980288258696</v>
          </cell>
          <cell r="AX291">
            <v>895.47359077426984</v>
          </cell>
          <cell r="AY291">
            <v>332.44243463230515</v>
          </cell>
        </row>
        <row r="292">
          <cell r="A292" t="str">
            <v>EF0291</v>
          </cell>
          <cell r="B292" t="str">
            <v>Active</v>
          </cell>
          <cell r="C292" t="str">
            <v>ELFASHER</v>
          </cell>
          <cell r="D292" t="str">
            <v xml:space="preserve">Anwar Elamin Ahmed </v>
          </cell>
          <cell r="E292" t="str">
            <v>LOG</v>
          </cell>
          <cell r="F292" t="str">
            <v xml:space="preserve">Radio operator </v>
          </cell>
          <cell r="G292" t="str">
            <v>D</v>
          </cell>
          <cell r="H292" t="str">
            <v>Office</v>
          </cell>
          <cell r="I292" t="str">
            <v>EFC01</v>
          </cell>
          <cell r="J292">
            <v>650100</v>
          </cell>
          <cell r="K292" t="str">
            <v>F1K</v>
          </cell>
          <cell r="L292" t="str">
            <v>CA03</v>
          </cell>
          <cell r="M292">
            <v>198</v>
          </cell>
          <cell r="N292">
            <v>519.71280000000002</v>
          </cell>
          <cell r="O292">
            <v>74.95</v>
          </cell>
          <cell r="Q292">
            <v>77</v>
          </cell>
          <cell r="R292">
            <v>35.6</v>
          </cell>
          <cell r="V292">
            <v>60.710869565217401</v>
          </cell>
          <cell r="W292">
            <v>80</v>
          </cell>
          <cell r="X292">
            <v>253.31086956521739</v>
          </cell>
          <cell r="Y292">
            <v>847.97366956521751</v>
          </cell>
          <cell r="Z292">
            <v>38.786548967940277</v>
          </cell>
          <cell r="AA292">
            <v>0</v>
          </cell>
          <cell r="AB292">
            <v>0</v>
          </cell>
          <cell r="AC292">
            <v>93.087717523056668</v>
          </cell>
          <cell r="AD292">
            <v>131.87426649099694</v>
          </cell>
          <cell r="AE292">
            <v>847.97366956521751</v>
          </cell>
          <cell r="AF292">
            <v>130.94999999999999</v>
          </cell>
          <cell r="AG292">
            <v>61.437893565217394</v>
          </cell>
          <cell r="AH292">
            <v>0</v>
          </cell>
          <cell r="AI292">
            <v>721.52290924549857</v>
          </cell>
          <cell r="AJ292">
            <v>22</v>
          </cell>
          <cell r="AK292">
            <v>896.41004249099706</v>
          </cell>
          <cell r="AL292">
            <v>0</v>
          </cell>
          <cell r="AM292">
            <v>825</v>
          </cell>
          <cell r="AN292">
            <v>0</v>
          </cell>
          <cell r="AO292">
            <v>0</v>
          </cell>
          <cell r="AP292">
            <v>220</v>
          </cell>
          <cell r="AQ292">
            <v>291.41004249099706</v>
          </cell>
          <cell r="AR292">
            <v>80</v>
          </cell>
          <cell r="AS292">
            <v>0</v>
          </cell>
          <cell r="AT292">
            <v>80</v>
          </cell>
          <cell r="AU292">
            <v>0</v>
          </cell>
          <cell r="AV292">
            <v>130.55552382608698</v>
          </cell>
          <cell r="AW292">
            <v>191.99341739130438</v>
          </cell>
          <cell r="AX292">
            <v>1410.4034598823014</v>
          </cell>
          <cell r="AY292">
            <v>523.60892029399145</v>
          </cell>
        </row>
        <row r="293">
          <cell r="A293"/>
          <cell r="B293"/>
          <cell r="C293"/>
          <cell r="D293"/>
          <cell r="E293"/>
          <cell r="F293"/>
          <cell r="G293"/>
          <cell r="H293"/>
          <cell r="I293"/>
          <cell r="J293"/>
          <cell r="K293"/>
          <cell r="L293"/>
          <cell r="M293"/>
          <cell r="N293"/>
          <cell r="O293"/>
          <cell r="Q293"/>
          <cell r="R293"/>
          <cell r="V293"/>
          <cell r="W293"/>
          <cell r="X293"/>
          <cell r="Y293"/>
          <cell r="Z293" t="e">
            <v>#N/A</v>
          </cell>
          <cell r="AA293"/>
          <cell r="AB293"/>
          <cell r="AC293"/>
          <cell r="AD293"/>
          <cell r="AE293"/>
          <cell r="AF293"/>
          <cell r="AG293"/>
          <cell r="AH293"/>
          <cell r="AI293"/>
          <cell r="AJ293"/>
          <cell r="AK293"/>
          <cell r="AL293"/>
          <cell r="AM293"/>
          <cell r="AN293"/>
          <cell r="AO293"/>
          <cell r="AP293"/>
          <cell r="AQ293"/>
          <cell r="AR293"/>
          <cell r="AS293"/>
          <cell r="AT293"/>
          <cell r="AU293"/>
          <cell r="AV293"/>
          <cell r="AW293"/>
          <cell r="AX293"/>
          <cell r="AY293"/>
        </row>
        <row r="294">
          <cell r="A294" t="str">
            <v>EF0293</v>
          </cell>
          <cell r="B294" t="str">
            <v>Active</v>
          </cell>
          <cell r="C294" t="str">
            <v>ELFASHER</v>
          </cell>
          <cell r="D294" t="str">
            <v xml:space="preserve">Adam Younis Ishag </v>
          </cell>
          <cell r="E294" t="str">
            <v>FA</v>
          </cell>
          <cell r="F294" t="str">
            <v>Food Aid Monitor</v>
          </cell>
          <cell r="G294" t="str">
            <v>C1</v>
          </cell>
          <cell r="H294" t="str">
            <v>Field</v>
          </cell>
          <cell r="I294" t="str">
            <v>EFF01</v>
          </cell>
          <cell r="J294">
            <v>650101</v>
          </cell>
          <cell r="K294" t="str">
            <v>D4G</v>
          </cell>
          <cell r="L294" t="str">
            <v>AB02</v>
          </cell>
          <cell r="M294">
            <v>198</v>
          </cell>
          <cell r="N294">
            <v>456.29268334645218</v>
          </cell>
          <cell r="O294">
            <v>74.95</v>
          </cell>
          <cell r="Q294">
            <v>77</v>
          </cell>
          <cell r="R294">
            <v>35.6</v>
          </cell>
          <cell r="V294">
            <v>0</v>
          </cell>
          <cell r="W294">
            <v>0</v>
          </cell>
          <cell r="X294">
            <v>112.6</v>
          </cell>
          <cell r="Y294">
            <v>643.84268334645219</v>
          </cell>
          <cell r="Z294">
            <v>0</v>
          </cell>
          <cell r="AA294">
            <v>34.1431726017058</v>
          </cell>
          <cell r="AB294">
            <v>0</v>
          </cell>
          <cell r="AC294">
            <v>65.034614479439611</v>
          </cell>
          <cell r="AD294">
            <v>99.177787081145411</v>
          </cell>
          <cell r="AE294">
            <v>643.84268334645219</v>
          </cell>
          <cell r="AF294">
            <v>110.95</v>
          </cell>
          <cell r="AG294">
            <v>51.507414667716176</v>
          </cell>
          <cell r="AH294">
            <v>0</v>
          </cell>
          <cell r="AI294">
            <v>506.17971544902235</v>
          </cell>
          <cell r="AJ294">
            <v>22</v>
          </cell>
          <cell r="AK294">
            <v>669.51305575988147</v>
          </cell>
          <cell r="AL294">
            <v>0</v>
          </cell>
          <cell r="AM294">
            <v>420</v>
          </cell>
          <cell r="AN294">
            <v>0</v>
          </cell>
          <cell r="AO294">
            <v>0</v>
          </cell>
          <cell r="AP294">
            <v>220</v>
          </cell>
          <cell r="AQ294">
            <v>469.51305575988147</v>
          </cell>
          <cell r="AR294">
            <v>0</v>
          </cell>
          <cell r="AS294">
            <v>0</v>
          </cell>
          <cell r="AT294">
            <v>0</v>
          </cell>
          <cell r="AU294">
            <v>0</v>
          </cell>
          <cell r="AV294">
            <v>109.45325616889689</v>
          </cell>
          <cell r="AW294">
            <v>160.96067083661308</v>
          </cell>
          <cell r="AX294">
            <v>1072.4737265964945</v>
          </cell>
          <cell r="AY294">
            <v>398.15331286391341</v>
          </cell>
        </row>
        <row r="295">
          <cell r="A295"/>
          <cell r="B295"/>
          <cell r="C295"/>
          <cell r="D295"/>
          <cell r="E295"/>
          <cell r="F295"/>
          <cell r="G295"/>
          <cell r="H295"/>
          <cell r="I295"/>
          <cell r="J295"/>
          <cell r="K295"/>
          <cell r="L295"/>
          <cell r="M295"/>
          <cell r="N295"/>
          <cell r="O295"/>
          <cell r="Q295"/>
          <cell r="R295"/>
          <cell r="V295"/>
          <cell r="W295"/>
          <cell r="X295"/>
          <cell r="Y295"/>
          <cell r="Z295" t="e">
            <v>#N/A</v>
          </cell>
          <cell r="AA295"/>
          <cell r="AB295"/>
          <cell r="AC295"/>
          <cell r="AD295"/>
          <cell r="AE295"/>
          <cell r="AF295"/>
          <cell r="AG295"/>
          <cell r="AH295"/>
          <cell r="AI295"/>
          <cell r="AJ295"/>
          <cell r="AK295"/>
          <cell r="AL295"/>
          <cell r="AM295"/>
          <cell r="AN295"/>
          <cell r="AO295"/>
          <cell r="AP295"/>
          <cell r="AQ295"/>
          <cell r="AR295"/>
          <cell r="AS295"/>
          <cell r="AT295"/>
          <cell r="AU295"/>
          <cell r="AV295"/>
          <cell r="AW295"/>
          <cell r="AX295"/>
          <cell r="AY295"/>
        </row>
        <row r="296">
          <cell r="A296" t="str">
            <v>EF0295</v>
          </cell>
          <cell r="B296" t="str">
            <v>Active</v>
          </cell>
          <cell r="C296" t="str">
            <v>ELFASHER</v>
          </cell>
          <cell r="D296" t="str">
            <v xml:space="preserve">Abdalla Mohamed Gumma </v>
          </cell>
          <cell r="E296" t="str">
            <v>LOG</v>
          </cell>
          <cell r="F296" t="str">
            <v>Watchman</v>
          </cell>
          <cell r="G296" t="str">
            <v>A</v>
          </cell>
          <cell r="H296" t="str">
            <v>Office</v>
          </cell>
          <cell r="I296" t="str">
            <v>EFC01</v>
          </cell>
          <cell r="J296">
            <v>650100</v>
          </cell>
          <cell r="K296" t="str">
            <v>F1K</v>
          </cell>
          <cell r="L296" t="str">
            <v>CA03</v>
          </cell>
          <cell r="M296">
            <v>198</v>
          </cell>
          <cell r="N296">
            <v>243.73921189130436</v>
          </cell>
          <cell r="O296">
            <v>74.95</v>
          </cell>
          <cell r="Q296">
            <v>77</v>
          </cell>
          <cell r="R296">
            <v>35.6</v>
          </cell>
          <cell r="V296">
            <v>0</v>
          </cell>
          <cell r="W296">
            <v>0</v>
          </cell>
          <cell r="X296">
            <v>112.6</v>
          </cell>
          <cell r="Y296">
            <v>431.28921189130438</v>
          </cell>
          <cell r="Z296">
            <v>21.782283428853756</v>
          </cell>
          <cell r="AA296">
            <v>0</v>
          </cell>
          <cell r="AB296">
            <v>0</v>
          </cell>
          <cell r="AC296">
            <v>274.45677120355731</v>
          </cell>
          <cell r="AD296">
            <v>296.23905463241107</v>
          </cell>
          <cell r="AE296">
            <v>431.28921189130438</v>
          </cell>
          <cell r="AF296">
            <v>110.95</v>
          </cell>
          <cell r="AG296">
            <v>34.503136951304349</v>
          </cell>
          <cell r="AH296">
            <v>0</v>
          </cell>
          <cell r="AI296">
            <v>359.89583859810284</v>
          </cell>
          <cell r="AJ296">
            <v>22</v>
          </cell>
          <cell r="AK296">
            <v>671.02512957241106</v>
          </cell>
          <cell r="AL296">
            <v>0</v>
          </cell>
          <cell r="AM296">
            <v>220</v>
          </cell>
          <cell r="AN296">
            <v>0</v>
          </cell>
          <cell r="AO296">
            <v>0</v>
          </cell>
          <cell r="AP296">
            <v>220</v>
          </cell>
          <cell r="AQ296">
            <v>671.02512957241106</v>
          </cell>
          <cell r="AR296">
            <v>0</v>
          </cell>
          <cell r="AS296">
            <v>0</v>
          </cell>
          <cell r="AT296">
            <v>0</v>
          </cell>
          <cell r="AU296">
            <v>0</v>
          </cell>
          <cell r="AV296">
            <v>73.319166021521752</v>
          </cell>
          <cell r="AW296">
            <v>107.82230297282609</v>
          </cell>
          <cell r="AX296">
            <v>1020.8474325452372</v>
          </cell>
          <cell r="AY296">
            <v>378.98717433982415</v>
          </cell>
        </row>
        <row r="297">
          <cell r="A297" t="str">
            <v>EF0296</v>
          </cell>
          <cell r="B297" t="str">
            <v>Active</v>
          </cell>
          <cell r="C297" t="str">
            <v>ELFASHER</v>
          </cell>
          <cell r="D297" t="str">
            <v xml:space="preserve">Abubaker Adam Ahmed </v>
          </cell>
          <cell r="E297" t="str">
            <v>LOG</v>
          </cell>
          <cell r="F297" t="str">
            <v>Watchman</v>
          </cell>
          <cell r="G297" t="str">
            <v>A</v>
          </cell>
          <cell r="H297" t="str">
            <v>Office</v>
          </cell>
          <cell r="I297" t="str">
            <v>EFC01</v>
          </cell>
          <cell r="J297">
            <v>650100</v>
          </cell>
          <cell r="K297" t="str">
            <v>F1K</v>
          </cell>
          <cell r="L297" t="str">
            <v>CA03</v>
          </cell>
          <cell r="M297">
            <v>198</v>
          </cell>
          <cell r="N297">
            <v>243.73921189130436</v>
          </cell>
          <cell r="O297">
            <v>74.95</v>
          </cell>
          <cell r="Q297">
            <v>77</v>
          </cell>
          <cell r="R297">
            <v>35.6</v>
          </cell>
          <cell r="V297">
            <v>0</v>
          </cell>
          <cell r="W297">
            <v>0</v>
          </cell>
          <cell r="X297">
            <v>112.6</v>
          </cell>
          <cell r="Y297">
            <v>431.28921189130438</v>
          </cell>
          <cell r="Z297">
            <v>21.782283428853756</v>
          </cell>
          <cell r="AA297">
            <v>0</v>
          </cell>
          <cell r="AB297">
            <v>0</v>
          </cell>
          <cell r="AC297">
            <v>217.82283428853754</v>
          </cell>
          <cell r="AD297">
            <v>239.60511771739129</v>
          </cell>
          <cell r="AE297">
            <v>431.28921189130438</v>
          </cell>
          <cell r="AF297">
            <v>110.95</v>
          </cell>
          <cell r="AG297">
            <v>34.503136951304349</v>
          </cell>
          <cell r="AH297">
            <v>0</v>
          </cell>
          <cell r="AI297">
            <v>345.73735436934788</v>
          </cell>
          <cell r="AJ297">
            <v>22</v>
          </cell>
          <cell r="AK297">
            <v>614.39119265739134</v>
          </cell>
          <cell r="AL297">
            <v>0</v>
          </cell>
          <cell r="AM297">
            <v>220</v>
          </cell>
          <cell r="AN297">
            <v>0</v>
          </cell>
          <cell r="AO297">
            <v>0</v>
          </cell>
          <cell r="AP297">
            <v>220</v>
          </cell>
          <cell r="AQ297">
            <v>614.39119265739134</v>
          </cell>
          <cell r="AR297">
            <v>0</v>
          </cell>
          <cell r="AS297">
            <v>0</v>
          </cell>
          <cell r="AT297">
            <v>0</v>
          </cell>
          <cell r="AU297">
            <v>0</v>
          </cell>
          <cell r="AV297">
            <v>73.319166021521752</v>
          </cell>
          <cell r="AW297">
            <v>107.82230297282609</v>
          </cell>
          <cell r="AX297">
            <v>964.21349563021738</v>
          </cell>
          <cell r="AY297">
            <v>357.96196034712295</v>
          </cell>
        </row>
        <row r="298">
          <cell r="A298"/>
          <cell r="B298"/>
          <cell r="C298"/>
          <cell r="D298"/>
          <cell r="E298"/>
          <cell r="F298"/>
          <cell r="G298"/>
          <cell r="H298"/>
          <cell r="I298"/>
          <cell r="J298"/>
          <cell r="K298"/>
          <cell r="L298"/>
          <cell r="M298"/>
          <cell r="N298"/>
          <cell r="O298"/>
          <cell r="Q298"/>
          <cell r="R298"/>
          <cell r="V298"/>
          <cell r="W298"/>
          <cell r="X298"/>
          <cell r="Y298"/>
          <cell r="Z298" t="e">
            <v>#N/A</v>
          </cell>
          <cell r="AA298"/>
          <cell r="AB298"/>
          <cell r="AC298"/>
          <cell r="AD298"/>
          <cell r="AE298"/>
          <cell r="AF298"/>
          <cell r="AG298"/>
          <cell r="AH298"/>
          <cell r="AI298"/>
          <cell r="AJ298"/>
          <cell r="AK298"/>
          <cell r="AL298"/>
          <cell r="AM298"/>
          <cell r="AN298"/>
          <cell r="AO298"/>
          <cell r="AP298"/>
          <cell r="AQ298"/>
          <cell r="AR298"/>
          <cell r="AS298"/>
          <cell r="AT298"/>
          <cell r="AU298"/>
          <cell r="AV298"/>
          <cell r="AW298"/>
          <cell r="AX298"/>
          <cell r="AY298"/>
        </row>
        <row r="299">
          <cell r="A299"/>
          <cell r="B299"/>
          <cell r="C299"/>
          <cell r="D299"/>
          <cell r="E299"/>
          <cell r="F299"/>
          <cell r="G299"/>
          <cell r="H299"/>
          <cell r="I299"/>
          <cell r="J299"/>
          <cell r="K299"/>
          <cell r="L299"/>
          <cell r="M299"/>
          <cell r="N299"/>
          <cell r="O299"/>
          <cell r="Q299"/>
          <cell r="R299"/>
          <cell r="V299"/>
          <cell r="W299"/>
          <cell r="X299"/>
          <cell r="Y299"/>
          <cell r="Z299" t="e">
            <v>#N/A</v>
          </cell>
          <cell r="AA299"/>
          <cell r="AB299"/>
          <cell r="AC299"/>
          <cell r="AD299"/>
          <cell r="AE299"/>
          <cell r="AF299"/>
          <cell r="AG299"/>
          <cell r="AH299"/>
          <cell r="AI299"/>
          <cell r="AJ299"/>
          <cell r="AK299"/>
          <cell r="AL299"/>
          <cell r="AM299"/>
          <cell r="AN299"/>
          <cell r="AO299"/>
          <cell r="AP299"/>
          <cell r="AQ299"/>
          <cell r="AR299"/>
          <cell r="AS299"/>
          <cell r="AT299"/>
          <cell r="AU299"/>
          <cell r="AV299"/>
          <cell r="AW299"/>
          <cell r="AX299"/>
          <cell r="AY299"/>
        </row>
        <row r="300">
          <cell r="A300" t="str">
            <v>EF0299</v>
          </cell>
          <cell r="B300" t="str">
            <v>Active</v>
          </cell>
          <cell r="C300" t="str">
            <v>ELFASHER</v>
          </cell>
          <cell r="D300" t="str">
            <v xml:space="preserve">Yassir Eissa Elsamani </v>
          </cell>
          <cell r="E300" t="str">
            <v>LOG</v>
          </cell>
          <cell r="F300" t="str">
            <v>Watchman</v>
          </cell>
          <cell r="G300" t="str">
            <v>A</v>
          </cell>
          <cell r="H300" t="str">
            <v>Guest House</v>
          </cell>
          <cell r="I300" t="str">
            <v>EFC01</v>
          </cell>
          <cell r="J300">
            <v>650014</v>
          </cell>
          <cell r="K300" t="str">
            <v>Z1L</v>
          </cell>
          <cell r="L300" t="str">
            <v>6500O</v>
          </cell>
          <cell r="M300">
            <v>198</v>
          </cell>
          <cell r="N300">
            <v>243.73921189130436</v>
          </cell>
          <cell r="O300">
            <v>74.95</v>
          </cell>
          <cell r="Q300">
            <v>77</v>
          </cell>
          <cell r="R300">
            <v>35.6</v>
          </cell>
          <cell r="V300">
            <v>0</v>
          </cell>
          <cell r="W300">
            <v>0</v>
          </cell>
          <cell r="X300">
            <v>112.6</v>
          </cell>
          <cell r="Y300">
            <v>431.28921189130438</v>
          </cell>
          <cell r="Z300">
            <v>21.782283428853756</v>
          </cell>
          <cell r="AA300">
            <v>0</v>
          </cell>
          <cell r="AB300">
            <v>0</v>
          </cell>
          <cell r="AC300">
            <v>278.81322788932806</v>
          </cell>
          <cell r="AD300">
            <v>300.59551131818182</v>
          </cell>
          <cell r="AE300">
            <v>431.28921189130438</v>
          </cell>
          <cell r="AF300">
            <v>110.95</v>
          </cell>
          <cell r="AG300">
            <v>34.503136951304349</v>
          </cell>
          <cell r="AH300">
            <v>0</v>
          </cell>
          <cell r="AI300">
            <v>360.98495276954554</v>
          </cell>
          <cell r="AJ300">
            <v>22</v>
          </cell>
          <cell r="AK300">
            <v>675.38158625818187</v>
          </cell>
          <cell r="AL300">
            <v>0</v>
          </cell>
          <cell r="AM300">
            <v>220</v>
          </cell>
          <cell r="AN300">
            <v>0</v>
          </cell>
          <cell r="AO300">
            <v>0</v>
          </cell>
          <cell r="AP300">
            <v>220</v>
          </cell>
          <cell r="AQ300">
            <v>675.38158625818187</v>
          </cell>
          <cell r="AR300">
            <v>0</v>
          </cell>
          <cell r="AS300">
            <v>0</v>
          </cell>
          <cell r="AT300">
            <v>0</v>
          </cell>
          <cell r="AU300">
            <v>0</v>
          </cell>
          <cell r="AV300">
            <v>73.319166021521752</v>
          </cell>
          <cell r="AW300">
            <v>107.82230297282609</v>
          </cell>
          <cell r="AX300">
            <v>1025.2038892310079</v>
          </cell>
          <cell r="AY300">
            <v>380.60449849310885</v>
          </cell>
        </row>
        <row r="301">
          <cell r="A301" t="str">
            <v>EF0300</v>
          </cell>
          <cell r="B301" t="str">
            <v>Active</v>
          </cell>
          <cell r="C301" t="str">
            <v>ELFASHER</v>
          </cell>
          <cell r="D301" t="str">
            <v xml:space="preserve">Abdulgadir Yagoub Kheir Alla </v>
          </cell>
          <cell r="E301" t="str">
            <v>NUT</v>
          </cell>
          <cell r="F301" t="str">
            <v>Watchman</v>
          </cell>
          <cell r="G301" t="str">
            <v>A</v>
          </cell>
          <cell r="H301" t="str">
            <v>TFC</v>
          </cell>
          <cell r="I301" t="str">
            <v>EFN01</v>
          </cell>
          <cell r="J301">
            <v>650101</v>
          </cell>
          <cell r="K301" t="str">
            <v>F1K</v>
          </cell>
          <cell r="L301" t="str">
            <v>CA02</v>
          </cell>
          <cell r="M301">
            <v>198</v>
          </cell>
          <cell r="N301">
            <v>243.73921189130436</v>
          </cell>
          <cell r="O301">
            <v>74.95</v>
          </cell>
          <cell r="Q301">
            <v>77</v>
          </cell>
          <cell r="R301">
            <v>35.6</v>
          </cell>
          <cell r="V301">
            <v>0</v>
          </cell>
          <cell r="W301">
            <v>0</v>
          </cell>
          <cell r="X301">
            <v>112.6</v>
          </cell>
          <cell r="Y301">
            <v>431.28921189130438</v>
          </cell>
          <cell r="Z301">
            <v>21.782283428853756</v>
          </cell>
          <cell r="AA301">
            <v>0</v>
          </cell>
          <cell r="AB301">
            <v>0</v>
          </cell>
          <cell r="AC301">
            <v>274.45677120355731</v>
          </cell>
          <cell r="AD301">
            <v>296.23905463241107</v>
          </cell>
          <cell r="AE301">
            <v>431.28921189130438</v>
          </cell>
          <cell r="AF301">
            <v>110.95</v>
          </cell>
          <cell r="AG301">
            <v>34.503136951304349</v>
          </cell>
          <cell r="AH301">
            <v>0</v>
          </cell>
          <cell r="AI301">
            <v>359.89583859810284</v>
          </cell>
          <cell r="AJ301">
            <v>22</v>
          </cell>
          <cell r="AK301">
            <v>671.02512957241106</v>
          </cell>
          <cell r="AL301">
            <v>0</v>
          </cell>
          <cell r="AM301">
            <v>370</v>
          </cell>
          <cell r="AN301">
            <v>0</v>
          </cell>
          <cell r="AO301">
            <v>0</v>
          </cell>
          <cell r="AP301">
            <v>220</v>
          </cell>
          <cell r="AQ301">
            <v>521.02512957241106</v>
          </cell>
          <cell r="AR301">
            <v>0</v>
          </cell>
          <cell r="AS301">
            <v>0</v>
          </cell>
          <cell r="AT301">
            <v>0</v>
          </cell>
          <cell r="AU301">
            <v>0</v>
          </cell>
          <cell r="AV301">
            <v>73.319166021521752</v>
          </cell>
          <cell r="AW301">
            <v>107.82230297282609</v>
          </cell>
          <cell r="AX301">
            <v>1020.8474325452372</v>
          </cell>
          <cell r="AY301">
            <v>378.98717433982415</v>
          </cell>
        </row>
        <row r="302">
          <cell r="A302"/>
          <cell r="B302"/>
          <cell r="C302"/>
          <cell r="D302"/>
          <cell r="E302"/>
          <cell r="F302"/>
          <cell r="G302"/>
          <cell r="H302"/>
          <cell r="I302"/>
          <cell r="J302"/>
          <cell r="K302"/>
          <cell r="L302"/>
          <cell r="M302"/>
          <cell r="N302"/>
          <cell r="O302"/>
          <cell r="Q302"/>
          <cell r="R302"/>
          <cell r="V302"/>
          <cell r="W302"/>
          <cell r="X302"/>
          <cell r="Y302"/>
          <cell r="Z302" t="e">
            <v>#N/A</v>
          </cell>
          <cell r="AA302"/>
          <cell r="AB302"/>
          <cell r="AC302"/>
          <cell r="AD302"/>
          <cell r="AE302"/>
          <cell r="AF302"/>
          <cell r="AG302"/>
          <cell r="AH302"/>
          <cell r="AI302"/>
          <cell r="AJ302"/>
          <cell r="AK302"/>
          <cell r="AL302"/>
          <cell r="AM302"/>
          <cell r="AN302"/>
          <cell r="AO302"/>
          <cell r="AP302"/>
          <cell r="AQ302"/>
          <cell r="AR302"/>
          <cell r="AS302"/>
          <cell r="AT302"/>
          <cell r="AU302"/>
          <cell r="AV302"/>
          <cell r="AW302"/>
          <cell r="AX302"/>
          <cell r="AY302"/>
        </row>
        <row r="303">
          <cell r="A303"/>
          <cell r="B303"/>
          <cell r="C303"/>
          <cell r="D303"/>
          <cell r="E303"/>
          <cell r="F303"/>
          <cell r="G303"/>
          <cell r="H303"/>
          <cell r="I303"/>
          <cell r="J303"/>
          <cell r="K303"/>
          <cell r="L303"/>
          <cell r="M303"/>
          <cell r="N303"/>
          <cell r="O303"/>
          <cell r="Q303"/>
          <cell r="R303"/>
          <cell r="V303"/>
          <cell r="W303"/>
          <cell r="X303"/>
          <cell r="Y303"/>
          <cell r="Z303" t="e">
            <v>#N/A</v>
          </cell>
          <cell r="AA303"/>
          <cell r="AB303"/>
          <cell r="AC303"/>
          <cell r="AD303"/>
          <cell r="AE303"/>
          <cell r="AF303"/>
          <cell r="AG303"/>
          <cell r="AH303"/>
          <cell r="AI303"/>
          <cell r="AJ303"/>
          <cell r="AK303"/>
          <cell r="AL303"/>
          <cell r="AM303"/>
          <cell r="AN303"/>
          <cell r="AO303"/>
          <cell r="AP303"/>
          <cell r="AQ303"/>
          <cell r="AR303"/>
          <cell r="AS303"/>
          <cell r="AT303"/>
          <cell r="AU303"/>
          <cell r="AV303"/>
          <cell r="AW303"/>
          <cell r="AX303"/>
          <cell r="AY303"/>
        </row>
        <row r="304">
          <cell r="A304"/>
          <cell r="B304"/>
          <cell r="C304"/>
          <cell r="D304"/>
          <cell r="E304"/>
          <cell r="F304"/>
          <cell r="G304"/>
          <cell r="H304"/>
          <cell r="I304"/>
          <cell r="J304"/>
          <cell r="K304"/>
          <cell r="L304"/>
          <cell r="M304"/>
          <cell r="N304"/>
          <cell r="O304"/>
          <cell r="Q304"/>
          <cell r="R304"/>
          <cell r="V304"/>
          <cell r="W304"/>
          <cell r="X304"/>
          <cell r="Y304"/>
          <cell r="Z304" t="e">
            <v>#N/A</v>
          </cell>
          <cell r="AA304"/>
          <cell r="AB304"/>
          <cell r="AC304"/>
          <cell r="AD304"/>
          <cell r="AE304"/>
          <cell r="AF304"/>
          <cell r="AG304"/>
          <cell r="AH304"/>
          <cell r="AI304"/>
          <cell r="AJ304"/>
          <cell r="AK304"/>
          <cell r="AL304"/>
          <cell r="AM304"/>
          <cell r="AN304"/>
          <cell r="AO304"/>
          <cell r="AP304"/>
          <cell r="AQ304"/>
          <cell r="AR304"/>
          <cell r="AS304"/>
          <cell r="AT304"/>
          <cell r="AU304"/>
          <cell r="AV304"/>
          <cell r="AW304"/>
          <cell r="AX304"/>
          <cell r="AY304"/>
        </row>
        <row r="305">
          <cell r="A305" t="str">
            <v>EF0304</v>
          </cell>
          <cell r="B305" t="str">
            <v>Active</v>
          </cell>
          <cell r="C305" t="str">
            <v>ELFASHER</v>
          </cell>
          <cell r="D305" t="str">
            <v xml:space="preserve">Hassan Adam Ibrahim </v>
          </cell>
          <cell r="E305" t="str">
            <v>LOG</v>
          </cell>
          <cell r="F305" t="str">
            <v>Watchman</v>
          </cell>
          <cell r="G305" t="str">
            <v>A</v>
          </cell>
          <cell r="H305" t="str">
            <v>Guest house</v>
          </cell>
          <cell r="I305" t="str">
            <v>EFC01</v>
          </cell>
          <cell r="J305">
            <v>650014</v>
          </cell>
          <cell r="K305" t="str">
            <v>Z1L</v>
          </cell>
          <cell r="L305" t="str">
            <v>6500O</v>
          </cell>
          <cell r="M305">
            <v>198</v>
          </cell>
          <cell r="N305">
            <v>243.73921189130436</v>
          </cell>
          <cell r="O305">
            <v>74.95</v>
          </cell>
          <cell r="Q305">
            <v>77</v>
          </cell>
          <cell r="R305">
            <v>35.6</v>
          </cell>
          <cell r="V305">
            <v>0</v>
          </cell>
          <cell r="W305">
            <v>0</v>
          </cell>
          <cell r="X305">
            <v>112.6</v>
          </cell>
          <cell r="Y305">
            <v>431.28921189130438</v>
          </cell>
          <cell r="Z305">
            <v>21.782283428853756</v>
          </cell>
          <cell r="AA305">
            <v>0</v>
          </cell>
          <cell r="AB305">
            <v>0</v>
          </cell>
          <cell r="AC305">
            <v>283.16968457509881</v>
          </cell>
          <cell r="AD305">
            <v>304.95196800395257</v>
          </cell>
          <cell r="AE305">
            <v>431.28921189130438</v>
          </cell>
          <cell r="AF305">
            <v>110.95</v>
          </cell>
          <cell r="AG305">
            <v>34.503136951304349</v>
          </cell>
          <cell r="AH305">
            <v>0</v>
          </cell>
          <cell r="AI305">
            <v>362.07406694098819</v>
          </cell>
          <cell r="AJ305">
            <v>22</v>
          </cell>
          <cell r="AK305">
            <v>679.73804294395268</v>
          </cell>
          <cell r="AL305">
            <v>0</v>
          </cell>
          <cell r="AM305">
            <v>220</v>
          </cell>
          <cell r="AN305">
            <v>0</v>
          </cell>
          <cell r="AO305">
            <v>0</v>
          </cell>
          <cell r="AP305">
            <v>220</v>
          </cell>
          <cell r="AQ305">
            <v>679.73804294395268</v>
          </cell>
          <cell r="AR305">
            <v>0</v>
          </cell>
          <cell r="AS305">
            <v>0</v>
          </cell>
          <cell r="AT305">
            <v>0</v>
          </cell>
          <cell r="AU305">
            <v>0</v>
          </cell>
          <cell r="AV305">
            <v>73.319166021521752</v>
          </cell>
          <cell r="AW305">
            <v>107.82230297282609</v>
          </cell>
          <cell r="AX305">
            <v>1029.5603459167787</v>
          </cell>
          <cell r="AY305">
            <v>382.2218226463936</v>
          </cell>
        </row>
        <row r="306">
          <cell r="A306" t="str">
            <v>EF0305</v>
          </cell>
          <cell r="B306" t="str">
            <v>Active</v>
          </cell>
          <cell r="C306" t="str">
            <v>ELFASHER</v>
          </cell>
          <cell r="D306" t="str">
            <v xml:space="preserve">Abdalla Mohamed Ahmed Elsafi </v>
          </cell>
          <cell r="E306" t="str">
            <v>LOG</v>
          </cell>
          <cell r="F306" t="str">
            <v>Watchman</v>
          </cell>
          <cell r="G306" t="str">
            <v>A</v>
          </cell>
          <cell r="H306" t="str">
            <v>Guest House</v>
          </cell>
          <cell r="I306" t="str">
            <v>EFC01</v>
          </cell>
          <cell r="J306">
            <v>650014</v>
          </cell>
          <cell r="K306" t="str">
            <v>Z1L</v>
          </cell>
          <cell r="L306" t="str">
            <v>6500O</v>
          </cell>
          <cell r="M306">
            <v>198</v>
          </cell>
          <cell r="N306">
            <v>243.73921189130436</v>
          </cell>
          <cell r="O306">
            <v>74.95</v>
          </cell>
          <cell r="Q306">
            <v>77</v>
          </cell>
          <cell r="R306">
            <v>35.6</v>
          </cell>
          <cell r="V306">
            <v>0</v>
          </cell>
          <cell r="W306">
            <v>0</v>
          </cell>
          <cell r="X306">
            <v>112.6</v>
          </cell>
          <cell r="Y306">
            <v>431.28921189130438</v>
          </cell>
          <cell r="Z306">
            <v>21.782283428853756</v>
          </cell>
          <cell r="AA306">
            <v>0</v>
          </cell>
          <cell r="AB306">
            <v>0</v>
          </cell>
          <cell r="AC306">
            <v>226.53574766007904</v>
          </cell>
          <cell r="AD306">
            <v>248.3180310889328</v>
          </cell>
          <cell r="AE306">
            <v>431.28921189130438</v>
          </cell>
          <cell r="AF306">
            <v>110.95</v>
          </cell>
          <cell r="AG306">
            <v>34.503136951304349</v>
          </cell>
          <cell r="AH306">
            <v>0</v>
          </cell>
          <cell r="AI306">
            <v>347.91558271223323</v>
          </cell>
          <cell r="AJ306">
            <v>22</v>
          </cell>
          <cell r="AK306">
            <v>623.10410602893285</v>
          </cell>
          <cell r="AL306">
            <v>0</v>
          </cell>
          <cell r="AM306">
            <v>220</v>
          </cell>
          <cell r="AN306">
            <v>0</v>
          </cell>
          <cell r="AO306">
            <v>0</v>
          </cell>
          <cell r="AP306">
            <v>220</v>
          </cell>
          <cell r="AQ306">
            <v>623.10410602893285</v>
          </cell>
          <cell r="AR306">
            <v>0</v>
          </cell>
          <cell r="AS306">
            <v>0</v>
          </cell>
          <cell r="AT306">
            <v>0</v>
          </cell>
          <cell r="AU306">
            <v>0</v>
          </cell>
          <cell r="AV306">
            <v>73.319166021521752</v>
          </cell>
          <cell r="AW306">
            <v>107.82230297282609</v>
          </cell>
          <cell r="AX306">
            <v>972.92640900175888</v>
          </cell>
          <cell r="AY306">
            <v>361.19660865369235</v>
          </cell>
        </row>
        <row r="307">
          <cell r="A307"/>
          <cell r="B307"/>
          <cell r="C307"/>
          <cell r="D307"/>
          <cell r="E307"/>
          <cell r="F307"/>
          <cell r="G307"/>
          <cell r="H307"/>
          <cell r="I307"/>
          <cell r="J307"/>
          <cell r="K307"/>
          <cell r="L307"/>
          <cell r="M307"/>
          <cell r="N307"/>
          <cell r="O307"/>
          <cell r="Q307"/>
          <cell r="R307"/>
          <cell r="V307"/>
          <cell r="W307"/>
          <cell r="X307"/>
          <cell r="Y307"/>
          <cell r="Z307" t="e">
            <v>#N/A</v>
          </cell>
          <cell r="AA307"/>
          <cell r="AB307"/>
          <cell r="AC307"/>
          <cell r="AD307"/>
          <cell r="AE307"/>
          <cell r="AF307"/>
          <cell r="AG307"/>
          <cell r="AH307"/>
          <cell r="AI307"/>
          <cell r="AJ307"/>
          <cell r="AK307"/>
          <cell r="AL307"/>
          <cell r="AM307"/>
          <cell r="AN307"/>
          <cell r="AO307"/>
          <cell r="AP307"/>
          <cell r="AQ307"/>
          <cell r="AR307"/>
          <cell r="AS307"/>
          <cell r="AT307"/>
          <cell r="AU307"/>
          <cell r="AV307"/>
          <cell r="AW307"/>
          <cell r="AX307"/>
          <cell r="AY307"/>
        </row>
        <row r="308">
          <cell r="A308" t="str">
            <v>EF0307</v>
          </cell>
          <cell r="B308" t="str">
            <v>Active</v>
          </cell>
          <cell r="C308" t="str">
            <v>ELFASHER</v>
          </cell>
          <cell r="D308" t="str">
            <v xml:space="preserve">Ahmed Mohamed Abaker </v>
          </cell>
          <cell r="E308" t="str">
            <v>NUT</v>
          </cell>
          <cell r="F308" t="str">
            <v>Nurse</v>
          </cell>
          <cell r="G308" t="str">
            <v>D</v>
          </cell>
          <cell r="H308" t="str">
            <v>TFC</v>
          </cell>
          <cell r="I308" t="str">
            <v>EFN01</v>
          </cell>
          <cell r="J308">
            <v>650101</v>
          </cell>
          <cell r="K308" t="str">
            <v>F1K</v>
          </cell>
          <cell r="L308" t="str">
            <v>CA02</v>
          </cell>
          <cell r="M308">
            <v>198</v>
          </cell>
          <cell r="N308">
            <v>519.71280000000002</v>
          </cell>
          <cell r="O308">
            <v>74.95</v>
          </cell>
          <cell r="Q308">
            <v>77</v>
          </cell>
          <cell r="R308">
            <v>35.6</v>
          </cell>
          <cell r="V308">
            <v>60.710869565217401</v>
          </cell>
          <cell r="W308">
            <v>0</v>
          </cell>
          <cell r="X308">
            <v>173.31086956521739</v>
          </cell>
          <cell r="Y308">
            <v>767.97366956521751</v>
          </cell>
          <cell r="Z308">
            <v>38.786548967940277</v>
          </cell>
          <cell r="AA308">
            <v>0</v>
          </cell>
          <cell r="AB308">
            <v>0</v>
          </cell>
          <cell r="AC308">
            <v>380.10817988581476</v>
          </cell>
          <cell r="AD308">
            <v>418.89472885375505</v>
          </cell>
          <cell r="AE308">
            <v>767.97366956521751</v>
          </cell>
          <cell r="AF308">
            <v>130.94999999999999</v>
          </cell>
          <cell r="AG308">
            <v>61.437893565217394</v>
          </cell>
          <cell r="AH308">
            <v>0</v>
          </cell>
          <cell r="AI308">
            <v>785.03314042687771</v>
          </cell>
          <cell r="AJ308">
            <v>24.253314042687769</v>
          </cell>
          <cell r="AK308">
            <v>1101.1771908110675</v>
          </cell>
          <cell r="AL308">
            <v>0</v>
          </cell>
          <cell r="AM308">
            <v>220</v>
          </cell>
          <cell r="AN308">
            <v>0</v>
          </cell>
          <cell r="AO308">
            <v>249</v>
          </cell>
          <cell r="AP308">
            <v>220</v>
          </cell>
          <cell r="AQ308">
            <v>1101.1771908110675</v>
          </cell>
          <cell r="AR308">
            <v>0</v>
          </cell>
          <cell r="AS308">
            <v>0</v>
          </cell>
          <cell r="AT308">
            <v>0</v>
          </cell>
          <cell r="AU308">
            <v>0</v>
          </cell>
          <cell r="AV308">
            <v>130.55552382608698</v>
          </cell>
          <cell r="AW308">
            <v>191.99341739130438</v>
          </cell>
          <cell r="AX308">
            <v>1537.4239222450594</v>
          </cell>
          <cell r="AY308">
            <v>570.76496396858477</v>
          </cell>
        </row>
        <row r="309">
          <cell r="A309" t="str">
            <v>EF0308</v>
          </cell>
          <cell r="B309" t="str">
            <v>Active</v>
          </cell>
          <cell r="C309" t="str">
            <v>ELFASHER</v>
          </cell>
          <cell r="D309" t="str">
            <v xml:space="preserve">Ahmed Abdulkarim Hassan </v>
          </cell>
          <cell r="E309" t="str">
            <v>LOG</v>
          </cell>
          <cell r="F309" t="str">
            <v>Driver</v>
          </cell>
          <cell r="G309" t="str">
            <v>C</v>
          </cell>
          <cell r="H309" t="str">
            <v>Office</v>
          </cell>
          <cell r="I309" t="str">
            <v>EFC01</v>
          </cell>
          <cell r="J309">
            <v>650100</v>
          </cell>
          <cell r="K309" t="str">
            <v>F1K</v>
          </cell>
          <cell r="L309" t="str">
            <v>CA03</v>
          </cell>
          <cell r="M309">
            <v>198</v>
          </cell>
          <cell r="N309">
            <v>443.4674223913043</v>
          </cell>
          <cell r="O309">
            <v>74.95</v>
          </cell>
          <cell r="Q309">
            <v>77</v>
          </cell>
          <cell r="R309">
            <v>35.6</v>
          </cell>
          <cell r="V309">
            <v>0</v>
          </cell>
          <cell r="W309">
            <v>0</v>
          </cell>
          <cell r="X309">
            <v>112.6</v>
          </cell>
          <cell r="Y309">
            <v>631.01742239130431</v>
          </cell>
          <cell r="Z309">
            <v>31.869566787439609</v>
          </cell>
          <cell r="AA309">
            <v>19.121740072463766</v>
          </cell>
          <cell r="AB309">
            <v>0</v>
          </cell>
          <cell r="AC309">
            <v>388.80871480676325</v>
          </cell>
          <cell r="AD309">
            <v>439.80002166666662</v>
          </cell>
          <cell r="AE309">
            <v>631.01742239130431</v>
          </cell>
          <cell r="AF309">
            <v>130.94999999999999</v>
          </cell>
          <cell r="AG309">
            <v>50.481393791304342</v>
          </cell>
          <cell r="AH309">
            <v>0</v>
          </cell>
          <cell r="AI309">
            <v>559.53603401666658</v>
          </cell>
          <cell r="AJ309">
            <v>22</v>
          </cell>
          <cell r="AK309">
            <v>998.33605026666669</v>
          </cell>
          <cell r="AL309">
            <v>0</v>
          </cell>
          <cell r="AM309">
            <v>510</v>
          </cell>
          <cell r="AN309">
            <v>0</v>
          </cell>
          <cell r="AO309">
            <v>0</v>
          </cell>
          <cell r="AP309">
            <v>220</v>
          </cell>
          <cell r="AQ309">
            <v>708.33605026666669</v>
          </cell>
          <cell r="AR309">
            <v>0</v>
          </cell>
          <cell r="AS309">
            <v>0</v>
          </cell>
          <cell r="AT309">
            <v>0</v>
          </cell>
          <cell r="AU309">
            <v>0</v>
          </cell>
          <cell r="AV309">
            <v>107.27296180652174</v>
          </cell>
          <cell r="AW309">
            <v>157.75435559782608</v>
          </cell>
          <cell r="AX309">
            <v>1398.0904058644928</v>
          </cell>
          <cell r="AY309">
            <v>519.03772835978828</v>
          </cell>
        </row>
        <row r="310">
          <cell r="A310" t="str">
            <v>EF0309</v>
          </cell>
          <cell r="B310" t="str">
            <v>Active</v>
          </cell>
          <cell r="C310" t="str">
            <v>ELFASHER</v>
          </cell>
          <cell r="D310" t="str">
            <v xml:space="preserve">Elnour Mussa Abdalla </v>
          </cell>
          <cell r="E310" t="str">
            <v>LOG</v>
          </cell>
          <cell r="F310" t="str">
            <v>Driver</v>
          </cell>
          <cell r="G310" t="str">
            <v>C</v>
          </cell>
          <cell r="H310" t="str">
            <v>Office</v>
          </cell>
          <cell r="I310" t="str">
            <v>EFC01</v>
          </cell>
          <cell r="J310">
            <v>650100</v>
          </cell>
          <cell r="K310" t="str">
            <v>F1K</v>
          </cell>
          <cell r="L310" t="str">
            <v>CA03</v>
          </cell>
          <cell r="M310">
            <v>198</v>
          </cell>
          <cell r="N310">
            <v>443.4674223913043</v>
          </cell>
          <cell r="O310">
            <v>74.95</v>
          </cell>
          <cell r="Q310">
            <v>77</v>
          </cell>
          <cell r="R310">
            <v>35.6</v>
          </cell>
          <cell r="V310">
            <v>0</v>
          </cell>
          <cell r="W310">
            <v>0</v>
          </cell>
          <cell r="X310">
            <v>112.6</v>
          </cell>
          <cell r="Y310">
            <v>631.01742239130431</v>
          </cell>
          <cell r="Z310">
            <v>0</v>
          </cell>
          <cell r="AA310">
            <v>0</v>
          </cell>
          <cell r="AB310">
            <v>0</v>
          </cell>
          <cell r="AC310">
            <v>114.73044043478259</v>
          </cell>
          <cell r="AD310">
            <v>114.73044043478259</v>
          </cell>
          <cell r="AE310">
            <v>631.01742239130431</v>
          </cell>
          <cell r="AF310">
            <v>130.94999999999999</v>
          </cell>
          <cell r="AG310">
            <v>50.481393791304342</v>
          </cell>
          <cell r="AH310">
            <v>0</v>
          </cell>
          <cell r="AI310">
            <v>478.26863870869562</v>
          </cell>
          <cell r="AJ310">
            <v>22</v>
          </cell>
          <cell r="AK310">
            <v>673.26646903478263</v>
          </cell>
          <cell r="AL310">
            <v>0</v>
          </cell>
          <cell r="AM310">
            <v>510</v>
          </cell>
          <cell r="AN310">
            <v>0</v>
          </cell>
          <cell r="AO310">
            <v>0</v>
          </cell>
          <cell r="AP310">
            <v>220</v>
          </cell>
          <cell r="AQ310">
            <v>383.26646903478263</v>
          </cell>
          <cell r="AR310">
            <v>0</v>
          </cell>
          <cell r="AS310">
            <v>0</v>
          </cell>
          <cell r="AT310">
            <v>0</v>
          </cell>
          <cell r="AU310">
            <v>0</v>
          </cell>
          <cell r="AV310">
            <v>107.27296180652174</v>
          </cell>
          <cell r="AW310">
            <v>157.75435559782608</v>
          </cell>
          <cell r="AX310">
            <v>1073.0208246326088</v>
          </cell>
          <cell r="AY310">
            <v>398.35642170484653</v>
          </cell>
        </row>
        <row r="311">
          <cell r="A311" t="str">
            <v>EF0310</v>
          </cell>
          <cell r="B311" t="str">
            <v>Active</v>
          </cell>
          <cell r="C311" t="str">
            <v>ELFASHER</v>
          </cell>
          <cell r="D311" t="str">
            <v xml:space="preserve">Mohamed Idris Adam </v>
          </cell>
          <cell r="E311" t="str">
            <v>NUT</v>
          </cell>
          <cell r="F311" t="str">
            <v>Registrar</v>
          </cell>
          <cell r="G311" t="str">
            <v>C4</v>
          </cell>
          <cell r="H311" t="str">
            <v>TFC</v>
          </cell>
          <cell r="I311" t="str">
            <v>EFN01</v>
          </cell>
          <cell r="J311">
            <v>650101</v>
          </cell>
          <cell r="K311" t="str">
            <v>F1K</v>
          </cell>
          <cell r="L311" t="str">
            <v>CA02</v>
          </cell>
          <cell r="M311">
            <v>198</v>
          </cell>
          <cell r="N311">
            <v>506.23994498974128</v>
          </cell>
          <cell r="O311">
            <v>74.95</v>
          </cell>
          <cell r="Q311">
            <v>77</v>
          </cell>
          <cell r="R311">
            <v>35.6</v>
          </cell>
          <cell r="V311">
            <v>0</v>
          </cell>
          <cell r="W311">
            <v>0</v>
          </cell>
          <cell r="X311">
            <v>112.6</v>
          </cell>
          <cell r="Y311">
            <v>693.78994498974134</v>
          </cell>
          <cell r="Z311">
            <v>0</v>
          </cell>
          <cell r="AA311">
            <v>0</v>
          </cell>
          <cell r="AB311">
            <v>0</v>
          </cell>
          <cell r="AC311">
            <v>189.21543954265672</v>
          </cell>
          <cell r="AD311">
            <v>189.21543954265672</v>
          </cell>
          <cell r="AE311">
            <v>693.78994498974134</v>
          </cell>
          <cell r="AF311">
            <v>110.95</v>
          </cell>
          <cell r="AG311">
            <v>55.503195599179307</v>
          </cell>
          <cell r="AH311">
            <v>0</v>
          </cell>
          <cell r="AI311">
            <v>621.94446916189031</v>
          </cell>
          <cell r="AJ311">
            <v>22</v>
          </cell>
          <cell r="AK311">
            <v>805.5021889332188</v>
          </cell>
          <cell r="AL311">
            <v>0</v>
          </cell>
          <cell r="AM311">
            <v>220</v>
          </cell>
          <cell r="AN311">
            <v>0</v>
          </cell>
          <cell r="AO311">
            <v>0</v>
          </cell>
          <cell r="AP311">
            <v>220</v>
          </cell>
          <cell r="AQ311">
            <v>805.5021889332188</v>
          </cell>
          <cell r="AR311">
            <v>0</v>
          </cell>
          <cell r="AS311">
            <v>0</v>
          </cell>
          <cell r="AT311">
            <v>0</v>
          </cell>
          <cell r="AU311">
            <v>0</v>
          </cell>
          <cell r="AV311">
            <v>117.94429064825604</v>
          </cell>
          <cell r="AW311">
            <v>173.44748624743534</v>
          </cell>
          <cell r="AX311">
            <v>1220.9496751806541</v>
          </cell>
          <cell r="AY311">
            <v>453.27465462116191</v>
          </cell>
        </row>
        <row r="312">
          <cell r="A312"/>
          <cell r="B312"/>
          <cell r="C312"/>
          <cell r="D312"/>
          <cell r="E312"/>
          <cell r="F312"/>
          <cell r="G312"/>
          <cell r="H312"/>
          <cell r="I312"/>
          <cell r="J312"/>
          <cell r="K312"/>
          <cell r="L312"/>
          <cell r="M312"/>
          <cell r="N312"/>
          <cell r="O312"/>
          <cell r="Q312"/>
          <cell r="R312"/>
          <cell r="V312"/>
          <cell r="W312"/>
          <cell r="X312"/>
          <cell r="Y312"/>
          <cell r="Z312" t="e">
            <v>#N/A</v>
          </cell>
          <cell r="AA312"/>
          <cell r="AB312"/>
          <cell r="AC312"/>
          <cell r="AD312"/>
          <cell r="AE312"/>
          <cell r="AF312"/>
          <cell r="AG312"/>
          <cell r="AH312"/>
          <cell r="AI312"/>
          <cell r="AJ312"/>
          <cell r="AK312"/>
          <cell r="AL312"/>
          <cell r="AM312"/>
          <cell r="AN312"/>
          <cell r="AO312"/>
          <cell r="AP312"/>
          <cell r="AQ312"/>
          <cell r="AR312"/>
          <cell r="AS312"/>
          <cell r="AT312"/>
          <cell r="AU312"/>
          <cell r="AV312"/>
          <cell r="AW312"/>
          <cell r="AX312"/>
          <cell r="AY312"/>
        </row>
        <row r="313">
          <cell r="A313" t="str">
            <v>EF0312</v>
          </cell>
          <cell r="B313" t="str">
            <v>Active</v>
          </cell>
          <cell r="C313" t="str">
            <v>ELFASHER</v>
          </cell>
          <cell r="D313" t="str">
            <v xml:space="preserve">Zakaria Mohamed Khamees </v>
          </cell>
          <cell r="E313" t="str">
            <v>LOG</v>
          </cell>
          <cell r="F313" t="str">
            <v>Driver</v>
          </cell>
          <cell r="G313" t="str">
            <v>C</v>
          </cell>
          <cell r="H313" t="str">
            <v>Office</v>
          </cell>
          <cell r="I313" t="str">
            <v>EFC01</v>
          </cell>
          <cell r="J313">
            <v>650100</v>
          </cell>
          <cell r="K313" t="str">
            <v>F1K</v>
          </cell>
          <cell r="L313" t="str">
            <v>CA03</v>
          </cell>
          <cell r="M313">
            <v>198</v>
          </cell>
          <cell r="N313">
            <v>443.4674223913043</v>
          </cell>
          <cell r="O313">
            <v>74.95</v>
          </cell>
          <cell r="Q313">
            <v>77</v>
          </cell>
          <cell r="R313">
            <v>35.6</v>
          </cell>
          <cell r="V313">
            <v>0</v>
          </cell>
          <cell r="W313">
            <v>0</v>
          </cell>
          <cell r="X313">
            <v>112.6</v>
          </cell>
          <cell r="Y313">
            <v>631.01742239130431</v>
          </cell>
          <cell r="Z313">
            <v>6.3739133574879219</v>
          </cell>
          <cell r="AA313">
            <v>0</v>
          </cell>
          <cell r="AB313">
            <v>0</v>
          </cell>
          <cell r="AC313">
            <v>70.113046932367141</v>
          </cell>
          <cell r="AD313">
            <v>76.486960289855062</v>
          </cell>
          <cell r="AE313">
            <v>631.01742239130431</v>
          </cell>
          <cell r="AF313">
            <v>130.94999999999999</v>
          </cell>
          <cell r="AG313">
            <v>50.481393791304342</v>
          </cell>
          <cell r="AH313">
            <v>0</v>
          </cell>
          <cell r="AI313">
            <v>468.70776867246371</v>
          </cell>
          <cell r="AJ313">
            <v>22</v>
          </cell>
          <cell r="AK313">
            <v>635.02298888985501</v>
          </cell>
          <cell r="AL313">
            <v>0</v>
          </cell>
          <cell r="AM313">
            <v>270</v>
          </cell>
          <cell r="AN313">
            <v>0</v>
          </cell>
          <cell r="AO313">
            <v>190</v>
          </cell>
          <cell r="AP313">
            <v>220</v>
          </cell>
          <cell r="AQ313">
            <v>585.02298888985501</v>
          </cell>
          <cell r="AR313">
            <v>0</v>
          </cell>
          <cell r="AS313">
            <v>0</v>
          </cell>
          <cell r="AT313">
            <v>0</v>
          </cell>
          <cell r="AU313">
            <v>0</v>
          </cell>
          <cell r="AV313">
            <v>107.27296180652174</v>
          </cell>
          <cell r="AW313">
            <v>157.75435559782608</v>
          </cell>
          <cell r="AX313">
            <v>1034.7773444876811</v>
          </cell>
          <cell r="AY313">
            <v>384.15862092191219</v>
          </cell>
        </row>
        <row r="314">
          <cell r="A314" t="str">
            <v>EF0313</v>
          </cell>
          <cell r="B314" t="str">
            <v>Active</v>
          </cell>
          <cell r="C314" t="str">
            <v>ELFASHER</v>
          </cell>
          <cell r="D314" t="str">
            <v xml:space="preserve">Adam Osman Mukhtar </v>
          </cell>
          <cell r="E314" t="str">
            <v>LOG</v>
          </cell>
          <cell r="F314" t="str">
            <v>Driver</v>
          </cell>
          <cell r="G314" t="str">
            <v>C</v>
          </cell>
          <cell r="H314" t="str">
            <v>Office</v>
          </cell>
          <cell r="I314" t="str">
            <v>EFC01</v>
          </cell>
          <cell r="J314">
            <v>650100</v>
          </cell>
          <cell r="K314" t="str">
            <v>F1K</v>
          </cell>
          <cell r="L314" t="str">
            <v>CA03</v>
          </cell>
          <cell r="M314">
            <v>198</v>
          </cell>
          <cell r="N314">
            <v>443.4674223913043</v>
          </cell>
          <cell r="O314">
            <v>74.95</v>
          </cell>
          <cell r="Q314">
            <v>77</v>
          </cell>
          <cell r="R314">
            <v>35.6</v>
          </cell>
          <cell r="V314">
            <v>0</v>
          </cell>
          <cell r="W314">
            <v>0</v>
          </cell>
          <cell r="X314">
            <v>112.6</v>
          </cell>
          <cell r="Y314">
            <v>631.01742239130431</v>
          </cell>
          <cell r="Z314">
            <v>31.869566787439609</v>
          </cell>
          <cell r="AA314">
            <v>38.243480144927531</v>
          </cell>
          <cell r="AB314">
            <v>0</v>
          </cell>
          <cell r="AC314">
            <v>194.40435740338162</v>
          </cell>
          <cell r="AD314">
            <v>264.51740433574878</v>
          </cell>
          <cell r="AE314">
            <v>631.01742239130431</v>
          </cell>
          <cell r="AF314">
            <v>130.94999999999999</v>
          </cell>
          <cell r="AG314">
            <v>50.481393791304342</v>
          </cell>
          <cell r="AH314">
            <v>0</v>
          </cell>
          <cell r="AI314">
            <v>515.71537968393716</v>
          </cell>
          <cell r="AJ314">
            <v>22</v>
          </cell>
          <cell r="AK314">
            <v>823.05343293574879</v>
          </cell>
          <cell r="AL314">
            <v>0</v>
          </cell>
          <cell r="AM314">
            <v>320</v>
          </cell>
          <cell r="AN314">
            <v>0</v>
          </cell>
          <cell r="AO314">
            <v>190</v>
          </cell>
          <cell r="AP314">
            <v>220</v>
          </cell>
          <cell r="AQ314">
            <v>723.05343293574879</v>
          </cell>
          <cell r="AR314">
            <v>0</v>
          </cell>
          <cell r="AS314">
            <v>0</v>
          </cell>
          <cell r="AT314">
            <v>0</v>
          </cell>
          <cell r="AU314">
            <v>0</v>
          </cell>
          <cell r="AV314">
            <v>107.27296180652174</v>
          </cell>
          <cell r="AW314">
            <v>157.75435559782608</v>
          </cell>
          <cell r="AX314">
            <v>1222.8077885335749</v>
          </cell>
          <cell r="AY314">
            <v>453.96447477133927</v>
          </cell>
        </row>
        <row r="315">
          <cell r="A315" t="str">
            <v>EF0314</v>
          </cell>
          <cell r="B315" t="str">
            <v>Active</v>
          </cell>
          <cell r="C315" t="str">
            <v>ELFASHER</v>
          </cell>
          <cell r="D315" t="str">
            <v xml:space="preserve">Mohamed Adam Mohamed Abdalla </v>
          </cell>
          <cell r="E315" t="str">
            <v>LOG</v>
          </cell>
          <cell r="F315" t="str">
            <v>Driver</v>
          </cell>
          <cell r="G315" t="str">
            <v>C</v>
          </cell>
          <cell r="H315" t="str">
            <v>Office</v>
          </cell>
          <cell r="I315" t="str">
            <v>EFC01</v>
          </cell>
          <cell r="J315">
            <v>650100</v>
          </cell>
          <cell r="K315" t="str">
            <v>F1K</v>
          </cell>
          <cell r="L315" t="str">
            <v>CA03</v>
          </cell>
          <cell r="M315">
            <v>198</v>
          </cell>
          <cell r="N315">
            <v>443.4674223913043</v>
          </cell>
          <cell r="O315">
            <v>74.95</v>
          </cell>
          <cell r="Q315">
            <v>77</v>
          </cell>
          <cell r="R315">
            <v>35.6</v>
          </cell>
          <cell r="V315">
            <v>0</v>
          </cell>
          <cell r="W315">
            <v>0</v>
          </cell>
          <cell r="X315">
            <v>112.6</v>
          </cell>
          <cell r="Y315">
            <v>631.01742239130431</v>
          </cell>
          <cell r="Z315">
            <v>0</v>
          </cell>
          <cell r="AA315">
            <v>0</v>
          </cell>
          <cell r="AB315">
            <v>0</v>
          </cell>
          <cell r="AC315">
            <v>114.73044043478259</v>
          </cell>
          <cell r="AD315">
            <v>114.73044043478259</v>
          </cell>
          <cell r="AE315">
            <v>631.01742239130431</v>
          </cell>
          <cell r="AF315">
            <v>130.94999999999999</v>
          </cell>
          <cell r="AG315">
            <v>50.481393791304342</v>
          </cell>
          <cell r="AH315">
            <v>0</v>
          </cell>
          <cell r="AI315">
            <v>478.26863870869562</v>
          </cell>
          <cell r="AJ315">
            <v>22</v>
          </cell>
          <cell r="AK315">
            <v>673.26646903478263</v>
          </cell>
          <cell r="AL315">
            <v>0</v>
          </cell>
          <cell r="AM315">
            <v>410</v>
          </cell>
          <cell r="AN315">
            <v>0</v>
          </cell>
          <cell r="AO315">
            <v>193</v>
          </cell>
          <cell r="AP315">
            <v>220</v>
          </cell>
          <cell r="AQ315">
            <v>483.26646903478263</v>
          </cell>
          <cell r="AR315">
            <v>0</v>
          </cell>
          <cell r="AS315">
            <v>0</v>
          </cell>
          <cell r="AT315">
            <v>0</v>
          </cell>
          <cell r="AU315">
            <v>0</v>
          </cell>
          <cell r="AV315">
            <v>107.27296180652174</v>
          </cell>
          <cell r="AW315">
            <v>157.75435559782608</v>
          </cell>
          <cell r="AX315">
            <v>1073.0208246326088</v>
          </cell>
          <cell r="AY315">
            <v>398.35642170484653</v>
          </cell>
        </row>
        <row r="316">
          <cell r="A316"/>
          <cell r="B316"/>
          <cell r="C316"/>
          <cell r="D316"/>
          <cell r="E316"/>
          <cell r="F316"/>
          <cell r="G316"/>
          <cell r="H316"/>
          <cell r="I316"/>
          <cell r="J316"/>
          <cell r="K316"/>
          <cell r="L316"/>
          <cell r="M316"/>
          <cell r="N316"/>
          <cell r="O316"/>
          <cell r="Q316"/>
          <cell r="R316"/>
          <cell r="V316"/>
          <cell r="W316"/>
          <cell r="X316"/>
          <cell r="Y316"/>
          <cell r="Z316" t="e">
            <v>#N/A</v>
          </cell>
          <cell r="AA316"/>
          <cell r="AB316"/>
          <cell r="AC316"/>
          <cell r="AD316"/>
          <cell r="AE316"/>
          <cell r="AF316"/>
          <cell r="AG316"/>
          <cell r="AH316"/>
          <cell r="AI316"/>
          <cell r="AJ316"/>
          <cell r="AK316"/>
          <cell r="AL316"/>
          <cell r="AM316"/>
          <cell r="AN316"/>
          <cell r="AO316"/>
          <cell r="AP316"/>
          <cell r="AQ316"/>
          <cell r="AR316"/>
          <cell r="AS316"/>
          <cell r="AT316"/>
          <cell r="AU316"/>
          <cell r="AV316"/>
          <cell r="AW316"/>
          <cell r="AX316"/>
          <cell r="AY316"/>
        </row>
        <row r="317">
          <cell r="A317"/>
          <cell r="B317"/>
          <cell r="C317"/>
          <cell r="D317"/>
          <cell r="E317"/>
          <cell r="F317"/>
          <cell r="G317"/>
          <cell r="H317"/>
          <cell r="I317"/>
          <cell r="J317"/>
          <cell r="K317"/>
          <cell r="L317"/>
          <cell r="M317"/>
          <cell r="N317"/>
          <cell r="O317"/>
          <cell r="Q317"/>
          <cell r="R317"/>
          <cell r="V317"/>
          <cell r="W317"/>
          <cell r="X317"/>
          <cell r="Y317"/>
          <cell r="Z317" t="e">
            <v>#N/A</v>
          </cell>
          <cell r="AA317"/>
          <cell r="AB317"/>
          <cell r="AC317"/>
          <cell r="AD317"/>
          <cell r="AE317"/>
          <cell r="AF317"/>
          <cell r="AG317"/>
          <cell r="AH317"/>
          <cell r="AI317"/>
          <cell r="AJ317"/>
          <cell r="AK317"/>
          <cell r="AL317"/>
          <cell r="AM317"/>
          <cell r="AN317"/>
          <cell r="AO317"/>
          <cell r="AP317"/>
          <cell r="AQ317"/>
          <cell r="AR317"/>
          <cell r="AS317"/>
          <cell r="AT317"/>
          <cell r="AU317"/>
          <cell r="AV317"/>
          <cell r="AW317"/>
          <cell r="AX317"/>
          <cell r="AY317"/>
        </row>
        <row r="318">
          <cell r="A318"/>
          <cell r="B318"/>
          <cell r="C318"/>
          <cell r="D318"/>
          <cell r="E318"/>
          <cell r="F318"/>
          <cell r="G318"/>
          <cell r="H318"/>
          <cell r="I318"/>
          <cell r="J318"/>
          <cell r="K318"/>
          <cell r="L318"/>
          <cell r="M318"/>
          <cell r="N318"/>
          <cell r="O318"/>
          <cell r="Q318"/>
          <cell r="R318"/>
          <cell r="V318"/>
          <cell r="W318"/>
          <cell r="X318"/>
          <cell r="Y318"/>
          <cell r="Z318" t="e">
            <v>#N/A</v>
          </cell>
          <cell r="AA318"/>
          <cell r="AB318"/>
          <cell r="AC318"/>
          <cell r="AD318"/>
          <cell r="AE318"/>
          <cell r="AF318"/>
          <cell r="AG318"/>
          <cell r="AH318"/>
          <cell r="AI318"/>
          <cell r="AJ318"/>
          <cell r="AK318"/>
          <cell r="AL318"/>
          <cell r="AM318"/>
          <cell r="AN318"/>
          <cell r="AO318"/>
          <cell r="AP318"/>
          <cell r="AQ318"/>
          <cell r="AR318"/>
          <cell r="AS318"/>
          <cell r="AT318"/>
          <cell r="AU318"/>
          <cell r="AV318"/>
          <cell r="AW318"/>
          <cell r="AX318"/>
          <cell r="AY318"/>
        </row>
        <row r="319">
          <cell r="A319"/>
          <cell r="B319"/>
          <cell r="C319"/>
          <cell r="D319"/>
          <cell r="E319"/>
          <cell r="F319"/>
          <cell r="G319"/>
          <cell r="H319"/>
          <cell r="I319"/>
          <cell r="J319"/>
          <cell r="K319"/>
          <cell r="L319"/>
          <cell r="M319"/>
          <cell r="N319"/>
          <cell r="O319"/>
          <cell r="Q319"/>
          <cell r="R319"/>
          <cell r="V319"/>
          <cell r="W319"/>
          <cell r="X319"/>
          <cell r="Y319"/>
          <cell r="Z319" t="e">
            <v>#N/A</v>
          </cell>
          <cell r="AA319"/>
          <cell r="AB319"/>
          <cell r="AC319"/>
          <cell r="AD319"/>
          <cell r="AE319"/>
          <cell r="AF319"/>
          <cell r="AG319"/>
          <cell r="AH319"/>
          <cell r="AI319"/>
          <cell r="AJ319"/>
          <cell r="AK319"/>
          <cell r="AL319"/>
          <cell r="AM319"/>
          <cell r="AN319"/>
          <cell r="AO319"/>
          <cell r="AP319"/>
          <cell r="AQ319"/>
          <cell r="AR319"/>
          <cell r="AS319"/>
          <cell r="AT319"/>
          <cell r="AU319"/>
          <cell r="AV319"/>
          <cell r="AW319"/>
          <cell r="AX319"/>
          <cell r="AY319"/>
        </row>
        <row r="320">
          <cell r="A320"/>
          <cell r="B320"/>
          <cell r="C320"/>
          <cell r="D320"/>
          <cell r="E320"/>
          <cell r="F320"/>
          <cell r="G320"/>
          <cell r="H320"/>
          <cell r="I320"/>
          <cell r="J320"/>
          <cell r="K320"/>
          <cell r="L320"/>
          <cell r="M320"/>
          <cell r="N320"/>
          <cell r="O320"/>
          <cell r="Q320"/>
          <cell r="R320"/>
          <cell r="V320"/>
          <cell r="W320"/>
          <cell r="X320"/>
          <cell r="Y320"/>
          <cell r="Z320" t="e">
            <v>#N/A</v>
          </cell>
          <cell r="AA320"/>
          <cell r="AB320"/>
          <cell r="AC320"/>
          <cell r="AD320"/>
          <cell r="AE320"/>
          <cell r="AF320"/>
          <cell r="AG320"/>
          <cell r="AH320"/>
          <cell r="AI320"/>
          <cell r="AJ320"/>
          <cell r="AK320"/>
          <cell r="AL320"/>
          <cell r="AM320"/>
          <cell r="AN320"/>
          <cell r="AO320"/>
          <cell r="AP320"/>
          <cell r="AQ320"/>
          <cell r="AR320"/>
          <cell r="AS320"/>
          <cell r="AT320"/>
          <cell r="AU320"/>
          <cell r="AV320"/>
          <cell r="AW320"/>
          <cell r="AX320"/>
          <cell r="AY320"/>
        </row>
        <row r="321">
          <cell r="A321"/>
          <cell r="B321"/>
          <cell r="C321"/>
          <cell r="D321"/>
          <cell r="E321"/>
          <cell r="F321"/>
          <cell r="G321"/>
          <cell r="H321"/>
          <cell r="I321"/>
          <cell r="J321"/>
          <cell r="K321"/>
          <cell r="L321"/>
          <cell r="M321"/>
          <cell r="N321"/>
          <cell r="O321"/>
          <cell r="Q321"/>
          <cell r="R321"/>
          <cell r="V321"/>
          <cell r="W321"/>
          <cell r="X321"/>
          <cell r="Y321"/>
          <cell r="Z321" t="e">
            <v>#N/A</v>
          </cell>
          <cell r="AA321"/>
          <cell r="AB321"/>
          <cell r="AC321"/>
          <cell r="AD321"/>
          <cell r="AE321"/>
          <cell r="AF321"/>
          <cell r="AG321"/>
          <cell r="AH321"/>
          <cell r="AI321"/>
          <cell r="AJ321"/>
          <cell r="AK321"/>
          <cell r="AL321"/>
          <cell r="AM321"/>
          <cell r="AN321"/>
          <cell r="AO321"/>
          <cell r="AP321"/>
          <cell r="AQ321"/>
          <cell r="AR321"/>
          <cell r="AS321"/>
          <cell r="AT321"/>
          <cell r="AU321"/>
          <cell r="AV321"/>
          <cell r="AW321"/>
          <cell r="AX321"/>
          <cell r="AY321"/>
        </row>
        <row r="322">
          <cell r="A322" t="str">
            <v>EF0321</v>
          </cell>
          <cell r="B322" t="str">
            <v>Active</v>
          </cell>
          <cell r="C322" t="str">
            <v>ELFASHER</v>
          </cell>
          <cell r="D322" t="str">
            <v xml:space="preserve">Haider  Hamid Sharif </v>
          </cell>
          <cell r="E322" t="str">
            <v>LOG</v>
          </cell>
          <cell r="F322" t="str">
            <v>Stock manager assistant</v>
          </cell>
          <cell r="G322" t="str">
            <v>D</v>
          </cell>
          <cell r="H322" t="str">
            <v>Office</v>
          </cell>
          <cell r="I322" t="str">
            <v>EFC01</v>
          </cell>
          <cell r="J322">
            <v>650100</v>
          </cell>
          <cell r="K322" t="str">
            <v>F1K</v>
          </cell>
          <cell r="L322" t="str">
            <v>CA03</v>
          </cell>
          <cell r="M322">
            <v>198</v>
          </cell>
          <cell r="N322">
            <v>519.71280000000002</v>
          </cell>
          <cell r="O322">
            <v>74.95</v>
          </cell>
          <cell r="Q322">
            <v>77</v>
          </cell>
          <cell r="R322">
            <v>35.6</v>
          </cell>
          <cell r="V322">
            <v>60.710869565217401</v>
          </cell>
          <cell r="W322">
            <v>0</v>
          </cell>
          <cell r="X322">
            <v>173.31086956521739</v>
          </cell>
          <cell r="Y322">
            <v>767.97366956521751</v>
          </cell>
          <cell r="Z322">
            <v>0</v>
          </cell>
          <cell r="AA322">
            <v>0</v>
          </cell>
          <cell r="AB322">
            <v>0</v>
          </cell>
          <cell r="AC322">
            <v>0</v>
          </cell>
          <cell r="AD322">
            <v>0</v>
          </cell>
          <cell r="AE322">
            <v>767.97366956521751</v>
          </cell>
          <cell r="AF322">
            <v>130.94999999999999</v>
          </cell>
          <cell r="AG322">
            <v>61.437893565217394</v>
          </cell>
          <cell r="AH322">
            <v>0</v>
          </cell>
          <cell r="AI322">
            <v>575.58577600000012</v>
          </cell>
          <cell r="AJ322">
            <v>22</v>
          </cell>
          <cell r="AK322">
            <v>684.53577600000017</v>
          </cell>
          <cell r="AL322">
            <v>0</v>
          </cell>
          <cell r="AM322">
            <v>570</v>
          </cell>
          <cell r="AN322">
            <v>0</v>
          </cell>
          <cell r="AO322">
            <v>0</v>
          </cell>
          <cell r="AP322">
            <v>220</v>
          </cell>
          <cell r="AQ322">
            <v>334.53577600000017</v>
          </cell>
          <cell r="AR322">
            <v>0</v>
          </cell>
          <cell r="AS322">
            <v>0</v>
          </cell>
          <cell r="AT322">
            <v>0</v>
          </cell>
          <cell r="AU322">
            <v>0</v>
          </cell>
          <cell r="AV322">
            <v>130.55552382608698</v>
          </cell>
          <cell r="AW322">
            <v>191.99341739130438</v>
          </cell>
          <cell r="AX322">
            <v>1118.5291933913045</v>
          </cell>
          <cell r="AY322">
            <v>415.25129505695105</v>
          </cell>
        </row>
        <row r="323">
          <cell r="A323"/>
          <cell r="B323"/>
          <cell r="C323"/>
          <cell r="D323"/>
          <cell r="E323"/>
          <cell r="F323"/>
          <cell r="G323"/>
          <cell r="H323"/>
          <cell r="I323"/>
          <cell r="J323"/>
          <cell r="K323"/>
          <cell r="L323"/>
          <cell r="M323"/>
          <cell r="N323"/>
          <cell r="O323"/>
          <cell r="Q323"/>
          <cell r="R323"/>
          <cell r="V323"/>
          <cell r="W323"/>
          <cell r="X323"/>
          <cell r="Y323"/>
          <cell r="Z323" t="e">
            <v>#N/A</v>
          </cell>
          <cell r="AA323"/>
          <cell r="AB323"/>
          <cell r="AC323"/>
          <cell r="AD323"/>
          <cell r="AE323"/>
          <cell r="AF323"/>
          <cell r="AG323"/>
          <cell r="AH323"/>
          <cell r="AI323"/>
          <cell r="AJ323"/>
          <cell r="AK323"/>
          <cell r="AL323"/>
          <cell r="AM323"/>
          <cell r="AN323"/>
          <cell r="AO323"/>
          <cell r="AP323"/>
          <cell r="AQ323"/>
          <cell r="AR323"/>
          <cell r="AS323"/>
          <cell r="AT323"/>
          <cell r="AU323"/>
          <cell r="AV323"/>
          <cell r="AW323"/>
          <cell r="AX323"/>
          <cell r="AY323"/>
        </row>
        <row r="324">
          <cell r="A324" t="str">
            <v>EF0323</v>
          </cell>
          <cell r="B324" t="str">
            <v>Active</v>
          </cell>
          <cell r="C324" t="str">
            <v>ELFASHER</v>
          </cell>
          <cell r="D324" t="str">
            <v xml:space="preserve">Hamid Gamer El Deen Abaker </v>
          </cell>
          <cell r="E324" t="str">
            <v>NUT</v>
          </cell>
          <cell r="F324" t="str">
            <v>Medical Assistant</v>
          </cell>
          <cell r="G324" t="str">
            <v>E</v>
          </cell>
          <cell r="H324" t="str">
            <v>TFC</v>
          </cell>
          <cell r="I324" t="str">
            <v>EFN01</v>
          </cell>
          <cell r="J324">
            <v>650101</v>
          </cell>
          <cell r="K324" t="str">
            <v>F1K</v>
          </cell>
          <cell r="L324" t="str">
            <v>CA02</v>
          </cell>
          <cell r="M324">
            <v>198</v>
          </cell>
          <cell r="N324">
            <v>617.05007999999998</v>
          </cell>
          <cell r="O324">
            <v>74.95</v>
          </cell>
          <cell r="Q324">
            <v>77</v>
          </cell>
          <cell r="R324">
            <v>35.6</v>
          </cell>
          <cell r="V324">
            <v>117.44999999999999</v>
          </cell>
          <cell r="W324">
            <v>0</v>
          </cell>
          <cell r="X324">
            <v>230.04999999999998</v>
          </cell>
          <cell r="Y324">
            <v>922.05007999999998</v>
          </cell>
          <cell r="Z324">
            <v>46.568185858585863</v>
          </cell>
          <cell r="AA324">
            <v>0</v>
          </cell>
          <cell r="AB324">
            <v>0</v>
          </cell>
          <cell r="AC324">
            <v>428.4273098989899</v>
          </cell>
          <cell r="AD324">
            <v>474.99549575757578</v>
          </cell>
          <cell r="AE324">
            <v>922.05007999999998</v>
          </cell>
          <cell r="AF324">
            <v>130.94999999999999</v>
          </cell>
          <cell r="AG324">
            <v>73.7640064</v>
          </cell>
          <cell r="AH324">
            <v>0</v>
          </cell>
          <cell r="AI324">
            <v>954.83382147878785</v>
          </cell>
          <cell r="AJ324">
            <v>57.966764295757571</v>
          </cell>
          <cell r="AK324">
            <v>1265.3148050618183</v>
          </cell>
          <cell r="AL324">
            <v>0</v>
          </cell>
          <cell r="AM324">
            <v>220</v>
          </cell>
          <cell r="AN324">
            <v>0</v>
          </cell>
          <cell r="AO324">
            <v>0</v>
          </cell>
          <cell r="AP324">
            <v>220</v>
          </cell>
          <cell r="AQ324">
            <v>1265.3148050618183</v>
          </cell>
          <cell r="AR324">
            <v>0</v>
          </cell>
          <cell r="AS324">
            <v>0</v>
          </cell>
          <cell r="AT324">
            <v>0</v>
          </cell>
          <cell r="AU324">
            <v>0</v>
          </cell>
          <cell r="AV324">
            <v>156.7485136</v>
          </cell>
          <cell r="AW324">
            <v>230.51251999999999</v>
          </cell>
          <cell r="AX324">
            <v>1773.7940893575758</v>
          </cell>
          <cell r="AY324">
            <v>658.51682470340131</v>
          </cell>
        </row>
        <row r="325">
          <cell r="A325" t="str">
            <v>EF0324</v>
          </cell>
          <cell r="B325" t="str">
            <v>Active</v>
          </cell>
          <cell r="C325" t="str">
            <v>ELFASHER</v>
          </cell>
          <cell r="D325" t="str">
            <v xml:space="preserve">Abdelrahim ABDALLAH ADAM </v>
          </cell>
          <cell r="E325" t="str">
            <v>FS</v>
          </cell>
          <cell r="F325" t="str">
            <v>Veterinary Officer</v>
          </cell>
          <cell r="G325" t="str">
            <v>E</v>
          </cell>
          <cell r="H325" t="str">
            <v>Field</v>
          </cell>
          <cell r="I325" t="str">
            <v>EFF01</v>
          </cell>
          <cell r="J325">
            <v>650101</v>
          </cell>
          <cell r="K325" t="str">
            <v>F1K</v>
          </cell>
          <cell r="L325" t="str">
            <v>CA01</v>
          </cell>
          <cell r="M325">
            <v>198</v>
          </cell>
          <cell r="N325">
            <v>617.05007999999998</v>
          </cell>
          <cell r="O325">
            <v>74.95</v>
          </cell>
          <cell r="Q325">
            <v>77</v>
          </cell>
          <cell r="R325">
            <v>35.6</v>
          </cell>
          <cell r="V325">
            <v>117.44999999999999</v>
          </cell>
          <cell r="W325">
            <v>0</v>
          </cell>
          <cell r="X325">
            <v>230.04999999999998</v>
          </cell>
          <cell r="Y325">
            <v>922.05007999999998</v>
          </cell>
          <cell r="Z325">
            <v>0</v>
          </cell>
          <cell r="AA325">
            <v>0</v>
          </cell>
          <cell r="AB325">
            <v>0</v>
          </cell>
          <cell r="AC325">
            <v>0</v>
          </cell>
          <cell r="AD325">
            <v>0</v>
          </cell>
          <cell r="AE325">
            <v>922.05007999999998</v>
          </cell>
          <cell r="AF325">
            <v>130.94999999999999</v>
          </cell>
          <cell r="AG325">
            <v>73.7640064</v>
          </cell>
          <cell r="AH325">
            <v>0</v>
          </cell>
          <cell r="AI325">
            <v>717.33607359999996</v>
          </cell>
          <cell r="AJ325">
            <v>22</v>
          </cell>
          <cell r="AK325">
            <v>826.28607360000001</v>
          </cell>
          <cell r="AL325">
            <v>0</v>
          </cell>
          <cell r="AM325">
            <v>220</v>
          </cell>
          <cell r="AN325">
            <v>0</v>
          </cell>
          <cell r="AO325">
            <v>0</v>
          </cell>
          <cell r="AP325">
            <v>220</v>
          </cell>
          <cell r="AQ325">
            <v>826.28607360000001</v>
          </cell>
          <cell r="AR325">
            <v>0</v>
          </cell>
          <cell r="AS325">
            <v>0</v>
          </cell>
          <cell r="AT325">
            <v>0</v>
          </cell>
          <cell r="AU325">
            <v>0</v>
          </cell>
          <cell r="AV325">
            <v>156.7485136</v>
          </cell>
          <cell r="AW325">
            <v>230.51251999999999</v>
          </cell>
          <cell r="AX325">
            <v>1298.7985936</v>
          </cell>
          <cell r="AY325">
            <v>482.17587989397168</v>
          </cell>
        </row>
        <row r="326">
          <cell r="A326" t="str">
            <v>EF0325</v>
          </cell>
          <cell r="B326" t="str">
            <v>Active</v>
          </cell>
          <cell r="C326" t="str">
            <v>ELFASHER</v>
          </cell>
          <cell r="D326" t="str">
            <v xml:space="preserve">Yahya Abdalla Yagoub </v>
          </cell>
          <cell r="E326" t="str">
            <v>NUT</v>
          </cell>
          <cell r="F326" t="str">
            <v>watchman</v>
          </cell>
          <cell r="G326" t="str">
            <v>A</v>
          </cell>
          <cell r="H326" t="str">
            <v>OTP</v>
          </cell>
          <cell r="I326" t="str">
            <v>EFN01</v>
          </cell>
          <cell r="J326">
            <v>650101</v>
          </cell>
          <cell r="K326" t="str">
            <v>F1K</v>
          </cell>
          <cell r="L326" t="str">
            <v>CA02</v>
          </cell>
          <cell r="M326">
            <v>198</v>
          </cell>
          <cell r="N326">
            <v>243.73921189130436</v>
          </cell>
          <cell r="O326">
            <v>74.95</v>
          </cell>
          <cell r="Q326">
            <v>77</v>
          </cell>
          <cell r="R326">
            <v>35.6</v>
          </cell>
          <cell r="V326">
            <v>0</v>
          </cell>
          <cell r="W326">
            <v>0</v>
          </cell>
          <cell r="X326">
            <v>112.6</v>
          </cell>
          <cell r="Y326">
            <v>431.28921189130438</v>
          </cell>
          <cell r="Z326">
            <v>21.782283428853756</v>
          </cell>
          <cell r="AA326">
            <v>0</v>
          </cell>
          <cell r="AB326">
            <v>0</v>
          </cell>
          <cell r="AC326">
            <v>270.10031451778656</v>
          </cell>
          <cell r="AD326">
            <v>291.88259794664032</v>
          </cell>
          <cell r="AE326">
            <v>431.28921189130438</v>
          </cell>
          <cell r="AF326">
            <v>110.95</v>
          </cell>
          <cell r="AG326">
            <v>34.503136951304349</v>
          </cell>
          <cell r="AH326">
            <v>0</v>
          </cell>
          <cell r="AI326">
            <v>358.80672442666014</v>
          </cell>
          <cell r="AJ326">
            <v>22</v>
          </cell>
          <cell r="AK326">
            <v>666.66867288664037</v>
          </cell>
          <cell r="AL326">
            <v>0</v>
          </cell>
          <cell r="AM326">
            <v>410</v>
          </cell>
          <cell r="AN326">
            <v>0</v>
          </cell>
          <cell r="AO326">
            <v>0</v>
          </cell>
          <cell r="AP326">
            <v>220</v>
          </cell>
          <cell r="AQ326">
            <v>476.66867288664037</v>
          </cell>
          <cell r="AR326">
            <v>0</v>
          </cell>
          <cell r="AS326">
            <v>0</v>
          </cell>
          <cell r="AT326">
            <v>0</v>
          </cell>
          <cell r="AU326">
            <v>0</v>
          </cell>
          <cell r="AV326">
            <v>73.319166021521752</v>
          </cell>
          <cell r="AW326">
            <v>107.82230297282609</v>
          </cell>
          <cell r="AX326">
            <v>1016.4909758594664</v>
          </cell>
          <cell r="AY326">
            <v>377.36985018653945</v>
          </cell>
        </row>
        <row r="327">
          <cell r="A327" t="str">
            <v>EF0326</v>
          </cell>
          <cell r="B327" t="str">
            <v>Active</v>
          </cell>
          <cell r="C327" t="str">
            <v>ELFASHER</v>
          </cell>
          <cell r="D327" t="str">
            <v xml:space="preserve">Haviz Ahmed Elbalowla  </v>
          </cell>
          <cell r="E327" t="str">
            <v>NUT</v>
          </cell>
          <cell r="F327" t="str">
            <v>watchman</v>
          </cell>
          <cell r="G327" t="str">
            <v>A</v>
          </cell>
          <cell r="H327" t="str">
            <v>OTP</v>
          </cell>
          <cell r="I327" t="str">
            <v>EFN01</v>
          </cell>
          <cell r="J327">
            <v>650101</v>
          </cell>
          <cell r="K327" t="str">
            <v>F1K</v>
          </cell>
          <cell r="L327" t="str">
            <v>CA02</v>
          </cell>
          <cell r="M327">
            <v>198</v>
          </cell>
          <cell r="N327">
            <v>243.73921189130436</v>
          </cell>
          <cell r="O327">
            <v>74.95</v>
          </cell>
          <cell r="Q327">
            <v>77</v>
          </cell>
          <cell r="R327">
            <v>35.6</v>
          </cell>
          <cell r="V327">
            <v>0</v>
          </cell>
          <cell r="W327">
            <v>0</v>
          </cell>
          <cell r="X327">
            <v>112.6</v>
          </cell>
          <cell r="Y327">
            <v>431.28921189130438</v>
          </cell>
          <cell r="Z327">
            <v>21.782283428853756</v>
          </cell>
          <cell r="AA327">
            <v>0</v>
          </cell>
          <cell r="AB327">
            <v>0</v>
          </cell>
          <cell r="AC327">
            <v>274.45677120355731</v>
          </cell>
          <cell r="AD327">
            <v>296.23905463241107</v>
          </cell>
          <cell r="AE327">
            <v>431.28921189130438</v>
          </cell>
          <cell r="AF327">
            <v>110.95</v>
          </cell>
          <cell r="AG327">
            <v>34.503136951304349</v>
          </cell>
          <cell r="AH327">
            <v>0</v>
          </cell>
          <cell r="AI327">
            <v>359.89583859810284</v>
          </cell>
          <cell r="AJ327">
            <v>22</v>
          </cell>
          <cell r="AK327">
            <v>671.02512957241106</v>
          </cell>
          <cell r="AL327">
            <v>0</v>
          </cell>
          <cell r="AM327">
            <v>410</v>
          </cell>
          <cell r="AN327">
            <v>0</v>
          </cell>
          <cell r="AO327">
            <v>0</v>
          </cell>
          <cell r="AP327">
            <v>220</v>
          </cell>
          <cell r="AQ327">
            <v>481.02512957241106</v>
          </cell>
          <cell r="AR327">
            <v>0</v>
          </cell>
          <cell r="AS327">
            <v>0</v>
          </cell>
          <cell r="AT327">
            <v>0</v>
          </cell>
          <cell r="AU327">
            <v>0</v>
          </cell>
          <cell r="AV327">
            <v>73.319166021521752</v>
          </cell>
          <cell r="AW327">
            <v>107.82230297282609</v>
          </cell>
          <cell r="AX327">
            <v>1020.8474325452372</v>
          </cell>
          <cell r="AY327">
            <v>378.98717433982415</v>
          </cell>
        </row>
        <row r="328">
          <cell r="A328" t="str">
            <v>EF0327</v>
          </cell>
          <cell r="B328" t="str">
            <v>Active</v>
          </cell>
          <cell r="C328" t="str">
            <v>ELFASHER</v>
          </cell>
          <cell r="D328" t="str">
            <v xml:space="preserve">Ismael Ahmed Osman </v>
          </cell>
          <cell r="E328" t="str">
            <v>NUT</v>
          </cell>
          <cell r="F328" t="str">
            <v>watchman</v>
          </cell>
          <cell r="G328" t="str">
            <v>A</v>
          </cell>
          <cell r="H328" t="str">
            <v>OTP</v>
          </cell>
          <cell r="I328" t="str">
            <v>EFN01</v>
          </cell>
          <cell r="J328">
            <v>650101</v>
          </cell>
          <cell r="K328" t="str">
            <v>F1K</v>
          </cell>
          <cell r="L328" t="str">
            <v>CA02</v>
          </cell>
          <cell r="M328">
            <v>198</v>
          </cell>
          <cell r="N328">
            <v>243.73921189130436</v>
          </cell>
          <cell r="O328">
            <v>74.95</v>
          </cell>
          <cell r="Q328">
            <v>77</v>
          </cell>
          <cell r="R328">
            <v>35.6</v>
          </cell>
          <cell r="V328">
            <v>0</v>
          </cell>
          <cell r="W328">
            <v>0</v>
          </cell>
          <cell r="X328">
            <v>112.6</v>
          </cell>
          <cell r="Y328">
            <v>431.28921189130438</v>
          </cell>
          <cell r="Z328">
            <v>21.782283428853756</v>
          </cell>
          <cell r="AA328">
            <v>0</v>
          </cell>
          <cell r="AB328">
            <v>0</v>
          </cell>
          <cell r="AC328">
            <v>274.45677120355731</v>
          </cell>
          <cell r="AD328">
            <v>296.23905463241107</v>
          </cell>
          <cell r="AE328">
            <v>431.28921189130438</v>
          </cell>
          <cell r="AF328">
            <v>110.95</v>
          </cell>
          <cell r="AG328">
            <v>34.503136951304349</v>
          </cell>
          <cell r="AH328">
            <v>0</v>
          </cell>
          <cell r="AI328">
            <v>359.89583859810284</v>
          </cell>
          <cell r="AJ328">
            <v>22</v>
          </cell>
          <cell r="AK328">
            <v>671.02512957241106</v>
          </cell>
          <cell r="AL328">
            <v>0</v>
          </cell>
          <cell r="AM328">
            <v>410</v>
          </cell>
          <cell r="AN328">
            <v>0</v>
          </cell>
          <cell r="AO328">
            <v>0</v>
          </cell>
          <cell r="AP328">
            <v>220</v>
          </cell>
          <cell r="AQ328">
            <v>481.02512957241106</v>
          </cell>
          <cell r="AR328">
            <v>0</v>
          </cell>
          <cell r="AS328">
            <v>0</v>
          </cell>
          <cell r="AT328">
            <v>0</v>
          </cell>
          <cell r="AU328">
            <v>0</v>
          </cell>
          <cell r="AV328">
            <v>73.319166021521752</v>
          </cell>
          <cell r="AW328">
            <v>107.82230297282609</v>
          </cell>
          <cell r="AX328">
            <v>1020.8474325452372</v>
          </cell>
          <cell r="AY328">
            <v>378.98717433982415</v>
          </cell>
        </row>
        <row r="329">
          <cell r="A329" t="str">
            <v>EF0328</v>
          </cell>
          <cell r="B329" t="str">
            <v>Active</v>
          </cell>
          <cell r="C329" t="str">
            <v>ELFASHER</v>
          </cell>
          <cell r="D329" t="str">
            <v xml:space="preserve">Ahmed Ibrahim Ahmed </v>
          </cell>
          <cell r="E329" t="str">
            <v>NUT</v>
          </cell>
          <cell r="F329" t="str">
            <v>watchman</v>
          </cell>
          <cell r="G329" t="str">
            <v>A</v>
          </cell>
          <cell r="H329" t="str">
            <v>OTP</v>
          </cell>
          <cell r="I329" t="str">
            <v>EFN01</v>
          </cell>
          <cell r="J329">
            <v>650101</v>
          </cell>
          <cell r="K329" t="str">
            <v>F1K</v>
          </cell>
          <cell r="L329" t="str">
            <v>CA02</v>
          </cell>
          <cell r="M329">
            <v>198</v>
          </cell>
          <cell r="N329">
            <v>243.73921189130436</v>
          </cell>
          <cell r="O329">
            <v>74.95</v>
          </cell>
          <cell r="Q329">
            <v>77</v>
          </cell>
          <cell r="R329">
            <v>35.6</v>
          </cell>
          <cell r="V329">
            <v>0</v>
          </cell>
          <cell r="W329">
            <v>0</v>
          </cell>
          <cell r="X329">
            <v>112.6</v>
          </cell>
          <cell r="Y329">
            <v>431.28921189130438</v>
          </cell>
          <cell r="Z329">
            <v>21.782283428853756</v>
          </cell>
          <cell r="AA329">
            <v>0</v>
          </cell>
          <cell r="AB329">
            <v>0</v>
          </cell>
          <cell r="AC329">
            <v>265.74385783201581</v>
          </cell>
          <cell r="AD329">
            <v>287.52614126086957</v>
          </cell>
          <cell r="AE329">
            <v>431.28921189130438</v>
          </cell>
          <cell r="AF329">
            <v>110.95</v>
          </cell>
          <cell r="AG329">
            <v>34.503136951304349</v>
          </cell>
          <cell r="AH329">
            <v>0</v>
          </cell>
          <cell r="AI329">
            <v>357.71761025521744</v>
          </cell>
          <cell r="AJ329">
            <v>22</v>
          </cell>
          <cell r="AK329">
            <v>662.31221620086967</v>
          </cell>
          <cell r="AL329">
            <v>0</v>
          </cell>
          <cell r="AM329">
            <v>220</v>
          </cell>
          <cell r="AN329">
            <v>0</v>
          </cell>
          <cell r="AO329">
            <v>0</v>
          </cell>
          <cell r="AP329">
            <v>220</v>
          </cell>
          <cell r="AQ329">
            <v>662.31221620086967</v>
          </cell>
          <cell r="AR329">
            <v>0</v>
          </cell>
          <cell r="AS329">
            <v>0</v>
          </cell>
          <cell r="AT329">
            <v>0</v>
          </cell>
          <cell r="AU329">
            <v>0</v>
          </cell>
          <cell r="AV329">
            <v>73.319166021521752</v>
          </cell>
          <cell r="AW329">
            <v>107.82230297282609</v>
          </cell>
          <cell r="AX329">
            <v>1012.1345191736956</v>
          </cell>
          <cell r="AY329">
            <v>375.7525260332547</v>
          </cell>
        </row>
        <row r="330">
          <cell r="A330" t="str">
            <v>EF0329</v>
          </cell>
          <cell r="B330" t="str">
            <v>Active</v>
          </cell>
          <cell r="C330" t="str">
            <v>ELFASHER</v>
          </cell>
          <cell r="D330" t="str">
            <v xml:space="preserve">Ishag Gamar Eldeen Abdalla </v>
          </cell>
          <cell r="E330" t="str">
            <v>NUT</v>
          </cell>
          <cell r="F330" t="str">
            <v>watchman</v>
          </cell>
          <cell r="G330" t="str">
            <v>A</v>
          </cell>
          <cell r="H330" t="str">
            <v>OTP</v>
          </cell>
          <cell r="I330" t="str">
            <v>EFN01</v>
          </cell>
          <cell r="J330">
            <v>650101</v>
          </cell>
          <cell r="K330" t="str">
            <v>F1K</v>
          </cell>
          <cell r="L330" t="str">
            <v>CA02</v>
          </cell>
          <cell r="M330">
            <v>198</v>
          </cell>
          <cell r="N330">
            <v>243.73921189130436</v>
          </cell>
          <cell r="O330">
            <v>74.95</v>
          </cell>
          <cell r="Q330">
            <v>77</v>
          </cell>
          <cell r="R330">
            <v>35.6</v>
          </cell>
          <cell r="V330">
            <v>0</v>
          </cell>
          <cell r="W330">
            <v>0</v>
          </cell>
          <cell r="X330">
            <v>112.6</v>
          </cell>
          <cell r="Y330">
            <v>431.28921189130438</v>
          </cell>
          <cell r="Z330">
            <v>21.782283428853756</v>
          </cell>
          <cell r="AA330">
            <v>0</v>
          </cell>
          <cell r="AB330">
            <v>0</v>
          </cell>
          <cell r="AC330">
            <v>169.90181074505929</v>
          </cell>
          <cell r="AD330">
            <v>191.68409417391305</v>
          </cell>
          <cell r="AE330">
            <v>431.28921189130438</v>
          </cell>
          <cell r="AF330">
            <v>110.95</v>
          </cell>
          <cell r="AG330">
            <v>34.503136951304349</v>
          </cell>
          <cell r="AH330">
            <v>0</v>
          </cell>
          <cell r="AI330">
            <v>333.75709848347833</v>
          </cell>
          <cell r="AJ330">
            <v>22</v>
          </cell>
          <cell r="AK330">
            <v>566.47016911391313</v>
          </cell>
          <cell r="AL330">
            <v>0</v>
          </cell>
          <cell r="AM330">
            <v>220</v>
          </cell>
          <cell r="AN330">
            <v>0</v>
          </cell>
          <cell r="AO330">
            <v>0</v>
          </cell>
          <cell r="AP330">
            <v>220</v>
          </cell>
          <cell r="AQ330">
            <v>566.47016911391313</v>
          </cell>
          <cell r="AR330">
            <v>0</v>
          </cell>
          <cell r="AS330">
            <v>0</v>
          </cell>
          <cell r="AT330">
            <v>0</v>
          </cell>
          <cell r="AU330">
            <v>0</v>
          </cell>
          <cell r="AV330">
            <v>73.319166021521752</v>
          </cell>
          <cell r="AW330">
            <v>107.82230297282609</v>
          </cell>
          <cell r="AX330">
            <v>916.29247208673917</v>
          </cell>
          <cell r="AY330">
            <v>340.17139466099121</v>
          </cell>
        </row>
        <row r="331">
          <cell r="A331" t="str">
            <v>EF0330</v>
          </cell>
          <cell r="B331" t="str">
            <v>Active</v>
          </cell>
          <cell r="C331" t="str">
            <v>ELFASHER</v>
          </cell>
          <cell r="D331" t="str">
            <v xml:space="preserve">Mubarak Abdulatif Al Sanosy </v>
          </cell>
          <cell r="E331" t="str">
            <v>WS</v>
          </cell>
          <cell r="F331" t="str">
            <v>Building Team Leader</v>
          </cell>
          <cell r="G331" t="str">
            <v>E</v>
          </cell>
          <cell r="H331" t="str">
            <v>Field</v>
          </cell>
          <cell r="I331" t="str">
            <v>EFH01</v>
          </cell>
          <cell r="J331">
            <v>650101</v>
          </cell>
          <cell r="K331" t="str">
            <v>F5M</v>
          </cell>
          <cell r="L331" t="str">
            <v>AB01</v>
          </cell>
          <cell r="M331">
            <v>198</v>
          </cell>
          <cell r="N331">
            <v>617.05007999999998</v>
          </cell>
          <cell r="O331">
            <v>74.95</v>
          </cell>
          <cell r="Q331">
            <v>77</v>
          </cell>
          <cell r="R331">
            <v>35.6</v>
          </cell>
          <cell r="V331">
            <v>117.44999999999999</v>
          </cell>
          <cell r="W331">
            <v>0</v>
          </cell>
          <cell r="X331">
            <v>230.04999999999998</v>
          </cell>
          <cell r="Y331">
            <v>922.05007999999998</v>
          </cell>
          <cell r="Z331">
            <v>0</v>
          </cell>
          <cell r="AA331">
            <v>0</v>
          </cell>
          <cell r="AB331">
            <v>0</v>
          </cell>
          <cell r="AC331">
            <v>0</v>
          </cell>
          <cell r="AD331">
            <v>0</v>
          </cell>
          <cell r="AE331">
            <v>922.05007999999998</v>
          </cell>
          <cell r="AF331">
            <v>130.94999999999999</v>
          </cell>
          <cell r="AG331">
            <v>73.7640064</v>
          </cell>
          <cell r="AH331">
            <v>0</v>
          </cell>
          <cell r="AI331">
            <v>717.33607359999996</v>
          </cell>
          <cell r="AJ331">
            <v>22</v>
          </cell>
          <cell r="AK331">
            <v>826.28607360000001</v>
          </cell>
          <cell r="AL331">
            <v>0</v>
          </cell>
          <cell r="AM331">
            <v>640</v>
          </cell>
          <cell r="AN331">
            <v>0</v>
          </cell>
          <cell r="AO331">
            <v>0</v>
          </cell>
          <cell r="AP331">
            <v>220</v>
          </cell>
          <cell r="AQ331">
            <v>406.28607360000001</v>
          </cell>
          <cell r="AR331">
            <v>0</v>
          </cell>
          <cell r="AS331">
            <v>0</v>
          </cell>
          <cell r="AT331">
            <v>0</v>
          </cell>
          <cell r="AU331">
            <v>0</v>
          </cell>
          <cell r="AV331">
            <v>156.7485136</v>
          </cell>
          <cell r="AW331">
            <v>230.51251999999999</v>
          </cell>
          <cell r="AX331">
            <v>1298.7985936</v>
          </cell>
          <cell r="AY331">
            <v>482.17587989397168</v>
          </cell>
        </row>
        <row r="332">
          <cell r="A332" t="str">
            <v>EF0331</v>
          </cell>
          <cell r="B332" t="str">
            <v>Active</v>
          </cell>
          <cell r="C332" t="str">
            <v>ELFASHER</v>
          </cell>
          <cell r="D332" t="str">
            <v xml:space="preserve">Haroun MUSSA IBRAHIM </v>
          </cell>
          <cell r="E332" t="str">
            <v>NUT</v>
          </cell>
          <cell r="F332" t="str">
            <v>Home visitor</v>
          </cell>
          <cell r="G332" t="str">
            <v>B</v>
          </cell>
          <cell r="H332" t="str">
            <v>OTP</v>
          </cell>
          <cell r="I332" t="str">
            <v>EFN01</v>
          </cell>
          <cell r="J332">
            <v>650101</v>
          </cell>
          <cell r="K332" t="str">
            <v>F1K</v>
          </cell>
          <cell r="L332" t="str">
            <v>CA02</v>
          </cell>
          <cell r="M332">
            <v>198</v>
          </cell>
          <cell r="N332">
            <v>323.6309301521739</v>
          </cell>
          <cell r="O332">
            <v>74.95</v>
          </cell>
          <cell r="Q332">
            <v>77</v>
          </cell>
          <cell r="R332">
            <v>35.6</v>
          </cell>
          <cell r="V332">
            <v>0</v>
          </cell>
          <cell r="W332">
            <v>0</v>
          </cell>
          <cell r="X332">
            <v>112.6</v>
          </cell>
          <cell r="Y332">
            <v>511.18093015217391</v>
          </cell>
          <cell r="Z332">
            <v>0</v>
          </cell>
          <cell r="AA332">
            <v>0</v>
          </cell>
          <cell r="AB332">
            <v>0</v>
          </cell>
          <cell r="AC332">
            <v>0</v>
          </cell>
          <cell r="AD332">
            <v>0</v>
          </cell>
          <cell r="AE332">
            <v>511.18093015217391</v>
          </cell>
          <cell r="AF332">
            <v>110.95</v>
          </cell>
          <cell r="AG332">
            <v>40.894474412173913</v>
          </cell>
          <cell r="AH332">
            <v>0</v>
          </cell>
          <cell r="AI332">
            <v>359.33645574000002</v>
          </cell>
          <cell r="AJ332">
            <v>22</v>
          </cell>
          <cell r="AK332">
            <v>448.28645574000001</v>
          </cell>
          <cell r="AL332">
            <v>0</v>
          </cell>
          <cell r="AM332">
            <v>220</v>
          </cell>
          <cell r="AN332">
            <v>0</v>
          </cell>
          <cell r="AO332">
            <v>0</v>
          </cell>
          <cell r="AP332">
            <v>220</v>
          </cell>
          <cell r="AQ332">
            <v>448.28645574000001</v>
          </cell>
          <cell r="AR332">
            <v>0</v>
          </cell>
          <cell r="AS332">
            <v>0</v>
          </cell>
          <cell r="AT332">
            <v>0</v>
          </cell>
          <cell r="AU332">
            <v>0</v>
          </cell>
          <cell r="AV332">
            <v>86.900758125869572</v>
          </cell>
          <cell r="AW332">
            <v>127.79523253804348</v>
          </cell>
          <cell r="AX332">
            <v>818.08168827804343</v>
          </cell>
          <cell r="AY332">
            <v>303.71087543084894</v>
          </cell>
        </row>
        <row r="333">
          <cell r="A333" t="str">
            <v>EF0332</v>
          </cell>
          <cell r="B333" t="str">
            <v>Active</v>
          </cell>
          <cell r="C333" t="str">
            <v>ELFASHER</v>
          </cell>
          <cell r="D333" t="str">
            <v xml:space="preserve">Gisma Abdelkareem Osman </v>
          </cell>
          <cell r="E333" t="str">
            <v>NUT</v>
          </cell>
          <cell r="F333" t="str">
            <v>Nutrition Assistant</v>
          </cell>
          <cell r="G333" t="str">
            <v>G</v>
          </cell>
          <cell r="H333" t="str">
            <v>TFC</v>
          </cell>
          <cell r="I333" t="str">
            <v>EFN01</v>
          </cell>
          <cell r="J333">
            <v>650101</v>
          </cell>
          <cell r="K333" t="str">
            <v>F1K</v>
          </cell>
          <cell r="L333" t="str">
            <v>CA02</v>
          </cell>
          <cell r="M333">
            <v>198</v>
          </cell>
          <cell r="N333">
            <v>905.7065600000002</v>
          </cell>
          <cell r="O333">
            <v>74.95</v>
          </cell>
          <cell r="Q333">
            <v>77</v>
          </cell>
          <cell r="R333">
            <v>35.6</v>
          </cell>
          <cell r="V333">
            <v>352.35500000000002</v>
          </cell>
          <cell r="W333">
            <v>0</v>
          </cell>
          <cell r="X333">
            <v>464.95500000000004</v>
          </cell>
          <cell r="Y333">
            <v>1445.6115600000003</v>
          </cell>
          <cell r="Z333">
            <v>0</v>
          </cell>
          <cell r="AA333">
            <v>0</v>
          </cell>
          <cell r="AB333">
            <v>0</v>
          </cell>
          <cell r="AC333">
            <v>0</v>
          </cell>
          <cell r="AD333">
            <v>0</v>
          </cell>
          <cell r="AE333">
            <v>1445.6115600000003</v>
          </cell>
          <cell r="AF333">
            <v>130.94999999999999</v>
          </cell>
          <cell r="AG333">
            <v>115.6489248</v>
          </cell>
          <cell r="AH333">
            <v>0</v>
          </cell>
          <cell r="AI333">
            <v>1199.0126352000002</v>
          </cell>
          <cell r="AJ333">
            <v>106.80252704000004</v>
          </cell>
          <cell r="AK333">
            <v>1223.1601081600002</v>
          </cell>
          <cell r="AL333">
            <v>0</v>
          </cell>
          <cell r="AM333">
            <v>220</v>
          </cell>
          <cell r="AN333">
            <v>0</v>
          </cell>
          <cell r="AO333">
            <v>0</v>
          </cell>
          <cell r="AP333">
            <v>220</v>
          </cell>
          <cell r="AQ333">
            <v>1223.1601081600002</v>
          </cell>
          <cell r="AR333">
            <v>0</v>
          </cell>
          <cell r="AS333">
            <v>0</v>
          </cell>
          <cell r="AT333">
            <v>0</v>
          </cell>
          <cell r="AU333">
            <v>0</v>
          </cell>
          <cell r="AV333">
            <v>245.75396520000004</v>
          </cell>
          <cell r="AW333">
            <v>361.40289000000007</v>
          </cell>
          <cell r="AX333">
            <v>1911.3655252000003</v>
          </cell>
          <cell r="AY333">
            <v>709.58989211544326</v>
          </cell>
        </row>
        <row r="334">
          <cell r="A334" t="str">
            <v>EF0333</v>
          </cell>
          <cell r="B334" t="str">
            <v>Active</v>
          </cell>
          <cell r="C334" t="str">
            <v>ELFASHER</v>
          </cell>
          <cell r="D334" t="str">
            <v xml:space="preserve">Abdelmajeed Adam Khalil Eisa </v>
          </cell>
          <cell r="E334" t="str">
            <v>LOG</v>
          </cell>
          <cell r="F334" t="str">
            <v>watchman</v>
          </cell>
          <cell r="G334" t="str">
            <v>A</v>
          </cell>
          <cell r="H334" t="str">
            <v>ST</v>
          </cell>
          <cell r="I334" t="str">
            <v>EFC01</v>
          </cell>
          <cell r="J334">
            <v>650100</v>
          </cell>
          <cell r="K334" t="str">
            <v>F1K</v>
          </cell>
          <cell r="L334" t="str">
            <v>CA03</v>
          </cell>
          <cell r="M334">
            <v>198</v>
          </cell>
          <cell r="N334">
            <v>243.73921189130436</v>
          </cell>
          <cell r="O334">
            <v>74.95</v>
          </cell>
          <cell r="Q334">
            <v>77</v>
          </cell>
          <cell r="R334">
            <v>35.6</v>
          </cell>
          <cell r="V334">
            <v>0</v>
          </cell>
          <cell r="W334">
            <v>0</v>
          </cell>
          <cell r="X334">
            <v>112.6</v>
          </cell>
          <cell r="Y334">
            <v>431.28921189130438</v>
          </cell>
          <cell r="Z334">
            <v>21.782283428853756</v>
          </cell>
          <cell r="AA334">
            <v>0</v>
          </cell>
          <cell r="AB334">
            <v>0</v>
          </cell>
          <cell r="AC334">
            <v>204.75346423122531</v>
          </cell>
          <cell r="AD334">
            <v>226.53574766007907</v>
          </cell>
          <cell r="AE334">
            <v>431.28921189130438</v>
          </cell>
          <cell r="AF334">
            <v>110.95</v>
          </cell>
          <cell r="AG334">
            <v>34.503136951304349</v>
          </cell>
          <cell r="AH334">
            <v>0</v>
          </cell>
          <cell r="AI334">
            <v>342.47001185501983</v>
          </cell>
          <cell r="AJ334">
            <v>22</v>
          </cell>
          <cell r="AK334">
            <v>601.32182260007914</v>
          </cell>
          <cell r="AL334">
            <v>0</v>
          </cell>
          <cell r="AM334">
            <v>220</v>
          </cell>
          <cell r="AN334">
            <v>0</v>
          </cell>
          <cell r="AO334">
            <v>0</v>
          </cell>
          <cell r="AP334">
            <v>220</v>
          </cell>
          <cell r="AQ334">
            <v>601.32182260007914</v>
          </cell>
          <cell r="AR334">
            <v>0</v>
          </cell>
          <cell r="AS334">
            <v>0</v>
          </cell>
          <cell r="AT334">
            <v>0</v>
          </cell>
          <cell r="AU334">
            <v>0</v>
          </cell>
          <cell r="AV334">
            <v>73.319166021521752</v>
          </cell>
          <cell r="AW334">
            <v>107.82230297282609</v>
          </cell>
          <cell r="AX334">
            <v>951.14412557290518</v>
          </cell>
          <cell r="AY334">
            <v>353.10998788726886</v>
          </cell>
        </row>
        <row r="335">
          <cell r="A335" t="str">
            <v>EF0334</v>
          </cell>
          <cell r="B335" t="str">
            <v>Active</v>
          </cell>
          <cell r="C335" t="str">
            <v>ELFASHER</v>
          </cell>
          <cell r="D335" t="str">
            <v xml:space="preserve">Al Saied Ahmed Mohammed Alnair </v>
          </cell>
          <cell r="E335" t="str">
            <v>LOG</v>
          </cell>
          <cell r="F335" t="str">
            <v>Driver</v>
          </cell>
          <cell r="G335" t="str">
            <v>C</v>
          </cell>
          <cell r="H335" t="str">
            <v>Office</v>
          </cell>
          <cell r="I335" t="str">
            <v>EFC01</v>
          </cell>
          <cell r="J335">
            <v>650100</v>
          </cell>
          <cell r="K335" t="str">
            <v>A12</v>
          </cell>
          <cell r="L335" t="str">
            <v>AM10</v>
          </cell>
          <cell r="M335">
            <v>198</v>
          </cell>
          <cell r="N335">
            <v>443.4674223913043</v>
          </cell>
          <cell r="O335">
            <v>74.95</v>
          </cell>
          <cell r="Q335">
            <v>77</v>
          </cell>
          <cell r="R335">
            <v>35.6</v>
          </cell>
          <cell r="V335">
            <v>0</v>
          </cell>
          <cell r="W335">
            <v>0</v>
          </cell>
          <cell r="X335">
            <v>112.6</v>
          </cell>
          <cell r="Y335">
            <v>631.01742239130431</v>
          </cell>
          <cell r="Z335">
            <v>15.934783393719805</v>
          </cell>
          <cell r="AA335">
            <v>0</v>
          </cell>
          <cell r="AB335">
            <v>0</v>
          </cell>
          <cell r="AC335">
            <v>98.795657041062782</v>
          </cell>
          <cell r="AD335">
            <v>114.73044043478259</v>
          </cell>
          <cell r="AE335">
            <v>631.01742239130431</v>
          </cell>
          <cell r="AF335">
            <v>130.94999999999999</v>
          </cell>
          <cell r="AG335">
            <v>50.481393791304342</v>
          </cell>
          <cell r="AH335">
            <v>0</v>
          </cell>
          <cell r="AI335">
            <v>478.26863870869562</v>
          </cell>
          <cell r="AJ335">
            <v>22</v>
          </cell>
          <cell r="AK335">
            <v>673.26646903478263</v>
          </cell>
          <cell r="AL335">
            <v>0</v>
          </cell>
          <cell r="AM335">
            <v>220</v>
          </cell>
          <cell r="AN335">
            <v>0</v>
          </cell>
          <cell r="AO335">
            <v>0</v>
          </cell>
          <cell r="AP335">
            <v>220</v>
          </cell>
          <cell r="AQ335">
            <v>673.26646903478263</v>
          </cell>
          <cell r="AR335">
            <v>0</v>
          </cell>
          <cell r="AS335">
            <v>0</v>
          </cell>
          <cell r="AT335">
            <v>0</v>
          </cell>
          <cell r="AU335">
            <v>0</v>
          </cell>
          <cell r="AV335">
            <v>107.27296180652174</v>
          </cell>
          <cell r="AW335">
            <v>157.75435559782608</v>
          </cell>
          <cell r="AX335">
            <v>1073.0208246326088</v>
          </cell>
          <cell r="AY335">
            <v>398.35642170484653</v>
          </cell>
        </row>
        <row r="336">
          <cell r="A336" t="str">
            <v>EF0335</v>
          </cell>
          <cell r="B336" t="str">
            <v>Active</v>
          </cell>
          <cell r="C336" t="str">
            <v>ELFASHER</v>
          </cell>
          <cell r="D336" t="str">
            <v xml:space="preserve">El Tayeb Fadul El Tayeb </v>
          </cell>
          <cell r="E336" t="str">
            <v>LOG</v>
          </cell>
          <cell r="F336" t="str">
            <v>Driver</v>
          </cell>
          <cell r="G336" t="str">
            <v>C</v>
          </cell>
          <cell r="H336" t="str">
            <v>Office</v>
          </cell>
          <cell r="I336" t="str">
            <v>EFC01</v>
          </cell>
          <cell r="J336">
            <v>650100</v>
          </cell>
          <cell r="K336" t="str">
            <v>A12</v>
          </cell>
          <cell r="L336" t="str">
            <v>AM10</v>
          </cell>
          <cell r="M336">
            <v>198</v>
          </cell>
          <cell r="N336">
            <v>443.4674223913043</v>
          </cell>
          <cell r="O336">
            <v>74.95</v>
          </cell>
          <cell r="Q336">
            <v>77</v>
          </cell>
          <cell r="R336">
            <v>35.6</v>
          </cell>
          <cell r="V336">
            <v>0</v>
          </cell>
          <cell r="W336">
            <v>0</v>
          </cell>
          <cell r="X336">
            <v>112.6</v>
          </cell>
          <cell r="Y336">
            <v>631.01742239130431</v>
          </cell>
          <cell r="Z336">
            <v>31.869566787439609</v>
          </cell>
          <cell r="AA336">
            <v>23.902175090579707</v>
          </cell>
          <cell r="AB336">
            <v>0</v>
          </cell>
          <cell r="AC336">
            <v>331.44349458937194</v>
          </cell>
          <cell r="AD336">
            <v>387.21523646739126</v>
          </cell>
          <cell r="AE336">
            <v>631.01742239130431</v>
          </cell>
          <cell r="AF336">
            <v>130.94999999999999</v>
          </cell>
          <cell r="AG336">
            <v>50.481393791304342</v>
          </cell>
          <cell r="AH336">
            <v>0</v>
          </cell>
          <cell r="AI336">
            <v>546.38983771684775</v>
          </cell>
          <cell r="AJ336">
            <v>22</v>
          </cell>
          <cell r="AK336">
            <v>945.75126506739127</v>
          </cell>
          <cell r="AL336">
            <v>0</v>
          </cell>
          <cell r="AM336">
            <v>320</v>
          </cell>
          <cell r="AN336">
            <v>0</v>
          </cell>
          <cell r="AO336">
            <v>0</v>
          </cell>
          <cell r="AP336">
            <v>220</v>
          </cell>
          <cell r="AQ336">
            <v>845.75126506739127</v>
          </cell>
          <cell r="AR336">
            <v>0</v>
          </cell>
          <cell r="AS336">
            <v>0</v>
          </cell>
          <cell r="AT336">
            <v>0</v>
          </cell>
          <cell r="AU336">
            <v>0</v>
          </cell>
          <cell r="AV336">
            <v>107.27296180652174</v>
          </cell>
          <cell r="AW336">
            <v>157.75435559782608</v>
          </cell>
          <cell r="AX336">
            <v>1345.5056206652175</v>
          </cell>
          <cell r="AY336">
            <v>499.51575228325356</v>
          </cell>
        </row>
        <row r="337">
          <cell r="A337" t="str">
            <v>EF0336</v>
          </cell>
          <cell r="B337" t="str">
            <v>Active</v>
          </cell>
          <cell r="C337" t="str">
            <v>ELFASHER</v>
          </cell>
          <cell r="D337" t="str">
            <v xml:space="preserve">Salah Mohammed Ali Khogal </v>
          </cell>
          <cell r="E337" t="str">
            <v>LOG</v>
          </cell>
          <cell r="F337" t="str">
            <v>Driver</v>
          </cell>
          <cell r="G337" t="str">
            <v>C</v>
          </cell>
          <cell r="H337" t="str">
            <v>Office</v>
          </cell>
          <cell r="I337" t="str">
            <v>EFC01</v>
          </cell>
          <cell r="J337">
            <v>650100</v>
          </cell>
          <cell r="K337" t="str">
            <v>A12</v>
          </cell>
          <cell r="L337" t="str">
            <v>AM10</v>
          </cell>
          <cell r="M337">
            <v>198</v>
          </cell>
          <cell r="N337">
            <v>443.4674223913043</v>
          </cell>
          <cell r="O337">
            <v>74.95</v>
          </cell>
          <cell r="Q337">
            <v>77</v>
          </cell>
          <cell r="R337">
            <v>35.6</v>
          </cell>
          <cell r="V337">
            <v>0</v>
          </cell>
          <cell r="W337">
            <v>0</v>
          </cell>
          <cell r="X337">
            <v>112.6</v>
          </cell>
          <cell r="Y337">
            <v>631.01742239130431</v>
          </cell>
          <cell r="Z337">
            <v>31.869566787439609</v>
          </cell>
          <cell r="AA337">
            <v>0</v>
          </cell>
          <cell r="AB337">
            <v>0</v>
          </cell>
          <cell r="AC337">
            <v>114.73044043478259</v>
          </cell>
          <cell r="AD337">
            <v>146.60000722222219</v>
          </cell>
          <cell r="AE337">
            <v>631.01742239130431</v>
          </cell>
          <cell r="AF337">
            <v>130.94999999999999</v>
          </cell>
          <cell r="AG337">
            <v>50.481393791304342</v>
          </cell>
          <cell r="AH337">
            <v>0</v>
          </cell>
          <cell r="AI337">
            <v>486.23603040555554</v>
          </cell>
          <cell r="AJ337">
            <v>22</v>
          </cell>
          <cell r="AK337">
            <v>705.1360358222222</v>
          </cell>
          <cell r="AL337">
            <v>0</v>
          </cell>
          <cell r="AM337">
            <v>420</v>
          </cell>
          <cell r="AN337">
            <v>0</v>
          </cell>
          <cell r="AO337">
            <v>0</v>
          </cell>
          <cell r="AP337">
            <v>220</v>
          </cell>
          <cell r="AQ337">
            <v>505.1360358222222</v>
          </cell>
          <cell r="AR337">
            <v>0</v>
          </cell>
          <cell r="AS337">
            <v>0</v>
          </cell>
          <cell r="AT337">
            <v>0</v>
          </cell>
          <cell r="AU337">
            <v>0</v>
          </cell>
          <cell r="AV337">
            <v>107.27296180652174</v>
          </cell>
          <cell r="AW337">
            <v>157.75435559782608</v>
          </cell>
          <cell r="AX337">
            <v>1104.8903914200482</v>
          </cell>
          <cell r="AY337">
            <v>410.18792235729171</v>
          </cell>
        </row>
        <row r="338">
          <cell r="A338" t="str">
            <v>EF0337</v>
          </cell>
          <cell r="B338" t="str">
            <v>Active</v>
          </cell>
          <cell r="C338" t="str">
            <v>ELFASHER</v>
          </cell>
          <cell r="D338" t="str">
            <v xml:space="preserve">Abdulrahman Ali Abaker </v>
          </cell>
          <cell r="E338" t="str">
            <v>LOG</v>
          </cell>
          <cell r="F338" t="str">
            <v>Driver</v>
          </cell>
          <cell r="G338" t="str">
            <v>C</v>
          </cell>
          <cell r="H338" t="str">
            <v>Office</v>
          </cell>
          <cell r="I338" t="str">
            <v>EFC01</v>
          </cell>
          <cell r="J338">
            <v>650100</v>
          </cell>
          <cell r="K338" t="str">
            <v>A12</v>
          </cell>
          <cell r="L338" t="str">
            <v>AM10</v>
          </cell>
          <cell r="M338">
            <v>198</v>
          </cell>
          <cell r="N338">
            <v>443.4674223913043</v>
          </cell>
          <cell r="O338">
            <v>74.95</v>
          </cell>
          <cell r="Q338">
            <v>77</v>
          </cell>
          <cell r="R338">
            <v>35.6</v>
          </cell>
          <cell r="V338">
            <v>0</v>
          </cell>
          <cell r="W338">
            <v>0</v>
          </cell>
          <cell r="X338">
            <v>112.6</v>
          </cell>
          <cell r="Y338">
            <v>631.01742239130431</v>
          </cell>
          <cell r="Z338">
            <v>31.869566787439609</v>
          </cell>
          <cell r="AA338">
            <v>0</v>
          </cell>
          <cell r="AB338">
            <v>0</v>
          </cell>
          <cell r="AC338">
            <v>152.97392057971012</v>
          </cell>
          <cell r="AD338">
            <v>184.84348736714975</v>
          </cell>
          <cell r="AE338">
            <v>631.01742239130431</v>
          </cell>
          <cell r="AF338">
            <v>130.94999999999999</v>
          </cell>
          <cell r="AG338">
            <v>50.481393791304342</v>
          </cell>
          <cell r="AH338">
            <v>0</v>
          </cell>
          <cell r="AI338">
            <v>495.79690044178739</v>
          </cell>
          <cell r="AJ338">
            <v>22</v>
          </cell>
          <cell r="AK338">
            <v>743.3795159671497</v>
          </cell>
          <cell r="AL338">
            <v>0</v>
          </cell>
          <cell r="AM338">
            <v>320</v>
          </cell>
          <cell r="AN338">
            <v>0</v>
          </cell>
          <cell r="AO338">
            <v>0</v>
          </cell>
          <cell r="AP338">
            <v>220</v>
          </cell>
          <cell r="AQ338">
            <v>643.3795159671497</v>
          </cell>
          <cell r="AR338">
            <v>0</v>
          </cell>
          <cell r="AS338">
            <v>0</v>
          </cell>
          <cell r="AT338">
            <v>0</v>
          </cell>
          <cell r="AU338">
            <v>0</v>
          </cell>
          <cell r="AV338">
            <v>107.27296180652174</v>
          </cell>
          <cell r="AW338">
            <v>157.75435559782608</v>
          </cell>
          <cell r="AX338">
            <v>1143.1338715649758</v>
          </cell>
          <cell r="AY338">
            <v>424.3857231402261</v>
          </cell>
        </row>
        <row r="339">
          <cell r="A339" t="str">
            <v>EF0338</v>
          </cell>
          <cell r="B339" t="str">
            <v>Active</v>
          </cell>
          <cell r="C339" t="str">
            <v>ELFASHER</v>
          </cell>
          <cell r="D339" t="str">
            <v xml:space="preserve">Intisar Mohammed Abdullah </v>
          </cell>
          <cell r="E339" t="str">
            <v>FS</v>
          </cell>
          <cell r="F339" t="str">
            <v>Data Entery</v>
          </cell>
          <cell r="G339" t="str">
            <v>D</v>
          </cell>
          <cell r="H339" t="str">
            <v>Field</v>
          </cell>
          <cell r="I339" t="str">
            <v>EFF01</v>
          </cell>
          <cell r="J339">
            <v>650101</v>
          </cell>
          <cell r="K339" t="str">
            <v>F1K</v>
          </cell>
          <cell r="L339" t="str">
            <v>CA01</v>
          </cell>
          <cell r="M339">
            <v>198</v>
          </cell>
          <cell r="N339">
            <v>519.71280000000002</v>
          </cell>
          <cell r="O339">
            <v>74.95</v>
          </cell>
          <cell r="Q339">
            <v>77</v>
          </cell>
          <cell r="R339">
            <v>35.6</v>
          </cell>
          <cell r="V339">
            <v>60.710869565217401</v>
          </cell>
          <cell r="W339">
            <v>0</v>
          </cell>
          <cell r="X339">
            <v>173.31086956521739</v>
          </cell>
          <cell r="Y339">
            <v>767.97366956521751</v>
          </cell>
          <cell r="Z339">
            <v>0</v>
          </cell>
          <cell r="AA339">
            <v>0</v>
          </cell>
          <cell r="AB339">
            <v>0</v>
          </cell>
          <cell r="AC339">
            <v>0</v>
          </cell>
          <cell r="AD339">
            <v>0</v>
          </cell>
          <cell r="AE339">
            <v>767.97366956521751</v>
          </cell>
          <cell r="AF339">
            <v>130.94999999999999</v>
          </cell>
          <cell r="AG339">
            <v>61.437893565217394</v>
          </cell>
          <cell r="AH339">
            <v>0</v>
          </cell>
          <cell r="AI339">
            <v>575.58577600000012</v>
          </cell>
          <cell r="AJ339">
            <v>22</v>
          </cell>
          <cell r="AK339">
            <v>684.53577600000017</v>
          </cell>
          <cell r="AL339">
            <v>0</v>
          </cell>
          <cell r="AM339">
            <v>220</v>
          </cell>
          <cell r="AN339">
            <v>0</v>
          </cell>
          <cell r="AO339">
            <v>0</v>
          </cell>
          <cell r="AP339">
            <v>220</v>
          </cell>
          <cell r="AQ339">
            <v>684.53577600000017</v>
          </cell>
          <cell r="AR339">
            <v>0</v>
          </cell>
          <cell r="AS339">
            <v>0</v>
          </cell>
          <cell r="AT339">
            <v>0</v>
          </cell>
          <cell r="AU339">
            <v>0</v>
          </cell>
          <cell r="AV339">
            <v>130.55552382608698</v>
          </cell>
          <cell r="AW339">
            <v>191.99341739130438</v>
          </cell>
          <cell r="AX339">
            <v>1118.5291933913045</v>
          </cell>
          <cell r="AY339">
            <v>415.25129505695105</v>
          </cell>
        </row>
        <row r="340">
          <cell r="A340"/>
          <cell r="B340"/>
          <cell r="C340"/>
          <cell r="D340"/>
          <cell r="E340"/>
          <cell r="F340"/>
          <cell r="G340"/>
          <cell r="H340"/>
          <cell r="I340"/>
          <cell r="J340"/>
          <cell r="K340"/>
          <cell r="L340"/>
          <cell r="M340"/>
          <cell r="N340"/>
          <cell r="O340"/>
          <cell r="Q340"/>
          <cell r="R340"/>
          <cell r="V340"/>
          <cell r="X340"/>
          <cell r="Y340"/>
          <cell r="Z340" t="e">
            <v>#N/A</v>
          </cell>
          <cell r="AA340"/>
          <cell r="AB340"/>
          <cell r="AC340"/>
          <cell r="AD340"/>
          <cell r="AE340"/>
          <cell r="AF340"/>
          <cell r="AG340"/>
          <cell r="AH340"/>
          <cell r="AI340"/>
          <cell r="AJ340"/>
          <cell r="AK340"/>
          <cell r="AL340"/>
          <cell r="AM340"/>
          <cell r="AN340"/>
          <cell r="AO340"/>
          <cell r="AP340"/>
          <cell r="AQ340"/>
          <cell r="AR340"/>
          <cell r="AS340"/>
          <cell r="AT340"/>
          <cell r="AU340"/>
          <cell r="AV340"/>
          <cell r="AW340"/>
          <cell r="AX340"/>
          <cell r="AY340"/>
        </row>
        <row r="341">
          <cell r="A341" t="str">
            <v>EF0340</v>
          </cell>
          <cell r="B341" t="str">
            <v>Active</v>
          </cell>
          <cell r="C341" t="str">
            <v>ELFASHER</v>
          </cell>
          <cell r="D341" t="str">
            <v xml:space="preserve">Elyass Mohammed Hussein </v>
          </cell>
          <cell r="E341" t="str">
            <v>FA</v>
          </cell>
          <cell r="F341" t="str">
            <v xml:space="preserve">Food Aid Supervisor  </v>
          </cell>
          <cell r="G341" t="str">
            <v>F</v>
          </cell>
          <cell r="H341" t="str">
            <v>Field</v>
          </cell>
          <cell r="I341" t="str">
            <v>EFF01</v>
          </cell>
          <cell r="J341">
            <v>650101</v>
          </cell>
          <cell r="K341" t="str">
            <v>A12</v>
          </cell>
          <cell r="L341" t="str">
            <v>AM10</v>
          </cell>
          <cell r="M341">
            <v>198</v>
          </cell>
          <cell r="N341">
            <v>739.46828000000005</v>
          </cell>
          <cell r="O341">
            <v>74.95</v>
          </cell>
          <cell r="Q341">
            <v>77</v>
          </cell>
          <cell r="R341">
            <v>35.6</v>
          </cell>
          <cell r="V341">
            <v>208.768</v>
          </cell>
          <cell r="W341">
            <v>0</v>
          </cell>
          <cell r="X341">
            <v>321.36799999999999</v>
          </cell>
          <cell r="Y341">
            <v>1135.78628</v>
          </cell>
          <cell r="Z341">
            <v>0</v>
          </cell>
          <cell r="AA341">
            <v>0</v>
          </cell>
          <cell r="AB341">
            <v>0</v>
          </cell>
          <cell r="AC341">
            <v>0</v>
          </cell>
          <cell r="AD341">
            <v>0</v>
          </cell>
          <cell r="AE341">
            <v>1135.78628</v>
          </cell>
          <cell r="AF341">
            <v>130.94999999999999</v>
          </cell>
          <cell r="AG341">
            <v>90.86290240000001</v>
          </cell>
          <cell r="AH341">
            <v>0</v>
          </cell>
          <cell r="AI341">
            <v>913.97337759999994</v>
          </cell>
          <cell r="AJ341">
            <v>49.794675519999984</v>
          </cell>
          <cell r="AK341">
            <v>995.12870208000015</v>
          </cell>
          <cell r="AL341">
            <v>0</v>
          </cell>
          <cell r="AM341">
            <v>220</v>
          </cell>
          <cell r="AN341">
            <v>0</v>
          </cell>
          <cell r="AO341">
            <v>0</v>
          </cell>
          <cell r="AP341">
            <v>220</v>
          </cell>
          <cell r="AQ341">
            <v>995.12870208000015</v>
          </cell>
          <cell r="AR341">
            <v>0</v>
          </cell>
          <cell r="AS341">
            <v>0</v>
          </cell>
          <cell r="AT341">
            <v>0</v>
          </cell>
          <cell r="AU341">
            <v>0</v>
          </cell>
          <cell r="AV341">
            <v>193.08366760000001</v>
          </cell>
          <cell r="AW341">
            <v>283.94657000000001</v>
          </cell>
          <cell r="AX341">
            <v>1548.8699476000002</v>
          </cell>
          <cell r="AY341">
            <v>575.0142735797923</v>
          </cell>
        </row>
        <row r="342">
          <cell r="A342" t="str">
            <v>EF0341</v>
          </cell>
          <cell r="B342" t="str">
            <v>Active</v>
          </cell>
          <cell r="C342" t="str">
            <v>ELFASHER</v>
          </cell>
          <cell r="D342" t="str">
            <v xml:space="preserve">Adam Abaker Ahmed </v>
          </cell>
          <cell r="E342" t="str">
            <v>FA</v>
          </cell>
          <cell r="F342" t="str">
            <v xml:space="preserve">Food Aid Processing Supervisor  </v>
          </cell>
          <cell r="G342" t="str">
            <v>F</v>
          </cell>
          <cell r="H342" t="str">
            <v>Field</v>
          </cell>
          <cell r="I342" t="str">
            <v>EFF01</v>
          </cell>
          <cell r="J342">
            <v>650101</v>
          </cell>
          <cell r="K342" t="str">
            <v>A12</v>
          </cell>
          <cell r="L342" t="str">
            <v>AM10</v>
          </cell>
          <cell r="M342">
            <v>81</v>
          </cell>
          <cell r="N342">
            <v>302.50975090909094</v>
          </cell>
          <cell r="O342">
            <v>30.661363636363639</v>
          </cell>
          <cell r="Q342">
            <v>31.5</v>
          </cell>
          <cell r="R342">
            <v>14.563636363636364</v>
          </cell>
          <cell r="V342">
            <v>85.405090909090916</v>
          </cell>
          <cell r="W342">
            <v>220</v>
          </cell>
          <cell r="X342">
            <v>351.46872727272728</v>
          </cell>
          <cell r="Y342">
            <v>684.63984181818182</v>
          </cell>
          <cell r="Z342">
            <v>28.681471717171718</v>
          </cell>
          <cell r="AA342">
            <v>0</v>
          </cell>
          <cell r="AB342">
            <v>0</v>
          </cell>
          <cell r="AC342">
            <v>80.308120808080801</v>
          </cell>
          <cell r="AD342">
            <v>108.98959252525252</v>
          </cell>
          <cell r="AE342">
            <v>684.63984181818182</v>
          </cell>
          <cell r="AF342">
            <v>130.94999999999999</v>
          </cell>
          <cell r="AG342">
            <v>90.86290240000001</v>
          </cell>
          <cell r="AH342">
            <v>0</v>
          </cell>
          <cell r="AI342">
            <v>517.32173568080805</v>
          </cell>
          <cell r="AJ342">
            <v>35</v>
          </cell>
          <cell r="AK342">
            <v>667.7665319434343</v>
          </cell>
          <cell r="AL342">
            <v>0</v>
          </cell>
          <cell r="AM342">
            <v>220</v>
          </cell>
          <cell r="AN342">
            <v>0</v>
          </cell>
          <cell r="AO342">
            <v>0</v>
          </cell>
          <cell r="AP342">
            <v>350</v>
          </cell>
          <cell r="AQ342">
            <v>797.7665319434343</v>
          </cell>
          <cell r="AR342">
            <v>0</v>
          </cell>
          <cell r="AS342">
            <v>0</v>
          </cell>
          <cell r="AT342">
            <v>0</v>
          </cell>
          <cell r="AU342">
            <v>0</v>
          </cell>
          <cell r="AV342">
            <v>193.08366760000001</v>
          </cell>
          <cell r="AW342">
            <v>283.94657000000001</v>
          </cell>
          <cell r="AX342">
            <v>1336.7131019434341</v>
          </cell>
          <cell r="AY342">
            <v>496.25155068028675</v>
          </cell>
        </row>
        <row r="343">
          <cell r="A343" t="str">
            <v>EF0342</v>
          </cell>
          <cell r="B343" t="str">
            <v>Active</v>
          </cell>
          <cell r="C343" t="str">
            <v>ELFASHER</v>
          </cell>
          <cell r="D343" t="str">
            <v xml:space="preserve">Mohammed Ibrahim Abuanja </v>
          </cell>
          <cell r="E343" t="str">
            <v>LOG</v>
          </cell>
          <cell r="F343" t="str">
            <v>Store &amp; Transport Manager</v>
          </cell>
          <cell r="G343" t="str">
            <v>G</v>
          </cell>
          <cell r="H343" t="str">
            <v>Office</v>
          </cell>
          <cell r="I343" t="str">
            <v>EFC01</v>
          </cell>
          <cell r="J343">
            <v>650100</v>
          </cell>
          <cell r="K343" t="str">
            <v>F1K</v>
          </cell>
          <cell r="L343" t="str">
            <v>CA03</v>
          </cell>
          <cell r="M343">
            <v>198</v>
          </cell>
          <cell r="N343">
            <v>905.7065600000002</v>
          </cell>
          <cell r="O343">
            <v>74.95</v>
          </cell>
          <cell r="Q343">
            <v>77</v>
          </cell>
          <cell r="R343">
            <v>35.6</v>
          </cell>
          <cell r="V343">
            <v>352.35500000000002</v>
          </cell>
          <cell r="W343">
            <v>0</v>
          </cell>
          <cell r="X343">
            <v>464.95500000000004</v>
          </cell>
          <cell r="Y343">
            <v>1445.6115600000003</v>
          </cell>
          <cell r="Z343">
            <v>0</v>
          </cell>
          <cell r="AA343">
            <v>0</v>
          </cell>
          <cell r="AB343">
            <v>0</v>
          </cell>
          <cell r="AC343">
            <v>0</v>
          </cell>
          <cell r="AD343">
            <v>0</v>
          </cell>
          <cell r="AE343">
            <v>1445.6115600000003</v>
          </cell>
          <cell r="AF343">
            <v>130.94999999999999</v>
          </cell>
          <cell r="AG343">
            <v>115.6489248</v>
          </cell>
          <cell r="AH343">
            <v>0</v>
          </cell>
          <cell r="AI343">
            <v>1199.0126352000002</v>
          </cell>
          <cell r="AJ343">
            <v>106.80252704000004</v>
          </cell>
          <cell r="AK343">
            <v>1223.1601081600002</v>
          </cell>
          <cell r="AL343">
            <v>0</v>
          </cell>
          <cell r="AM343">
            <v>696</v>
          </cell>
          <cell r="AN343">
            <v>0</v>
          </cell>
          <cell r="AO343">
            <v>0</v>
          </cell>
          <cell r="AP343">
            <v>220</v>
          </cell>
          <cell r="AQ343">
            <v>747.16010816000016</v>
          </cell>
          <cell r="AR343">
            <v>0</v>
          </cell>
          <cell r="AS343">
            <v>0</v>
          </cell>
          <cell r="AT343">
            <v>0</v>
          </cell>
          <cell r="AU343">
            <v>0</v>
          </cell>
          <cell r="AV343">
            <v>245.75396520000004</v>
          </cell>
          <cell r="AW343">
            <v>361.40289000000007</v>
          </cell>
          <cell r="AX343">
            <v>1911.3655252000003</v>
          </cell>
          <cell r="AY343">
            <v>709.58989211544326</v>
          </cell>
        </row>
        <row r="344">
          <cell r="A344" t="str">
            <v>EF0343</v>
          </cell>
          <cell r="B344" t="str">
            <v>Active</v>
          </cell>
          <cell r="C344" t="str">
            <v>ELFASHER</v>
          </cell>
          <cell r="D344" t="str">
            <v xml:space="preserve">Adam Ishaq Mohammed </v>
          </cell>
          <cell r="E344" t="str">
            <v>FA</v>
          </cell>
          <cell r="F344" t="str">
            <v>Food Aid Team Leader</v>
          </cell>
          <cell r="G344" t="str">
            <v>D</v>
          </cell>
          <cell r="H344" t="str">
            <v>Field</v>
          </cell>
          <cell r="I344" t="str">
            <v>EFF01</v>
          </cell>
          <cell r="J344">
            <v>650101</v>
          </cell>
          <cell r="K344" t="str">
            <v>A12</v>
          </cell>
          <cell r="L344" t="str">
            <v>AM10</v>
          </cell>
          <cell r="M344">
            <v>198</v>
          </cell>
          <cell r="N344">
            <v>519.71280000000002</v>
          </cell>
          <cell r="O344">
            <v>74.95</v>
          </cell>
          <cell r="Q344">
            <v>77</v>
          </cell>
          <cell r="R344">
            <v>35.6</v>
          </cell>
          <cell r="V344">
            <v>60.710869565217401</v>
          </cell>
          <cell r="W344">
            <v>0</v>
          </cell>
          <cell r="X344">
            <v>173.31086956521739</v>
          </cell>
          <cell r="Y344">
            <v>767.97366956521751</v>
          </cell>
          <cell r="Z344">
            <v>0</v>
          </cell>
          <cell r="AA344">
            <v>0</v>
          </cell>
          <cell r="AB344">
            <v>0</v>
          </cell>
          <cell r="AC344">
            <v>0</v>
          </cell>
          <cell r="AD344">
            <v>0</v>
          </cell>
          <cell r="AE344">
            <v>767.97366956521751</v>
          </cell>
          <cell r="AF344">
            <v>130.94999999999999</v>
          </cell>
          <cell r="AG344">
            <v>61.437893565217394</v>
          </cell>
          <cell r="AH344">
            <v>0</v>
          </cell>
          <cell r="AI344">
            <v>575.58577600000012</v>
          </cell>
          <cell r="AJ344">
            <v>22</v>
          </cell>
          <cell r="AK344">
            <v>684.53577600000017</v>
          </cell>
          <cell r="AL344">
            <v>0</v>
          </cell>
          <cell r="AM344">
            <v>220</v>
          </cell>
          <cell r="AN344">
            <v>0</v>
          </cell>
          <cell r="AO344">
            <v>0</v>
          </cell>
          <cell r="AP344">
            <v>220</v>
          </cell>
          <cell r="AQ344">
            <v>684.53577600000017</v>
          </cell>
          <cell r="AR344">
            <v>0</v>
          </cell>
          <cell r="AS344">
            <v>0</v>
          </cell>
          <cell r="AT344">
            <v>0</v>
          </cell>
          <cell r="AU344">
            <v>0</v>
          </cell>
          <cell r="AV344">
            <v>130.55552382608698</v>
          </cell>
          <cell r="AW344">
            <v>191.99341739130438</v>
          </cell>
          <cell r="AX344">
            <v>1118.5291933913045</v>
          </cell>
          <cell r="AY344">
            <v>415.25129505695105</v>
          </cell>
        </row>
        <row r="345">
          <cell r="A345" t="str">
            <v>EF0344</v>
          </cell>
          <cell r="B345" t="str">
            <v>Active</v>
          </cell>
          <cell r="C345" t="str">
            <v>ELFASHER</v>
          </cell>
          <cell r="D345" t="str">
            <v xml:space="preserve">Abdelrahman Zakaria Eldai </v>
          </cell>
          <cell r="E345" t="str">
            <v>FA</v>
          </cell>
          <cell r="F345" t="str">
            <v>Food Aid Team Leader</v>
          </cell>
          <cell r="G345" t="str">
            <v>D</v>
          </cell>
          <cell r="H345" t="str">
            <v>Field</v>
          </cell>
          <cell r="I345" t="str">
            <v>EFF01</v>
          </cell>
          <cell r="J345">
            <v>650101</v>
          </cell>
          <cell r="K345" t="str">
            <v>A12</v>
          </cell>
          <cell r="L345" t="str">
            <v>AM10</v>
          </cell>
          <cell r="M345">
            <v>198</v>
          </cell>
          <cell r="N345">
            <v>519.71280000000002</v>
          </cell>
          <cell r="O345">
            <v>74.95</v>
          </cell>
          <cell r="Q345">
            <v>77</v>
          </cell>
          <cell r="R345">
            <v>35.6</v>
          </cell>
          <cell r="V345">
            <v>60.710869565217401</v>
          </cell>
          <cell r="W345">
            <v>0</v>
          </cell>
          <cell r="X345">
            <v>173.31086956521739</v>
          </cell>
          <cell r="Y345">
            <v>767.97366956521751</v>
          </cell>
          <cell r="Z345">
            <v>0</v>
          </cell>
          <cell r="AA345">
            <v>0</v>
          </cell>
          <cell r="AB345">
            <v>0</v>
          </cell>
          <cell r="AC345">
            <v>0</v>
          </cell>
          <cell r="AD345">
            <v>0</v>
          </cell>
          <cell r="AE345">
            <v>767.97366956521751</v>
          </cell>
          <cell r="AF345">
            <v>130.94999999999999</v>
          </cell>
          <cell r="AG345">
            <v>61.437893565217394</v>
          </cell>
          <cell r="AH345">
            <v>0</v>
          </cell>
          <cell r="AI345">
            <v>575.58577600000012</v>
          </cell>
          <cell r="AJ345">
            <v>22</v>
          </cell>
          <cell r="AK345">
            <v>684.53577600000017</v>
          </cell>
          <cell r="AL345">
            <v>0</v>
          </cell>
          <cell r="AM345">
            <v>220</v>
          </cell>
          <cell r="AN345">
            <v>0</v>
          </cell>
          <cell r="AO345">
            <v>0</v>
          </cell>
          <cell r="AP345">
            <v>220</v>
          </cell>
          <cell r="AQ345">
            <v>684.53577600000017</v>
          </cell>
          <cell r="AR345">
            <v>0</v>
          </cell>
          <cell r="AS345">
            <v>0</v>
          </cell>
          <cell r="AT345">
            <v>0</v>
          </cell>
          <cell r="AU345">
            <v>0</v>
          </cell>
          <cell r="AV345">
            <v>130.55552382608698</v>
          </cell>
          <cell r="AW345">
            <v>191.99341739130438</v>
          </cell>
          <cell r="AX345">
            <v>1118.5291933913045</v>
          </cell>
          <cell r="AY345">
            <v>415.25129505695105</v>
          </cell>
        </row>
        <row r="346">
          <cell r="A346" t="str">
            <v>EF0345</v>
          </cell>
          <cell r="B346" t="str">
            <v>Active</v>
          </cell>
          <cell r="C346" t="str">
            <v>ELFASHER</v>
          </cell>
          <cell r="D346" t="str">
            <v xml:space="preserve">Salah Mohammed Ahmed </v>
          </cell>
          <cell r="E346" t="str">
            <v>FA</v>
          </cell>
          <cell r="F346" t="str">
            <v>Food Aid Team Leader</v>
          </cell>
          <cell r="G346" t="str">
            <v>D</v>
          </cell>
          <cell r="H346" t="str">
            <v>Field</v>
          </cell>
          <cell r="I346" t="str">
            <v>EFF01</v>
          </cell>
          <cell r="J346">
            <v>650101</v>
          </cell>
          <cell r="K346" t="str">
            <v>A12</v>
          </cell>
          <cell r="L346" t="str">
            <v>AM10</v>
          </cell>
          <cell r="M346">
            <v>198</v>
          </cell>
          <cell r="N346">
            <v>519.71280000000002</v>
          </cell>
          <cell r="O346">
            <v>74.95</v>
          </cell>
          <cell r="Q346">
            <v>77</v>
          </cell>
          <cell r="R346">
            <v>35.6</v>
          </cell>
          <cell r="V346">
            <v>60.710869565217401</v>
          </cell>
          <cell r="W346">
            <v>0</v>
          </cell>
          <cell r="X346">
            <v>173.31086956521739</v>
          </cell>
          <cell r="Y346">
            <v>767.97366956521751</v>
          </cell>
          <cell r="Z346">
            <v>0</v>
          </cell>
          <cell r="AA346">
            <v>0</v>
          </cell>
          <cell r="AB346">
            <v>0</v>
          </cell>
          <cell r="AC346">
            <v>0</v>
          </cell>
          <cell r="AD346">
            <v>0</v>
          </cell>
          <cell r="AE346">
            <v>767.97366956521751</v>
          </cell>
          <cell r="AF346">
            <v>130.94999999999999</v>
          </cell>
          <cell r="AG346">
            <v>61.437893565217394</v>
          </cell>
          <cell r="AH346">
            <v>0</v>
          </cell>
          <cell r="AI346">
            <v>575.58577600000012</v>
          </cell>
          <cell r="AJ346">
            <v>22</v>
          </cell>
          <cell r="AK346">
            <v>684.53577600000017</v>
          </cell>
          <cell r="AL346">
            <v>0</v>
          </cell>
          <cell r="AM346">
            <v>220</v>
          </cell>
          <cell r="AN346">
            <v>0</v>
          </cell>
          <cell r="AO346">
            <v>0</v>
          </cell>
          <cell r="AP346">
            <v>220</v>
          </cell>
          <cell r="AQ346">
            <v>684.53577600000017</v>
          </cell>
          <cell r="AR346">
            <v>0</v>
          </cell>
          <cell r="AS346">
            <v>0</v>
          </cell>
          <cell r="AT346">
            <v>0</v>
          </cell>
          <cell r="AU346">
            <v>0</v>
          </cell>
          <cell r="AV346">
            <v>130.55552382608698</v>
          </cell>
          <cell r="AW346">
            <v>191.99341739130438</v>
          </cell>
          <cell r="AX346">
            <v>1118.5291933913045</v>
          </cell>
          <cell r="AY346">
            <v>415.25129505695105</v>
          </cell>
        </row>
        <row r="347">
          <cell r="A347" t="str">
            <v>EF0346</v>
          </cell>
          <cell r="B347" t="str">
            <v>Active</v>
          </cell>
          <cell r="C347" t="str">
            <v>ELFASHER</v>
          </cell>
          <cell r="D347" t="str">
            <v xml:space="preserve">Musbah Ibrahim Mohammed </v>
          </cell>
          <cell r="E347" t="str">
            <v>FA</v>
          </cell>
          <cell r="F347" t="str">
            <v>Food Aid Team Leader</v>
          </cell>
          <cell r="G347" t="str">
            <v>D</v>
          </cell>
          <cell r="H347" t="str">
            <v>Field</v>
          </cell>
          <cell r="I347" t="str">
            <v>EFF01</v>
          </cell>
          <cell r="J347">
            <v>650101</v>
          </cell>
          <cell r="K347" t="str">
            <v>A12</v>
          </cell>
          <cell r="L347" t="str">
            <v>AM10</v>
          </cell>
          <cell r="M347">
            <v>198</v>
          </cell>
          <cell r="N347">
            <v>519.71280000000002</v>
          </cell>
          <cell r="O347">
            <v>74.95</v>
          </cell>
          <cell r="Q347">
            <v>77</v>
          </cell>
          <cell r="R347">
            <v>35.6</v>
          </cell>
          <cell r="V347">
            <v>60.710869565217401</v>
          </cell>
          <cell r="W347">
            <v>0</v>
          </cell>
          <cell r="X347">
            <v>173.31086956521739</v>
          </cell>
          <cell r="Y347">
            <v>767.97366956521751</v>
          </cell>
          <cell r="Z347">
            <v>0</v>
          </cell>
          <cell r="AA347">
            <v>0</v>
          </cell>
          <cell r="AB347">
            <v>0</v>
          </cell>
          <cell r="AC347">
            <v>0</v>
          </cell>
          <cell r="AD347">
            <v>0</v>
          </cell>
          <cell r="AE347">
            <v>767.97366956521751</v>
          </cell>
          <cell r="AF347">
            <v>130.94999999999999</v>
          </cell>
          <cell r="AG347">
            <v>61.437893565217394</v>
          </cell>
          <cell r="AH347">
            <v>0</v>
          </cell>
          <cell r="AI347">
            <v>575.58577600000012</v>
          </cell>
          <cell r="AJ347">
            <v>22</v>
          </cell>
          <cell r="AK347">
            <v>684.53577600000017</v>
          </cell>
          <cell r="AL347">
            <v>0</v>
          </cell>
          <cell r="AM347">
            <v>570</v>
          </cell>
          <cell r="AN347">
            <v>0</v>
          </cell>
          <cell r="AO347">
            <v>0</v>
          </cell>
          <cell r="AP347">
            <v>220</v>
          </cell>
          <cell r="AQ347">
            <v>334.53577600000017</v>
          </cell>
          <cell r="AR347">
            <v>0</v>
          </cell>
          <cell r="AS347">
            <v>0</v>
          </cell>
          <cell r="AT347">
            <v>0</v>
          </cell>
          <cell r="AU347">
            <v>0</v>
          </cell>
          <cell r="AV347">
            <v>130.55552382608698</v>
          </cell>
          <cell r="AW347">
            <v>191.99341739130438</v>
          </cell>
          <cell r="AX347">
            <v>1118.5291933913045</v>
          </cell>
          <cell r="AY347">
            <v>415.25129505695105</v>
          </cell>
        </row>
        <row r="348">
          <cell r="A348" t="str">
            <v>EF0347</v>
          </cell>
          <cell r="B348" t="str">
            <v>Active</v>
          </cell>
          <cell r="C348" t="str">
            <v>ELFASHER</v>
          </cell>
          <cell r="D348" t="str">
            <v xml:space="preserve">Nour Elsham Mohammed Ramadan </v>
          </cell>
          <cell r="E348" t="str">
            <v>FA</v>
          </cell>
          <cell r="F348" t="str">
            <v>Food Aid Monitor</v>
          </cell>
          <cell r="G348" t="str">
            <v>C</v>
          </cell>
          <cell r="H348" t="str">
            <v>Field</v>
          </cell>
          <cell r="I348" t="str">
            <v>EFF01</v>
          </cell>
          <cell r="J348">
            <v>650101</v>
          </cell>
          <cell r="K348" t="str">
            <v>A12</v>
          </cell>
          <cell r="L348" t="str">
            <v>AM10</v>
          </cell>
          <cell r="M348">
            <v>198</v>
          </cell>
          <cell r="N348">
            <v>443.4674223913043</v>
          </cell>
          <cell r="O348">
            <v>74.95</v>
          </cell>
          <cell r="Q348">
            <v>77</v>
          </cell>
          <cell r="R348">
            <v>35.6</v>
          </cell>
          <cell r="V348">
            <v>0</v>
          </cell>
          <cell r="W348">
            <v>0</v>
          </cell>
          <cell r="X348">
            <v>112.6</v>
          </cell>
          <cell r="Y348">
            <v>631.01742239130431</v>
          </cell>
          <cell r="Z348">
            <v>31.869566787439609</v>
          </cell>
          <cell r="AA348">
            <v>0</v>
          </cell>
          <cell r="AB348">
            <v>0</v>
          </cell>
          <cell r="AC348">
            <v>95.608700362318828</v>
          </cell>
          <cell r="AD348">
            <v>127.47826714975844</v>
          </cell>
          <cell r="AE348">
            <v>631.01742239130431</v>
          </cell>
          <cell r="AF348">
            <v>130.94999999999999</v>
          </cell>
          <cell r="AG348">
            <v>50.481393791304342</v>
          </cell>
          <cell r="AH348">
            <v>0</v>
          </cell>
          <cell r="AI348">
            <v>481.45559538743959</v>
          </cell>
          <cell r="AJ348">
            <v>22</v>
          </cell>
          <cell r="AK348">
            <v>686.0142957497585</v>
          </cell>
          <cell r="AL348">
            <v>0</v>
          </cell>
          <cell r="AM348">
            <v>220</v>
          </cell>
          <cell r="AN348">
            <v>0</v>
          </cell>
          <cell r="AO348">
            <v>0</v>
          </cell>
          <cell r="AP348">
            <v>220</v>
          </cell>
          <cell r="AQ348">
            <v>686.0142957497585</v>
          </cell>
          <cell r="AR348">
            <v>0</v>
          </cell>
          <cell r="AS348">
            <v>0</v>
          </cell>
          <cell r="AT348">
            <v>0</v>
          </cell>
          <cell r="AU348">
            <v>0</v>
          </cell>
          <cell r="AV348">
            <v>107.27296180652174</v>
          </cell>
          <cell r="AW348">
            <v>157.75435559782608</v>
          </cell>
          <cell r="AX348">
            <v>1085.7686513475846</v>
          </cell>
          <cell r="AY348">
            <v>403.08902196582466</v>
          </cell>
        </row>
        <row r="349">
          <cell r="A349" t="str">
            <v>EF0348</v>
          </cell>
          <cell r="B349" t="str">
            <v>Active</v>
          </cell>
          <cell r="C349" t="str">
            <v>ELFASHER</v>
          </cell>
          <cell r="D349" t="str">
            <v xml:space="preserve">Adam AHMED IBRAHIM  </v>
          </cell>
          <cell r="E349" t="str">
            <v>FA</v>
          </cell>
          <cell r="F349" t="str">
            <v>Food Aid Monitor</v>
          </cell>
          <cell r="G349" t="str">
            <v>C</v>
          </cell>
          <cell r="H349" t="str">
            <v>Field</v>
          </cell>
          <cell r="I349" t="str">
            <v>EFF01</v>
          </cell>
          <cell r="J349">
            <v>650101</v>
          </cell>
          <cell r="K349" t="str">
            <v>A12</v>
          </cell>
          <cell r="L349" t="str">
            <v>AM10</v>
          </cell>
          <cell r="M349">
            <v>198</v>
          </cell>
          <cell r="N349">
            <v>443.4674223913043</v>
          </cell>
          <cell r="O349">
            <v>74.95</v>
          </cell>
          <cell r="Q349">
            <v>77</v>
          </cell>
          <cell r="R349">
            <v>35.6</v>
          </cell>
          <cell r="V349">
            <v>0</v>
          </cell>
          <cell r="W349">
            <v>0</v>
          </cell>
          <cell r="X349">
            <v>112.6</v>
          </cell>
          <cell r="Y349">
            <v>631.01742239130431</v>
          </cell>
          <cell r="Z349">
            <v>31.869566787439609</v>
          </cell>
          <cell r="AA349">
            <v>0</v>
          </cell>
          <cell r="AB349">
            <v>0</v>
          </cell>
          <cell r="AC349">
            <v>95.608700362318828</v>
          </cell>
          <cell r="AD349">
            <v>127.47826714975844</v>
          </cell>
          <cell r="AE349">
            <v>631.01742239130431</v>
          </cell>
          <cell r="AF349">
            <v>130.94999999999999</v>
          </cell>
          <cell r="AG349">
            <v>50.481393791304342</v>
          </cell>
          <cell r="AH349">
            <v>0</v>
          </cell>
          <cell r="AI349">
            <v>481.45559538743959</v>
          </cell>
          <cell r="AJ349">
            <v>22</v>
          </cell>
          <cell r="AK349">
            <v>686.0142957497585</v>
          </cell>
          <cell r="AL349">
            <v>0</v>
          </cell>
          <cell r="AM349">
            <v>220</v>
          </cell>
          <cell r="AN349">
            <v>0</v>
          </cell>
          <cell r="AO349">
            <v>0</v>
          </cell>
          <cell r="AP349">
            <v>220</v>
          </cell>
          <cell r="AQ349">
            <v>686.0142957497585</v>
          </cell>
          <cell r="AR349">
            <v>0</v>
          </cell>
          <cell r="AS349">
            <v>0</v>
          </cell>
          <cell r="AT349">
            <v>0</v>
          </cell>
          <cell r="AU349">
            <v>0</v>
          </cell>
          <cell r="AV349">
            <v>107.27296180652174</v>
          </cell>
          <cell r="AW349">
            <v>157.75435559782608</v>
          </cell>
          <cell r="AX349">
            <v>1085.7686513475846</v>
          </cell>
          <cell r="AY349">
            <v>403.08902196582466</v>
          </cell>
        </row>
        <row r="350">
          <cell r="A350" t="str">
            <v>EF0349</v>
          </cell>
          <cell r="B350" t="str">
            <v>Active</v>
          </cell>
          <cell r="C350" t="str">
            <v>ELFASHER</v>
          </cell>
          <cell r="D350" t="str">
            <v xml:space="preserve">Tajeldeen Issa Gibreel Abaker </v>
          </cell>
          <cell r="E350" t="str">
            <v>FA</v>
          </cell>
          <cell r="F350" t="str">
            <v>Food Aid Monitor</v>
          </cell>
          <cell r="G350" t="str">
            <v>C</v>
          </cell>
          <cell r="H350" t="str">
            <v>Field</v>
          </cell>
          <cell r="I350" t="str">
            <v>EFF01</v>
          </cell>
          <cell r="J350">
            <v>650101</v>
          </cell>
          <cell r="K350" t="str">
            <v>A12</v>
          </cell>
          <cell r="L350" t="str">
            <v>AM10</v>
          </cell>
          <cell r="M350">
            <v>198</v>
          </cell>
          <cell r="N350">
            <v>443.4674223913043</v>
          </cell>
          <cell r="O350">
            <v>74.95</v>
          </cell>
          <cell r="Q350">
            <v>77</v>
          </cell>
          <cell r="R350">
            <v>35.6</v>
          </cell>
          <cell r="V350">
            <v>0</v>
          </cell>
          <cell r="W350">
            <v>0</v>
          </cell>
          <cell r="X350">
            <v>112.6</v>
          </cell>
          <cell r="Y350">
            <v>631.01742239130431</v>
          </cell>
          <cell r="Z350">
            <v>31.869566787439609</v>
          </cell>
          <cell r="AA350">
            <v>0</v>
          </cell>
          <cell r="AB350">
            <v>0</v>
          </cell>
          <cell r="AC350">
            <v>95.608700362318828</v>
          </cell>
          <cell r="AD350">
            <v>127.47826714975844</v>
          </cell>
          <cell r="AE350">
            <v>631.01742239130431</v>
          </cell>
          <cell r="AF350">
            <v>130.94999999999999</v>
          </cell>
          <cell r="AG350">
            <v>50.481393791304342</v>
          </cell>
          <cell r="AH350">
            <v>0</v>
          </cell>
          <cell r="AI350">
            <v>481.45559538743959</v>
          </cell>
          <cell r="AJ350">
            <v>22</v>
          </cell>
          <cell r="AK350">
            <v>686.0142957497585</v>
          </cell>
          <cell r="AL350">
            <v>0</v>
          </cell>
          <cell r="AM350">
            <v>220</v>
          </cell>
          <cell r="AN350">
            <v>0</v>
          </cell>
          <cell r="AO350">
            <v>0</v>
          </cell>
          <cell r="AP350">
            <v>220</v>
          </cell>
          <cell r="AQ350">
            <v>686.0142957497585</v>
          </cell>
          <cell r="AR350">
            <v>0</v>
          </cell>
          <cell r="AS350">
            <v>0</v>
          </cell>
          <cell r="AT350">
            <v>0</v>
          </cell>
          <cell r="AU350">
            <v>0</v>
          </cell>
          <cell r="AV350">
            <v>107.27296180652174</v>
          </cell>
          <cell r="AW350">
            <v>157.75435559782608</v>
          </cell>
          <cell r="AX350">
            <v>1085.7686513475846</v>
          </cell>
          <cell r="AY350">
            <v>403.08902196582466</v>
          </cell>
        </row>
        <row r="351">
          <cell r="A351" t="str">
            <v>EF0350</v>
          </cell>
          <cell r="B351" t="str">
            <v>Active</v>
          </cell>
          <cell r="C351" t="str">
            <v>ELFASHER</v>
          </cell>
          <cell r="D351" t="str">
            <v xml:space="preserve">Sosan Yagoub Hussein </v>
          </cell>
          <cell r="E351" t="str">
            <v>FA</v>
          </cell>
          <cell r="F351" t="str">
            <v>Food Aid Monitor</v>
          </cell>
          <cell r="G351" t="str">
            <v>C</v>
          </cell>
          <cell r="H351" t="str">
            <v>Field</v>
          </cell>
          <cell r="I351" t="str">
            <v>EFF01</v>
          </cell>
          <cell r="J351">
            <v>650101</v>
          </cell>
          <cell r="K351" t="str">
            <v>A12</v>
          </cell>
          <cell r="L351" t="str">
            <v>AM10</v>
          </cell>
          <cell r="M351">
            <v>198</v>
          </cell>
          <cell r="N351">
            <v>443.4674223913043</v>
          </cell>
          <cell r="O351">
            <v>74.95</v>
          </cell>
          <cell r="Q351">
            <v>77</v>
          </cell>
          <cell r="R351">
            <v>35.6</v>
          </cell>
          <cell r="V351">
            <v>0</v>
          </cell>
          <cell r="W351">
            <v>0</v>
          </cell>
          <cell r="X351">
            <v>112.6</v>
          </cell>
          <cell r="Y351">
            <v>631.01742239130431</v>
          </cell>
          <cell r="Z351">
            <v>31.869566787439609</v>
          </cell>
          <cell r="AA351">
            <v>0</v>
          </cell>
          <cell r="AB351">
            <v>0</v>
          </cell>
          <cell r="AC351">
            <v>95.608700362318828</v>
          </cell>
          <cell r="AD351">
            <v>127.47826714975844</v>
          </cell>
          <cell r="AE351">
            <v>631.01742239130431</v>
          </cell>
          <cell r="AF351">
            <v>130.94999999999999</v>
          </cell>
          <cell r="AG351">
            <v>50.481393791304342</v>
          </cell>
          <cell r="AH351">
            <v>0</v>
          </cell>
          <cell r="AI351">
            <v>481.45559538743959</v>
          </cell>
          <cell r="AJ351">
            <v>22</v>
          </cell>
          <cell r="AK351">
            <v>686.0142957497585</v>
          </cell>
          <cell r="AL351">
            <v>0</v>
          </cell>
          <cell r="AM351">
            <v>220</v>
          </cell>
          <cell r="AN351">
            <v>0</v>
          </cell>
          <cell r="AO351">
            <v>0</v>
          </cell>
          <cell r="AP351">
            <v>220</v>
          </cell>
          <cell r="AQ351">
            <v>686.0142957497585</v>
          </cell>
          <cell r="AR351">
            <v>0</v>
          </cell>
          <cell r="AS351">
            <v>0</v>
          </cell>
          <cell r="AT351">
            <v>0</v>
          </cell>
          <cell r="AU351">
            <v>0</v>
          </cell>
          <cell r="AV351">
            <v>107.27296180652174</v>
          </cell>
          <cell r="AW351">
            <v>157.75435559782608</v>
          </cell>
          <cell r="AX351">
            <v>1085.7686513475846</v>
          </cell>
          <cell r="AY351">
            <v>403.08902196582466</v>
          </cell>
        </row>
        <row r="352">
          <cell r="A352" t="str">
            <v>EF0351</v>
          </cell>
          <cell r="B352" t="str">
            <v>Active</v>
          </cell>
          <cell r="C352" t="str">
            <v>ELFASHER</v>
          </cell>
          <cell r="D352" t="str">
            <v xml:space="preserve">Mariam Altahir Haroun </v>
          </cell>
          <cell r="E352" t="str">
            <v>FA</v>
          </cell>
          <cell r="F352" t="str">
            <v>Food Aid Monitor</v>
          </cell>
          <cell r="G352" t="str">
            <v>C</v>
          </cell>
          <cell r="H352" t="str">
            <v>Field</v>
          </cell>
          <cell r="I352" t="str">
            <v>EFF01</v>
          </cell>
          <cell r="J352">
            <v>650101</v>
          </cell>
          <cell r="K352" t="str">
            <v>A12</v>
          </cell>
          <cell r="L352" t="str">
            <v>AM10</v>
          </cell>
          <cell r="M352">
            <v>198</v>
          </cell>
          <cell r="N352">
            <v>443.4674223913043</v>
          </cell>
          <cell r="O352">
            <v>74.95</v>
          </cell>
          <cell r="Q352">
            <v>77</v>
          </cell>
          <cell r="R352">
            <v>35.6</v>
          </cell>
          <cell r="V352">
            <v>0</v>
          </cell>
          <cell r="W352">
            <v>0</v>
          </cell>
          <cell r="X352">
            <v>112.6</v>
          </cell>
          <cell r="Y352">
            <v>631.01742239130431</v>
          </cell>
          <cell r="Z352">
            <v>31.869566787439609</v>
          </cell>
          <cell r="AA352">
            <v>0</v>
          </cell>
          <cell r="AB352">
            <v>0</v>
          </cell>
          <cell r="AC352">
            <v>95.608700362318828</v>
          </cell>
          <cell r="AD352">
            <v>127.47826714975844</v>
          </cell>
          <cell r="AE352">
            <v>631.01742239130431</v>
          </cell>
          <cell r="AF352">
            <v>130.94999999999999</v>
          </cell>
          <cell r="AG352">
            <v>50.481393791304342</v>
          </cell>
          <cell r="AH352">
            <v>0</v>
          </cell>
          <cell r="AI352">
            <v>481.45559538743959</v>
          </cell>
          <cell r="AJ352">
            <v>22</v>
          </cell>
          <cell r="AK352">
            <v>686.0142957497585</v>
          </cell>
          <cell r="AL352">
            <v>0</v>
          </cell>
          <cell r="AM352">
            <v>220</v>
          </cell>
          <cell r="AN352">
            <v>0</v>
          </cell>
          <cell r="AO352">
            <v>0</v>
          </cell>
          <cell r="AP352">
            <v>220</v>
          </cell>
          <cell r="AQ352">
            <v>686.0142957497585</v>
          </cell>
          <cell r="AR352">
            <v>0</v>
          </cell>
          <cell r="AS352">
            <v>0</v>
          </cell>
          <cell r="AT352">
            <v>0</v>
          </cell>
          <cell r="AU352">
            <v>0</v>
          </cell>
          <cell r="AV352">
            <v>107.27296180652174</v>
          </cell>
          <cell r="AW352">
            <v>157.75435559782608</v>
          </cell>
          <cell r="AX352">
            <v>1085.7686513475846</v>
          </cell>
          <cell r="AY352">
            <v>403.08902196582466</v>
          </cell>
        </row>
        <row r="353">
          <cell r="A353" t="str">
            <v>EF0352</v>
          </cell>
          <cell r="B353" t="str">
            <v>Active</v>
          </cell>
          <cell r="C353" t="str">
            <v>ELFASHER</v>
          </cell>
          <cell r="D353" t="str">
            <v xml:space="preserve">Fatima Ali Abaker Modawi </v>
          </cell>
          <cell r="E353" t="str">
            <v>FA</v>
          </cell>
          <cell r="F353" t="str">
            <v>Food Aid Monitor</v>
          </cell>
          <cell r="G353" t="str">
            <v>C</v>
          </cell>
          <cell r="H353" t="str">
            <v>Field</v>
          </cell>
          <cell r="I353" t="str">
            <v>EFF01</v>
          </cell>
          <cell r="J353">
            <v>650101</v>
          </cell>
          <cell r="K353" t="str">
            <v>A12</v>
          </cell>
          <cell r="L353" t="str">
            <v>AM10</v>
          </cell>
          <cell r="M353">
            <v>198</v>
          </cell>
          <cell r="N353">
            <v>443.4674223913043</v>
          </cell>
          <cell r="O353">
            <v>74.95</v>
          </cell>
          <cell r="Q353">
            <v>77</v>
          </cell>
          <cell r="R353">
            <v>35.6</v>
          </cell>
          <cell r="V353">
            <v>0</v>
          </cell>
          <cell r="W353">
            <v>0</v>
          </cell>
          <cell r="X353">
            <v>112.6</v>
          </cell>
          <cell r="Y353">
            <v>631.01742239130431</v>
          </cell>
          <cell r="Z353">
            <v>31.869566787439609</v>
          </cell>
          <cell r="AA353">
            <v>0</v>
          </cell>
          <cell r="AB353">
            <v>0</v>
          </cell>
          <cell r="AC353">
            <v>95.608700362318828</v>
          </cell>
          <cell r="AD353">
            <v>127.47826714975844</v>
          </cell>
          <cell r="AE353">
            <v>631.01742239130431</v>
          </cell>
          <cell r="AF353">
            <v>130.94999999999999</v>
          </cell>
          <cell r="AG353">
            <v>50.481393791304342</v>
          </cell>
          <cell r="AH353">
            <v>0</v>
          </cell>
          <cell r="AI353">
            <v>481.45559538743959</v>
          </cell>
          <cell r="AJ353">
            <v>22</v>
          </cell>
          <cell r="AK353">
            <v>686.0142957497585</v>
          </cell>
          <cell r="AL353">
            <v>0</v>
          </cell>
          <cell r="AM353">
            <v>220</v>
          </cell>
          <cell r="AN353">
            <v>0</v>
          </cell>
          <cell r="AO353">
            <v>0</v>
          </cell>
          <cell r="AP353">
            <v>220</v>
          </cell>
          <cell r="AQ353">
            <v>686.0142957497585</v>
          </cell>
          <cell r="AR353">
            <v>0</v>
          </cell>
          <cell r="AS353">
            <v>0</v>
          </cell>
          <cell r="AT353">
            <v>0</v>
          </cell>
          <cell r="AU353">
            <v>0</v>
          </cell>
          <cell r="AV353">
            <v>107.27296180652174</v>
          </cell>
          <cell r="AW353">
            <v>157.75435559782608</v>
          </cell>
          <cell r="AX353">
            <v>1085.7686513475846</v>
          </cell>
          <cell r="AY353">
            <v>403.08902196582466</v>
          </cell>
        </row>
        <row r="354">
          <cell r="A354" t="str">
            <v>EF0353</v>
          </cell>
          <cell r="B354" t="str">
            <v>Active</v>
          </cell>
          <cell r="C354" t="str">
            <v>ELFASHER</v>
          </cell>
          <cell r="D354" t="str">
            <v xml:space="preserve">Hamid Zakaria Basi </v>
          </cell>
          <cell r="E354" t="str">
            <v>FA</v>
          </cell>
          <cell r="F354" t="str">
            <v>Food Aid Monitor</v>
          </cell>
          <cell r="G354" t="str">
            <v>C</v>
          </cell>
          <cell r="H354" t="str">
            <v>Field</v>
          </cell>
          <cell r="I354" t="str">
            <v>EFF01</v>
          </cell>
          <cell r="J354">
            <v>650101</v>
          </cell>
          <cell r="K354" t="str">
            <v>A12</v>
          </cell>
          <cell r="L354" t="str">
            <v>AM10</v>
          </cell>
          <cell r="M354">
            <v>198</v>
          </cell>
          <cell r="N354">
            <v>443.4674223913043</v>
          </cell>
          <cell r="O354">
            <v>74.95</v>
          </cell>
          <cell r="Q354">
            <v>77</v>
          </cell>
          <cell r="R354">
            <v>35.6</v>
          </cell>
          <cell r="V354">
            <v>0</v>
          </cell>
          <cell r="W354">
            <v>0</v>
          </cell>
          <cell r="X354">
            <v>112.6</v>
          </cell>
          <cell r="Y354">
            <v>631.01742239130431</v>
          </cell>
          <cell r="Z354">
            <v>31.869566787439609</v>
          </cell>
          <cell r="AA354">
            <v>0</v>
          </cell>
          <cell r="AB354">
            <v>0</v>
          </cell>
          <cell r="AC354">
            <v>95.608700362318828</v>
          </cell>
          <cell r="AD354">
            <v>127.47826714975844</v>
          </cell>
          <cell r="AE354">
            <v>631.01742239130431</v>
          </cell>
          <cell r="AF354">
            <v>130.94999999999999</v>
          </cell>
          <cell r="AG354">
            <v>50.481393791304342</v>
          </cell>
          <cell r="AH354">
            <v>0</v>
          </cell>
          <cell r="AI354">
            <v>481.45559538743959</v>
          </cell>
          <cell r="AJ354">
            <v>22</v>
          </cell>
          <cell r="AK354">
            <v>686.0142957497585</v>
          </cell>
          <cell r="AL354">
            <v>0</v>
          </cell>
          <cell r="AM354">
            <v>220</v>
          </cell>
          <cell r="AN354">
            <v>0</v>
          </cell>
          <cell r="AO354">
            <v>0</v>
          </cell>
          <cell r="AP354">
            <v>220</v>
          </cell>
          <cell r="AQ354">
            <v>686.0142957497585</v>
          </cell>
          <cell r="AR354">
            <v>0</v>
          </cell>
          <cell r="AS354">
            <v>0</v>
          </cell>
          <cell r="AT354">
            <v>0</v>
          </cell>
          <cell r="AU354">
            <v>0</v>
          </cell>
          <cell r="AV354">
            <v>107.27296180652174</v>
          </cell>
          <cell r="AW354">
            <v>157.75435559782608</v>
          </cell>
          <cell r="AX354">
            <v>1085.7686513475846</v>
          </cell>
          <cell r="AY354">
            <v>403.08902196582466</v>
          </cell>
        </row>
        <row r="355">
          <cell r="A355" t="str">
            <v>EF0354</v>
          </cell>
          <cell r="B355" t="str">
            <v>Active</v>
          </cell>
          <cell r="C355" t="str">
            <v>ELFASHER</v>
          </cell>
          <cell r="D355" t="str">
            <v xml:space="preserve">Ahmed Abdel-Aziz Arbab </v>
          </cell>
          <cell r="E355" t="str">
            <v>FA</v>
          </cell>
          <cell r="F355" t="str">
            <v>Food Aid Monitor</v>
          </cell>
          <cell r="G355" t="str">
            <v>C</v>
          </cell>
          <cell r="H355" t="str">
            <v>Field</v>
          </cell>
          <cell r="I355" t="str">
            <v>EFF01</v>
          </cell>
          <cell r="J355">
            <v>650101</v>
          </cell>
          <cell r="K355" t="str">
            <v>A12</v>
          </cell>
          <cell r="L355" t="str">
            <v>AM10</v>
          </cell>
          <cell r="M355">
            <v>198</v>
          </cell>
          <cell r="N355">
            <v>443.4674223913043</v>
          </cell>
          <cell r="O355">
            <v>74.95</v>
          </cell>
          <cell r="Q355">
            <v>77</v>
          </cell>
          <cell r="R355">
            <v>35.6</v>
          </cell>
          <cell r="V355">
            <v>0</v>
          </cell>
          <cell r="W355">
            <v>0</v>
          </cell>
          <cell r="X355">
            <v>112.6</v>
          </cell>
          <cell r="Y355">
            <v>631.01742239130431</v>
          </cell>
          <cell r="Z355">
            <v>31.869566787439609</v>
          </cell>
          <cell r="AA355">
            <v>0</v>
          </cell>
          <cell r="AB355">
            <v>0</v>
          </cell>
          <cell r="AC355">
            <v>95.608700362318828</v>
          </cell>
          <cell r="AD355">
            <v>127.47826714975844</v>
          </cell>
          <cell r="AE355">
            <v>631.01742239130431</v>
          </cell>
          <cell r="AF355">
            <v>130.94999999999999</v>
          </cell>
          <cell r="AG355">
            <v>50.481393791304342</v>
          </cell>
          <cell r="AH355">
            <v>0</v>
          </cell>
          <cell r="AI355">
            <v>481.45559538743959</v>
          </cell>
          <cell r="AJ355">
            <v>22</v>
          </cell>
          <cell r="AK355">
            <v>686.0142957497585</v>
          </cell>
          <cell r="AL355">
            <v>0</v>
          </cell>
          <cell r="AM355">
            <v>220</v>
          </cell>
          <cell r="AN355">
            <v>0</v>
          </cell>
          <cell r="AO355">
            <v>0</v>
          </cell>
          <cell r="AP355">
            <v>220</v>
          </cell>
          <cell r="AQ355">
            <v>686.0142957497585</v>
          </cell>
          <cell r="AR355">
            <v>0</v>
          </cell>
          <cell r="AS355">
            <v>0</v>
          </cell>
          <cell r="AT355">
            <v>0</v>
          </cell>
          <cell r="AU355">
            <v>0</v>
          </cell>
          <cell r="AV355">
            <v>107.27296180652174</v>
          </cell>
          <cell r="AW355">
            <v>157.75435559782608</v>
          </cell>
          <cell r="AX355">
            <v>1085.7686513475846</v>
          </cell>
          <cell r="AY355">
            <v>403.08902196582466</v>
          </cell>
        </row>
        <row r="356">
          <cell r="A356" t="str">
            <v>EF0355</v>
          </cell>
          <cell r="B356" t="str">
            <v>Active</v>
          </cell>
          <cell r="C356" t="str">
            <v>ELFASHER</v>
          </cell>
          <cell r="D356" t="str">
            <v xml:space="preserve">Ahmed Khalil Hamid </v>
          </cell>
          <cell r="E356" t="str">
            <v>FA</v>
          </cell>
          <cell r="F356" t="str">
            <v>Food Aid Processing Monitor</v>
          </cell>
          <cell r="G356" t="str">
            <v>C</v>
          </cell>
          <cell r="H356" t="str">
            <v>Field</v>
          </cell>
          <cell r="I356" t="str">
            <v>EFF01</v>
          </cell>
          <cell r="J356">
            <v>650101</v>
          </cell>
          <cell r="K356" t="str">
            <v>A12</v>
          </cell>
          <cell r="L356" t="str">
            <v>AM10</v>
          </cell>
          <cell r="M356">
            <v>81</v>
          </cell>
          <cell r="N356">
            <v>181.41849097826085</v>
          </cell>
          <cell r="O356">
            <v>30.661363636363639</v>
          </cell>
          <cell r="Q356">
            <v>31.5</v>
          </cell>
          <cell r="R356">
            <v>14.563636363636364</v>
          </cell>
          <cell r="V356">
            <v>0</v>
          </cell>
          <cell r="W356">
            <v>0</v>
          </cell>
          <cell r="X356">
            <v>46.063636363636363</v>
          </cell>
          <cell r="Y356">
            <v>258.14349097826084</v>
          </cell>
          <cell r="Z356">
            <v>31.869566787439609</v>
          </cell>
          <cell r="AA356">
            <v>57.365220217391297</v>
          </cell>
          <cell r="AB356">
            <v>0</v>
          </cell>
          <cell r="AC356">
            <v>31.869566787439609</v>
          </cell>
          <cell r="AD356">
            <v>121.10435379227052</v>
          </cell>
          <cell r="AE356">
            <v>258.14349097826084</v>
          </cell>
          <cell r="AF356">
            <v>130.94999999999999</v>
          </cell>
          <cell r="AG356">
            <v>50.481393791304342</v>
          </cell>
          <cell r="AH356">
            <v>0</v>
          </cell>
          <cell r="AI356">
            <v>106.98818563502414</v>
          </cell>
          <cell r="AJ356">
            <v>22</v>
          </cell>
          <cell r="AK356">
            <v>306.76645097922699</v>
          </cell>
          <cell r="AL356">
            <v>0</v>
          </cell>
          <cell r="AM356">
            <v>520</v>
          </cell>
          <cell r="AN356">
            <v>0</v>
          </cell>
          <cell r="AO356">
            <v>0</v>
          </cell>
          <cell r="AP356">
            <v>220</v>
          </cell>
          <cell r="AQ356">
            <v>6.7664509792269882</v>
          </cell>
          <cell r="AR356">
            <v>0</v>
          </cell>
          <cell r="AS356">
            <v>0</v>
          </cell>
          <cell r="AT356">
            <v>0</v>
          </cell>
          <cell r="AU356">
            <v>0</v>
          </cell>
          <cell r="AV356">
            <v>107.27296180652174</v>
          </cell>
          <cell r="AW356">
            <v>157.75435559782608</v>
          </cell>
          <cell r="AX356">
            <v>706.52080657705312</v>
          </cell>
          <cell r="AY356">
            <v>262.29416420172595</v>
          </cell>
        </row>
        <row r="357">
          <cell r="A357" t="str">
            <v>EF0356</v>
          </cell>
          <cell r="B357" t="str">
            <v>Active</v>
          </cell>
          <cell r="C357" t="str">
            <v>ELFASHER</v>
          </cell>
          <cell r="D357" t="str">
            <v xml:space="preserve">Adam Yagoub Haroun </v>
          </cell>
          <cell r="E357" t="str">
            <v>LOG</v>
          </cell>
          <cell r="F357" t="str">
            <v>Watchman</v>
          </cell>
          <cell r="G357" t="str">
            <v>A</v>
          </cell>
          <cell r="H357" t="str">
            <v>ST</v>
          </cell>
          <cell r="I357" t="str">
            <v>EFC01</v>
          </cell>
          <cell r="J357">
            <v>650100</v>
          </cell>
          <cell r="K357" t="str">
            <v>F1K</v>
          </cell>
          <cell r="L357" t="str">
            <v>CA03</v>
          </cell>
          <cell r="M357">
            <v>198</v>
          </cell>
          <cell r="N357">
            <v>243.73921189130436</v>
          </cell>
          <cell r="O357">
            <v>74.95</v>
          </cell>
          <cell r="Q357">
            <v>77</v>
          </cell>
          <cell r="R357">
            <v>35.6</v>
          </cell>
          <cell r="V357">
            <v>0</v>
          </cell>
          <cell r="W357">
            <v>0</v>
          </cell>
          <cell r="X357">
            <v>112.6</v>
          </cell>
          <cell r="Y357">
            <v>431.28921189130438</v>
          </cell>
          <cell r="Z357">
            <v>21.782283428853756</v>
          </cell>
          <cell r="AA357">
            <v>0</v>
          </cell>
          <cell r="AB357">
            <v>0</v>
          </cell>
          <cell r="AC357">
            <v>165.54535405928854</v>
          </cell>
          <cell r="AD357">
            <v>187.3276374881423</v>
          </cell>
          <cell r="AE357">
            <v>431.28921189130438</v>
          </cell>
          <cell r="AF357">
            <v>110.95</v>
          </cell>
          <cell r="AG357">
            <v>34.503136951304349</v>
          </cell>
          <cell r="AH357">
            <v>0</v>
          </cell>
          <cell r="AI357">
            <v>332.66798431203563</v>
          </cell>
          <cell r="AJ357">
            <v>22</v>
          </cell>
          <cell r="AK357">
            <v>562.11371242814232</v>
          </cell>
          <cell r="AL357">
            <v>0</v>
          </cell>
          <cell r="AM357">
            <v>220</v>
          </cell>
          <cell r="AN357">
            <v>0</v>
          </cell>
          <cell r="AO357">
            <v>0</v>
          </cell>
          <cell r="AP357">
            <v>220</v>
          </cell>
          <cell r="AQ357">
            <v>562.11371242814232</v>
          </cell>
          <cell r="AR357">
            <v>0</v>
          </cell>
          <cell r="AS357">
            <v>0</v>
          </cell>
          <cell r="AT357">
            <v>0</v>
          </cell>
          <cell r="AU357">
            <v>0</v>
          </cell>
          <cell r="AV357">
            <v>73.319166021521752</v>
          </cell>
          <cell r="AW357">
            <v>107.82230297282609</v>
          </cell>
          <cell r="AX357">
            <v>911.93601540096836</v>
          </cell>
          <cell r="AY357">
            <v>338.55407050770646</v>
          </cell>
        </row>
        <row r="358">
          <cell r="A358" t="str">
            <v>EF0357</v>
          </cell>
          <cell r="B358" t="str">
            <v>Active</v>
          </cell>
          <cell r="C358" t="str">
            <v>ELFASHER</v>
          </cell>
          <cell r="D358" t="str">
            <v xml:space="preserve">Ahmed Abaker Hussein </v>
          </cell>
          <cell r="E358" t="str">
            <v>FA</v>
          </cell>
          <cell r="F358" t="str">
            <v>Food Aid Processing Monitor</v>
          </cell>
          <cell r="G358" t="str">
            <v>C</v>
          </cell>
          <cell r="H358" t="str">
            <v>Office</v>
          </cell>
          <cell r="I358" t="str">
            <v>EFF01</v>
          </cell>
          <cell r="J358">
            <v>650101</v>
          </cell>
          <cell r="K358" t="str">
            <v>A12</v>
          </cell>
          <cell r="L358" t="str">
            <v>AM10</v>
          </cell>
          <cell r="M358">
            <v>81</v>
          </cell>
          <cell r="N358">
            <v>181.41849097826085</v>
          </cell>
          <cell r="O358">
            <v>30.661363636363639</v>
          </cell>
          <cell r="Q358">
            <v>31.5</v>
          </cell>
          <cell r="R358">
            <v>14.563636363636364</v>
          </cell>
          <cell r="V358">
            <v>0</v>
          </cell>
          <cell r="W358">
            <v>0</v>
          </cell>
          <cell r="X358">
            <v>46.063636363636363</v>
          </cell>
          <cell r="Y358">
            <v>258.14349097826084</v>
          </cell>
          <cell r="Z358">
            <v>31.869566787439609</v>
          </cell>
          <cell r="AA358">
            <v>57.365220217391297</v>
          </cell>
          <cell r="AB358">
            <v>0</v>
          </cell>
          <cell r="AC358">
            <v>31.869566787439609</v>
          </cell>
          <cell r="AD358">
            <v>121.10435379227052</v>
          </cell>
          <cell r="AE358">
            <v>258.14349097826084</v>
          </cell>
          <cell r="AF358">
            <v>130.94999999999999</v>
          </cell>
          <cell r="AG358">
            <v>50.481393791304342</v>
          </cell>
          <cell r="AH358">
            <v>0</v>
          </cell>
          <cell r="AI358">
            <v>106.98818563502414</v>
          </cell>
          <cell r="AJ358">
            <v>22</v>
          </cell>
          <cell r="AK358">
            <v>306.76645097922699</v>
          </cell>
          <cell r="AL358">
            <v>0</v>
          </cell>
          <cell r="AM358">
            <v>220</v>
          </cell>
          <cell r="AN358">
            <v>0</v>
          </cell>
          <cell r="AO358">
            <v>0</v>
          </cell>
          <cell r="AP358">
            <v>220</v>
          </cell>
          <cell r="AQ358">
            <v>306.76645097922699</v>
          </cell>
          <cell r="AR358">
            <v>0</v>
          </cell>
          <cell r="AS358">
            <v>0</v>
          </cell>
          <cell r="AT358">
            <v>0</v>
          </cell>
          <cell r="AU358">
            <v>0</v>
          </cell>
          <cell r="AV358">
            <v>107.27296180652174</v>
          </cell>
          <cell r="AW358">
            <v>157.75435559782608</v>
          </cell>
          <cell r="AX358">
            <v>706.52080657705312</v>
          </cell>
          <cell r="AY358">
            <v>262.29416420172595</v>
          </cell>
        </row>
        <row r="359">
          <cell r="A359" t="str">
            <v>EF0358</v>
          </cell>
          <cell r="B359" t="str">
            <v>Active</v>
          </cell>
          <cell r="C359" t="str">
            <v>ELFASHER</v>
          </cell>
          <cell r="D359" t="str">
            <v xml:space="preserve">Elzahara Deifalla Mohammed </v>
          </cell>
          <cell r="E359" t="str">
            <v>ADMIN</v>
          </cell>
          <cell r="F359" t="str">
            <v>Accountant Cashier</v>
          </cell>
          <cell r="G359" t="str">
            <v>E</v>
          </cell>
          <cell r="H359" t="str">
            <v>Office</v>
          </cell>
          <cell r="I359" t="str">
            <v>EFC01</v>
          </cell>
          <cell r="J359">
            <v>650100</v>
          </cell>
          <cell r="K359" t="str">
            <v>F1K</v>
          </cell>
          <cell r="L359" t="str">
            <v>CA03</v>
          </cell>
          <cell r="M359">
            <v>198</v>
          </cell>
          <cell r="N359">
            <v>617.05007999999998</v>
          </cell>
          <cell r="O359">
            <v>74.95</v>
          </cell>
          <cell r="Q359">
            <v>77</v>
          </cell>
          <cell r="R359">
            <v>35.6</v>
          </cell>
          <cell r="V359">
            <v>117.44999999999999</v>
          </cell>
          <cell r="W359">
            <v>0</v>
          </cell>
          <cell r="X359">
            <v>230.04999999999998</v>
          </cell>
          <cell r="Y359">
            <v>922.05007999999998</v>
          </cell>
          <cell r="Z359">
            <v>0</v>
          </cell>
          <cell r="AA359">
            <v>0</v>
          </cell>
          <cell r="AB359">
            <v>0</v>
          </cell>
          <cell r="AC359">
            <v>0</v>
          </cell>
          <cell r="AD359">
            <v>0</v>
          </cell>
          <cell r="AE359">
            <v>922.05007999999998</v>
          </cell>
          <cell r="AF359">
            <v>130.94999999999999</v>
          </cell>
          <cell r="AG359">
            <v>73.7640064</v>
          </cell>
          <cell r="AH359">
            <v>0</v>
          </cell>
          <cell r="AI359">
            <v>717.33607359999996</v>
          </cell>
          <cell r="AJ359">
            <v>22</v>
          </cell>
          <cell r="AK359">
            <v>826.28607360000001</v>
          </cell>
          <cell r="AL359">
            <v>0</v>
          </cell>
          <cell r="AM359">
            <v>640</v>
          </cell>
          <cell r="AN359">
            <v>0</v>
          </cell>
          <cell r="AO359">
            <v>0</v>
          </cell>
          <cell r="AP359">
            <v>220</v>
          </cell>
          <cell r="AQ359">
            <v>406.28607360000001</v>
          </cell>
          <cell r="AR359">
            <v>0</v>
          </cell>
          <cell r="AS359">
            <v>0</v>
          </cell>
          <cell r="AT359">
            <v>0</v>
          </cell>
          <cell r="AU359">
            <v>0</v>
          </cell>
          <cell r="AV359">
            <v>156.7485136</v>
          </cell>
          <cell r="AW359">
            <v>230.51251999999999</v>
          </cell>
          <cell r="AX359">
            <v>1298.7985936</v>
          </cell>
          <cell r="AY359">
            <v>482.17587989397168</v>
          </cell>
        </row>
        <row r="360">
          <cell r="A360" t="str">
            <v>EF0359</v>
          </cell>
          <cell r="B360" t="str">
            <v>Active</v>
          </cell>
          <cell r="C360" t="str">
            <v>ELFASHER</v>
          </cell>
          <cell r="D360" t="str">
            <v xml:space="preserve">Awatif SALEH ABAKER </v>
          </cell>
          <cell r="E360" t="str">
            <v>NUT</v>
          </cell>
          <cell r="F360" t="str">
            <v>Translator</v>
          </cell>
          <cell r="G360" t="str">
            <v>D</v>
          </cell>
          <cell r="H360" t="str">
            <v>TFC</v>
          </cell>
          <cell r="I360" t="str">
            <v>EFN01</v>
          </cell>
          <cell r="J360">
            <v>650101</v>
          </cell>
          <cell r="K360" t="str">
            <v>F1K</v>
          </cell>
          <cell r="L360" t="str">
            <v>CA02</v>
          </cell>
          <cell r="M360">
            <v>198</v>
          </cell>
          <cell r="N360">
            <v>519.71280000000002</v>
          </cell>
          <cell r="O360">
            <v>74.95</v>
          </cell>
          <cell r="Q360">
            <v>77</v>
          </cell>
          <cell r="R360">
            <v>35.6</v>
          </cell>
          <cell r="V360">
            <v>60.710869565217401</v>
          </cell>
          <cell r="W360">
            <v>0</v>
          </cell>
          <cell r="X360">
            <v>173.31086956521739</v>
          </cell>
          <cell r="Y360">
            <v>767.97366956521751</v>
          </cell>
          <cell r="Z360">
            <v>0</v>
          </cell>
          <cell r="AA360">
            <v>0</v>
          </cell>
          <cell r="AB360">
            <v>0</v>
          </cell>
          <cell r="AC360">
            <v>0</v>
          </cell>
          <cell r="AD360">
            <v>0</v>
          </cell>
          <cell r="AE360">
            <v>767.97366956521751</v>
          </cell>
          <cell r="AF360">
            <v>130.94999999999999</v>
          </cell>
          <cell r="AG360">
            <v>61.437893565217394</v>
          </cell>
          <cell r="AH360">
            <v>0</v>
          </cell>
          <cell r="AI360">
            <v>575.58577600000012</v>
          </cell>
          <cell r="AJ360">
            <v>22</v>
          </cell>
          <cell r="AK360">
            <v>684.53577600000017</v>
          </cell>
          <cell r="AL360">
            <v>0</v>
          </cell>
          <cell r="AM360">
            <v>220</v>
          </cell>
          <cell r="AN360">
            <v>0</v>
          </cell>
          <cell r="AO360">
            <v>0</v>
          </cell>
          <cell r="AP360">
            <v>220</v>
          </cell>
          <cell r="AQ360">
            <v>684.53577600000017</v>
          </cell>
          <cell r="AR360">
            <v>0</v>
          </cell>
          <cell r="AS360">
            <v>0</v>
          </cell>
          <cell r="AT360">
            <v>0</v>
          </cell>
          <cell r="AU360">
            <v>0</v>
          </cell>
          <cell r="AV360">
            <v>130.55552382608698</v>
          </cell>
          <cell r="AW360">
            <v>191.99341739130438</v>
          </cell>
          <cell r="AX360">
            <v>1118.5291933913045</v>
          </cell>
          <cell r="AY360">
            <v>415.25129505695105</v>
          </cell>
        </row>
        <row r="361">
          <cell r="A361" t="str">
            <v>EF0360</v>
          </cell>
          <cell r="B361" t="str">
            <v>Active</v>
          </cell>
          <cell r="C361" t="str">
            <v>ELFASHER</v>
          </cell>
          <cell r="D361" t="str">
            <v xml:space="preserve">Rasha Mohammed Abdurrahman </v>
          </cell>
          <cell r="E361" t="str">
            <v>NUT</v>
          </cell>
          <cell r="F361" t="str">
            <v>Home visitor</v>
          </cell>
          <cell r="G361" t="str">
            <v>B</v>
          </cell>
          <cell r="H361" t="str">
            <v>OTP</v>
          </cell>
          <cell r="I361" t="str">
            <v>EFN01</v>
          </cell>
          <cell r="J361">
            <v>650101</v>
          </cell>
          <cell r="K361" t="str">
            <v>F1K</v>
          </cell>
          <cell r="L361" t="str">
            <v>CA02</v>
          </cell>
          <cell r="M361">
            <v>198</v>
          </cell>
          <cell r="N361">
            <v>323.6309301521739</v>
          </cell>
          <cell r="O361">
            <v>74.95</v>
          </cell>
          <cell r="Q361">
            <v>77</v>
          </cell>
          <cell r="R361">
            <v>35.6</v>
          </cell>
          <cell r="V361">
            <v>0</v>
          </cell>
          <cell r="W361">
            <v>0</v>
          </cell>
          <cell r="X361">
            <v>112.6</v>
          </cell>
          <cell r="Y361">
            <v>511.18093015217391</v>
          </cell>
          <cell r="Z361">
            <v>0</v>
          </cell>
          <cell r="AA361">
            <v>0</v>
          </cell>
          <cell r="AB361">
            <v>0</v>
          </cell>
          <cell r="AC361">
            <v>0</v>
          </cell>
          <cell r="AD361">
            <v>0</v>
          </cell>
          <cell r="AE361">
            <v>511.18093015217391</v>
          </cell>
          <cell r="AF361">
            <v>110.95</v>
          </cell>
          <cell r="AG361">
            <v>40.894474412173913</v>
          </cell>
          <cell r="AH361">
            <v>0</v>
          </cell>
          <cell r="AI361">
            <v>359.33645574000002</v>
          </cell>
          <cell r="AJ361">
            <v>22</v>
          </cell>
          <cell r="AK361">
            <v>448.28645574000001</v>
          </cell>
          <cell r="AL361">
            <v>0</v>
          </cell>
          <cell r="AM361">
            <v>220</v>
          </cell>
          <cell r="AN361">
            <v>0</v>
          </cell>
          <cell r="AO361">
            <v>0</v>
          </cell>
          <cell r="AP361">
            <v>220</v>
          </cell>
          <cell r="AQ361">
            <v>448.28645574000001</v>
          </cell>
          <cell r="AR361">
            <v>0</v>
          </cell>
          <cell r="AS361">
            <v>0</v>
          </cell>
          <cell r="AT361">
            <v>0</v>
          </cell>
          <cell r="AU361">
            <v>0</v>
          </cell>
          <cell r="AV361">
            <v>86.900758125869572</v>
          </cell>
          <cell r="AW361">
            <v>127.79523253804348</v>
          </cell>
          <cell r="AX361">
            <v>818.08168827804343</v>
          </cell>
          <cell r="AY361">
            <v>303.71087543084894</v>
          </cell>
        </row>
        <row r="362">
          <cell r="A362" t="str">
            <v>EF0361</v>
          </cell>
          <cell r="B362" t="str">
            <v>Active</v>
          </cell>
          <cell r="C362" t="str">
            <v>ELFASHER</v>
          </cell>
          <cell r="D362" t="str">
            <v xml:space="preserve">Aldaw Yahya Bakhit </v>
          </cell>
          <cell r="E362" t="str">
            <v>NUT</v>
          </cell>
          <cell r="F362" t="str">
            <v xml:space="preserve">Phase Monitor </v>
          </cell>
          <cell r="G362" t="str">
            <v>B</v>
          </cell>
          <cell r="H362" t="str">
            <v>TFC</v>
          </cell>
          <cell r="I362" t="str">
            <v>EFN01</v>
          </cell>
          <cell r="J362">
            <v>650101</v>
          </cell>
          <cell r="K362" t="str">
            <v>F1K</v>
          </cell>
          <cell r="L362" t="str">
            <v>CA02</v>
          </cell>
          <cell r="M362">
            <v>198</v>
          </cell>
          <cell r="N362">
            <v>323.6309301521739</v>
          </cell>
          <cell r="O362">
            <v>74.95</v>
          </cell>
          <cell r="Q362">
            <v>77</v>
          </cell>
          <cell r="R362">
            <v>35.6</v>
          </cell>
          <cell r="V362">
            <v>0</v>
          </cell>
          <cell r="W362">
            <v>0</v>
          </cell>
          <cell r="X362">
            <v>112.6</v>
          </cell>
          <cell r="Y362">
            <v>511.18093015217391</v>
          </cell>
          <cell r="Z362">
            <v>25.817218694554235</v>
          </cell>
          <cell r="AA362">
            <v>0</v>
          </cell>
          <cell r="AB362">
            <v>0</v>
          </cell>
          <cell r="AC362">
            <v>222.02808077316644</v>
          </cell>
          <cell r="AD362">
            <v>247.84529946772068</v>
          </cell>
          <cell r="AE362">
            <v>511.18093015217391</v>
          </cell>
          <cell r="AF362">
            <v>110.95</v>
          </cell>
          <cell r="AG362">
            <v>40.894474412173913</v>
          </cell>
          <cell r="AH362">
            <v>0</v>
          </cell>
          <cell r="AI362">
            <v>607.18175520772058</v>
          </cell>
          <cell r="AJ362">
            <v>22</v>
          </cell>
          <cell r="AK362">
            <v>696.13175520772074</v>
          </cell>
          <cell r="AL362">
            <v>0</v>
          </cell>
          <cell r="AM362">
            <v>220</v>
          </cell>
          <cell r="AN362">
            <v>0</v>
          </cell>
          <cell r="AO362">
            <v>0</v>
          </cell>
          <cell r="AP362">
            <v>220</v>
          </cell>
          <cell r="AQ362">
            <v>696.13175520772074</v>
          </cell>
          <cell r="AR362">
            <v>0</v>
          </cell>
          <cell r="AS362">
            <v>0</v>
          </cell>
          <cell r="AT362">
            <v>0</v>
          </cell>
          <cell r="AU362">
            <v>0</v>
          </cell>
          <cell r="AV362">
            <v>86.900758125869572</v>
          </cell>
          <cell r="AW362">
            <v>127.79523253804348</v>
          </cell>
          <cell r="AX362">
            <v>1065.9269877457641</v>
          </cell>
          <cell r="AY362">
            <v>395.72285168129287</v>
          </cell>
        </row>
        <row r="363">
          <cell r="A363" t="str">
            <v>EF0362</v>
          </cell>
          <cell r="B363" t="str">
            <v>Active</v>
          </cell>
          <cell r="C363" t="str">
            <v>ELFASHER</v>
          </cell>
          <cell r="D363" t="str">
            <v xml:space="preserve">Fatima Mohammed Suliman </v>
          </cell>
          <cell r="E363" t="str">
            <v>NUT</v>
          </cell>
          <cell r="F363" t="str">
            <v xml:space="preserve">Phase Monitor </v>
          </cell>
          <cell r="G363" t="str">
            <v>B</v>
          </cell>
          <cell r="H363" t="str">
            <v>TFC</v>
          </cell>
          <cell r="I363" t="str">
            <v>EFN01</v>
          </cell>
          <cell r="J363">
            <v>650101</v>
          </cell>
          <cell r="K363" t="str">
            <v>F1K</v>
          </cell>
          <cell r="L363" t="str">
            <v>CA02</v>
          </cell>
          <cell r="M363">
            <v>198</v>
          </cell>
          <cell r="N363">
            <v>323.6309301521739</v>
          </cell>
          <cell r="O363">
            <v>74.95</v>
          </cell>
          <cell r="Q363">
            <v>77</v>
          </cell>
          <cell r="R363">
            <v>35.6</v>
          </cell>
          <cell r="V363">
            <v>0</v>
          </cell>
          <cell r="W363">
            <v>0</v>
          </cell>
          <cell r="X363">
            <v>112.6</v>
          </cell>
          <cell r="Y363">
            <v>511.18093015217391</v>
          </cell>
          <cell r="Z363">
            <v>25.817218694554235</v>
          </cell>
          <cell r="AA363">
            <v>0</v>
          </cell>
          <cell r="AB363">
            <v>0</v>
          </cell>
          <cell r="AC363">
            <v>227.19152451207728</v>
          </cell>
          <cell r="AD363">
            <v>253.00874320663152</v>
          </cell>
          <cell r="AE363">
            <v>511.18093015217391</v>
          </cell>
          <cell r="AF363">
            <v>110.95</v>
          </cell>
          <cell r="AG363">
            <v>40.894474412173913</v>
          </cell>
          <cell r="AH363">
            <v>0</v>
          </cell>
          <cell r="AI363">
            <v>612.3451989466314</v>
          </cell>
          <cell r="AJ363">
            <v>22</v>
          </cell>
          <cell r="AK363">
            <v>701.29519894663156</v>
          </cell>
          <cell r="AL363">
            <v>0</v>
          </cell>
          <cell r="AM363">
            <v>220</v>
          </cell>
          <cell r="AN363">
            <v>0</v>
          </cell>
          <cell r="AO363">
            <v>0</v>
          </cell>
          <cell r="AP363">
            <v>220</v>
          </cell>
          <cell r="AQ363">
            <v>701.29519894663156</v>
          </cell>
          <cell r="AR363">
            <v>0</v>
          </cell>
          <cell r="AS363">
            <v>0</v>
          </cell>
          <cell r="AT363">
            <v>0</v>
          </cell>
          <cell r="AU363">
            <v>0</v>
          </cell>
          <cell r="AV363">
            <v>86.900758125869572</v>
          </cell>
          <cell r="AW363">
            <v>127.79523253804348</v>
          </cell>
          <cell r="AX363">
            <v>1071.090431484675</v>
          </cell>
          <cell r="AY363">
            <v>397.63976785317715</v>
          </cell>
        </row>
        <row r="364">
          <cell r="A364" t="str">
            <v>EF0363</v>
          </cell>
          <cell r="B364" t="str">
            <v>Active</v>
          </cell>
          <cell r="C364" t="str">
            <v>ELFASHER</v>
          </cell>
          <cell r="D364" t="str">
            <v xml:space="preserve">Aziza Abdel Gadir Yagob </v>
          </cell>
          <cell r="E364" t="str">
            <v>NUT</v>
          </cell>
          <cell r="F364" t="str">
            <v xml:space="preserve">Phase Monitor </v>
          </cell>
          <cell r="G364" t="str">
            <v>B</v>
          </cell>
          <cell r="H364" t="str">
            <v>TFC</v>
          </cell>
          <cell r="I364" t="str">
            <v>EFN01</v>
          </cell>
          <cell r="J364">
            <v>650101</v>
          </cell>
          <cell r="K364" t="str">
            <v>F1K</v>
          </cell>
          <cell r="L364" t="str">
            <v>CA02</v>
          </cell>
          <cell r="M364">
            <v>198</v>
          </cell>
          <cell r="N364">
            <v>323.6309301521739</v>
          </cell>
          <cell r="O364">
            <v>74.95</v>
          </cell>
          <cell r="Q364">
            <v>77</v>
          </cell>
          <cell r="R364">
            <v>35.6</v>
          </cell>
          <cell r="V364">
            <v>0</v>
          </cell>
          <cell r="W364">
            <v>0</v>
          </cell>
          <cell r="X364">
            <v>112.6</v>
          </cell>
          <cell r="Y364">
            <v>511.18093015217391</v>
          </cell>
          <cell r="Z364">
            <v>25.817218694554235</v>
          </cell>
          <cell r="AA364">
            <v>0</v>
          </cell>
          <cell r="AB364">
            <v>0</v>
          </cell>
          <cell r="AC364">
            <v>222.02808077316644</v>
          </cell>
          <cell r="AD364">
            <v>247.84529946772068</v>
          </cell>
          <cell r="AE364">
            <v>511.18093015217391</v>
          </cell>
          <cell r="AF364">
            <v>110.95</v>
          </cell>
          <cell r="AG364">
            <v>40.894474412173913</v>
          </cell>
          <cell r="AH364">
            <v>0</v>
          </cell>
          <cell r="AI364">
            <v>607.18175520772058</v>
          </cell>
          <cell r="AJ364">
            <v>22</v>
          </cell>
          <cell r="AK364">
            <v>696.13175520772074</v>
          </cell>
          <cell r="AL364">
            <v>0</v>
          </cell>
          <cell r="AM364">
            <v>220</v>
          </cell>
          <cell r="AN364">
            <v>0</v>
          </cell>
          <cell r="AO364">
            <v>0</v>
          </cell>
          <cell r="AP364">
            <v>220</v>
          </cell>
          <cell r="AQ364">
            <v>696.13175520772074</v>
          </cell>
          <cell r="AR364">
            <v>0</v>
          </cell>
          <cell r="AS364">
            <v>0</v>
          </cell>
          <cell r="AT364">
            <v>0</v>
          </cell>
          <cell r="AU364">
            <v>0</v>
          </cell>
          <cell r="AV364">
            <v>86.900758125869572</v>
          </cell>
          <cell r="AW364">
            <v>127.79523253804348</v>
          </cell>
          <cell r="AX364">
            <v>1065.9269877457641</v>
          </cell>
          <cell r="AY364">
            <v>395.72285168129287</v>
          </cell>
        </row>
        <row r="365">
          <cell r="A365" t="str">
            <v>EF0364</v>
          </cell>
          <cell r="B365" t="str">
            <v>Active</v>
          </cell>
          <cell r="C365" t="str">
            <v>ELFASHER</v>
          </cell>
          <cell r="D365" t="str">
            <v xml:space="preserve">Musa Ishag Yagoub </v>
          </cell>
          <cell r="E365" t="str">
            <v>NUT</v>
          </cell>
          <cell r="F365" t="str">
            <v>Measurer</v>
          </cell>
          <cell r="G365" t="str">
            <v>B</v>
          </cell>
          <cell r="H365" t="str">
            <v>OTP</v>
          </cell>
          <cell r="I365" t="str">
            <v>EFN01</v>
          </cell>
          <cell r="J365">
            <v>650101</v>
          </cell>
          <cell r="K365" t="str">
            <v>F1K</v>
          </cell>
          <cell r="L365" t="str">
            <v>CA02</v>
          </cell>
          <cell r="M365">
            <v>198</v>
          </cell>
          <cell r="N365">
            <v>323.6309301521739</v>
          </cell>
          <cell r="O365">
            <v>74.95</v>
          </cell>
          <cell r="Q365">
            <v>77</v>
          </cell>
          <cell r="R365">
            <v>35.6</v>
          </cell>
          <cell r="V365">
            <v>0</v>
          </cell>
          <cell r="W365">
            <v>0</v>
          </cell>
          <cell r="X365">
            <v>112.6</v>
          </cell>
          <cell r="Y365">
            <v>511.18093015217391</v>
          </cell>
          <cell r="Z365">
            <v>0</v>
          </cell>
          <cell r="AA365">
            <v>0</v>
          </cell>
          <cell r="AB365">
            <v>0</v>
          </cell>
          <cell r="AC365">
            <v>108.4323185171278</v>
          </cell>
          <cell r="AD365">
            <v>108.4323185171278</v>
          </cell>
          <cell r="AE365">
            <v>511.18093015217391</v>
          </cell>
          <cell r="AF365">
            <v>110.95</v>
          </cell>
          <cell r="AG365">
            <v>40.894474412173913</v>
          </cell>
          <cell r="AH365">
            <v>0</v>
          </cell>
          <cell r="AI365">
            <v>467.7687742571278</v>
          </cell>
          <cell r="AJ365">
            <v>22</v>
          </cell>
          <cell r="AK365">
            <v>556.71877425712785</v>
          </cell>
          <cell r="AL365">
            <v>0</v>
          </cell>
          <cell r="AM365">
            <v>220</v>
          </cell>
          <cell r="AN365">
            <v>0</v>
          </cell>
          <cell r="AO365">
            <v>0</v>
          </cell>
          <cell r="AP365">
            <v>220</v>
          </cell>
          <cell r="AQ365">
            <v>556.71877425712785</v>
          </cell>
          <cell r="AR365">
            <v>0</v>
          </cell>
          <cell r="AS365">
            <v>0</v>
          </cell>
          <cell r="AT365">
            <v>0</v>
          </cell>
          <cell r="AU365">
            <v>0</v>
          </cell>
          <cell r="AV365">
            <v>86.900758125869572</v>
          </cell>
          <cell r="AW365">
            <v>127.79523253804348</v>
          </cell>
          <cell r="AX365">
            <v>926.51400679517133</v>
          </cell>
          <cell r="AY365">
            <v>343.96611504041823</v>
          </cell>
        </row>
        <row r="366">
          <cell r="A366"/>
          <cell r="B366"/>
          <cell r="C366"/>
          <cell r="D366"/>
          <cell r="E366"/>
          <cell r="F366"/>
          <cell r="G366"/>
          <cell r="H366"/>
          <cell r="I366"/>
          <cell r="J366"/>
          <cell r="K366"/>
          <cell r="L366"/>
          <cell r="M366"/>
          <cell r="N366"/>
          <cell r="O366"/>
          <cell r="Q366"/>
          <cell r="R366"/>
          <cell r="V366"/>
          <cell r="W366"/>
          <cell r="X366"/>
          <cell r="Y366"/>
          <cell r="Z366" t="e">
            <v>#N/A</v>
          </cell>
          <cell r="AA366"/>
          <cell r="AB366"/>
          <cell r="AC366"/>
          <cell r="AD366"/>
          <cell r="AE366"/>
          <cell r="AF366"/>
          <cell r="AG366"/>
          <cell r="AH366"/>
          <cell r="AI366"/>
          <cell r="AJ366"/>
          <cell r="AK366"/>
          <cell r="AL366"/>
          <cell r="AM366"/>
          <cell r="AN366"/>
          <cell r="AO366"/>
          <cell r="AP366"/>
          <cell r="AQ366"/>
          <cell r="AR366"/>
          <cell r="AS366"/>
          <cell r="AT366"/>
          <cell r="AU366"/>
          <cell r="AV366"/>
          <cell r="AW366"/>
          <cell r="AX366"/>
          <cell r="AY366"/>
        </row>
        <row r="367">
          <cell r="A367"/>
          <cell r="B367"/>
          <cell r="C367"/>
          <cell r="D367"/>
          <cell r="E367"/>
          <cell r="F367"/>
          <cell r="G367"/>
          <cell r="H367"/>
          <cell r="I367"/>
          <cell r="J367"/>
          <cell r="K367"/>
          <cell r="L367"/>
          <cell r="M367"/>
          <cell r="N367"/>
          <cell r="O367"/>
          <cell r="Q367"/>
          <cell r="R367"/>
          <cell r="V367"/>
          <cell r="W367"/>
          <cell r="X367"/>
          <cell r="Y367"/>
          <cell r="Z367" t="e">
            <v>#N/A</v>
          </cell>
          <cell r="AA367"/>
          <cell r="AB367"/>
          <cell r="AC367"/>
          <cell r="AD367"/>
          <cell r="AE367"/>
          <cell r="AF367"/>
          <cell r="AG367"/>
          <cell r="AH367"/>
          <cell r="AI367"/>
          <cell r="AJ367"/>
          <cell r="AK367"/>
          <cell r="AL367"/>
          <cell r="AM367"/>
          <cell r="AN367"/>
          <cell r="AO367"/>
          <cell r="AP367"/>
          <cell r="AQ367"/>
          <cell r="AR367"/>
          <cell r="AS367"/>
          <cell r="AT367"/>
          <cell r="AU367"/>
          <cell r="AV367"/>
          <cell r="AW367"/>
          <cell r="AX367"/>
          <cell r="AY367"/>
        </row>
        <row r="368">
          <cell r="A368"/>
          <cell r="B368"/>
          <cell r="C368"/>
          <cell r="D368"/>
          <cell r="E368"/>
          <cell r="F368"/>
          <cell r="G368"/>
          <cell r="H368"/>
          <cell r="I368"/>
          <cell r="J368"/>
          <cell r="K368"/>
          <cell r="L368"/>
          <cell r="M368"/>
          <cell r="N368"/>
          <cell r="O368"/>
          <cell r="Q368"/>
          <cell r="R368"/>
          <cell r="V368"/>
          <cell r="W368"/>
          <cell r="X368"/>
          <cell r="Y368"/>
          <cell r="Z368" t="e">
            <v>#N/A</v>
          </cell>
          <cell r="AA368"/>
          <cell r="AB368"/>
          <cell r="AC368"/>
          <cell r="AD368"/>
          <cell r="AE368"/>
          <cell r="AF368"/>
          <cell r="AG368"/>
          <cell r="AH368"/>
          <cell r="AI368"/>
          <cell r="AJ368"/>
          <cell r="AK368"/>
          <cell r="AL368"/>
          <cell r="AM368"/>
          <cell r="AN368"/>
          <cell r="AO368"/>
          <cell r="AP368"/>
          <cell r="AQ368"/>
          <cell r="AR368"/>
          <cell r="AS368"/>
          <cell r="AT368"/>
          <cell r="AU368"/>
          <cell r="AV368"/>
          <cell r="AW368"/>
          <cell r="AX368"/>
          <cell r="AY368"/>
        </row>
        <row r="369">
          <cell r="A369"/>
          <cell r="B369"/>
          <cell r="C369"/>
          <cell r="D369"/>
          <cell r="E369"/>
          <cell r="F369"/>
          <cell r="G369"/>
          <cell r="H369"/>
          <cell r="I369"/>
          <cell r="J369"/>
          <cell r="K369"/>
          <cell r="L369"/>
          <cell r="M369"/>
          <cell r="N369"/>
          <cell r="O369"/>
          <cell r="Q369"/>
          <cell r="R369"/>
          <cell r="V369"/>
          <cell r="W369"/>
          <cell r="X369"/>
          <cell r="Y369"/>
          <cell r="Z369" t="e">
            <v>#N/A</v>
          </cell>
          <cell r="AA369"/>
          <cell r="AB369"/>
          <cell r="AC369"/>
          <cell r="AD369"/>
          <cell r="AE369"/>
          <cell r="AF369"/>
          <cell r="AG369"/>
          <cell r="AH369"/>
          <cell r="AI369"/>
          <cell r="AJ369"/>
          <cell r="AK369"/>
          <cell r="AL369"/>
          <cell r="AM369"/>
          <cell r="AN369"/>
          <cell r="AO369"/>
          <cell r="AP369"/>
          <cell r="AQ369"/>
          <cell r="AR369"/>
          <cell r="AS369"/>
          <cell r="AT369"/>
          <cell r="AU369"/>
          <cell r="AV369"/>
          <cell r="AW369"/>
          <cell r="AX369"/>
          <cell r="AY369"/>
        </row>
        <row r="370">
          <cell r="A370"/>
          <cell r="B370"/>
          <cell r="C370"/>
          <cell r="D370"/>
          <cell r="E370"/>
          <cell r="F370"/>
          <cell r="G370"/>
          <cell r="H370"/>
          <cell r="I370"/>
          <cell r="J370"/>
          <cell r="K370"/>
          <cell r="L370"/>
          <cell r="M370"/>
          <cell r="N370"/>
          <cell r="O370"/>
          <cell r="Q370"/>
          <cell r="R370"/>
          <cell r="V370"/>
          <cell r="W370"/>
          <cell r="X370"/>
          <cell r="Y370"/>
          <cell r="Z370" t="e">
            <v>#N/A</v>
          </cell>
          <cell r="AA370"/>
          <cell r="AB370"/>
          <cell r="AC370"/>
          <cell r="AD370"/>
          <cell r="AE370"/>
          <cell r="AF370"/>
          <cell r="AG370"/>
          <cell r="AH370"/>
          <cell r="AI370"/>
          <cell r="AJ370"/>
          <cell r="AK370"/>
          <cell r="AL370"/>
          <cell r="AM370"/>
          <cell r="AN370"/>
          <cell r="AO370"/>
          <cell r="AP370"/>
          <cell r="AQ370"/>
          <cell r="AR370"/>
          <cell r="AS370"/>
          <cell r="AT370"/>
          <cell r="AU370"/>
          <cell r="AV370"/>
          <cell r="AW370"/>
          <cell r="AX370"/>
          <cell r="AY370"/>
        </row>
        <row r="371">
          <cell r="A371"/>
          <cell r="B371"/>
          <cell r="C371"/>
          <cell r="D371"/>
          <cell r="E371"/>
          <cell r="F371"/>
          <cell r="G371"/>
          <cell r="H371"/>
          <cell r="I371"/>
          <cell r="J371"/>
          <cell r="K371"/>
          <cell r="L371"/>
          <cell r="M371"/>
          <cell r="N371"/>
          <cell r="O371"/>
          <cell r="Q371"/>
          <cell r="R371"/>
          <cell r="V371"/>
          <cell r="W371"/>
          <cell r="X371"/>
          <cell r="Y371"/>
          <cell r="Z371" t="e">
            <v>#N/A</v>
          </cell>
          <cell r="AA371"/>
          <cell r="AB371"/>
          <cell r="AC371"/>
          <cell r="AD371"/>
          <cell r="AE371"/>
          <cell r="AF371"/>
          <cell r="AG371"/>
          <cell r="AH371"/>
          <cell r="AI371"/>
          <cell r="AJ371"/>
          <cell r="AK371"/>
          <cell r="AL371"/>
          <cell r="AM371"/>
          <cell r="AN371"/>
          <cell r="AO371"/>
          <cell r="AP371"/>
          <cell r="AQ371"/>
          <cell r="AR371"/>
          <cell r="AS371"/>
          <cell r="AT371"/>
          <cell r="AU371"/>
          <cell r="AV371"/>
          <cell r="AW371"/>
          <cell r="AX371"/>
          <cell r="AY371"/>
        </row>
        <row r="372">
          <cell r="A372"/>
          <cell r="B372"/>
          <cell r="C372"/>
          <cell r="D372"/>
          <cell r="E372"/>
          <cell r="F372"/>
          <cell r="G372"/>
          <cell r="H372"/>
          <cell r="I372"/>
          <cell r="J372"/>
          <cell r="K372"/>
          <cell r="L372"/>
          <cell r="M372"/>
          <cell r="N372"/>
          <cell r="O372"/>
          <cell r="Q372"/>
          <cell r="R372"/>
          <cell r="V372"/>
          <cell r="W372"/>
          <cell r="X372"/>
          <cell r="Y372"/>
          <cell r="Z372" t="e">
            <v>#N/A</v>
          </cell>
          <cell r="AA372"/>
          <cell r="AB372"/>
          <cell r="AC372"/>
          <cell r="AD372"/>
          <cell r="AE372"/>
          <cell r="AF372"/>
          <cell r="AG372"/>
          <cell r="AH372"/>
          <cell r="AI372"/>
          <cell r="AJ372"/>
          <cell r="AK372"/>
          <cell r="AL372"/>
          <cell r="AM372"/>
          <cell r="AN372"/>
          <cell r="AO372"/>
          <cell r="AP372"/>
          <cell r="AQ372"/>
          <cell r="AR372"/>
          <cell r="AS372"/>
          <cell r="AT372"/>
          <cell r="AU372"/>
          <cell r="AV372"/>
          <cell r="AW372"/>
          <cell r="AX372"/>
          <cell r="AY372"/>
        </row>
        <row r="373">
          <cell r="A373"/>
          <cell r="B373"/>
          <cell r="C373"/>
          <cell r="D373"/>
          <cell r="E373"/>
          <cell r="F373"/>
          <cell r="G373"/>
          <cell r="H373"/>
          <cell r="I373"/>
          <cell r="J373"/>
          <cell r="K373"/>
          <cell r="L373"/>
          <cell r="M373"/>
          <cell r="N373"/>
          <cell r="O373"/>
          <cell r="Q373"/>
          <cell r="R373"/>
          <cell r="V373"/>
          <cell r="W373"/>
          <cell r="X373"/>
          <cell r="Y373"/>
          <cell r="Z373" t="e">
            <v>#N/A</v>
          </cell>
          <cell r="AA373"/>
          <cell r="AB373"/>
          <cell r="AC373"/>
          <cell r="AD373"/>
          <cell r="AE373"/>
          <cell r="AF373"/>
          <cell r="AG373"/>
          <cell r="AH373"/>
          <cell r="AI373"/>
          <cell r="AJ373"/>
          <cell r="AK373"/>
          <cell r="AL373"/>
          <cell r="AM373"/>
          <cell r="AN373"/>
          <cell r="AO373"/>
          <cell r="AP373"/>
          <cell r="AQ373"/>
          <cell r="AR373"/>
          <cell r="AS373"/>
          <cell r="AT373"/>
          <cell r="AU373"/>
          <cell r="AV373"/>
          <cell r="AW373"/>
          <cell r="AX373"/>
          <cell r="AY373"/>
        </row>
        <row r="374">
          <cell r="A374"/>
          <cell r="B374"/>
          <cell r="C374"/>
          <cell r="D374"/>
          <cell r="E374"/>
          <cell r="F374"/>
          <cell r="G374"/>
          <cell r="H374"/>
          <cell r="I374"/>
          <cell r="J374"/>
          <cell r="K374"/>
          <cell r="L374"/>
          <cell r="M374"/>
          <cell r="N374"/>
          <cell r="O374"/>
          <cell r="Q374"/>
          <cell r="R374"/>
          <cell r="V374"/>
          <cell r="W374"/>
          <cell r="X374"/>
          <cell r="Y374"/>
          <cell r="Z374" t="e">
            <v>#N/A</v>
          </cell>
          <cell r="AA374"/>
          <cell r="AB374"/>
          <cell r="AC374"/>
          <cell r="AD374"/>
          <cell r="AE374"/>
          <cell r="AF374"/>
          <cell r="AG374"/>
          <cell r="AH374"/>
          <cell r="AI374"/>
          <cell r="AJ374"/>
          <cell r="AK374"/>
          <cell r="AL374"/>
          <cell r="AM374"/>
          <cell r="AN374"/>
          <cell r="AO374"/>
          <cell r="AP374"/>
          <cell r="AQ374"/>
          <cell r="AR374"/>
          <cell r="AS374"/>
          <cell r="AT374"/>
          <cell r="AU374"/>
          <cell r="AV374"/>
          <cell r="AW374"/>
          <cell r="AX374"/>
          <cell r="AY374"/>
        </row>
        <row r="375">
          <cell r="A375"/>
          <cell r="B375"/>
          <cell r="C375"/>
          <cell r="D375"/>
          <cell r="E375"/>
          <cell r="F375"/>
          <cell r="G375"/>
          <cell r="H375"/>
          <cell r="I375"/>
          <cell r="J375"/>
          <cell r="K375"/>
          <cell r="L375"/>
          <cell r="M375"/>
          <cell r="N375"/>
          <cell r="O375"/>
          <cell r="Q375"/>
          <cell r="R375"/>
          <cell r="V375"/>
          <cell r="W375"/>
          <cell r="X375"/>
          <cell r="Y375"/>
          <cell r="Z375" t="e">
            <v>#N/A</v>
          </cell>
          <cell r="AA375"/>
          <cell r="AB375"/>
          <cell r="AC375"/>
          <cell r="AD375"/>
          <cell r="AE375"/>
          <cell r="AF375"/>
          <cell r="AG375"/>
          <cell r="AH375"/>
          <cell r="AI375"/>
          <cell r="AJ375"/>
          <cell r="AK375"/>
          <cell r="AL375"/>
          <cell r="AM375"/>
          <cell r="AN375"/>
          <cell r="AO375"/>
          <cell r="AP375"/>
          <cell r="AQ375"/>
          <cell r="AR375"/>
          <cell r="AS375"/>
          <cell r="AT375"/>
          <cell r="AU375"/>
          <cell r="AV375"/>
          <cell r="AW375"/>
          <cell r="AX375"/>
          <cell r="AY375"/>
        </row>
        <row r="376">
          <cell r="A376"/>
          <cell r="B376"/>
          <cell r="C376"/>
          <cell r="D376"/>
          <cell r="E376"/>
          <cell r="F376"/>
          <cell r="G376"/>
          <cell r="H376"/>
          <cell r="I376"/>
          <cell r="J376"/>
          <cell r="K376"/>
          <cell r="L376"/>
          <cell r="M376"/>
          <cell r="N376"/>
          <cell r="O376"/>
          <cell r="Q376"/>
          <cell r="R376"/>
          <cell r="V376"/>
          <cell r="W376"/>
          <cell r="X376"/>
          <cell r="Y376"/>
          <cell r="Z376" t="e">
            <v>#N/A</v>
          </cell>
          <cell r="AA376"/>
          <cell r="AB376"/>
          <cell r="AC376"/>
          <cell r="AD376"/>
          <cell r="AE376"/>
          <cell r="AF376"/>
          <cell r="AG376"/>
          <cell r="AH376"/>
          <cell r="AI376"/>
          <cell r="AJ376"/>
          <cell r="AK376"/>
          <cell r="AL376"/>
          <cell r="AM376"/>
          <cell r="AN376"/>
          <cell r="AO376"/>
          <cell r="AP376"/>
          <cell r="AQ376"/>
          <cell r="AR376"/>
          <cell r="AS376"/>
          <cell r="AT376"/>
          <cell r="AU376"/>
          <cell r="AV376"/>
          <cell r="AW376"/>
          <cell r="AX376"/>
          <cell r="AY376"/>
        </row>
        <row r="377">
          <cell r="A377"/>
          <cell r="B377"/>
          <cell r="C377"/>
          <cell r="D377"/>
          <cell r="E377"/>
          <cell r="F377"/>
          <cell r="G377"/>
          <cell r="H377"/>
          <cell r="I377"/>
          <cell r="J377"/>
          <cell r="K377"/>
          <cell r="L377"/>
          <cell r="M377"/>
          <cell r="N377"/>
          <cell r="O377"/>
          <cell r="Q377"/>
          <cell r="R377"/>
          <cell r="V377"/>
          <cell r="W377"/>
          <cell r="X377"/>
          <cell r="Y377"/>
          <cell r="Z377" t="e">
            <v>#N/A</v>
          </cell>
          <cell r="AA377"/>
          <cell r="AB377"/>
          <cell r="AC377"/>
          <cell r="AD377"/>
          <cell r="AE377"/>
          <cell r="AF377"/>
          <cell r="AG377"/>
          <cell r="AH377"/>
          <cell r="AI377"/>
          <cell r="AJ377"/>
          <cell r="AK377"/>
          <cell r="AL377"/>
          <cell r="AM377"/>
          <cell r="AN377"/>
          <cell r="AO377"/>
          <cell r="AP377"/>
          <cell r="AQ377"/>
          <cell r="AR377"/>
          <cell r="AS377"/>
          <cell r="AT377"/>
          <cell r="AU377"/>
          <cell r="AV377"/>
          <cell r="AW377"/>
          <cell r="AX377"/>
          <cell r="AY377"/>
        </row>
        <row r="378">
          <cell r="A378"/>
          <cell r="B378"/>
          <cell r="C378"/>
          <cell r="D378"/>
          <cell r="E378"/>
          <cell r="F378"/>
          <cell r="G378"/>
          <cell r="H378"/>
          <cell r="I378"/>
          <cell r="J378"/>
          <cell r="K378"/>
          <cell r="L378"/>
          <cell r="M378"/>
          <cell r="N378"/>
          <cell r="O378"/>
          <cell r="Q378"/>
          <cell r="R378"/>
          <cell r="V378"/>
          <cell r="W378"/>
          <cell r="X378"/>
          <cell r="Y378"/>
          <cell r="Z378" t="e">
            <v>#N/A</v>
          </cell>
          <cell r="AA378"/>
          <cell r="AB378"/>
          <cell r="AC378"/>
          <cell r="AD378"/>
          <cell r="AE378"/>
          <cell r="AF378"/>
          <cell r="AG378"/>
          <cell r="AH378"/>
          <cell r="AI378"/>
          <cell r="AJ378"/>
          <cell r="AK378"/>
          <cell r="AL378"/>
          <cell r="AM378"/>
          <cell r="AN378"/>
          <cell r="AO378"/>
          <cell r="AP378"/>
          <cell r="AQ378"/>
          <cell r="AR378"/>
          <cell r="AS378"/>
          <cell r="AT378"/>
          <cell r="AU378"/>
          <cell r="AV378"/>
          <cell r="AW378"/>
          <cell r="AX378"/>
          <cell r="AY378"/>
        </row>
        <row r="379">
          <cell r="A379"/>
          <cell r="B379"/>
          <cell r="C379"/>
          <cell r="D379"/>
          <cell r="E379"/>
          <cell r="F379"/>
          <cell r="G379"/>
          <cell r="H379"/>
          <cell r="I379"/>
          <cell r="J379"/>
          <cell r="K379"/>
          <cell r="L379"/>
          <cell r="M379"/>
          <cell r="N379"/>
          <cell r="O379"/>
          <cell r="Q379"/>
          <cell r="R379"/>
          <cell r="V379"/>
          <cell r="W379"/>
          <cell r="X379"/>
          <cell r="Y379"/>
          <cell r="Z379" t="e">
            <v>#N/A</v>
          </cell>
          <cell r="AA379"/>
          <cell r="AB379"/>
          <cell r="AC379"/>
          <cell r="AD379"/>
          <cell r="AE379"/>
          <cell r="AF379"/>
          <cell r="AG379"/>
          <cell r="AH379"/>
          <cell r="AI379"/>
          <cell r="AJ379"/>
          <cell r="AK379"/>
          <cell r="AL379"/>
          <cell r="AM379"/>
          <cell r="AN379"/>
          <cell r="AO379"/>
          <cell r="AP379"/>
          <cell r="AQ379"/>
          <cell r="AR379"/>
          <cell r="AS379"/>
          <cell r="AT379"/>
          <cell r="AU379"/>
          <cell r="AV379"/>
          <cell r="AW379"/>
          <cell r="AX379"/>
          <cell r="AY379"/>
        </row>
        <row r="380">
          <cell r="A380"/>
          <cell r="B380"/>
          <cell r="C380"/>
          <cell r="D380"/>
          <cell r="E380"/>
          <cell r="F380"/>
          <cell r="G380"/>
          <cell r="H380"/>
          <cell r="I380"/>
          <cell r="J380"/>
          <cell r="K380"/>
          <cell r="L380"/>
          <cell r="M380"/>
          <cell r="N380"/>
          <cell r="O380"/>
          <cell r="Q380"/>
          <cell r="R380"/>
          <cell r="V380"/>
          <cell r="W380"/>
          <cell r="X380"/>
          <cell r="Y380"/>
          <cell r="Z380" t="e">
            <v>#N/A</v>
          </cell>
          <cell r="AA380"/>
          <cell r="AB380"/>
          <cell r="AC380"/>
          <cell r="AD380"/>
          <cell r="AE380"/>
          <cell r="AF380"/>
          <cell r="AG380"/>
          <cell r="AH380"/>
          <cell r="AI380"/>
          <cell r="AJ380"/>
          <cell r="AK380"/>
          <cell r="AL380"/>
          <cell r="AM380"/>
          <cell r="AN380"/>
          <cell r="AO380"/>
          <cell r="AP380"/>
          <cell r="AQ380"/>
          <cell r="AR380"/>
          <cell r="AS380"/>
          <cell r="AT380"/>
          <cell r="AU380"/>
          <cell r="AV380"/>
          <cell r="AW380"/>
          <cell r="AX380"/>
          <cell r="AY380"/>
        </row>
        <row r="381">
          <cell r="A381"/>
          <cell r="B381"/>
          <cell r="C381"/>
          <cell r="D381"/>
          <cell r="E381"/>
          <cell r="F381"/>
          <cell r="G381"/>
          <cell r="H381"/>
          <cell r="I381"/>
          <cell r="J381"/>
          <cell r="K381"/>
          <cell r="L381"/>
          <cell r="M381"/>
          <cell r="N381"/>
          <cell r="O381"/>
          <cell r="Q381"/>
          <cell r="R381"/>
          <cell r="V381"/>
          <cell r="W381"/>
          <cell r="X381"/>
          <cell r="Y381"/>
          <cell r="Z381" t="e">
            <v>#N/A</v>
          </cell>
          <cell r="AA381"/>
          <cell r="AB381"/>
          <cell r="AC381"/>
          <cell r="AD381"/>
          <cell r="AE381"/>
          <cell r="AF381"/>
          <cell r="AG381"/>
          <cell r="AH381"/>
          <cell r="AI381"/>
          <cell r="AJ381"/>
          <cell r="AK381"/>
          <cell r="AL381"/>
          <cell r="AM381"/>
          <cell r="AN381"/>
          <cell r="AO381"/>
          <cell r="AP381"/>
          <cell r="AQ381"/>
          <cell r="AR381"/>
          <cell r="AS381"/>
          <cell r="AT381"/>
          <cell r="AU381"/>
          <cell r="AV381"/>
          <cell r="AW381"/>
          <cell r="AX381"/>
          <cell r="AY381"/>
        </row>
        <row r="382">
          <cell r="A382"/>
          <cell r="B382"/>
          <cell r="C382"/>
          <cell r="D382"/>
          <cell r="E382"/>
          <cell r="F382"/>
          <cell r="G382"/>
          <cell r="H382"/>
          <cell r="I382"/>
          <cell r="J382"/>
          <cell r="K382"/>
          <cell r="L382"/>
          <cell r="M382"/>
          <cell r="N382"/>
          <cell r="O382"/>
          <cell r="Q382"/>
          <cell r="R382"/>
          <cell r="V382"/>
          <cell r="W382"/>
          <cell r="X382"/>
          <cell r="Y382"/>
          <cell r="Z382" t="e">
            <v>#N/A</v>
          </cell>
          <cell r="AA382"/>
          <cell r="AB382"/>
          <cell r="AC382"/>
          <cell r="AD382"/>
          <cell r="AE382"/>
          <cell r="AF382"/>
          <cell r="AG382"/>
          <cell r="AH382"/>
          <cell r="AI382"/>
          <cell r="AJ382"/>
          <cell r="AK382"/>
          <cell r="AL382"/>
          <cell r="AM382"/>
          <cell r="AN382"/>
          <cell r="AO382"/>
          <cell r="AP382"/>
          <cell r="AQ382"/>
          <cell r="AR382"/>
          <cell r="AS382"/>
          <cell r="AT382"/>
          <cell r="AU382"/>
          <cell r="AV382"/>
          <cell r="AW382"/>
          <cell r="AX382"/>
          <cell r="AY382"/>
        </row>
        <row r="383">
          <cell r="A383"/>
          <cell r="B383"/>
          <cell r="C383"/>
          <cell r="D383"/>
          <cell r="E383"/>
          <cell r="F383"/>
          <cell r="G383"/>
          <cell r="H383"/>
          <cell r="I383"/>
          <cell r="J383"/>
          <cell r="K383"/>
          <cell r="L383"/>
          <cell r="M383"/>
          <cell r="N383"/>
          <cell r="O383"/>
          <cell r="Q383"/>
          <cell r="R383"/>
          <cell r="V383"/>
          <cell r="W383"/>
          <cell r="X383"/>
          <cell r="Y383"/>
          <cell r="Z383" t="e">
            <v>#N/A</v>
          </cell>
          <cell r="AA383"/>
          <cell r="AB383"/>
          <cell r="AC383"/>
          <cell r="AD383"/>
          <cell r="AE383"/>
          <cell r="AF383"/>
          <cell r="AG383"/>
          <cell r="AH383"/>
          <cell r="AI383"/>
          <cell r="AJ383"/>
          <cell r="AK383"/>
          <cell r="AL383"/>
          <cell r="AM383"/>
          <cell r="AN383"/>
          <cell r="AO383"/>
          <cell r="AP383"/>
          <cell r="AQ383"/>
          <cell r="AR383"/>
          <cell r="AS383"/>
          <cell r="AT383"/>
          <cell r="AU383"/>
          <cell r="AV383"/>
          <cell r="AW383"/>
          <cell r="AX383"/>
          <cell r="AY383"/>
        </row>
        <row r="384">
          <cell r="A384"/>
          <cell r="B384"/>
          <cell r="C384"/>
          <cell r="D384"/>
          <cell r="E384"/>
          <cell r="F384"/>
          <cell r="G384"/>
          <cell r="H384"/>
          <cell r="I384"/>
          <cell r="J384"/>
          <cell r="K384"/>
          <cell r="L384"/>
          <cell r="M384"/>
          <cell r="N384"/>
          <cell r="O384"/>
          <cell r="Q384"/>
          <cell r="R384"/>
          <cell r="V384"/>
          <cell r="W384"/>
          <cell r="X384"/>
          <cell r="Y384"/>
          <cell r="Z384" t="e">
            <v>#N/A</v>
          </cell>
          <cell r="AA384"/>
          <cell r="AB384"/>
          <cell r="AC384"/>
          <cell r="AD384"/>
          <cell r="AE384"/>
          <cell r="AF384"/>
          <cell r="AG384"/>
          <cell r="AH384"/>
          <cell r="AI384"/>
          <cell r="AJ384"/>
          <cell r="AK384"/>
          <cell r="AL384"/>
          <cell r="AM384"/>
          <cell r="AN384"/>
          <cell r="AO384"/>
          <cell r="AP384"/>
          <cell r="AQ384"/>
          <cell r="AR384"/>
          <cell r="AS384"/>
          <cell r="AT384"/>
          <cell r="AU384"/>
          <cell r="AV384"/>
          <cell r="AW384"/>
          <cell r="AX384"/>
          <cell r="AY384"/>
        </row>
        <row r="385">
          <cell r="A385"/>
          <cell r="B385"/>
          <cell r="C385"/>
          <cell r="D385"/>
          <cell r="E385"/>
          <cell r="F385"/>
          <cell r="G385"/>
          <cell r="H385"/>
          <cell r="I385"/>
          <cell r="J385"/>
          <cell r="K385"/>
          <cell r="L385"/>
          <cell r="M385"/>
          <cell r="N385"/>
          <cell r="O385"/>
          <cell r="Q385"/>
          <cell r="R385"/>
          <cell r="V385"/>
          <cell r="W385"/>
          <cell r="X385"/>
          <cell r="Y385"/>
          <cell r="Z385" t="e">
            <v>#N/A</v>
          </cell>
          <cell r="AA385"/>
          <cell r="AB385"/>
          <cell r="AC385"/>
          <cell r="AD385"/>
          <cell r="AE385"/>
          <cell r="AF385"/>
          <cell r="AG385"/>
          <cell r="AH385"/>
          <cell r="AI385"/>
          <cell r="AJ385"/>
          <cell r="AK385"/>
          <cell r="AL385"/>
          <cell r="AM385"/>
          <cell r="AN385"/>
          <cell r="AO385"/>
          <cell r="AP385"/>
          <cell r="AQ385"/>
          <cell r="AR385"/>
          <cell r="AS385"/>
          <cell r="AT385"/>
          <cell r="AU385"/>
          <cell r="AV385"/>
          <cell r="AW385"/>
          <cell r="AX385"/>
          <cell r="AY385"/>
        </row>
        <row r="386">
          <cell r="A386"/>
          <cell r="B386"/>
          <cell r="C386"/>
          <cell r="D386"/>
          <cell r="E386"/>
          <cell r="F386"/>
          <cell r="G386"/>
          <cell r="H386"/>
          <cell r="I386"/>
          <cell r="J386"/>
          <cell r="K386"/>
          <cell r="L386"/>
          <cell r="M386"/>
          <cell r="N386"/>
          <cell r="O386"/>
          <cell r="Q386"/>
          <cell r="R386"/>
          <cell r="V386"/>
          <cell r="W386"/>
          <cell r="X386"/>
          <cell r="Y386"/>
          <cell r="Z386" t="e">
            <v>#N/A</v>
          </cell>
          <cell r="AA386"/>
          <cell r="AB386"/>
          <cell r="AC386"/>
          <cell r="AD386"/>
          <cell r="AE386"/>
          <cell r="AF386"/>
          <cell r="AG386"/>
          <cell r="AH386"/>
          <cell r="AI386"/>
          <cell r="AJ386"/>
          <cell r="AK386"/>
          <cell r="AL386"/>
          <cell r="AM386"/>
          <cell r="AN386"/>
          <cell r="AO386"/>
          <cell r="AP386"/>
          <cell r="AQ386"/>
          <cell r="AR386"/>
          <cell r="AS386"/>
          <cell r="AT386"/>
          <cell r="AU386"/>
          <cell r="AV386"/>
          <cell r="AW386"/>
          <cell r="AX386"/>
          <cell r="AY386"/>
        </row>
        <row r="387">
          <cell r="A387"/>
          <cell r="B387"/>
          <cell r="C387"/>
          <cell r="D387"/>
          <cell r="E387"/>
          <cell r="F387"/>
          <cell r="G387"/>
          <cell r="H387"/>
          <cell r="I387"/>
          <cell r="J387"/>
          <cell r="K387"/>
          <cell r="L387"/>
          <cell r="M387"/>
          <cell r="N387"/>
          <cell r="O387"/>
          <cell r="Q387"/>
          <cell r="R387"/>
          <cell r="V387"/>
          <cell r="W387"/>
          <cell r="X387"/>
          <cell r="Y387"/>
          <cell r="Z387" t="e">
            <v>#N/A</v>
          </cell>
          <cell r="AA387"/>
          <cell r="AB387"/>
          <cell r="AC387"/>
          <cell r="AD387"/>
          <cell r="AE387"/>
          <cell r="AF387"/>
          <cell r="AG387"/>
          <cell r="AH387"/>
          <cell r="AI387"/>
          <cell r="AJ387"/>
          <cell r="AK387"/>
          <cell r="AL387"/>
          <cell r="AM387"/>
          <cell r="AN387"/>
          <cell r="AO387"/>
          <cell r="AP387"/>
          <cell r="AQ387"/>
          <cell r="AR387"/>
          <cell r="AS387"/>
          <cell r="AT387"/>
          <cell r="AU387"/>
          <cell r="AV387"/>
          <cell r="AW387"/>
          <cell r="AX387"/>
          <cell r="AY387"/>
        </row>
        <row r="388">
          <cell r="A388"/>
          <cell r="B388"/>
          <cell r="C388"/>
          <cell r="D388"/>
          <cell r="E388"/>
          <cell r="F388"/>
          <cell r="G388"/>
          <cell r="H388"/>
          <cell r="I388"/>
          <cell r="J388"/>
          <cell r="K388"/>
          <cell r="L388"/>
          <cell r="M388"/>
          <cell r="N388"/>
          <cell r="O388"/>
          <cell r="Q388"/>
          <cell r="R388"/>
          <cell r="V388"/>
          <cell r="W388"/>
          <cell r="X388"/>
          <cell r="Y388"/>
          <cell r="Z388" t="e">
            <v>#N/A</v>
          </cell>
          <cell r="AA388"/>
          <cell r="AB388"/>
          <cell r="AC388"/>
          <cell r="AD388"/>
          <cell r="AE388"/>
          <cell r="AF388"/>
          <cell r="AG388"/>
          <cell r="AH388"/>
          <cell r="AI388"/>
          <cell r="AJ388"/>
          <cell r="AK388"/>
          <cell r="AL388"/>
          <cell r="AM388"/>
          <cell r="AN388"/>
          <cell r="AO388"/>
          <cell r="AP388"/>
          <cell r="AQ388"/>
          <cell r="AR388"/>
          <cell r="AS388"/>
          <cell r="AT388"/>
          <cell r="AU388"/>
          <cell r="AV388"/>
          <cell r="AW388"/>
          <cell r="AX388"/>
          <cell r="AY388"/>
        </row>
        <row r="389">
          <cell r="A389"/>
          <cell r="B389"/>
          <cell r="C389"/>
          <cell r="D389"/>
          <cell r="E389"/>
          <cell r="F389"/>
          <cell r="G389"/>
          <cell r="H389"/>
          <cell r="I389"/>
          <cell r="J389"/>
          <cell r="K389"/>
          <cell r="L389"/>
          <cell r="M389"/>
          <cell r="N389"/>
          <cell r="O389"/>
          <cell r="Q389"/>
          <cell r="R389"/>
          <cell r="V389"/>
          <cell r="W389"/>
          <cell r="X389"/>
          <cell r="Y389"/>
          <cell r="Z389" t="e">
            <v>#N/A</v>
          </cell>
          <cell r="AA389"/>
          <cell r="AB389"/>
          <cell r="AC389"/>
          <cell r="AD389"/>
          <cell r="AE389"/>
          <cell r="AF389"/>
          <cell r="AG389"/>
          <cell r="AH389"/>
          <cell r="AI389"/>
          <cell r="AJ389"/>
          <cell r="AK389"/>
          <cell r="AL389"/>
          <cell r="AM389"/>
          <cell r="AN389"/>
          <cell r="AO389"/>
          <cell r="AP389"/>
          <cell r="AQ389"/>
          <cell r="AR389"/>
          <cell r="AS389"/>
          <cell r="AT389"/>
          <cell r="AU389"/>
          <cell r="AV389"/>
          <cell r="AW389"/>
          <cell r="AX389"/>
          <cell r="AY389"/>
        </row>
        <row r="390">
          <cell r="A390"/>
          <cell r="B390"/>
          <cell r="C390"/>
          <cell r="D390"/>
          <cell r="E390"/>
          <cell r="F390"/>
          <cell r="G390"/>
          <cell r="H390"/>
          <cell r="I390"/>
          <cell r="J390"/>
          <cell r="K390"/>
          <cell r="L390"/>
          <cell r="M390"/>
          <cell r="N390"/>
          <cell r="O390"/>
          <cell r="Q390"/>
          <cell r="R390"/>
          <cell r="V390"/>
          <cell r="W390"/>
          <cell r="X390"/>
          <cell r="Y390"/>
          <cell r="Z390" t="e">
            <v>#N/A</v>
          </cell>
          <cell r="AA390"/>
          <cell r="AB390"/>
          <cell r="AC390"/>
          <cell r="AD390"/>
          <cell r="AE390"/>
          <cell r="AF390"/>
          <cell r="AG390"/>
          <cell r="AH390"/>
          <cell r="AI390"/>
          <cell r="AJ390"/>
          <cell r="AK390"/>
          <cell r="AL390"/>
          <cell r="AM390"/>
          <cell r="AN390"/>
          <cell r="AO390"/>
          <cell r="AP390"/>
          <cell r="AQ390"/>
          <cell r="AR390"/>
          <cell r="AS390"/>
          <cell r="AT390"/>
          <cell r="AU390"/>
          <cell r="AV390"/>
          <cell r="AW390"/>
          <cell r="AX390"/>
          <cell r="AY390"/>
        </row>
        <row r="391">
          <cell r="A391"/>
          <cell r="B391"/>
          <cell r="C391"/>
          <cell r="D391"/>
          <cell r="E391"/>
          <cell r="F391"/>
          <cell r="G391"/>
          <cell r="H391"/>
          <cell r="I391"/>
          <cell r="J391"/>
          <cell r="K391"/>
          <cell r="L391"/>
          <cell r="M391"/>
          <cell r="N391"/>
          <cell r="O391"/>
          <cell r="Q391"/>
          <cell r="R391"/>
          <cell r="V391"/>
          <cell r="W391"/>
          <cell r="X391"/>
          <cell r="Y391"/>
          <cell r="Z391" t="e">
            <v>#N/A</v>
          </cell>
          <cell r="AA391"/>
          <cell r="AB391"/>
          <cell r="AC391"/>
          <cell r="AD391"/>
          <cell r="AE391"/>
          <cell r="AF391"/>
          <cell r="AG391"/>
          <cell r="AH391"/>
          <cell r="AI391"/>
          <cell r="AJ391"/>
          <cell r="AK391"/>
          <cell r="AL391"/>
          <cell r="AM391"/>
          <cell r="AN391"/>
          <cell r="AO391"/>
          <cell r="AP391"/>
          <cell r="AQ391"/>
          <cell r="AR391"/>
          <cell r="AS391"/>
          <cell r="AT391"/>
          <cell r="AU391"/>
          <cell r="AV391"/>
          <cell r="AW391"/>
          <cell r="AX391"/>
          <cell r="AY391"/>
        </row>
        <row r="392">
          <cell r="A392"/>
          <cell r="B392"/>
          <cell r="C392"/>
          <cell r="D392"/>
          <cell r="E392"/>
          <cell r="F392"/>
          <cell r="G392"/>
          <cell r="H392"/>
          <cell r="I392"/>
          <cell r="J392"/>
          <cell r="K392"/>
          <cell r="L392"/>
          <cell r="M392"/>
          <cell r="N392"/>
          <cell r="O392"/>
          <cell r="Q392"/>
          <cell r="R392"/>
          <cell r="V392"/>
          <cell r="W392"/>
          <cell r="X392"/>
          <cell r="Y392"/>
          <cell r="Z392" t="e">
            <v>#N/A</v>
          </cell>
          <cell r="AA392"/>
          <cell r="AB392"/>
          <cell r="AC392"/>
          <cell r="AD392"/>
          <cell r="AE392"/>
          <cell r="AF392"/>
          <cell r="AG392"/>
          <cell r="AH392"/>
          <cell r="AI392"/>
          <cell r="AJ392"/>
          <cell r="AK392"/>
          <cell r="AL392"/>
          <cell r="AM392"/>
          <cell r="AN392"/>
          <cell r="AO392"/>
          <cell r="AP392"/>
          <cell r="AQ392"/>
          <cell r="AR392"/>
          <cell r="AS392"/>
          <cell r="AT392"/>
          <cell r="AU392"/>
          <cell r="AV392"/>
          <cell r="AW392"/>
          <cell r="AX392"/>
          <cell r="AY392"/>
        </row>
        <row r="393">
          <cell r="A393"/>
          <cell r="B393"/>
          <cell r="C393"/>
          <cell r="D393"/>
          <cell r="E393"/>
          <cell r="F393"/>
          <cell r="G393"/>
          <cell r="H393"/>
          <cell r="I393"/>
          <cell r="J393"/>
          <cell r="K393"/>
          <cell r="L393"/>
          <cell r="M393"/>
          <cell r="N393"/>
          <cell r="O393"/>
          <cell r="Q393"/>
          <cell r="R393"/>
          <cell r="V393"/>
          <cell r="W393"/>
          <cell r="X393"/>
          <cell r="Y393"/>
          <cell r="Z393" t="e">
            <v>#N/A</v>
          </cell>
          <cell r="AA393"/>
          <cell r="AB393"/>
          <cell r="AC393"/>
          <cell r="AD393"/>
          <cell r="AE393"/>
          <cell r="AF393"/>
          <cell r="AG393"/>
          <cell r="AH393"/>
          <cell r="AI393"/>
          <cell r="AJ393"/>
          <cell r="AK393"/>
          <cell r="AL393"/>
          <cell r="AM393"/>
          <cell r="AN393"/>
          <cell r="AO393"/>
          <cell r="AP393"/>
          <cell r="AQ393"/>
          <cell r="AR393"/>
          <cell r="AS393"/>
          <cell r="AT393"/>
          <cell r="AU393"/>
          <cell r="AV393"/>
          <cell r="AW393"/>
          <cell r="AX393"/>
          <cell r="AY393"/>
        </row>
        <row r="394">
          <cell r="A394"/>
          <cell r="B394"/>
          <cell r="C394"/>
          <cell r="D394"/>
          <cell r="E394"/>
          <cell r="F394"/>
          <cell r="G394"/>
          <cell r="H394"/>
          <cell r="I394"/>
          <cell r="J394"/>
          <cell r="K394"/>
          <cell r="L394"/>
          <cell r="M394"/>
          <cell r="N394"/>
          <cell r="O394"/>
          <cell r="Q394"/>
          <cell r="R394"/>
          <cell r="V394"/>
          <cell r="W394"/>
          <cell r="X394"/>
          <cell r="Y394"/>
          <cell r="Z394" t="e">
            <v>#N/A</v>
          </cell>
          <cell r="AA394"/>
          <cell r="AB394"/>
          <cell r="AC394"/>
          <cell r="AD394"/>
          <cell r="AE394"/>
          <cell r="AF394"/>
          <cell r="AG394"/>
          <cell r="AH394"/>
          <cell r="AI394"/>
          <cell r="AJ394"/>
          <cell r="AK394"/>
          <cell r="AL394"/>
          <cell r="AM394"/>
          <cell r="AN394"/>
          <cell r="AO394"/>
          <cell r="AP394"/>
          <cell r="AQ394"/>
          <cell r="AR394"/>
          <cell r="AS394"/>
          <cell r="AT394"/>
          <cell r="AU394"/>
          <cell r="AV394"/>
          <cell r="AW394"/>
          <cell r="AX394"/>
          <cell r="AY394"/>
        </row>
        <row r="395">
          <cell r="A395"/>
          <cell r="B395"/>
          <cell r="C395"/>
          <cell r="D395"/>
          <cell r="E395"/>
          <cell r="F395"/>
          <cell r="G395"/>
          <cell r="H395"/>
          <cell r="I395"/>
          <cell r="J395"/>
          <cell r="K395"/>
          <cell r="L395"/>
          <cell r="M395"/>
          <cell r="N395"/>
          <cell r="O395"/>
          <cell r="Q395"/>
          <cell r="R395"/>
          <cell r="V395"/>
          <cell r="W395"/>
          <cell r="X395"/>
          <cell r="Y395"/>
          <cell r="Z395" t="e">
            <v>#N/A</v>
          </cell>
          <cell r="AA395"/>
          <cell r="AB395"/>
          <cell r="AC395"/>
          <cell r="AD395"/>
          <cell r="AE395"/>
          <cell r="AF395"/>
          <cell r="AG395"/>
          <cell r="AH395"/>
          <cell r="AI395"/>
          <cell r="AJ395"/>
          <cell r="AK395"/>
          <cell r="AL395"/>
          <cell r="AM395"/>
          <cell r="AN395"/>
          <cell r="AO395"/>
          <cell r="AP395"/>
          <cell r="AQ395"/>
          <cell r="AR395"/>
          <cell r="AS395"/>
          <cell r="AT395"/>
          <cell r="AU395"/>
          <cell r="AV395"/>
          <cell r="AW395"/>
          <cell r="AX395"/>
          <cell r="AY395"/>
        </row>
        <row r="396">
          <cell r="A396"/>
          <cell r="B396"/>
          <cell r="C396"/>
          <cell r="D396"/>
          <cell r="E396"/>
          <cell r="F396"/>
          <cell r="G396"/>
          <cell r="H396"/>
          <cell r="I396"/>
          <cell r="J396"/>
          <cell r="K396"/>
          <cell r="L396"/>
          <cell r="M396"/>
          <cell r="N396"/>
          <cell r="O396"/>
          <cell r="Q396"/>
          <cell r="R396"/>
          <cell r="V396"/>
          <cell r="W396"/>
          <cell r="X396"/>
          <cell r="Y396"/>
          <cell r="Z396" t="e">
            <v>#N/A</v>
          </cell>
          <cell r="AA396"/>
          <cell r="AB396"/>
          <cell r="AC396"/>
          <cell r="AD396"/>
          <cell r="AE396"/>
          <cell r="AF396"/>
          <cell r="AG396"/>
          <cell r="AH396"/>
          <cell r="AI396"/>
          <cell r="AJ396"/>
          <cell r="AK396"/>
          <cell r="AL396"/>
          <cell r="AM396"/>
          <cell r="AN396"/>
          <cell r="AO396"/>
          <cell r="AP396"/>
          <cell r="AQ396"/>
          <cell r="AR396"/>
          <cell r="AS396"/>
          <cell r="AT396"/>
          <cell r="AU396"/>
          <cell r="AV396"/>
          <cell r="AW396"/>
          <cell r="AX396"/>
          <cell r="AY396"/>
        </row>
        <row r="397">
          <cell r="A397"/>
          <cell r="B397"/>
          <cell r="C397"/>
          <cell r="D397"/>
          <cell r="E397"/>
          <cell r="F397"/>
          <cell r="G397"/>
          <cell r="H397"/>
          <cell r="I397"/>
          <cell r="J397"/>
          <cell r="K397"/>
          <cell r="L397"/>
          <cell r="M397"/>
          <cell r="N397"/>
          <cell r="O397"/>
          <cell r="Q397"/>
          <cell r="R397"/>
          <cell r="V397"/>
          <cell r="W397"/>
          <cell r="X397"/>
          <cell r="Y397"/>
          <cell r="Z397" t="e">
            <v>#N/A</v>
          </cell>
          <cell r="AA397"/>
          <cell r="AB397"/>
          <cell r="AC397"/>
          <cell r="AD397"/>
          <cell r="AE397"/>
          <cell r="AF397"/>
          <cell r="AG397"/>
          <cell r="AH397"/>
          <cell r="AI397"/>
          <cell r="AJ397"/>
          <cell r="AK397"/>
          <cell r="AL397"/>
          <cell r="AM397"/>
          <cell r="AN397"/>
          <cell r="AO397"/>
          <cell r="AP397"/>
          <cell r="AQ397"/>
          <cell r="AR397"/>
          <cell r="AS397"/>
          <cell r="AT397"/>
          <cell r="AU397"/>
          <cell r="AV397"/>
          <cell r="AW397"/>
          <cell r="AX397"/>
          <cell r="AY397"/>
        </row>
        <row r="398">
          <cell r="A398"/>
          <cell r="B398"/>
          <cell r="C398"/>
          <cell r="D398"/>
          <cell r="E398"/>
          <cell r="F398"/>
          <cell r="G398"/>
          <cell r="H398"/>
          <cell r="I398"/>
          <cell r="J398"/>
          <cell r="K398"/>
          <cell r="L398"/>
          <cell r="M398"/>
          <cell r="N398"/>
          <cell r="O398"/>
          <cell r="Q398"/>
          <cell r="R398"/>
          <cell r="V398"/>
          <cell r="W398"/>
          <cell r="X398"/>
          <cell r="Y398"/>
          <cell r="Z398" t="e">
            <v>#N/A</v>
          </cell>
          <cell r="AA398"/>
          <cell r="AB398"/>
          <cell r="AC398"/>
          <cell r="AD398"/>
          <cell r="AE398"/>
          <cell r="AF398"/>
          <cell r="AG398"/>
          <cell r="AH398"/>
          <cell r="AI398"/>
          <cell r="AJ398"/>
          <cell r="AK398"/>
          <cell r="AL398"/>
          <cell r="AM398"/>
          <cell r="AN398"/>
          <cell r="AO398"/>
          <cell r="AP398"/>
          <cell r="AQ398"/>
          <cell r="AR398"/>
          <cell r="AS398"/>
          <cell r="AT398"/>
          <cell r="AU398"/>
          <cell r="AV398"/>
          <cell r="AW398"/>
          <cell r="AX398"/>
          <cell r="AY398"/>
        </row>
        <row r="399">
          <cell r="A399"/>
          <cell r="B399"/>
          <cell r="C399"/>
          <cell r="D399"/>
          <cell r="E399"/>
          <cell r="F399"/>
          <cell r="G399"/>
          <cell r="H399"/>
          <cell r="I399"/>
          <cell r="J399"/>
          <cell r="K399"/>
          <cell r="L399"/>
          <cell r="M399"/>
          <cell r="N399"/>
          <cell r="O399"/>
          <cell r="Q399"/>
          <cell r="R399"/>
          <cell r="V399"/>
          <cell r="W399"/>
          <cell r="X399"/>
          <cell r="Y399"/>
          <cell r="Z399" t="e">
            <v>#N/A</v>
          </cell>
          <cell r="AA399"/>
          <cell r="AB399"/>
          <cell r="AC399"/>
          <cell r="AD399"/>
          <cell r="AE399"/>
          <cell r="AF399"/>
          <cell r="AG399"/>
          <cell r="AH399"/>
          <cell r="AI399"/>
          <cell r="AJ399"/>
          <cell r="AK399"/>
          <cell r="AL399"/>
          <cell r="AM399"/>
          <cell r="AN399"/>
          <cell r="AO399"/>
          <cell r="AP399"/>
          <cell r="AQ399"/>
          <cell r="AR399"/>
          <cell r="AS399"/>
          <cell r="AT399"/>
          <cell r="AU399"/>
          <cell r="AV399"/>
          <cell r="AW399"/>
          <cell r="AX399"/>
          <cell r="AY399"/>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5">
          <cell r="E5" t="str">
            <v>EF0001</v>
          </cell>
        </row>
      </sheetData>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e financière ECHO "/>
      <sheetName val="GFU DRAS"/>
      <sheetName val="Calcul GFU CRMCRF"/>
      <sheetName val="Calcul Frais de vie"/>
      <sheetName val="running costs"/>
      <sheetName val="Cumulatif"/>
      <sheetName val="Equip.mobilier"/>
      <sheetName val="RH DMI"/>
      <sheetName val="RH NAT SUPPORT &amp; OPE"/>
      <sheetName val="PERSONNEL CRM"/>
      <sheetName val="Feuil1"/>
    </sheetNames>
    <sheetDataSet>
      <sheetData sheetId="0">
        <row r="2">
          <cell r="K2">
            <v>390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1 Project budget"/>
      <sheetName val="Worksheet 2 Budget by activity"/>
      <sheetName val="Worksheet 3 Funding Sources "/>
      <sheetName val="4 Breakdown by sources"/>
      <sheetName val="BUDGET"/>
      <sheetName val="Sheet1"/>
      <sheetName val="Budget AFD"/>
      <sheetName val="Worksheet_1_Project_budget"/>
      <sheetName val="Worksheet_2_Budget_by_activity"/>
      <sheetName val="Worksheet_3_Funding_Sources_"/>
      <sheetName val="4_Breakdown_by_sources"/>
      <sheetName val="Worksheet_1_Project_budget1"/>
      <sheetName val="Worksheet_2_Budget_by_activity1"/>
      <sheetName val="Worksheet_3_Funding_Sources_1"/>
      <sheetName val="4_Breakdown_by_sources1"/>
      <sheetName val="Budget_AFD"/>
      <sheetName val="Worksheet_1_Project_budget2"/>
      <sheetName val="Worksheet_2_Budget_by_activity2"/>
      <sheetName val="Worksheet_3_Funding_Sources_2"/>
      <sheetName val="4_Breakdown_by_sources2"/>
      <sheetName val="Budget_AFD1"/>
      <sheetName val="TCD_V1"/>
      <sheetName val="TCD_V2"/>
      <sheetName val="Code"/>
      <sheetName val="paie journalier"/>
      <sheetName val="1 Parameters"/>
      <sheetName val="2 Assumptions"/>
      <sheetName val="3 STAFF LIST"/>
      <sheetName val="4 SALARY SCALE"/>
      <sheetName val="5 RECAP FIN LINES"/>
      <sheetName val="6 RECAP Z1"/>
      <sheetName val="7 SALARY SCALE"/>
      <sheetName val="BFU"/>
      <sheetName val="Liste"/>
      <sheetName val="GEC Cost Categories"/>
      <sheetName val="HIV"/>
      <sheetName val="Worksheet_1_Project_budget3"/>
      <sheetName val="Worksheet_2_Budget_by_activity3"/>
      <sheetName val="Worksheet_3_Funding_Sources_3"/>
      <sheetName val="4_Breakdown_by_sources3"/>
      <sheetName val="Budget_AFD2"/>
      <sheetName val="Worksheet_1_Project_budget4"/>
      <sheetName val="Worksheet_2_Budget_by_activity4"/>
      <sheetName val="Worksheet_3_Funding_Sources_4"/>
      <sheetName val="4_Breakdown_by_sources4"/>
      <sheetName val="Budget_AFD3"/>
      <sheetName val="Liste 1. Présentation"/>
      <sheetName val="Liste 2. Validation"/>
      <sheetName val="Liste_1__Présentation"/>
      <sheetName val="Liste_2__Validation"/>
      <sheetName val="Paramétrage"/>
      <sheetName val="PVD BUDGET - final"/>
      <sheetName val="1_Parameters"/>
      <sheetName val="2_Assumptions"/>
      <sheetName val="3_STAFF_LIST"/>
      <sheetName val="4_SALARY_SCALE"/>
      <sheetName val="5_RECAP_FIN_LINES"/>
      <sheetName val="6_RECAP_Z1"/>
      <sheetName val="7_SALARY_SCALE"/>
      <sheetName val="Listes"/>
      <sheetName val="Parameters"/>
      <sheetName val="MATERIELS "/>
      <sheetName val="Tabla dinámica"/>
      <sheetName val="Liste_1__Présentation1"/>
      <sheetName val="Liste_2__Validation1"/>
      <sheetName val="GEC_Cost_Categories"/>
    </sheetNames>
    <sheetDataSet>
      <sheetData sheetId="0">
        <row r="56">
          <cell r="E56">
            <v>0</v>
          </cell>
          <cell r="I56">
            <v>0</v>
          </cell>
        </row>
      </sheetData>
      <sheetData sheetId="1" refreshError="1"/>
      <sheetData sheetId="2" refreshError="1"/>
      <sheetData sheetId="3" refreshError="1"/>
      <sheetData sheetId="4" refreshError="1"/>
      <sheetData sheetId="5" refreshError="1"/>
      <sheetData sheetId="6" refreshError="1"/>
      <sheetData sheetId="7" refreshError="1"/>
      <sheetData sheetId="8">
        <row r="56">
          <cell r="E56">
            <v>0</v>
          </cell>
        </row>
      </sheetData>
      <sheetData sheetId="9">
        <row r="56">
          <cell r="E56">
            <v>0</v>
          </cell>
        </row>
      </sheetData>
      <sheetData sheetId="10"/>
      <sheetData sheetId="11">
        <row r="56">
          <cell r="E56">
            <v>0</v>
          </cell>
        </row>
      </sheetData>
      <sheetData sheetId="12"/>
      <sheetData sheetId="13"/>
      <sheetData sheetId="14"/>
      <sheetData sheetId="15">
        <row r="56">
          <cell r="E5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56">
          <cell r="E56">
            <v>0</v>
          </cell>
        </row>
      </sheetData>
      <sheetData sheetId="37"/>
      <sheetData sheetId="38"/>
      <sheetData sheetId="39"/>
      <sheetData sheetId="40"/>
      <sheetData sheetId="41">
        <row r="56">
          <cell r="E56">
            <v>0</v>
          </cell>
        </row>
      </sheetData>
      <sheetData sheetId="42"/>
      <sheetData sheetId="43"/>
      <sheetData sheetId="44"/>
      <sheetData sheetId="45"/>
      <sheetData sheetId="46" refreshError="1"/>
      <sheetData sheetId="47" refreshError="1"/>
      <sheetData sheetId="48"/>
      <sheetData sheetId="49"/>
      <sheetData sheetId="50" refreshError="1"/>
      <sheetData sheetId="51" refreshError="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sheetData sheetId="64"/>
      <sheetData sheetId="6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Budget"/>
      <sheetName val="RECAP UNICEF"/>
      <sheetName val="Expats"/>
      <sheetName val="Staff_SUPPORT"/>
      <sheetName val="Staff_Nut"/>
      <sheetName val="Staff_FS - AM"/>
      <sheetName val="Staff_WS_DK"/>
      <sheetName val="Grille RCI 2011"/>
      <sheetName val="R1_NUT_PEC"/>
      <sheetName val="R2_NUT_MOB"/>
      <sheetName val="R3_NUT_SENSIB"/>
      <sheetName val="R4 WS DK"/>
      <sheetName val="FS1_ACCES-AM"/>
      <sheetName val="FS1 bis_MAR-AM"/>
      <sheetName val="FS2_ETUDES-AM"/>
      <sheetName val="5.LOG direct programme"/>
      <sheetName val="5. Bureaux"/>
      <sheetName val="5. Transport"/>
      <sheetName val="5. Communication"/>
      <sheetName val="5. HA Equipements"/>
      <sheetName val="6. Hypothè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8">
          <cell r="B8">
            <v>655.95699999999999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PROJECTIONS"/>
      <sheetName val="Resultats"/>
    </sheetNames>
    <sheetDataSet>
      <sheetData sheetId="0" refreshError="1">
        <row r="5">
          <cell r="B5">
            <v>3500</v>
          </cell>
        </row>
      </sheetData>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6"/>
      <sheetName val="R5"/>
      <sheetName val="R7"/>
      <sheetName val="R8"/>
      <sheetName val="PRINT"/>
      <sheetName val="SHEET"/>
      <sheetName val="SHEET 2"/>
      <sheetName val="P1"/>
      <sheetName val="P2"/>
      <sheetName val="P3"/>
      <sheetName val="Contract"/>
      <sheetName val="BASES"/>
      <sheetName val="BFU"/>
      <sheetName val="BFU + prévi"/>
      <sheetName val="Worksheet 1 Project budget"/>
      <sheetName val="PARAMETERS"/>
      <sheetName val="NY Base Salary"/>
      <sheetName val="TO_DO"/>
      <sheetName val="SHEET_2"/>
      <sheetName val="paramètres"/>
      <sheetName val="BUDGET"/>
      <sheetName val="Citibank"/>
      <sheetName val="CAIC $"/>
      <sheetName val="CAIC _"/>
      <sheetName val="Stanbic"/>
      <sheetName val="CAIC Euros"/>
      <sheetName val="PARAMETRES"/>
      <sheetName val="TO_DO1"/>
      <sheetName val="SHEET_21"/>
      <sheetName val="BFU_+_prévi"/>
      <sheetName val="Worksheet_1_Project_budget"/>
      <sheetName val="NY_Base_Salary"/>
      <sheetName val="CAIC_$"/>
      <sheetName val="CAIC__"/>
      <sheetName val="CAIC_Euros"/>
      <sheetName val="TO_DO2"/>
      <sheetName val="SHEET_22"/>
      <sheetName val="BFU_+_prévi1"/>
      <sheetName val="Worksheet_1_Project_budget1"/>
      <sheetName val="NY_Base_Salary1"/>
      <sheetName val="CAIC_$1"/>
      <sheetName val="CAIC__1"/>
      <sheetName val="CAIC_Euros1"/>
      <sheetName val="TO_DO3"/>
      <sheetName val="SHEET_23"/>
      <sheetName val="BFU_+_prévi2"/>
      <sheetName val="Worksheet_1_Project_budget2"/>
      <sheetName val="NY_Base_Salary2"/>
      <sheetName val="CAIC_$2"/>
      <sheetName val="CAIC__2"/>
      <sheetName val="CAIC_Euros2"/>
      <sheetName val="TO_DO4"/>
      <sheetName val="SHEET_24"/>
      <sheetName val="BFU_+_prévi3"/>
      <sheetName val="Worksheet_1_Project_budget3"/>
      <sheetName val="NY_Base_Salary3"/>
      <sheetName val="CAIC_$3"/>
      <sheetName val="CAIC__3"/>
      <sheetName val="CAIC_Euros3"/>
      <sheetName val="Data"/>
    </sheetNames>
    <sheetDataSet>
      <sheetData sheetId="0" refreshError="1"/>
      <sheetData sheetId="1" refreshError="1">
        <row r="4">
          <cell r="A4" t="str">
            <v>STAFF CODE</v>
          </cell>
          <cell r="B4" t="str">
            <v>STATUS</v>
          </cell>
          <cell r="C4" t="str">
            <v>BASE</v>
          </cell>
          <cell r="D4" t="str">
            <v>NAME</v>
          </cell>
          <cell r="E4" t="str">
            <v>FIRST NAME(Optional)</v>
          </cell>
          <cell r="F4" t="str">
            <v>DEPT</v>
          </cell>
          <cell r="G4" t="str">
            <v>POSITION</v>
          </cell>
          <cell r="H4" t="str">
            <v>GRADE</v>
          </cell>
          <cell r="I4" t="str">
            <v>AREA / SECTION</v>
          </cell>
          <cell r="J4" t="str">
            <v>PROJECT CODE</v>
          </cell>
          <cell r="K4" t="str">
            <v>A/C</v>
          </cell>
          <cell r="L4" t="str">
            <v>BUDGET CONTRACT</v>
          </cell>
          <cell r="M4" t="str">
            <v>FINANCIAL LINE</v>
          </cell>
          <cell r="N4" t="str">
            <v>DATE OF FIRST CONTRACT</v>
          </cell>
          <cell r="O4" t="str">
            <v>START OF CURRENT CONTRACT</v>
          </cell>
          <cell r="P4" t="str">
            <v>END OF CURRENT CONTRACT</v>
          </cell>
          <cell r="Q4" t="str">
            <v>RELOCATED EMPLOYEE</v>
          </cell>
          <cell r="R4" t="str">
            <v>LAST DAY BEFORE NOTICE</v>
          </cell>
          <cell r="S4" t="str">
            <v>DURATION OF THE CONTRACT IN MONTHS</v>
          </cell>
          <cell r="T4" t="str">
            <v>TYPE OF HOURS</v>
          </cell>
          <cell r="U4" t="str">
            <v>CONTRACT NUMBER</v>
          </cell>
          <cell r="V4" t="str">
            <v>TYPE OF CONTRACT</v>
          </cell>
          <cell r="W4" t="str">
            <v>PROBATION-NARY PERIOD IN MONTHS</v>
          </cell>
          <cell r="X4" t="str">
            <v>END OF PROBATION-NARY PERIOD</v>
          </cell>
          <cell r="Y4" t="str">
            <v>PROBATION-NARY PERIOD</v>
          </cell>
          <cell r="Z4" t="str">
            <v>LAST DAY BEFORE NOTICE END OF PROBATION-NARY PERIOD</v>
          </cell>
          <cell r="AA4" t="str">
            <v>DATE OF TERMINATION(Stopped staff)</v>
          </cell>
          <cell r="AB4" t="str">
            <v>REASON FOR TERMINATION(Stopped staff)</v>
          </cell>
        </row>
        <row r="5">
          <cell r="A5" t="str">
            <v>EF0001</v>
          </cell>
          <cell r="B5" t="str">
            <v>Active</v>
          </cell>
          <cell r="C5" t="str">
            <v>ELFASHER</v>
          </cell>
          <cell r="D5" t="str">
            <v>Abdalla EL NOUR MOHAMMED YAHIA</v>
          </cell>
          <cell r="F5" t="str">
            <v>NUT</v>
          </cell>
          <cell r="G5" t="str">
            <v>Watchman</v>
          </cell>
          <cell r="H5" t="str">
            <v>A4</v>
          </cell>
          <cell r="I5" t="str">
            <v>TFC</v>
          </cell>
          <cell r="J5" t="str">
            <v>EFN01</v>
          </cell>
          <cell r="K5">
            <v>650101</v>
          </cell>
          <cell r="L5" t="str">
            <v>F1K</v>
          </cell>
          <cell r="M5" t="str">
            <v>CA02</v>
          </cell>
          <cell r="N5">
            <v>38169</v>
          </cell>
          <cell r="O5">
            <v>38899</v>
          </cell>
          <cell r="P5">
            <v>2958465</v>
          </cell>
          <cell r="Q5" t="str">
            <v>Not relocated</v>
          </cell>
          <cell r="R5">
            <v>2958434</v>
          </cell>
          <cell r="S5" t="str">
            <v>Indefinite</v>
          </cell>
          <cell r="T5" t="str">
            <v>Shift 48 hours</v>
          </cell>
          <cell r="U5">
            <v>3</v>
          </cell>
          <cell r="V5" t="str">
            <v>IC</v>
          </cell>
          <cell r="W5" t="str">
            <v>N</v>
          </cell>
          <cell r="X5"/>
          <cell r="Y5"/>
          <cell r="Z5"/>
        </row>
        <row r="6">
          <cell r="A6" t="str">
            <v>EF0002</v>
          </cell>
          <cell r="B6" t="str">
            <v>Stopped</v>
          </cell>
          <cell r="C6" t="str">
            <v>ELFASHER</v>
          </cell>
          <cell r="D6" t="str">
            <v>Abdalla IDRISS DEILA MANSUR</v>
          </cell>
          <cell r="F6" t="str">
            <v>LOG</v>
          </cell>
          <cell r="G6" t="str">
            <v>Driver</v>
          </cell>
          <cell r="H6" t="str">
            <v>C</v>
          </cell>
          <cell r="I6" t="str">
            <v>Office</v>
          </cell>
          <cell r="J6" t="str">
            <v>EFC01</v>
          </cell>
          <cell r="K6">
            <v>650100</v>
          </cell>
          <cell r="M6" t="str">
            <v>CA00</v>
          </cell>
          <cell r="N6">
            <v>38169</v>
          </cell>
          <cell r="Q6" t="str">
            <v>Not relocated</v>
          </cell>
          <cell r="R6"/>
          <cell r="S6"/>
          <cell r="T6" t="str">
            <v>Normal 45 hours</v>
          </cell>
          <cell r="U6">
            <v>2</v>
          </cell>
          <cell r="V6" t="str">
            <v>DC</v>
          </cell>
          <cell r="W6" t="str">
            <v>N</v>
          </cell>
          <cell r="X6"/>
          <cell r="Y6"/>
          <cell r="Z6"/>
          <cell r="AA6">
            <v>38944</v>
          </cell>
          <cell r="AB6" t="str">
            <v>Dismissal</v>
          </cell>
        </row>
        <row r="7">
          <cell r="A7" t="str">
            <v>EF0003</v>
          </cell>
          <cell r="B7" t="str">
            <v>Stopped</v>
          </cell>
          <cell r="C7" t="str">
            <v>ELFASHER</v>
          </cell>
          <cell r="D7" t="str">
            <v xml:space="preserve">Abdallah AHMED ISSA </v>
          </cell>
          <cell r="F7" t="str">
            <v>NUT</v>
          </cell>
          <cell r="G7" t="str">
            <v>Watchman</v>
          </cell>
          <cell r="H7" t="str">
            <v>A2</v>
          </cell>
          <cell r="I7" t="str">
            <v>SFC</v>
          </cell>
          <cell r="J7" t="str">
            <v>EFN01</v>
          </cell>
          <cell r="K7">
            <v>650101</v>
          </cell>
          <cell r="M7" t="str">
            <v>CA32</v>
          </cell>
          <cell r="N7">
            <v>38171</v>
          </cell>
          <cell r="O7">
            <v>38901</v>
          </cell>
          <cell r="P7">
            <v>2958465</v>
          </cell>
          <cell r="Q7" t="str">
            <v>Not relocated</v>
          </cell>
          <cell r="R7">
            <v>2958434</v>
          </cell>
          <cell r="S7" t="str">
            <v>Indefinite</v>
          </cell>
          <cell r="T7" t="str">
            <v>Shift 48 hours</v>
          </cell>
          <cell r="U7">
            <v>3</v>
          </cell>
          <cell r="V7" t="str">
            <v>IC</v>
          </cell>
          <cell r="W7" t="str">
            <v>N</v>
          </cell>
          <cell r="X7"/>
          <cell r="Y7"/>
          <cell r="Z7"/>
          <cell r="AA7">
            <v>38995</v>
          </cell>
          <cell r="AB7" t="str">
            <v>End of contract</v>
          </cell>
        </row>
        <row r="8">
          <cell r="A8" t="str">
            <v>EF0004</v>
          </cell>
          <cell r="B8" t="str">
            <v>Stopped</v>
          </cell>
          <cell r="C8" t="str">
            <v>ELFASHER</v>
          </cell>
          <cell r="D8" t="str">
            <v>Abdallah EISSA ADAM</v>
          </cell>
          <cell r="F8" t="str">
            <v>NUT</v>
          </cell>
          <cell r="G8" t="str">
            <v>Watchman</v>
          </cell>
          <cell r="H8" t="str">
            <v>A2</v>
          </cell>
          <cell r="I8" t="str">
            <v>SFC</v>
          </cell>
          <cell r="J8" t="str">
            <v>EFN01</v>
          </cell>
          <cell r="K8">
            <v>650101</v>
          </cell>
          <cell r="M8" t="str">
            <v>CA32</v>
          </cell>
          <cell r="N8">
            <v>38171</v>
          </cell>
          <cell r="O8">
            <v>38901</v>
          </cell>
          <cell r="P8">
            <v>2958465</v>
          </cell>
          <cell r="Q8" t="str">
            <v>Not relocated</v>
          </cell>
          <cell r="R8">
            <v>2958434</v>
          </cell>
          <cell r="S8" t="str">
            <v>Indefinite</v>
          </cell>
          <cell r="T8" t="str">
            <v>Shift 48 hours</v>
          </cell>
          <cell r="U8">
            <v>3</v>
          </cell>
          <cell r="V8" t="str">
            <v>IC</v>
          </cell>
          <cell r="W8" t="str">
            <v>N</v>
          </cell>
          <cell r="X8"/>
          <cell r="Y8"/>
          <cell r="Z8"/>
          <cell r="AA8">
            <v>38995</v>
          </cell>
          <cell r="AB8" t="str">
            <v>End of contract</v>
          </cell>
        </row>
        <row r="9">
          <cell r="A9" t="str">
            <v>EF0005</v>
          </cell>
          <cell r="B9" t="str">
            <v>Stopped</v>
          </cell>
          <cell r="C9" t="str">
            <v>ELFASHER</v>
          </cell>
          <cell r="D9" t="str">
            <v>Abdulaziz ADAM ISHAG</v>
          </cell>
          <cell r="F9" t="str">
            <v>NUT</v>
          </cell>
          <cell r="G9" t="str">
            <v xml:space="preserve">Food Mixer </v>
          </cell>
          <cell r="H9" t="str">
            <v>B2</v>
          </cell>
          <cell r="I9" t="str">
            <v>SFC</v>
          </cell>
          <cell r="J9" t="str">
            <v>EFN01</v>
          </cell>
          <cell r="K9">
            <v>650101</v>
          </cell>
          <cell r="M9" t="str">
            <v>CA32</v>
          </cell>
          <cell r="N9">
            <v>38171</v>
          </cell>
          <cell r="O9">
            <v>38901</v>
          </cell>
          <cell r="P9">
            <v>2958465</v>
          </cell>
          <cell r="Q9" t="str">
            <v>Not relocated</v>
          </cell>
          <cell r="R9">
            <v>2958434</v>
          </cell>
          <cell r="S9" t="str">
            <v>Indefinite</v>
          </cell>
          <cell r="T9" t="str">
            <v>Normal 45 hours</v>
          </cell>
          <cell r="U9">
            <v>3</v>
          </cell>
          <cell r="V9" t="str">
            <v>IC</v>
          </cell>
          <cell r="W9" t="str">
            <v>N</v>
          </cell>
          <cell r="X9"/>
          <cell r="Y9"/>
          <cell r="Z9"/>
          <cell r="AA9">
            <v>38995</v>
          </cell>
          <cell r="AB9" t="str">
            <v>End of contract</v>
          </cell>
        </row>
        <row r="10">
          <cell r="A10" t="str">
            <v>EF0007</v>
          </cell>
          <cell r="B10" t="str">
            <v>Active</v>
          </cell>
          <cell r="C10" t="str">
            <v>ELFASHER</v>
          </cell>
          <cell r="D10" t="str">
            <v>Abderahman OMER MOHAMED</v>
          </cell>
          <cell r="F10" t="str">
            <v>NUT</v>
          </cell>
          <cell r="G10" t="str">
            <v xml:space="preserve">Phase Monitor </v>
          </cell>
          <cell r="H10" t="str">
            <v>B4</v>
          </cell>
          <cell r="I10" t="str">
            <v>TFC</v>
          </cell>
          <cell r="J10" t="str">
            <v>EFN01</v>
          </cell>
          <cell r="K10">
            <v>650101</v>
          </cell>
          <cell r="L10" t="str">
            <v>F1K</v>
          </cell>
          <cell r="M10" t="str">
            <v>CA02</v>
          </cell>
          <cell r="N10">
            <v>38200</v>
          </cell>
          <cell r="O10">
            <v>38931</v>
          </cell>
          <cell r="P10">
            <v>2958465</v>
          </cell>
          <cell r="Q10" t="str">
            <v>Not relocated</v>
          </cell>
          <cell r="R10">
            <v>2958434</v>
          </cell>
          <cell r="S10" t="str">
            <v>Indefinite</v>
          </cell>
          <cell r="T10" t="str">
            <v>Shift 48 hours</v>
          </cell>
          <cell r="U10">
            <v>3</v>
          </cell>
          <cell r="V10" t="str">
            <v>IC</v>
          </cell>
          <cell r="W10" t="str">
            <v>N</v>
          </cell>
          <cell r="X10"/>
          <cell r="Y10"/>
          <cell r="Z10"/>
        </row>
        <row r="11">
          <cell r="A11" t="str">
            <v>EF0008</v>
          </cell>
          <cell r="B11" t="str">
            <v>Stopped</v>
          </cell>
          <cell r="C11" t="str">
            <v>ELFASHER</v>
          </cell>
          <cell r="D11" t="str">
            <v>Abdulkazim YOUSSUF MOHAMED</v>
          </cell>
          <cell r="F11" t="str">
            <v>NUT</v>
          </cell>
          <cell r="G11" t="str">
            <v>Watchman</v>
          </cell>
          <cell r="H11" t="str">
            <v>A1</v>
          </cell>
          <cell r="I11" t="str">
            <v>SFC</v>
          </cell>
          <cell r="J11" t="str">
            <v>EFN01</v>
          </cell>
          <cell r="K11">
            <v>650101</v>
          </cell>
          <cell r="M11" t="str">
            <v>CA32</v>
          </cell>
          <cell r="N11">
            <v>38292</v>
          </cell>
          <cell r="O11">
            <v>38657</v>
          </cell>
          <cell r="P11">
            <v>39021</v>
          </cell>
          <cell r="Q11" t="str">
            <v>Not relocated</v>
          </cell>
          <cell r="R11">
            <v>38990</v>
          </cell>
          <cell r="S11">
            <v>12</v>
          </cell>
          <cell r="T11" t="str">
            <v>Shift 48 hours</v>
          </cell>
          <cell r="U11">
            <v>2</v>
          </cell>
          <cell r="V11" t="str">
            <v>DC</v>
          </cell>
          <cell r="W11" t="str">
            <v>N</v>
          </cell>
          <cell r="X11"/>
          <cell r="Y11"/>
          <cell r="Z11"/>
          <cell r="AA11">
            <v>38995</v>
          </cell>
          <cell r="AB11" t="str">
            <v>End of contract</v>
          </cell>
        </row>
        <row r="12">
          <cell r="A12" t="str">
            <v>EF0009</v>
          </cell>
          <cell r="B12" t="str">
            <v>Stopped</v>
          </cell>
          <cell r="C12" t="str">
            <v>ELFASHER</v>
          </cell>
          <cell r="D12" t="str">
            <v>Abdulkrim ADAM IZAK</v>
          </cell>
          <cell r="F12" t="str">
            <v>NUT</v>
          </cell>
          <cell r="G12" t="str">
            <v xml:space="preserve">Food Mixer </v>
          </cell>
          <cell r="H12" t="str">
            <v>B2</v>
          </cell>
          <cell r="I12" t="str">
            <v>SFC</v>
          </cell>
          <cell r="J12" t="str">
            <v>EFN01</v>
          </cell>
          <cell r="K12">
            <v>650101</v>
          </cell>
          <cell r="M12" t="str">
            <v>CA32</v>
          </cell>
          <cell r="N12">
            <v>38171</v>
          </cell>
          <cell r="O12">
            <v>38901</v>
          </cell>
          <cell r="P12">
            <v>2958465</v>
          </cell>
          <cell r="Q12" t="str">
            <v>Not relocated</v>
          </cell>
          <cell r="R12">
            <v>2958434</v>
          </cell>
          <cell r="S12" t="str">
            <v>Indefinite</v>
          </cell>
          <cell r="T12" t="str">
            <v>Normal 45 hours</v>
          </cell>
          <cell r="U12">
            <v>3</v>
          </cell>
          <cell r="V12" t="str">
            <v>IC</v>
          </cell>
          <cell r="W12" t="str">
            <v>N</v>
          </cell>
          <cell r="X12"/>
          <cell r="Y12"/>
          <cell r="Z12"/>
          <cell r="AA12">
            <v>38995</v>
          </cell>
          <cell r="AB12" t="str">
            <v>End of contract</v>
          </cell>
        </row>
        <row r="13">
          <cell r="A13" t="str">
            <v>EF0010</v>
          </cell>
          <cell r="B13" t="str">
            <v>Stopped</v>
          </cell>
          <cell r="C13" t="str">
            <v>ELFASHER</v>
          </cell>
          <cell r="D13" t="str">
            <v xml:space="preserve">Abaker ARBAB ADAM </v>
          </cell>
          <cell r="F13" t="str">
            <v>NUT</v>
          </cell>
          <cell r="G13" t="str">
            <v>Watchman</v>
          </cell>
          <cell r="H13" t="str">
            <v>A2</v>
          </cell>
          <cell r="I13" t="str">
            <v>SFC</v>
          </cell>
          <cell r="J13" t="str">
            <v>EFN01</v>
          </cell>
          <cell r="K13">
            <v>650101</v>
          </cell>
          <cell r="M13" t="str">
            <v>CA32</v>
          </cell>
          <cell r="N13">
            <v>38171</v>
          </cell>
          <cell r="O13">
            <v>38901</v>
          </cell>
          <cell r="P13">
            <v>2958465</v>
          </cell>
          <cell r="Q13" t="str">
            <v>Not relocated</v>
          </cell>
          <cell r="R13">
            <v>2958434</v>
          </cell>
          <cell r="S13" t="str">
            <v>Indefinite</v>
          </cell>
          <cell r="T13" t="str">
            <v>Shift 48 hours</v>
          </cell>
          <cell r="U13">
            <v>3</v>
          </cell>
          <cell r="V13" t="str">
            <v>IC</v>
          </cell>
          <cell r="W13" t="str">
            <v>N</v>
          </cell>
          <cell r="X13"/>
          <cell r="Y13"/>
          <cell r="Z13"/>
          <cell r="AA13">
            <v>38995</v>
          </cell>
          <cell r="AB13" t="str">
            <v>End of contract</v>
          </cell>
        </row>
        <row r="14">
          <cell r="A14" t="str">
            <v>EF0011</v>
          </cell>
          <cell r="B14" t="str">
            <v>Active</v>
          </cell>
          <cell r="C14" t="str">
            <v>ELFASHER</v>
          </cell>
          <cell r="D14" t="str">
            <v>Abu Zaid MOHAMMED ABDALLAH</v>
          </cell>
          <cell r="F14" t="str">
            <v>LOG</v>
          </cell>
          <cell r="G14" t="str">
            <v>Transport/Secu Manager</v>
          </cell>
          <cell r="H14" t="str">
            <v>F4</v>
          </cell>
          <cell r="I14" t="str">
            <v>Office</v>
          </cell>
          <cell r="K14">
            <v>650100</v>
          </cell>
          <cell r="L14" t="str">
            <v>F1K</v>
          </cell>
          <cell r="M14" t="str">
            <v>CA03</v>
          </cell>
          <cell r="N14">
            <v>38213</v>
          </cell>
          <cell r="O14">
            <v>38395</v>
          </cell>
          <cell r="P14">
            <v>2958465</v>
          </cell>
          <cell r="Q14" t="str">
            <v>Not relocated</v>
          </cell>
          <cell r="R14">
            <v>2958434</v>
          </cell>
          <cell r="S14" t="str">
            <v>Indefinite</v>
          </cell>
          <cell r="T14" t="str">
            <v>Normal 45 hours</v>
          </cell>
          <cell r="U14">
            <v>3</v>
          </cell>
          <cell r="V14" t="str">
            <v>IC</v>
          </cell>
          <cell r="W14" t="str">
            <v>N</v>
          </cell>
          <cell r="X14"/>
          <cell r="Y14"/>
          <cell r="Z14"/>
        </row>
        <row r="15">
          <cell r="A15" t="str">
            <v>EF0012</v>
          </cell>
          <cell r="B15" t="str">
            <v>Stopped</v>
          </cell>
          <cell r="C15" t="str">
            <v>ELFASHER</v>
          </cell>
          <cell r="D15" t="str">
            <v>Adam ABAKHER AHMED</v>
          </cell>
          <cell r="F15" t="str">
            <v>NUT</v>
          </cell>
          <cell r="G15" t="str">
            <v xml:space="preserve">Supervisor </v>
          </cell>
          <cell r="H15" t="str">
            <v>F2</v>
          </cell>
          <cell r="I15" t="str">
            <v>SFC</v>
          </cell>
          <cell r="J15" t="str">
            <v>EFN01</v>
          </cell>
          <cell r="K15">
            <v>650101</v>
          </cell>
          <cell r="M15" t="str">
            <v>CA32</v>
          </cell>
          <cell r="N15">
            <v>38171</v>
          </cell>
          <cell r="O15">
            <v>38901</v>
          </cell>
          <cell r="P15">
            <v>2958465</v>
          </cell>
          <cell r="Q15" t="str">
            <v>Not relocated</v>
          </cell>
          <cell r="R15">
            <v>2958434</v>
          </cell>
          <cell r="S15" t="str">
            <v>Indefinite</v>
          </cell>
          <cell r="T15" t="str">
            <v>Normal 45 hours</v>
          </cell>
          <cell r="U15">
            <v>3</v>
          </cell>
          <cell r="V15" t="str">
            <v>IC</v>
          </cell>
          <cell r="W15" t="str">
            <v>N</v>
          </cell>
          <cell r="X15"/>
          <cell r="Y15"/>
          <cell r="Z15"/>
          <cell r="AA15">
            <v>38995</v>
          </cell>
          <cell r="AB15" t="str">
            <v>End of contract</v>
          </cell>
        </row>
        <row r="16">
          <cell r="A16" t="str">
            <v>EF0013</v>
          </cell>
          <cell r="B16" t="str">
            <v>Active</v>
          </cell>
          <cell r="C16" t="str">
            <v>ELFASHER</v>
          </cell>
          <cell r="D16" t="str">
            <v>Adam IBRAHIM ABDALLA</v>
          </cell>
          <cell r="F16" t="str">
            <v>NUT</v>
          </cell>
          <cell r="G16" t="str">
            <v>Registrar</v>
          </cell>
          <cell r="H16" t="str">
            <v>C4</v>
          </cell>
          <cell r="I16" t="str">
            <v>OTP</v>
          </cell>
          <cell r="J16" t="str">
            <v>EFN01</v>
          </cell>
          <cell r="K16">
            <v>650101</v>
          </cell>
          <cell r="L16" t="str">
            <v>F1K</v>
          </cell>
          <cell r="M16" t="str">
            <v>CA02</v>
          </cell>
          <cell r="N16">
            <v>38160</v>
          </cell>
          <cell r="O16">
            <v>38890</v>
          </cell>
          <cell r="P16">
            <v>2958465</v>
          </cell>
          <cell r="Q16" t="str">
            <v>Not relocated</v>
          </cell>
          <cell r="R16">
            <v>2958434</v>
          </cell>
          <cell r="S16" t="str">
            <v>Indefinite</v>
          </cell>
          <cell r="T16" t="str">
            <v>Shift 48 hours</v>
          </cell>
          <cell r="U16">
            <v>3</v>
          </cell>
          <cell r="V16" t="str">
            <v>IC</v>
          </cell>
          <cell r="W16" t="str">
            <v>N</v>
          </cell>
          <cell r="X16"/>
          <cell r="Y16"/>
          <cell r="Z16"/>
        </row>
        <row r="17">
          <cell r="A17" t="str">
            <v>EF0014</v>
          </cell>
          <cell r="B17" t="str">
            <v>Active</v>
          </cell>
          <cell r="C17" t="str">
            <v>ELFASHER</v>
          </cell>
          <cell r="D17" t="str">
            <v xml:space="preserve">Adam MOHAMEDIN ADAM </v>
          </cell>
          <cell r="F17" t="str">
            <v>LOG</v>
          </cell>
          <cell r="G17" t="str">
            <v xml:space="preserve">Storekeeper </v>
          </cell>
          <cell r="H17" t="str">
            <v>E4</v>
          </cell>
          <cell r="I17" t="str">
            <v>Office</v>
          </cell>
          <cell r="J17" t="str">
            <v>EFC01</v>
          </cell>
          <cell r="K17">
            <v>650100</v>
          </cell>
          <cell r="L17" t="str">
            <v>F1K</v>
          </cell>
          <cell r="M17" t="str">
            <v>CA03</v>
          </cell>
          <cell r="N17">
            <v>38160</v>
          </cell>
          <cell r="O17">
            <v>38889</v>
          </cell>
          <cell r="P17">
            <v>2958465</v>
          </cell>
          <cell r="Q17" t="str">
            <v>Not relocated</v>
          </cell>
          <cell r="R17">
            <v>2958434</v>
          </cell>
          <cell r="S17" t="str">
            <v>Indefinite</v>
          </cell>
          <cell r="T17" t="str">
            <v>Normal 45 hours</v>
          </cell>
          <cell r="U17">
            <v>3</v>
          </cell>
          <cell r="V17" t="str">
            <v>IC</v>
          </cell>
          <cell r="W17" t="str">
            <v>N</v>
          </cell>
          <cell r="X17"/>
          <cell r="Y17"/>
          <cell r="Z17"/>
        </row>
        <row r="18">
          <cell r="A18" t="str">
            <v>EF0015</v>
          </cell>
          <cell r="B18" t="str">
            <v>Stopped</v>
          </cell>
          <cell r="C18" t="str">
            <v>ELFASHER</v>
          </cell>
          <cell r="D18" t="str">
            <v>Adam MOHAMED ADAM SFC</v>
          </cell>
          <cell r="F18" t="str">
            <v>NUT</v>
          </cell>
          <cell r="G18" t="str">
            <v>Health Educator</v>
          </cell>
          <cell r="H18" t="str">
            <v>C2</v>
          </cell>
          <cell r="I18" t="str">
            <v>SFC</v>
          </cell>
          <cell r="J18" t="str">
            <v>EFN01</v>
          </cell>
          <cell r="K18">
            <v>650101</v>
          </cell>
          <cell r="M18" t="str">
            <v>CA32</v>
          </cell>
          <cell r="N18">
            <v>38171</v>
          </cell>
          <cell r="O18">
            <v>38901</v>
          </cell>
          <cell r="P18">
            <v>2958465</v>
          </cell>
          <cell r="Q18" t="str">
            <v>Not relocated</v>
          </cell>
          <cell r="R18">
            <v>2958434</v>
          </cell>
          <cell r="S18" t="str">
            <v>Indefinite</v>
          </cell>
          <cell r="T18" t="str">
            <v>Normal 45 hours</v>
          </cell>
          <cell r="U18">
            <v>3</v>
          </cell>
          <cell r="V18" t="str">
            <v>IC</v>
          </cell>
          <cell r="W18" t="str">
            <v>N</v>
          </cell>
          <cell r="X18"/>
          <cell r="Y18"/>
          <cell r="Z18"/>
          <cell r="AA18">
            <v>38995</v>
          </cell>
          <cell r="AB18" t="str">
            <v>End of contract</v>
          </cell>
        </row>
        <row r="19">
          <cell r="A19" t="str">
            <v>EF0016</v>
          </cell>
          <cell r="B19" t="str">
            <v>Active</v>
          </cell>
          <cell r="C19" t="str">
            <v>ELFASHER</v>
          </cell>
          <cell r="D19" t="str">
            <v>Adam OSMAN AHMED</v>
          </cell>
          <cell r="F19" t="str">
            <v>NUT</v>
          </cell>
          <cell r="G19" t="str">
            <v>PM team leader</v>
          </cell>
          <cell r="H19" t="str">
            <v>C4</v>
          </cell>
          <cell r="I19" t="str">
            <v>TFC</v>
          </cell>
          <cell r="J19" t="str">
            <v>EFN01</v>
          </cell>
          <cell r="K19">
            <v>650101</v>
          </cell>
          <cell r="L19" t="str">
            <v>F1K</v>
          </cell>
          <cell r="M19" t="str">
            <v>CA02</v>
          </cell>
          <cell r="N19">
            <v>38160</v>
          </cell>
          <cell r="O19">
            <v>38890</v>
          </cell>
          <cell r="P19">
            <v>2958465</v>
          </cell>
          <cell r="Q19" t="str">
            <v>Not relocated</v>
          </cell>
          <cell r="R19">
            <v>2958434</v>
          </cell>
          <cell r="S19" t="str">
            <v>Indefinite</v>
          </cell>
          <cell r="T19" t="str">
            <v>Shift 48 hours</v>
          </cell>
          <cell r="U19">
            <v>3</v>
          </cell>
          <cell r="V19" t="str">
            <v>IC</v>
          </cell>
          <cell r="W19" t="str">
            <v>N</v>
          </cell>
          <cell r="X19"/>
          <cell r="Y19"/>
          <cell r="Z19"/>
        </row>
        <row r="20">
          <cell r="A20" t="str">
            <v>EF0017</v>
          </cell>
          <cell r="B20" t="str">
            <v>Active</v>
          </cell>
          <cell r="C20" t="str">
            <v>ELFASHER</v>
          </cell>
          <cell r="D20" t="str">
            <v>Eldouma ABDELBASHER AHMED</v>
          </cell>
          <cell r="F20" t="str">
            <v>NUT</v>
          </cell>
          <cell r="G20" t="str">
            <v>Watchman</v>
          </cell>
          <cell r="H20" t="str">
            <v>A4</v>
          </cell>
          <cell r="I20" t="str">
            <v>TFC</v>
          </cell>
          <cell r="J20" t="str">
            <v>EFN01</v>
          </cell>
          <cell r="K20">
            <v>650101</v>
          </cell>
          <cell r="L20" t="str">
            <v>F1K</v>
          </cell>
          <cell r="M20" t="str">
            <v>CA02</v>
          </cell>
          <cell r="N20">
            <v>38164</v>
          </cell>
          <cell r="O20">
            <v>38894</v>
          </cell>
          <cell r="P20">
            <v>2958465</v>
          </cell>
          <cell r="Q20" t="str">
            <v>Not relocated</v>
          </cell>
          <cell r="R20">
            <v>2958434</v>
          </cell>
          <cell r="S20" t="str">
            <v>Indefinite</v>
          </cell>
          <cell r="T20" t="str">
            <v>Shift 48 hours</v>
          </cell>
          <cell r="U20">
            <v>3</v>
          </cell>
          <cell r="V20" t="str">
            <v>IC</v>
          </cell>
          <cell r="W20" t="str">
            <v>N</v>
          </cell>
          <cell r="X20"/>
          <cell r="Y20"/>
          <cell r="Z20"/>
        </row>
        <row r="21">
          <cell r="A21" t="str">
            <v>EF0018</v>
          </cell>
          <cell r="B21" t="str">
            <v>Active</v>
          </cell>
          <cell r="C21" t="str">
            <v>ELFASHER</v>
          </cell>
          <cell r="D21" t="str">
            <v>Ahmed el Tijani MANSUR MAHMUD</v>
          </cell>
          <cell r="F21" t="str">
            <v>LOG</v>
          </cell>
          <cell r="G21" t="str">
            <v>Watchman</v>
          </cell>
          <cell r="H21" t="str">
            <v>A4</v>
          </cell>
          <cell r="I21" t="str">
            <v>Office</v>
          </cell>
          <cell r="J21" t="str">
            <v>EFC01</v>
          </cell>
          <cell r="K21">
            <v>650100</v>
          </cell>
          <cell r="L21" t="str">
            <v>F1K</v>
          </cell>
          <cell r="M21" t="str">
            <v>CA03</v>
          </cell>
          <cell r="N21">
            <v>38094</v>
          </cell>
          <cell r="O21">
            <v>38824</v>
          </cell>
          <cell r="P21">
            <v>2958465</v>
          </cell>
          <cell r="Q21" t="str">
            <v>Not relocated</v>
          </cell>
          <cell r="R21">
            <v>2958434</v>
          </cell>
          <cell r="S21" t="str">
            <v>Indefinite</v>
          </cell>
          <cell r="T21" t="str">
            <v>Shift 48 hours</v>
          </cell>
          <cell r="U21">
            <v>3</v>
          </cell>
          <cell r="V21" t="str">
            <v>IC</v>
          </cell>
          <cell r="W21" t="str">
            <v>N</v>
          </cell>
          <cell r="X21"/>
          <cell r="Y21"/>
          <cell r="Z21"/>
        </row>
        <row r="22">
          <cell r="A22" t="str">
            <v>EF0019</v>
          </cell>
          <cell r="B22" t="str">
            <v>Stopped</v>
          </cell>
          <cell r="C22" t="str">
            <v>ELFASHER</v>
          </cell>
          <cell r="D22" t="str">
            <v>Ahmed MEKKI AHMED</v>
          </cell>
          <cell r="F22" t="str">
            <v>NUT</v>
          </cell>
          <cell r="G22" t="str">
            <v>Health Educator</v>
          </cell>
          <cell r="H22" t="str">
            <v>C2</v>
          </cell>
          <cell r="I22" t="str">
            <v>SFC</v>
          </cell>
          <cell r="J22" t="str">
            <v>EFN01</v>
          </cell>
          <cell r="K22">
            <v>650101</v>
          </cell>
          <cell r="M22" t="str">
            <v>CA32</v>
          </cell>
          <cell r="N22">
            <v>38171</v>
          </cell>
          <cell r="O22">
            <v>38901</v>
          </cell>
          <cell r="P22">
            <v>2958465</v>
          </cell>
          <cell r="Q22" t="str">
            <v>Not relocated</v>
          </cell>
          <cell r="R22">
            <v>2958434</v>
          </cell>
          <cell r="S22" t="str">
            <v>Indefinite</v>
          </cell>
          <cell r="T22" t="str">
            <v>Normal 45 hours</v>
          </cell>
          <cell r="U22">
            <v>3</v>
          </cell>
          <cell r="V22" t="str">
            <v>IC</v>
          </cell>
          <cell r="W22" t="str">
            <v>N</v>
          </cell>
          <cell r="X22"/>
          <cell r="Y22"/>
          <cell r="Z22"/>
          <cell r="AA22">
            <v>38995</v>
          </cell>
          <cell r="AB22" t="str">
            <v>End of contract</v>
          </cell>
        </row>
        <row r="23">
          <cell r="A23" t="str">
            <v>EF0020</v>
          </cell>
          <cell r="B23" t="str">
            <v>Active</v>
          </cell>
          <cell r="C23" t="str">
            <v>ELFASHER</v>
          </cell>
          <cell r="D23" t="str">
            <v xml:space="preserve">Ahmed YOUSSUF Mohamed </v>
          </cell>
          <cell r="F23" t="str">
            <v>FS</v>
          </cell>
          <cell r="G23" t="str">
            <v>Food security Supervisor</v>
          </cell>
          <cell r="H23" t="str">
            <v>F4</v>
          </cell>
          <cell r="I23" t="str">
            <v>Field</v>
          </cell>
          <cell r="J23" t="str">
            <v>EFF01</v>
          </cell>
          <cell r="K23">
            <v>650101</v>
          </cell>
          <cell r="L23" t="str">
            <v>F1K</v>
          </cell>
          <cell r="M23" t="str">
            <v>CA01</v>
          </cell>
          <cell r="N23">
            <v>38171</v>
          </cell>
          <cell r="O23">
            <v>38972</v>
          </cell>
          <cell r="P23">
            <v>2958465</v>
          </cell>
          <cell r="Q23" t="str">
            <v>Not relocated</v>
          </cell>
          <cell r="R23">
            <v>2958434</v>
          </cell>
          <cell r="S23" t="str">
            <v>Indefinite</v>
          </cell>
          <cell r="T23" t="str">
            <v>Normal 45 hours</v>
          </cell>
          <cell r="U23">
            <v>3</v>
          </cell>
          <cell r="V23" t="str">
            <v>IC</v>
          </cell>
          <cell r="W23" t="str">
            <v>N</v>
          </cell>
          <cell r="X23"/>
          <cell r="Y23"/>
          <cell r="Z23"/>
        </row>
        <row r="24">
          <cell r="A24" t="str">
            <v>EF0021</v>
          </cell>
          <cell r="B24" t="str">
            <v>Active</v>
          </cell>
          <cell r="C24" t="str">
            <v>ELFASHER</v>
          </cell>
          <cell r="D24" t="str">
            <v>Aisha BABIKIR SHUMO</v>
          </cell>
          <cell r="F24" t="str">
            <v>NUT</v>
          </cell>
          <cell r="G24" t="str">
            <v>Home Visitor</v>
          </cell>
          <cell r="H24" t="str">
            <v>B4</v>
          </cell>
          <cell r="I24" t="str">
            <v>TFC</v>
          </cell>
          <cell r="J24" t="str">
            <v>EFN01</v>
          </cell>
          <cell r="K24">
            <v>650101</v>
          </cell>
          <cell r="L24" t="str">
            <v>F1K</v>
          </cell>
          <cell r="M24" t="str">
            <v>CA02</v>
          </cell>
          <cell r="N24">
            <v>38200</v>
          </cell>
          <cell r="O24">
            <v>38409</v>
          </cell>
          <cell r="P24">
            <v>2958465</v>
          </cell>
          <cell r="Q24" t="str">
            <v>Not relocated</v>
          </cell>
          <cell r="R24">
            <v>2958434</v>
          </cell>
          <cell r="S24" t="str">
            <v>Indefinite</v>
          </cell>
          <cell r="T24" t="str">
            <v>Normal 45 hours</v>
          </cell>
          <cell r="U24">
            <v>3</v>
          </cell>
          <cell r="V24" t="str">
            <v>IC</v>
          </cell>
          <cell r="W24" t="str">
            <v>N</v>
          </cell>
          <cell r="X24"/>
          <cell r="Y24"/>
          <cell r="Z24"/>
        </row>
        <row r="25">
          <cell r="A25" t="str">
            <v>EF0022</v>
          </cell>
          <cell r="B25" t="str">
            <v>Stopped</v>
          </cell>
          <cell r="C25" t="str">
            <v>ELFASHER</v>
          </cell>
          <cell r="D25" t="str">
            <v>Al Tom AHMED IDRISS ALI</v>
          </cell>
          <cell r="F25" t="str">
            <v>LOG</v>
          </cell>
          <cell r="G25" t="str">
            <v>Watchman</v>
          </cell>
          <cell r="H25" t="str">
            <v>A</v>
          </cell>
          <cell r="I25" t="str">
            <v>Guest House</v>
          </cell>
          <cell r="J25" t="str">
            <v>EFC01</v>
          </cell>
          <cell r="K25">
            <v>650014</v>
          </cell>
          <cell r="M25" t="str">
            <v>6500O</v>
          </cell>
          <cell r="N25">
            <v>38054</v>
          </cell>
          <cell r="O25">
            <v>38418</v>
          </cell>
          <cell r="P25">
            <v>38783</v>
          </cell>
          <cell r="Q25" t="str">
            <v>Not relocated</v>
          </cell>
          <cell r="R25">
            <v>38752</v>
          </cell>
          <cell r="S25">
            <v>1</v>
          </cell>
          <cell r="T25" t="str">
            <v>Shift 48 hours</v>
          </cell>
          <cell r="U25">
            <v>1</v>
          </cell>
          <cell r="V25" t="str">
            <v>DC</v>
          </cell>
          <cell r="W25">
            <v>3</v>
          </cell>
          <cell r="X25"/>
          <cell r="Y25"/>
          <cell r="Z25"/>
          <cell r="AA25">
            <v>38783</v>
          </cell>
          <cell r="AB25" t="str">
            <v>End of contract</v>
          </cell>
        </row>
        <row r="26">
          <cell r="A26" t="str">
            <v>EF0023</v>
          </cell>
          <cell r="B26" t="str">
            <v>Active</v>
          </cell>
          <cell r="C26" t="str">
            <v>ELFASHER</v>
          </cell>
          <cell r="D26" t="str">
            <v>Al Tom ISMAIL MOHAMMED</v>
          </cell>
          <cell r="F26" t="str">
            <v>LOG</v>
          </cell>
          <cell r="G26" t="str">
            <v xml:space="preserve">Watchman </v>
          </cell>
          <cell r="H26" t="str">
            <v>A4</v>
          </cell>
          <cell r="I26" t="str">
            <v>WHouse</v>
          </cell>
          <cell r="J26" t="str">
            <v>EFC01</v>
          </cell>
          <cell r="K26">
            <v>650100</v>
          </cell>
          <cell r="L26" t="str">
            <v>F1K</v>
          </cell>
          <cell r="M26" t="str">
            <v>CA03</v>
          </cell>
          <cell r="N26">
            <v>38097</v>
          </cell>
          <cell r="O26">
            <v>38827</v>
          </cell>
          <cell r="P26">
            <v>2958465</v>
          </cell>
          <cell r="Q26" t="str">
            <v>Not relocated</v>
          </cell>
          <cell r="R26">
            <v>2958434</v>
          </cell>
          <cell r="S26" t="str">
            <v>Indefinite</v>
          </cell>
          <cell r="T26" t="str">
            <v>Shift 48 hours</v>
          </cell>
          <cell r="U26">
            <v>3</v>
          </cell>
          <cell r="V26" t="str">
            <v>IC</v>
          </cell>
          <cell r="W26" t="str">
            <v>N</v>
          </cell>
          <cell r="X26"/>
          <cell r="Y26"/>
          <cell r="Z26"/>
        </row>
        <row r="27">
          <cell r="A27" t="str">
            <v>EF0024</v>
          </cell>
          <cell r="B27" t="str">
            <v>Active</v>
          </cell>
          <cell r="C27" t="str">
            <v>ELFASHER</v>
          </cell>
          <cell r="D27" t="str">
            <v>Amir ABAKER ADAM</v>
          </cell>
          <cell r="F27" t="str">
            <v>NUT</v>
          </cell>
          <cell r="G27" t="str">
            <v>PM team leader</v>
          </cell>
          <cell r="H27" t="str">
            <v>C4</v>
          </cell>
          <cell r="I27" t="str">
            <v>TFC</v>
          </cell>
          <cell r="J27" t="str">
            <v>EFN01</v>
          </cell>
          <cell r="K27">
            <v>650101</v>
          </cell>
          <cell r="L27" t="str">
            <v>F1K</v>
          </cell>
          <cell r="M27" t="str">
            <v>CA02</v>
          </cell>
          <cell r="N27">
            <v>38160</v>
          </cell>
          <cell r="O27">
            <v>38890</v>
          </cell>
          <cell r="P27">
            <v>2958465</v>
          </cell>
          <cell r="Q27" t="str">
            <v>Not relocated</v>
          </cell>
          <cell r="R27">
            <v>2958434</v>
          </cell>
          <cell r="S27" t="str">
            <v>Indefinite</v>
          </cell>
          <cell r="T27" t="str">
            <v>Shift 48 hours</v>
          </cell>
          <cell r="U27">
            <v>3</v>
          </cell>
          <cell r="V27" t="str">
            <v>IC</v>
          </cell>
          <cell r="W27" t="str">
            <v>N</v>
          </cell>
          <cell r="X27"/>
          <cell r="Y27"/>
          <cell r="Z27"/>
        </row>
        <row r="28">
          <cell r="A28" t="str">
            <v>EF0025</v>
          </cell>
          <cell r="B28" t="str">
            <v>Stopped</v>
          </cell>
          <cell r="C28" t="str">
            <v>ELFASHER</v>
          </cell>
          <cell r="D28" t="str">
            <v>Amira ABDERAHIM</v>
          </cell>
          <cell r="F28" t="str">
            <v>NUT</v>
          </cell>
          <cell r="G28" t="str">
            <v xml:space="preserve">Phase Monitor </v>
          </cell>
          <cell r="H28" t="str">
            <v>B</v>
          </cell>
          <cell r="I28" t="str">
            <v>TFC</v>
          </cell>
          <cell r="J28" t="str">
            <v>EFN01</v>
          </cell>
          <cell r="K28">
            <v>650101</v>
          </cell>
          <cell r="M28" t="str">
            <v>CA03</v>
          </cell>
          <cell r="N28">
            <v>38160</v>
          </cell>
          <cell r="O28">
            <v>38160</v>
          </cell>
          <cell r="P28">
            <v>38342</v>
          </cell>
          <cell r="Q28" t="str">
            <v>Not relocated</v>
          </cell>
          <cell r="R28">
            <v>38311</v>
          </cell>
          <cell r="S28">
            <v>6</v>
          </cell>
          <cell r="T28" t="str">
            <v>Shift 48 hours</v>
          </cell>
          <cell r="U28">
            <v>1</v>
          </cell>
          <cell r="V28" t="str">
            <v>DC</v>
          </cell>
          <cell r="W28">
            <v>3</v>
          </cell>
          <cell r="X28"/>
          <cell r="Y28"/>
          <cell r="Z28"/>
          <cell r="AA28">
            <v>38342</v>
          </cell>
          <cell r="AB28" t="str">
            <v>Resignation</v>
          </cell>
        </row>
        <row r="29">
          <cell r="A29" t="str">
            <v>EF0026</v>
          </cell>
          <cell r="B29" t="str">
            <v>Active</v>
          </cell>
          <cell r="C29" t="str">
            <v>ELFASHER</v>
          </cell>
          <cell r="D29" t="str">
            <v>Amna AHMED ABDELLA</v>
          </cell>
          <cell r="F29" t="str">
            <v>ADMIN</v>
          </cell>
          <cell r="G29" t="str">
            <v>Cleaner</v>
          </cell>
          <cell r="H29" t="str">
            <v>A4</v>
          </cell>
          <cell r="I29" t="str">
            <v>Guest House</v>
          </cell>
          <cell r="J29" t="str">
            <v>EFC01</v>
          </cell>
          <cell r="K29">
            <v>650014</v>
          </cell>
          <cell r="L29" t="str">
            <v>Z1L</v>
          </cell>
          <cell r="M29" t="str">
            <v>6500O</v>
          </cell>
          <cell r="N29">
            <v>38064</v>
          </cell>
          <cell r="O29">
            <v>38793</v>
          </cell>
          <cell r="P29">
            <v>2958465</v>
          </cell>
          <cell r="Q29" t="str">
            <v>Not relocated</v>
          </cell>
          <cell r="R29">
            <v>2958434</v>
          </cell>
          <cell r="S29" t="str">
            <v>Indefinite</v>
          </cell>
          <cell r="T29" t="str">
            <v>Normal 45 hours</v>
          </cell>
          <cell r="U29">
            <v>3</v>
          </cell>
          <cell r="V29" t="str">
            <v>IC</v>
          </cell>
          <cell r="W29" t="str">
            <v>N</v>
          </cell>
          <cell r="X29"/>
          <cell r="Y29"/>
          <cell r="Z29"/>
        </row>
        <row r="30">
          <cell r="A30" t="str">
            <v>EF0027</v>
          </cell>
          <cell r="B30" t="str">
            <v>Stopped</v>
          </cell>
          <cell r="C30" t="str">
            <v>ELFASHER</v>
          </cell>
          <cell r="D30" t="str">
            <v>Angelo WOLL</v>
          </cell>
          <cell r="F30" t="str">
            <v>NUT</v>
          </cell>
          <cell r="G30" t="str">
            <v>PM team leader</v>
          </cell>
          <cell r="H30" t="str">
            <v>C</v>
          </cell>
          <cell r="I30" t="str">
            <v>TFC</v>
          </cell>
          <cell r="J30" t="str">
            <v>EFN01</v>
          </cell>
          <cell r="K30">
            <v>650101</v>
          </cell>
          <cell r="M30" t="str">
            <v>CA03</v>
          </cell>
          <cell r="N30">
            <v>38160</v>
          </cell>
          <cell r="O30">
            <v>38160</v>
          </cell>
          <cell r="P30">
            <v>38524</v>
          </cell>
          <cell r="Q30" t="str">
            <v>Not relocated</v>
          </cell>
          <cell r="R30">
            <v>38493</v>
          </cell>
          <cell r="S30">
            <v>6</v>
          </cell>
          <cell r="T30" t="str">
            <v>Shift 48 hours</v>
          </cell>
          <cell r="U30">
            <v>1</v>
          </cell>
          <cell r="V30" t="str">
            <v>DC</v>
          </cell>
          <cell r="W30">
            <v>3</v>
          </cell>
          <cell r="X30"/>
          <cell r="Y30"/>
          <cell r="Z30"/>
          <cell r="AA30">
            <v>38524</v>
          </cell>
          <cell r="AB30" t="str">
            <v>Resignation</v>
          </cell>
        </row>
        <row r="31">
          <cell r="A31" t="str">
            <v>EF0028</v>
          </cell>
          <cell r="B31" t="str">
            <v>Stopped</v>
          </cell>
          <cell r="C31" t="str">
            <v>ELFASHER</v>
          </cell>
          <cell r="D31" t="str">
            <v>Asjad ABDALLA ADAM</v>
          </cell>
          <cell r="F31" t="str">
            <v>FS</v>
          </cell>
          <cell r="G31" t="str">
            <v xml:space="preserve">Food security monitor </v>
          </cell>
          <cell r="H31" t="str">
            <v>D</v>
          </cell>
          <cell r="I31" t="str">
            <v>Field</v>
          </cell>
          <cell r="J31" t="str">
            <v>EFF01</v>
          </cell>
          <cell r="K31">
            <v>650101</v>
          </cell>
          <cell r="M31" t="str">
            <v>CA04</v>
          </cell>
          <cell r="N31">
            <v>38163</v>
          </cell>
          <cell r="O31">
            <v>38163</v>
          </cell>
          <cell r="P31">
            <v>38528</v>
          </cell>
          <cell r="Q31" t="str">
            <v>Not relocated</v>
          </cell>
          <cell r="R31">
            <v>38497</v>
          </cell>
          <cell r="S31">
            <v>1</v>
          </cell>
          <cell r="T31" t="str">
            <v>Normal 45 hours</v>
          </cell>
          <cell r="U31">
            <v>2</v>
          </cell>
          <cell r="V31" t="str">
            <v>DC</v>
          </cell>
          <cell r="W31">
            <v>3</v>
          </cell>
          <cell r="X31"/>
          <cell r="Y31"/>
          <cell r="Z31"/>
          <cell r="AB31" t="str">
            <v>Resignation</v>
          </cell>
        </row>
        <row r="32">
          <cell r="A32" t="str">
            <v>EF0029</v>
          </cell>
          <cell r="B32" t="str">
            <v>Stopped</v>
          </cell>
          <cell r="C32" t="str">
            <v>ELFASHER</v>
          </cell>
          <cell r="D32" t="str">
            <v>Asma MOHAMED SALEH</v>
          </cell>
          <cell r="F32" t="str">
            <v>NUT</v>
          </cell>
          <cell r="G32" t="str">
            <v xml:space="preserve">Measurer </v>
          </cell>
          <cell r="H32" t="str">
            <v>B</v>
          </cell>
          <cell r="I32" t="str">
            <v>TFC</v>
          </cell>
          <cell r="J32" t="str">
            <v>EFN01</v>
          </cell>
          <cell r="K32">
            <v>650101</v>
          </cell>
          <cell r="M32" t="str">
            <v>CA03</v>
          </cell>
          <cell r="N32">
            <v>38160</v>
          </cell>
          <cell r="O32">
            <v>38160</v>
          </cell>
          <cell r="P32">
            <v>38343</v>
          </cell>
          <cell r="Q32" t="str">
            <v>Not relocated</v>
          </cell>
          <cell r="R32">
            <v>38312</v>
          </cell>
          <cell r="S32">
            <v>6</v>
          </cell>
          <cell r="T32" t="str">
            <v>Normal 45 hours</v>
          </cell>
          <cell r="U32">
            <v>1</v>
          </cell>
          <cell r="V32" t="str">
            <v>DC</v>
          </cell>
          <cell r="W32">
            <v>3</v>
          </cell>
          <cell r="X32"/>
          <cell r="Y32"/>
          <cell r="Z32"/>
          <cell r="AA32">
            <v>38343</v>
          </cell>
          <cell r="AB32" t="str">
            <v>End of contract</v>
          </cell>
        </row>
        <row r="33">
          <cell r="A33" t="str">
            <v>EF0030</v>
          </cell>
          <cell r="B33" t="str">
            <v>Stopped</v>
          </cell>
          <cell r="C33" t="str">
            <v>ELFASHER</v>
          </cell>
          <cell r="D33" t="str">
            <v>Awatif SALEH ABAKER</v>
          </cell>
          <cell r="F33" t="str">
            <v>NUT</v>
          </cell>
          <cell r="G33" t="str">
            <v xml:space="preserve">Phase Monitor </v>
          </cell>
          <cell r="H33" t="str">
            <v>B1</v>
          </cell>
          <cell r="I33" t="str">
            <v>TFC</v>
          </cell>
          <cell r="J33" t="str">
            <v>EFN01</v>
          </cell>
          <cell r="K33">
            <v>650101</v>
          </cell>
          <cell r="M33" t="str">
            <v>CA22</v>
          </cell>
          <cell r="N33">
            <v>38160</v>
          </cell>
          <cell r="O33">
            <v>38525</v>
          </cell>
          <cell r="P33">
            <v>38889</v>
          </cell>
          <cell r="Q33" t="str">
            <v>Not relocated</v>
          </cell>
          <cell r="R33">
            <v>38858</v>
          </cell>
          <cell r="S33">
            <v>12</v>
          </cell>
          <cell r="T33" t="str">
            <v>Shift 48 hours</v>
          </cell>
          <cell r="U33">
            <v>2</v>
          </cell>
          <cell r="V33" t="str">
            <v>DC</v>
          </cell>
          <cell r="W33" t="str">
            <v>N</v>
          </cell>
          <cell r="X33"/>
          <cell r="Y33"/>
          <cell r="Z33"/>
          <cell r="AA33">
            <v>38888</v>
          </cell>
          <cell r="AB33" t="str">
            <v>End of contract</v>
          </cell>
        </row>
        <row r="34">
          <cell r="A34" t="str">
            <v>EF0031</v>
          </cell>
          <cell r="B34" t="str">
            <v>Active</v>
          </cell>
          <cell r="C34" t="str">
            <v>ELFASHER</v>
          </cell>
          <cell r="D34" t="str">
            <v>Aziza ABDALLA ABAKER</v>
          </cell>
          <cell r="F34" t="str">
            <v>NUT</v>
          </cell>
          <cell r="G34" t="str">
            <v>Social animator</v>
          </cell>
          <cell r="H34" t="str">
            <v>C4</v>
          </cell>
          <cell r="I34" t="str">
            <v>OTP</v>
          </cell>
          <cell r="J34" t="str">
            <v>EFN01</v>
          </cell>
          <cell r="K34">
            <v>650101</v>
          </cell>
          <cell r="L34" t="str">
            <v>F1K</v>
          </cell>
          <cell r="M34" t="str">
            <v>CA02</v>
          </cell>
          <cell r="N34">
            <v>38160</v>
          </cell>
          <cell r="O34">
            <v>38891</v>
          </cell>
          <cell r="P34">
            <v>2958465</v>
          </cell>
          <cell r="Q34" t="str">
            <v>Not relocated</v>
          </cell>
          <cell r="R34">
            <v>2958434</v>
          </cell>
          <cell r="S34" t="str">
            <v>Indefinite</v>
          </cell>
          <cell r="T34" t="str">
            <v>Normal 45 hours</v>
          </cell>
          <cell r="U34">
            <v>3</v>
          </cell>
          <cell r="V34" t="str">
            <v>IC</v>
          </cell>
          <cell r="W34" t="str">
            <v>N</v>
          </cell>
          <cell r="X34"/>
          <cell r="Y34"/>
          <cell r="Z34"/>
        </row>
        <row r="35">
          <cell r="A35" t="str">
            <v>EF0032</v>
          </cell>
          <cell r="B35" t="str">
            <v>Stopped</v>
          </cell>
          <cell r="C35" t="str">
            <v>ELFASHER</v>
          </cell>
          <cell r="D35" t="str">
            <v>Betty GRACE</v>
          </cell>
          <cell r="F35" t="str">
            <v>NUT</v>
          </cell>
          <cell r="G35" t="str">
            <v>Nurse</v>
          </cell>
          <cell r="H35" t="str">
            <v>D</v>
          </cell>
          <cell r="I35" t="str">
            <v>TFC</v>
          </cell>
          <cell r="J35" t="str">
            <v>EFN01</v>
          </cell>
          <cell r="K35">
            <v>650101</v>
          </cell>
          <cell r="M35" t="str">
            <v>CA03</v>
          </cell>
          <cell r="Q35" t="str">
            <v>Not relocated</v>
          </cell>
          <cell r="R35"/>
          <cell r="S35"/>
          <cell r="T35" t="str">
            <v>Shift 48 hours</v>
          </cell>
          <cell r="U35">
            <v>1</v>
          </cell>
          <cell r="V35" t="str">
            <v>DC</v>
          </cell>
          <cell r="W35">
            <v>3</v>
          </cell>
          <cell r="X35"/>
          <cell r="Y35"/>
          <cell r="Z35"/>
          <cell r="AA35">
            <v>38901</v>
          </cell>
          <cell r="AB35" t="str">
            <v>Dismissal</v>
          </cell>
        </row>
        <row r="36">
          <cell r="A36" t="str">
            <v>EF0033</v>
          </cell>
          <cell r="B36" t="str">
            <v>Stopped</v>
          </cell>
          <cell r="C36" t="str">
            <v>ELFASHER</v>
          </cell>
          <cell r="D36" t="str">
            <v>Ehmad MAHJOUB MOHAMMED</v>
          </cell>
          <cell r="F36" t="str">
            <v>LOG</v>
          </cell>
          <cell r="G36" t="str">
            <v xml:space="preserve">Radio operator </v>
          </cell>
          <cell r="H36" t="str">
            <v>D</v>
          </cell>
          <cell r="I36" t="str">
            <v>Office</v>
          </cell>
          <cell r="J36" t="str">
            <v>EFC01</v>
          </cell>
          <cell r="K36">
            <v>650100</v>
          </cell>
          <cell r="M36" t="str">
            <v>CA00</v>
          </cell>
          <cell r="Q36" t="str">
            <v>Not relocated</v>
          </cell>
          <cell r="R36"/>
          <cell r="S36"/>
          <cell r="T36" t="str">
            <v>Normal 45 hours</v>
          </cell>
          <cell r="U36">
            <v>1</v>
          </cell>
          <cell r="V36" t="str">
            <v>DC</v>
          </cell>
          <cell r="W36">
            <v>3</v>
          </cell>
          <cell r="X36"/>
          <cell r="Y36"/>
          <cell r="Z36"/>
          <cell r="AA36">
            <v>38892</v>
          </cell>
          <cell r="AB36" t="str">
            <v>Dismissal</v>
          </cell>
        </row>
        <row r="37">
          <cell r="A37" t="str">
            <v>EF0034</v>
          </cell>
          <cell r="B37" t="str">
            <v>Stopped</v>
          </cell>
          <cell r="C37" t="str">
            <v>ELFASHER</v>
          </cell>
          <cell r="D37" t="str">
            <v>Elie THOMAS</v>
          </cell>
          <cell r="F37" t="str">
            <v>NUT</v>
          </cell>
          <cell r="G37" t="str">
            <v>Nurse</v>
          </cell>
          <cell r="H37" t="str">
            <v>D</v>
          </cell>
          <cell r="I37" t="str">
            <v>TFC</v>
          </cell>
          <cell r="J37" t="str">
            <v>EFN01</v>
          </cell>
          <cell r="K37">
            <v>650101</v>
          </cell>
          <cell r="M37" t="str">
            <v>CA03</v>
          </cell>
          <cell r="N37">
            <v>37993</v>
          </cell>
          <cell r="P37">
            <v>38118</v>
          </cell>
          <cell r="Q37" t="str">
            <v>Not relocated</v>
          </cell>
          <cell r="R37">
            <v>38087</v>
          </cell>
          <cell r="S37"/>
          <cell r="T37" t="str">
            <v>Shift 48 hours</v>
          </cell>
          <cell r="U37">
            <v>1</v>
          </cell>
          <cell r="V37" t="str">
            <v>DC</v>
          </cell>
          <cell r="W37">
            <v>3</v>
          </cell>
          <cell r="X37"/>
          <cell r="Y37"/>
          <cell r="Z37"/>
          <cell r="AB37" t="str">
            <v>Dismissal</v>
          </cell>
        </row>
        <row r="38">
          <cell r="A38" t="str">
            <v>EF0035</v>
          </cell>
          <cell r="B38" t="str">
            <v>Active</v>
          </cell>
          <cell r="C38" t="str">
            <v>ELFASHER</v>
          </cell>
          <cell r="D38" t="str">
            <v>Eltaieb ADAM AHMED</v>
          </cell>
          <cell r="F38" t="str">
            <v>NUT</v>
          </cell>
          <cell r="G38" t="str">
            <v xml:space="preserve">Phase Monitor </v>
          </cell>
          <cell r="H38" t="str">
            <v>B4</v>
          </cell>
          <cell r="I38" t="str">
            <v>TFC</v>
          </cell>
          <cell r="J38" t="str">
            <v>EFN01</v>
          </cell>
          <cell r="K38">
            <v>650101</v>
          </cell>
          <cell r="L38" t="str">
            <v>F1K</v>
          </cell>
          <cell r="M38" t="str">
            <v>CA02</v>
          </cell>
          <cell r="N38">
            <v>38200</v>
          </cell>
          <cell r="O38">
            <v>38931</v>
          </cell>
          <cell r="P38">
            <v>2958465</v>
          </cell>
          <cell r="Q38" t="str">
            <v>Not relocated</v>
          </cell>
          <cell r="R38">
            <v>2958434</v>
          </cell>
          <cell r="S38" t="str">
            <v>Indefinite</v>
          </cell>
          <cell r="T38" t="str">
            <v>Shift 48 hours</v>
          </cell>
          <cell r="U38">
            <v>3</v>
          </cell>
          <cell r="V38" t="str">
            <v>IC</v>
          </cell>
          <cell r="W38" t="str">
            <v>N</v>
          </cell>
          <cell r="X38"/>
          <cell r="Y38"/>
          <cell r="Z38"/>
        </row>
        <row r="39">
          <cell r="A39" t="str">
            <v>EF0036</v>
          </cell>
          <cell r="B39" t="str">
            <v>Stopped</v>
          </cell>
          <cell r="C39" t="str">
            <v>ELFASHER</v>
          </cell>
          <cell r="D39" t="str">
            <v>Fadhia ISMIEL</v>
          </cell>
          <cell r="F39" t="str">
            <v>NUT</v>
          </cell>
          <cell r="G39" t="str">
            <v xml:space="preserve">Cleaner </v>
          </cell>
          <cell r="H39" t="str">
            <v>A</v>
          </cell>
          <cell r="I39" t="str">
            <v>TFC</v>
          </cell>
          <cell r="J39" t="str">
            <v>EFN01</v>
          </cell>
          <cell r="K39">
            <v>650101</v>
          </cell>
          <cell r="M39" t="str">
            <v>CA03</v>
          </cell>
          <cell r="N39">
            <v>38160</v>
          </cell>
          <cell r="O39">
            <v>38160</v>
          </cell>
          <cell r="P39">
            <v>38343</v>
          </cell>
          <cell r="Q39" t="str">
            <v>Not relocated</v>
          </cell>
          <cell r="R39">
            <v>38312</v>
          </cell>
          <cell r="S39">
            <v>6</v>
          </cell>
          <cell r="T39" t="str">
            <v>Normal 45 hours</v>
          </cell>
          <cell r="U39">
            <v>1</v>
          </cell>
          <cell r="V39" t="str">
            <v>DC</v>
          </cell>
          <cell r="W39">
            <v>3</v>
          </cell>
          <cell r="X39"/>
          <cell r="Y39"/>
          <cell r="Z39"/>
          <cell r="AB39" t="str">
            <v>Dismissal</v>
          </cell>
        </row>
        <row r="40">
          <cell r="A40" t="str">
            <v>EF0037</v>
          </cell>
          <cell r="B40" t="str">
            <v>Stopped</v>
          </cell>
          <cell r="C40" t="str">
            <v>ELFASHER</v>
          </cell>
          <cell r="D40" t="str">
            <v>Fadul MOHAMMED ABDALLA</v>
          </cell>
          <cell r="F40" t="str">
            <v>LOG</v>
          </cell>
          <cell r="G40" t="str">
            <v xml:space="preserve">Watchman </v>
          </cell>
          <cell r="H40" t="str">
            <v>A</v>
          </cell>
          <cell r="I40" t="str">
            <v>Guest House</v>
          </cell>
          <cell r="J40" t="str">
            <v>EFC01</v>
          </cell>
          <cell r="K40">
            <v>650014</v>
          </cell>
          <cell r="M40" t="str">
            <v>6500O</v>
          </cell>
          <cell r="N40">
            <v>38113</v>
          </cell>
          <cell r="O40">
            <v>38113</v>
          </cell>
          <cell r="P40">
            <v>38477</v>
          </cell>
          <cell r="Q40" t="str">
            <v>Not relocated</v>
          </cell>
          <cell r="R40">
            <v>38446</v>
          </cell>
          <cell r="S40">
            <v>12</v>
          </cell>
          <cell r="T40" t="str">
            <v>Shift 48 hours</v>
          </cell>
          <cell r="U40">
            <v>2</v>
          </cell>
          <cell r="V40" t="str">
            <v>DC</v>
          </cell>
          <cell r="W40" t="str">
            <v>N</v>
          </cell>
          <cell r="X40"/>
          <cell r="Y40"/>
          <cell r="Z40"/>
          <cell r="AA40">
            <v>38821</v>
          </cell>
          <cell r="AB40" t="str">
            <v>Resignation</v>
          </cell>
        </row>
        <row r="41">
          <cell r="A41" t="str">
            <v>EF0038</v>
          </cell>
          <cell r="B41" t="str">
            <v>Active</v>
          </cell>
          <cell r="C41" t="str">
            <v>ELFASHER</v>
          </cell>
          <cell r="D41" t="str">
            <v xml:space="preserve">Fathia ABDALLHA ABDULRHAMAN </v>
          </cell>
          <cell r="F41" t="str">
            <v>NUT</v>
          </cell>
          <cell r="G41" t="str">
            <v xml:space="preserve">Home Visitor </v>
          </cell>
          <cell r="H41" t="str">
            <v>B4</v>
          </cell>
          <cell r="I41" t="str">
            <v>TFC</v>
          </cell>
          <cell r="J41" t="str">
            <v>EFN01</v>
          </cell>
          <cell r="K41">
            <v>650101</v>
          </cell>
          <cell r="L41" t="str">
            <v>F1K</v>
          </cell>
          <cell r="M41" t="str">
            <v>CA02</v>
          </cell>
          <cell r="N41">
            <v>38171</v>
          </cell>
          <cell r="O41">
            <v>38901</v>
          </cell>
          <cell r="P41">
            <v>2958465</v>
          </cell>
          <cell r="Q41" t="str">
            <v>Not relocated</v>
          </cell>
          <cell r="R41">
            <v>2958434</v>
          </cell>
          <cell r="S41" t="str">
            <v>Indefinite</v>
          </cell>
          <cell r="T41" t="str">
            <v>Normal 45 hours</v>
          </cell>
          <cell r="U41">
            <v>3</v>
          </cell>
          <cell r="V41" t="str">
            <v>IC</v>
          </cell>
          <cell r="W41" t="str">
            <v>N</v>
          </cell>
          <cell r="X41"/>
          <cell r="Y41"/>
          <cell r="Z41"/>
        </row>
        <row r="42">
          <cell r="A42" t="str">
            <v>EF0039</v>
          </cell>
          <cell r="B42" t="str">
            <v>Active</v>
          </cell>
          <cell r="C42" t="str">
            <v>ELFASHER</v>
          </cell>
          <cell r="D42" t="str">
            <v>Fatima ABDERAHMAN HASSAN</v>
          </cell>
          <cell r="F42" t="str">
            <v>NUT</v>
          </cell>
          <cell r="G42" t="str">
            <v xml:space="preserve">Cook </v>
          </cell>
          <cell r="H42" t="str">
            <v>A4</v>
          </cell>
          <cell r="I42" t="str">
            <v>TFC</v>
          </cell>
          <cell r="J42" t="str">
            <v>EFN01</v>
          </cell>
          <cell r="K42">
            <v>650101</v>
          </cell>
          <cell r="L42" t="str">
            <v>F1K</v>
          </cell>
          <cell r="M42" t="str">
            <v>CA02</v>
          </cell>
          <cell r="N42">
            <v>38160</v>
          </cell>
          <cell r="O42">
            <v>38890</v>
          </cell>
          <cell r="P42">
            <v>2958465</v>
          </cell>
          <cell r="Q42" t="str">
            <v>Not relocated</v>
          </cell>
          <cell r="R42">
            <v>2958434</v>
          </cell>
          <cell r="S42" t="str">
            <v>Indefinite</v>
          </cell>
          <cell r="T42" t="str">
            <v>Normal 45 hours</v>
          </cell>
          <cell r="U42">
            <v>3</v>
          </cell>
          <cell r="V42" t="str">
            <v>IC</v>
          </cell>
          <cell r="W42" t="str">
            <v>N</v>
          </cell>
          <cell r="X42"/>
          <cell r="Y42"/>
          <cell r="Z42"/>
        </row>
        <row r="43">
          <cell r="A43" t="str">
            <v>EF0040</v>
          </cell>
          <cell r="B43" t="str">
            <v>Active</v>
          </cell>
          <cell r="C43" t="str">
            <v>ELFASHER</v>
          </cell>
          <cell r="D43" t="str">
            <v>Fatima ADAM IBRAHIM</v>
          </cell>
          <cell r="F43" t="str">
            <v>ADMIN</v>
          </cell>
          <cell r="G43" t="str">
            <v>Cleaner</v>
          </cell>
          <cell r="H43" t="str">
            <v>A4</v>
          </cell>
          <cell r="I43" t="str">
            <v>Office</v>
          </cell>
          <cell r="J43" t="str">
            <v>EFC01</v>
          </cell>
          <cell r="K43">
            <v>650100</v>
          </cell>
          <cell r="L43" t="str">
            <v>F1K</v>
          </cell>
          <cell r="M43" t="str">
            <v>CA03</v>
          </cell>
          <cell r="N43">
            <v>38174</v>
          </cell>
          <cell r="O43">
            <v>38903</v>
          </cell>
          <cell r="P43">
            <v>2958465</v>
          </cell>
          <cell r="Q43" t="str">
            <v>Not relocated</v>
          </cell>
          <cell r="R43">
            <v>2958434</v>
          </cell>
          <cell r="S43" t="str">
            <v>Indefinite</v>
          </cell>
          <cell r="T43" t="str">
            <v>Normal 45 hours</v>
          </cell>
          <cell r="U43">
            <v>3</v>
          </cell>
          <cell r="V43" t="str">
            <v>IC</v>
          </cell>
          <cell r="W43" t="str">
            <v>N</v>
          </cell>
          <cell r="X43"/>
          <cell r="Y43"/>
          <cell r="Z43"/>
        </row>
        <row r="44">
          <cell r="A44" t="str">
            <v>EF0041</v>
          </cell>
          <cell r="B44" t="str">
            <v>Active</v>
          </cell>
          <cell r="C44" t="str">
            <v>ELFASHER</v>
          </cell>
          <cell r="D44" t="str">
            <v>Fatima ADAM MOHAMED</v>
          </cell>
          <cell r="F44" t="str">
            <v>NUT</v>
          </cell>
          <cell r="G44" t="str">
            <v xml:space="preserve">Home Visitor </v>
          </cell>
          <cell r="H44" t="str">
            <v>B4</v>
          </cell>
          <cell r="I44" t="str">
            <v>TFC</v>
          </cell>
          <cell r="J44" t="str">
            <v>EFN01</v>
          </cell>
          <cell r="K44">
            <v>650101</v>
          </cell>
          <cell r="L44" t="str">
            <v>F1K</v>
          </cell>
          <cell r="M44" t="str">
            <v>CA02</v>
          </cell>
          <cell r="N44">
            <v>38171</v>
          </cell>
          <cell r="O44">
            <v>38901</v>
          </cell>
          <cell r="P44">
            <v>2958465</v>
          </cell>
          <cell r="Q44" t="str">
            <v>Not relocated</v>
          </cell>
          <cell r="R44">
            <v>2958434</v>
          </cell>
          <cell r="S44" t="str">
            <v>Indefinite</v>
          </cell>
          <cell r="T44" t="str">
            <v>Normal 45 hours</v>
          </cell>
          <cell r="U44">
            <v>3</v>
          </cell>
          <cell r="V44" t="str">
            <v>IC</v>
          </cell>
          <cell r="W44" t="str">
            <v>N</v>
          </cell>
          <cell r="X44"/>
          <cell r="Y44"/>
          <cell r="Z44"/>
        </row>
        <row r="45">
          <cell r="A45" t="str">
            <v>EF0042</v>
          </cell>
          <cell r="B45" t="str">
            <v>Stopped</v>
          </cell>
          <cell r="C45" t="str">
            <v>ELFASHER</v>
          </cell>
          <cell r="D45" t="str">
            <v>Gafar HASSAN OMAR</v>
          </cell>
          <cell r="F45" t="str">
            <v>NUT</v>
          </cell>
          <cell r="G45" t="str">
            <v xml:space="preserve">Food Distributor </v>
          </cell>
          <cell r="H45" t="str">
            <v>B2</v>
          </cell>
          <cell r="I45" t="str">
            <v>SFC</v>
          </cell>
          <cell r="J45" t="str">
            <v>EFN01</v>
          </cell>
          <cell r="K45">
            <v>650101</v>
          </cell>
          <cell r="M45" t="str">
            <v>CA32</v>
          </cell>
          <cell r="N45">
            <v>38171</v>
          </cell>
          <cell r="O45">
            <v>38901</v>
          </cell>
          <cell r="P45">
            <v>2958465</v>
          </cell>
          <cell r="Q45" t="str">
            <v>Not relocated</v>
          </cell>
          <cell r="R45">
            <v>2958434</v>
          </cell>
          <cell r="S45" t="str">
            <v>Indefinite</v>
          </cell>
          <cell r="T45" t="str">
            <v>Normal 45 hours</v>
          </cell>
          <cell r="U45">
            <v>3</v>
          </cell>
          <cell r="V45" t="str">
            <v>IC</v>
          </cell>
          <cell r="W45" t="str">
            <v>N</v>
          </cell>
          <cell r="X45"/>
          <cell r="Y45"/>
          <cell r="Z45"/>
          <cell r="AA45">
            <v>38995</v>
          </cell>
          <cell r="AB45" t="str">
            <v>End of contract</v>
          </cell>
        </row>
        <row r="46">
          <cell r="A46" t="str">
            <v>EF0043</v>
          </cell>
          <cell r="B46" t="str">
            <v>Stopped</v>
          </cell>
          <cell r="C46" t="str">
            <v>ELFASHER</v>
          </cell>
          <cell r="D46" t="str">
            <v>Gezira ABAKER ADAM MOHAMED</v>
          </cell>
          <cell r="F46" t="str">
            <v>NUT</v>
          </cell>
          <cell r="G46" t="str">
            <v xml:space="preserve">Home Visitor </v>
          </cell>
          <cell r="H46" t="str">
            <v>B</v>
          </cell>
          <cell r="I46" t="str">
            <v>TFC</v>
          </cell>
          <cell r="J46" t="str">
            <v>EFN01</v>
          </cell>
          <cell r="K46">
            <v>650101</v>
          </cell>
          <cell r="M46" t="str">
            <v>CA03</v>
          </cell>
          <cell r="N46">
            <v>38200</v>
          </cell>
          <cell r="O46">
            <v>38200</v>
          </cell>
          <cell r="P46">
            <v>38384</v>
          </cell>
          <cell r="Q46" t="str">
            <v>Not relocated</v>
          </cell>
          <cell r="R46">
            <v>38353</v>
          </cell>
          <cell r="S46">
            <v>6</v>
          </cell>
          <cell r="T46" t="str">
            <v>Normal 45 hours</v>
          </cell>
          <cell r="U46">
            <v>1</v>
          </cell>
          <cell r="V46" t="str">
            <v>DC</v>
          </cell>
          <cell r="W46">
            <v>3</v>
          </cell>
          <cell r="X46"/>
          <cell r="Y46"/>
          <cell r="Z46"/>
          <cell r="AA46">
            <v>38384</v>
          </cell>
          <cell r="AB46" t="str">
            <v>Resignation</v>
          </cell>
        </row>
        <row r="47">
          <cell r="A47" t="str">
            <v>EF0044</v>
          </cell>
          <cell r="B47" t="str">
            <v>Active</v>
          </cell>
          <cell r="C47" t="str">
            <v>ELFASHER</v>
          </cell>
          <cell r="D47" t="str">
            <v>Halima IBRAHIM ABDLESSIS</v>
          </cell>
          <cell r="F47" t="str">
            <v>NUT</v>
          </cell>
          <cell r="G47" t="str">
            <v xml:space="preserve">Cleaner </v>
          </cell>
          <cell r="H47" t="str">
            <v>A4</v>
          </cell>
          <cell r="I47" t="str">
            <v>TFC</v>
          </cell>
          <cell r="J47" t="str">
            <v>EFN01</v>
          </cell>
          <cell r="K47">
            <v>650101</v>
          </cell>
          <cell r="L47" t="str">
            <v>F1K</v>
          </cell>
          <cell r="M47" t="str">
            <v>CA02</v>
          </cell>
          <cell r="N47">
            <v>38171</v>
          </cell>
          <cell r="O47">
            <v>38901</v>
          </cell>
          <cell r="P47">
            <v>2958465</v>
          </cell>
          <cell r="Q47" t="str">
            <v>Not relocated</v>
          </cell>
          <cell r="R47">
            <v>2958434</v>
          </cell>
          <cell r="S47" t="str">
            <v>Indefinite</v>
          </cell>
          <cell r="T47" t="str">
            <v>Normal 45 hours</v>
          </cell>
          <cell r="U47">
            <v>3</v>
          </cell>
          <cell r="V47" t="str">
            <v>IC</v>
          </cell>
          <cell r="W47" t="str">
            <v>N</v>
          </cell>
          <cell r="X47"/>
          <cell r="Y47"/>
          <cell r="Z47"/>
        </row>
        <row r="48">
          <cell r="A48" t="str">
            <v>EF0045</v>
          </cell>
          <cell r="B48" t="str">
            <v>Active</v>
          </cell>
          <cell r="C48" t="str">
            <v>ELFASHER</v>
          </cell>
          <cell r="D48" t="str">
            <v>Hanan MOHAMAD ADAM</v>
          </cell>
          <cell r="F48" t="str">
            <v>NUT</v>
          </cell>
          <cell r="G48" t="str">
            <v xml:space="preserve">Psychosocial Worker </v>
          </cell>
          <cell r="H48" t="str">
            <v>D4</v>
          </cell>
          <cell r="I48" t="str">
            <v>OTP</v>
          </cell>
          <cell r="J48" t="str">
            <v>EFN01</v>
          </cell>
          <cell r="K48">
            <v>650101</v>
          </cell>
          <cell r="L48" t="str">
            <v>F1K</v>
          </cell>
          <cell r="M48" t="str">
            <v>CA02</v>
          </cell>
          <cell r="N48">
            <v>38160</v>
          </cell>
          <cell r="O48">
            <v>38889</v>
          </cell>
          <cell r="P48">
            <v>2958465</v>
          </cell>
          <cell r="Q48" t="str">
            <v>Not relocated</v>
          </cell>
          <cell r="R48">
            <v>2958434</v>
          </cell>
          <cell r="S48" t="str">
            <v>Indefinite</v>
          </cell>
          <cell r="T48" t="str">
            <v>Normal 45 hours</v>
          </cell>
          <cell r="U48">
            <v>3</v>
          </cell>
          <cell r="V48" t="str">
            <v>IC</v>
          </cell>
          <cell r="W48" t="str">
            <v>N</v>
          </cell>
          <cell r="X48"/>
          <cell r="Y48"/>
          <cell r="Z48"/>
        </row>
        <row r="49">
          <cell r="A49" t="str">
            <v>EF0046</v>
          </cell>
          <cell r="B49" t="str">
            <v>Active</v>
          </cell>
          <cell r="C49" t="str">
            <v>ELFASHER</v>
          </cell>
          <cell r="D49" t="str">
            <v>Hassan AHMED ABDURAHMAN</v>
          </cell>
          <cell r="F49" t="str">
            <v>NUT</v>
          </cell>
          <cell r="G49" t="str">
            <v xml:space="preserve">TFC Supervisor </v>
          </cell>
          <cell r="H49" t="str">
            <v>F4</v>
          </cell>
          <cell r="I49" t="str">
            <v>TFC</v>
          </cell>
          <cell r="J49" t="str">
            <v>EFN01</v>
          </cell>
          <cell r="K49">
            <v>650101</v>
          </cell>
          <cell r="L49" t="str">
            <v>F1K</v>
          </cell>
          <cell r="M49" t="str">
            <v>CA02</v>
          </cell>
          <cell r="N49">
            <v>38220</v>
          </cell>
          <cell r="O49">
            <v>38651</v>
          </cell>
          <cell r="P49">
            <v>2958465</v>
          </cell>
          <cell r="Q49" t="str">
            <v>Not relocated</v>
          </cell>
          <cell r="R49">
            <v>2958434</v>
          </cell>
          <cell r="S49" t="str">
            <v>Indefinite</v>
          </cell>
          <cell r="T49" t="str">
            <v>Normal 45 hours</v>
          </cell>
          <cell r="U49">
            <v>3</v>
          </cell>
          <cell r="V49" t="str">
            <v>IC</v>
          </cell>
          <cell r="W49" t="str">
            <v>N</v>
          </cell>
          <cell r="X49"/>
          <cell r="Y49"/>
          <cell r="Z49"/>
        </row>
        <row r="50">
          <cell r="A50" t="str">
            <v>EF0047</v>
          </cell>
          <cell r="B50" t="str">
            <v>Active</v>
          </cell>
          <cell r="C50" t="str">
            <v>ELFASHER</v>
          </cell>
          <cell r="D50" t="str">
            <v>Hassan HASHIM ALI</v>
          </cell>
          <cell r="F50" t="str">
            <v>LOG</v>
          </cell>
          <cell r="G50" t="str">
            <v>Watchman</v>
          </cell>
          <cell r="H50" t="str">
            <v>A4</v>
          </cell>
          <cell r="I50" t="str">
            <v>Office</v>
          </cell>
          <cell r="J50" t="str">
            <v>EFC01</v>
          </cell>
          <cell r="K50">
            <v>650100</v>
          </cell>
          <cell r="L50" t="str">
            <v>F1K</v>
          </cell>
          <cell r="M50" t="str">
            <v>CA03</v>
          </cell>
          <cell r="N50">
            <v>38176</v>
          </cell>
          <cell r="O50">
            <v>38725</v>
          </cell>
          <cell r="P50">
            <v>2958465</v>
          </cell>
          <cell r="Q50" t="str">
            <v>Not relocated</v>
          </cell>
          <cell r="R50">
            <v>2958434</v>
          </cell>
          <cell r="S50" t="str">
            <v>Indefinite</v>
          </cell>
          <cell r="T50" t="str">
            <v>Shift 48 hours</v>
          </cell>
          <cell r="U50">
            <v>3</v>
          </cell>
          <cell r="V50" t="str">
            <v>IC</v>
          </cell>
          <cell r="W50" t="str">
            <v>N</v>
          </cell>
          <cell r="X50"/>
          <cell r="Y50"/>
          <cell r="Z50"/>
        </row>
        <row r="51">
          <cell r="A51" t="str">
            <v>EF0048</v>
          </cell>
          <cell r="B51" t="str">
            <v>Active</v>
          </cell>
          <cell r="C51" t="str">
            <v>ELFASHER</v>
          </cell>
          <cell r="D51" t="str">
            <v>Hassina ADDOMA ABDULLA</v>
          </cell>
          <cell r="F51" t="str">
            <v>NUT</v>
          </cell>
          <cell r="G51" t="str">
            <v xml:space="preserve">Home Visitor </v>
          </cell>
          <cell r="H51" t="str">
            <v>B4</v>
          </cell>
          <cell r="I51" t="str">
            <v>TFC</v>
          </cell>
          <cell r="J51" t="str">
            <v>EFN01</v>
          </cell>
          <cell r="K51">
            <v>650101</v>
          </cell>
          <cell r="L51" t="str">
            <v>F1K</v>
          </cell>
          <cell r="M51" t="str">
            <v>CA02</v>
          </cell>
          <cell r="N51">
            <v>38171</v>
          </cell>
          <cell r="O51">
            <v>38901</v>
          </cell>
          <cell r="P51">
            <v>2958465</v>
          </cell>
          <cell r="Q51" t="str">
            <v>Not relocated</v>
          </cell>
          <cell r="R51">
            <v>2958434</v>
          </cell>
          <cell r="S51" t="str">
            <v>Indefinite</v>
          </cell>
          <cell r="T51" t="str">
            <v>Normal 45 hours</v>
          </cell>
          <cell r="U51">
            <v>3</v>
          </cell>
          <cell r="V51" t="str">
            <v>IC</v>
          </cell>
          <cell r="W51" t="str">
            <v>N</v>
          </cell>
          <cell r="X51"/>
          <cell r="Y51"/>
          <cell r="Z51"/>
        </row>
        <row r="52">
          <cell r="A52" t="str">
            <v>EF0049</v>
          </cell>
          <cell r="B52" t="str">
            <v>Stopped</v>
          </cell>
          <cell r="C52" t="str">
            <v>ELFASHER</v>
          </cell>
          <cell r="D52" t="str">
            <v>Hawa ABDALLA MOHAMMED</v>
          </cell>
          <cell r="F52" t="str">
            <v>NUT</v>
          </cell>
          <cell r="G52" t="str">
            <v xml:space="preserve">Cook </v>
          </cell>
          <cell r="H52" t="str">
            <v>A</v>
          </cell>
          <cell r="I52" t="str">
            <v>TFC</v>
          </cell>
          <cell r="J52" t="str">
            <v>EFN01</v>
          </cell>
          <cell r="K52">
            <v>650101</v>
          </cell>
          <cell r="M52" t="str">
            <v>CA03</v>
          </cell>
          <cell r="Q52" t="str">
            <v>Not relocated</v>
          </cell>
          <cell r="R52"/>
          <cell r="S52"/>
          <cell r="T52" t="str">
            <v>Normal 45 hours</v>
          </cell>
          <cell r="U52">
            <v>1</v>
          </cell>
          <cell r="V52" t="str">
            <v>DC</v>
          </cell>
          <cell r="W52">
            <v>3</v>
          </cell>
          <cell r="X52"/>
          <cell r="Y52"/>
          <cell r="Z52"/>
          <cell r="AA52">
            <v>38755</v>
          </cell>
          <cell r="AB52" t="str">
            <v>End of contract</v>
          </cell>
        </row>
        <row r="53">
          <cell r="A53" t="str">
            <v>EF0050</v>
          </cell>
          <cell r="B53" t="str">
            <v>Stopped</v>
          </cell>
          <cell r="C53" t="str">
            <v>ELFASHER</v>
          </cell>
          <cell r="D53" t="str">
            <v>Hawa ABDALLA MUKHTAR</v>
          </cell>
          <cell r="F53" t="str">
            <v>NUT</v>
          </cell>
          <cell r="G53" t="str">
            <v xml:space="preserve">Cook </v>
          </cell>
          <cell r="H53" t="str">
            <v>A1</v>
          </cell>
          <cell r="I53" t="str">
            <v>TFC</v>
          </cell>
          <cell r="J53" t="str">
            <v>EFN01</v>
          </cell>
          <cell r="K53">
            <v>650101</v>
          </cell>
          <cell r="M53" t="str">
            <v>CA22</v>
          </cell>
          <cell r="N53">
            <v>38171</v>
          </cell>
          <cell r="O53">
            <v>38536</v>
          </cell>
          <cell r="P53">
            <v>38900</v>
          </cell>
          <cell r="Q53" t="str">
            <v>Not relocated</v>
          </cell>
          <cell r="R53">
            <v>38869</v>
          </cell>
          <cell r="S53">
            <v>12</v>
          </cell>
          <cell r="T53" t="str">
            <v>Normal 45 hours</v>
          </cell>
          <cell r="U53">
            <v>2</v>
          </cell>
          <cell r="V53" t="str">
            <v>DC</v>
          </cell>
          <cell r="W53">
            <v>3</v>
          </cell>
          <cell r="X53"/>
          <cell r="Y53"/>
          <cell r="Z53"/>
          <cell r="AA53">
            <v>38900</v>
          </cell>
          <cell r="AB53" t="str">
            <v>End of contract</v>
          </cell>
        </row>
        <row r="54">
          <cell r="A54" t="str">
            <v>EF0051</v>
          </cell>
          <cell r="B54" t="str">
            <v>Stopped</v>
          </cell>
          <cell r="C54" t="str">
            <v>ELFASHER</v>
          </cell>
          <cell r="D54" t="str">
            <v>Houda HAMID</v>
          </cell>
          <cell r="F54" t="str">
            <v>NUT</v>
          </cell>
          <cell r="G54" t="str">
            <v xml:space="preserve">Phase Monitor </v>
          </cell>
          <cell r="H54" t="str">
            <v>B</v>
          </cell>
          <cell r="I54" t="str">
            <v>TFC</v>
          </cell>
          <cell r="J54" t="str">
            <v>EFN01</v>
          </cell>
          <cell r="K54">
            <v>650101</v>
          </cell>
          <cell r="M54" t="str">
            <v>CA03</v>
          </cell>
          <cell r="Q54" t="str">
            <v>Not relocated</v>
          </cell>
          <cell r="R54"/>
          <cell r="S54"/>
          <cell r="T54" t="str">
            <v>Shift 48 hours</v>
          </cell>
          <cell r="U54">
            <v>1</v>
          </cell>
          <cell r="V54" t="str">
            <v>DC</v>
          </cell>
          <cell r="W54">
            <v>3</v>
          </cell>
          <cell r="X54"/>
          <cell r="Y54"/>
          <cell r="Z54"/>
          <cell r="AB54" t="str">
            <v>Resignation</v>
          </cell>
        </row>
        <row r="55">
          <cell r="A55" t="str">
            <v>EF0052</v>
          </cell>
          <cell r="B55" t="str">
            <v>Stopped</v>
          </cell>
          <cell r="C55" t="str">
            <v>ELFASHER</v>
          </cell>
          <cell r="D55" t="str">
            <v>Houda TIRAB AMIR</v>
          </cell>
          <cell r="F55" t="str">
            <v>NUT</v>
          </cell>
          <cell r="G55" t="str">
            <v xml:space="preserve">Cook </v>
          </cell>
          <cell r="H55" t="str">
            <v>A</v>
          </cell>
          <cell r="I55" t="str">
            <v>TFC</v>
          </cell>
          <cell r="J55" t="str">
            <v>EFN01</v>
          </cell>
          <cell r="K55">
            <v>650101</v>
          </cell>
          <cell r="M55" t="str">
            <v>CA03</v>
          </cell>
          <cell r="Q55" t="str">
            <v>Not relocated</v>
          </cell>
          <cell r="R55"/>
          <cell r="S55"/>
          <cell r="T55" t="str">
            <v>Normal 45 hours</v>
          </cell>
          <cell r="U55">
            <v>1</v>
          </cell>
          <cell r="V55" t="str">
            <v>DC</v>
          </cell>
          <cell r="W55">
            <v>3</v>
          </cell>
          <cell r="X55"/>
          <cell r="Y55"/>
          <cell r="Z55"/>
          <cell r="AB55" t="str">
            <v>Dismissal</v>
          </cell>
        </row>
        <row r="56">
          <cell r="A56" t="str">
            <v>EF0053</v>
          </cell>
          <cell r="B56" t="str">
            <v>Active</v>
          </cell>
          <cell r="C56" t="str">
            <v>ELFASHER</v>
          </cell>
          <cell r="D56" t="str">
            <v>Ibrahim ABDERAHMAN MAHMOUD</v>
          </cell>
          <cell r="F56" t="str">
            <v>NUT</v>
          </cell>
          <cell r="G56" t="str">
            <v xml:space="preserve">Phase Monitor </v>
          </cell>
          <cell r="H56" t="str">
            <v>B4</v>
          </cell>
          <cell r="I56" t="str">
            <v>TFC</v>
          </cell>
          <cell r="J56" t="str">
            <v>EFN01</v>
          </cell>
          <cell r="K56">
            <v>650101</v>
          </cell>
          <cell r="L56" t="str">
            <v>F1K</v>
          </cell>
          <cell r="M56" t="str">
            <v>CA02</v>
          </cell>
          <cell r="N56">
            <v>38160</v>
          </cell>
          <cell r="O56">
            <v>38890</v>
          </cell>
          <cell r="P56">
            <v>2958465</v>
          </cell>
          <cell r="Q56" t="str">
            <v>Not relocated</v>
          </cell>
          <cell r="R56">
            <v>2958434</v>
          </cell>
          <cell r="S56" t="str">
            <v>Indefinite</v>
          </cell>
          <cell r="T56" t="str">
            <v>Shift 48 hours</v>
          </cell>
          <cell r="U56">
            <v>3</v>
          </cell>
          <cell r="V56" t="str">
            <v>IC</v>
          </cell>
          <cell r="W56" t="str">
            <v>N</v>
          </cell>
          <cell r="X56"/>
          <cell r="Y56"/>
          <cell r="Z56"/>
        </row>
        <row r="57">
          <cell r="A57" t="str">
            <v>EF0054</v>
          </cell>
          <cell r="B57" t="str">
            <v>Active</v>
          </cell>
          <cell r="C57" t="str">
            <v>ELFASHER</v>
          </cell>
          <cell r="D57" t="str">
            <v>Ibrahim MOHAMED Adam</v>
          </cell>
          <cell r="F57" t="str">
            <v>NUT</v>
          </cell>
          <cell r="G57" t="str">
            <v>Medical Assistant</v>
          </cell>
          <cell r="H57" t="str">
            <v>E4</v>
          </cell>
          <cell r="I57" t="str">
            <v>OTP</v>
          </cell>
          <cell r="J57" t="str">
            <v>EFN01</v>
          </cell>
          <cell r="K57">
            <v>650101</v>
          </cell>
          <cell r="L57" t="str">
            <v>F1K</v>
          </cell>
          <cell r="M57" t="str">
            <v>CA02</v>
          </cell>
          <cell r="N57">
            <v>38171</v>
          </cell>
          <cell r="O57">
            <v>38901</v>
          </cell>
          <cell r="P57">
            <v>2958465</v>
          </cell>
          <cell r="Q57" t="str">
            <v>Not relocated</v>
          </cell>
          <cell r="R57">
            <v>2958434</v>
          </cell>
          <cell r="S57" t="str">
            <v>Indefinite</v>
          </cell>
          <cell r="T57" t="str">
            <v>Shift 48 hours</v>
          </cell>
          <cell r="U57">
            <v>3</v>
          </cell>
          <cell r="V57" t="str">
            <v>IC</v>
          </cell>
          <cell r="W57" t="str">
            <v>N</v>
          </cell>
          <cell r="X57"/>
          <cell r="Y57"/>
          <cell r="Z57"/>
        </row>
        <row r="58">
          <cell r="A58" t="str">
            <v>EF0055</v>
          </cell>
          <cell r="B58" t="str">
            <v>Active</v>
          </cell>
          <cell r="C58" t="str">
            <v>ELFASHER</v>
          </cell>
          <cell r="D58" t="str">
            <v>Insaf IBRAHIM ADAM</v>
          </cell>
          <cell r="F58" t="str">
            <v>NUT</v>
          </cell>
          <cell r="G58" t="str">
            <v xml:space="preserve">Home Visitor </v>
          </cell>
          <cell r="H58" t="str">
            <v>B4</v>
          </cell>
          <cell r="I58" t="str">
            <v>TFC</v>
          </cell>
          <cell r="J58" t="str">
            <v>EFN01</v>
          </cell>
          <cell r="K58">
            <v>650101</v>
          </cell>
          <cell r="L58" t="str">
            <v>F1K</v>
          </cell>
          <cell r="M58" t="str">
            <v>CA02</v>
          </cell>
          <cell r="N58">
            <v>38171</v>
          </cell>
          <cell r="O58">
            <v>38901</v>
          </cell>
          <cell r="P58">
            <v>2958465</v>
          </cell>
          <cell r="Q58" t="str">
            <v>Not relocated</v>
          </cell>
          <cell r="R58">
            <v>2958434</v>
          </cell>
          <cell r="S58" t="str">
            <v>Indefinite</v>
          </cell>
          <cell r="T58" t="str">
            <v>Normal 45 hours</v>
          </cell>
          <cell r="U58">
            <v>3</v>
          </cell>
          <cell r="V58" t="str">
            <v>IC</v>
          </cell>
          <cell r="W58" t="str">
            <v>N</v>
          </cell>
          <cell r="X58"/>
          <cell r="Y58"/>
          <cell r="Z58"/>
        </row>
        <row r="59">
          <cell r="A59" t="str">
            <v>EF0056</v>
          </cell>
          <cell r="B59" t="str">
            <v>Stopped</v>
          </cell>
          <cell r="C59" t="str">
            <v>ELFASHER</v>
          </cell>
          <cell r="D59" t="str">
            <v>Isak ADAM ABAKHAR</v>
          </cell>
          <cell r="F59" t="str">
            <v>NUT</v>
          </cell>
          <cell r="G59" t="str">
            <v xml:space="preserve">Measurer </v>
          </cell>
          <cell r="H59" t="str">
            <v>B2</v>
          </cell>
          <cell r="I59" t="str">
            <v>SFC</v>
          </cell>
          <cell r="J59" t="str">
            <v>EFN01</v>
          </cell>
          <cell r="K59">
            <v>650101</v>
          </cell>
          <cell r="M59" t="str">
            <v>CA32</v>
          </cell>
          <cell r="N59">
            <v>38171</v>
          </cell>
          <cell r="O59">
            <v>38901</v>
          </cell>
          <cell r="P59">
            <v>2958465</v>
          </cell>
          <cell r="Q59" t="str">
            <v>Not relocated</v>
          </cell>
          <cell r="R59">
            <v>2958434</v>
          </cell>
          <cell r="S59" t="str">
            <v>Indefinite</v>
          </cell>
          <cell r="T59" t="str">
            <v>Normal 45 hours</v>
          </cell>
          <cell r="U59">
            <v>3</v>
          </cell>
          <cell r="V59" t="str">
            <v>IC</v>
          </cell>
          <cell r="W59" t="str">
            <v>N</v>
          </cell>
          <cell r="X59"/>
          <cell r="Y59"/>
          <cell r="Z59"/>
          <cell r="AA59">
            <v>38995</v>
          </cell>
          <cell r="AB59" t="str">
            <v>End of contract</v>
          </cell>
        </row>
        <row r="60">
          <cell r="A60" t="str">
            <v>EF0057</v>
          </cell>
          <cell r="B60" t="str">
            <v>Active</v>
          </cell>
          <cell r="C60" t="str">
            <v>ELFASHER</v>
          </cell>
          <cell r="D60" t="str">
            <v>Izeldeen ADAM YOUSSUF</v>
          </cell>
          <cell r="F60" t="str">
            <v>NUT</v>
          </cell>
          <cell r="G60" t="str">
            <v>Home Visitor Team Leader</v>
          </cell>
          <cell r="H60" t="str">
            <v>D4</v>
          </cell>
          <cell r="I60" t="str">
            <v>TFC</v>
          </cell>
          <cell r="J60" t="str">
            <v>EFN01</v>
          </cell>
          <cell r="K60">
            <v>650101</v>
          </cell>
          <cell r="L60" t="str">
            <v>F1K</v>
          </cell>
          <cell r="M60" t="str">
            <v>CA02</v>
          </cell>
          <cell r="N60">
            <v>38171</v>
          </cell>
          <cell r="O60">
            <v>38901</v>
          </cell>
          <cell r="P60">
            <v>2958465</v>
          </cell>
          <cell r="Q60" t="str">
            <v>Not relocated</v>
          </cell>
          <cell r="R60">
            <v>2958434</v>
          </cell>
          <cell r="S60" t="str">
            <v>Indefinite</v>
          </cell>
          <cell r="T60" t="str">
            <v>Normal 45 hours</v>
          </cell>
          <cell r="U60">
            <v>3</v>
          </cell>
          <cell r="V60" t="str">
            <v>IC</v>
          </cell>
          <cell r="W60" t="str">
            <v>N</v>
          </cell>
          <cell r="X60"/>
          <cell r="Y60"/>
          <cell r="Z60"/>
        </row>
        <row r="61">
          <cell r="A61" t="str">
            <v>EF0058</v>
          </cell>
          <cell r="B61" t="str">
            <v>Active</v>
          </cell>
          <cell r="C61" t="str">
            <v>ELFASHER</v>
          </cell>
          <cell r="D61" t="str">
            <v>Ishag HASSAN IDRISS ABDELLA</v>
          </cell>
          <cell r="F61" t="str">
            <v>NUT</v>
          </cell>
          <cell r="G61" t="str">
            <v>Watchman</v>
          </cell>
          <cell r="H61" t="str">
            <v>A4</v>
          </cell>
          <cell r="I61" t="str">
            <v>TFC</v>
          </cell>
          <cell r="J61" t="str">
            <v>EFN01</v>
          </cell>
          <cell r="K61">
            <v>650101</v>
          </cell>
          <cell r="L61" t="str">
            <v>F1K</v>
          </cell>
          <cell r="M61" t="str">
            <v>CA02</v>
          </cell>
          <cell r="N61">
            <v>38169</v>
          </cell>
          <cell r="O61">
            <v>38899</v>
          </cell>
          <cell r="P61">
            <v>2958465</v>
          </cell>
          <cell r="Q61" t="str">
            <v>Not relocated</v>
          </cell>
          <cell r="R61">
            <v>2958434</v>
          </cell>
          <cell r="S61" t="str">
            <v>Indefinite</v>
          </cell>
          <cell r="T61" t="str">
            <v>Shift 48 hours</v>
          </cell>
          <cell r="U61">
            <v>3</v>
          </cell>
          <cell r="V61" t="str">
            <v>IC</v>
          </cell>
          <cell r="W61" t="str">
            <v>N</v>
          </cell>
          <cell r="X61"/>
          <cell r="Y61"/>
          <cell r="Z61"/>
        </row>
        <row r="62">
          <cell r="A62" t="str">
            <v>EF0059</v>
          </cell>
          <cell r="B62" t="str">
            <v>Active</v>
          </cell>
          <cell r="C62" t="str">
            <v>ELFASHER</v>
          </cell>
          <cell r="D62" t="str">
            <v>Ismail MOHAMED GUMAA</v>
          </cell>
          <cell r="F62" t="str">
            <v>LOG</v>
          </cell>
          <cell r="G62" t="str">
            <v xml:space="preserve">Watchman </v>
          </cell>
          <cell r="H62" t="str">
            <v>A4</v>
          </cell>
          <cell r="I62" t="str">
            <v>Guest house</v>
          </cell>
          <cell r="J62" t="str">
            <v>EFC01</v>
          </cell>
          <cell r="K62">
            <v>650014</v>
          </cell>
          <cell r="L62" t="str">
            <v>Z1L</v>
          </cell>
          <cell r="M62" t="str">
            <v>6500O</v>
          </cell>
          <cell r="N62">
            <v>38108</v>
          </cell>
          <cell r="O62">
            <v>38838</v>
          </cell>
          <cell r="P62">
            <v>2958465</v>
          </cell>
          <cell r="Q62" t="str">
            <v>Not relocated</v>
          </cell>
          <cell r="R62">
            <v>2958434</v>
          </cell>
          <cell r="S62" t="str">
            <v>Indefinite</v>
          </cell>
          <cell r="T62" t="str">
            <v>Shift 48 hours</v>
          </cell>
          <cell r="U62">
            <v>3</v>
          </cell>
          <cell r="V62" t="str">
            <v>IC</v>
          </cell>
          <cell r="W62" t="str">
            <v>N</v>
          </cell>
          <cell r="X62"/>
          <cell r="Y62"/>
          <cell r="Z62"/>
        </row>
        <row r="63">
          <cell r="A63" t="str">
            <v>EF0060</v>
          </cell>
          <cell r="B63" t="str">
            <v>Stopped</v>
          </cell>
          <cell r="C63" t="str">
            <v>ELFASHER</v>
          </cell>
          <cell r="D63" t="str">
            <v>James JOHN</v>
          </cell>
          <cell r="F63" t="str">
            <v>NUT</v>
          </cell>
          <cell r="G63" t="str">
            <v>Nurse</v>
          </cell>
          <cell r="H63" t="str">
            <v>D</v>
          </cell>
          <cell r="I63" t="str">
            <v>TFC</v>
          </cell>
          <cell r="J63" t="str">
            <v>EFN01</v>
          </cell>
          <cell r="K63">
            <v>650101</v>
          </cell>
          <cell r="M63" t="str">
            <v>CA03</v>
          </cell>
          <cell r="N63">
            <v>38160</v>
          </cell>
          <cell r="O63">
            <v>38160</v>
          </cell>
          <cell r="P63">
            <v>38343</v>
          </cell>
          <cell r="Q63" t="str">
            <v>Not relocated</v>
          </cell>
          <cell r="R63">
            <v>38312</v>
          </cell>
          <cell r="S63">
            <v>6</v>
          </cell>
          <cell r="T63" t="str">
            <v>Shift 48 hours</v>
          </cell>
          <cell r="U63">
            <v>1</v>
          </cell>
          <cell r="V63" t="str">
            <v>DC</v>
          </cell>
          <cell r="W63">
            <v>3</v>
          </cell>
          <cell r="X63"/>
          <cell r="Y63"/>
          <cell r="Z63"/>
          <cell r="AA63">
            <v>38343</v>
          </cell>
          <cell r="AB63" t="str">
            <v>End of contract</v>
          </cell>
        </row>
        <row r="64">
          <cell r="A64" t="str">
            <v>EF0061</v>
          </cell>
          <cell r="B64" t="str">
            <v>Stopped</v>
          </cell>
          <cell r="C64" t="str">
            <v>ELFASHER</v>
          </cell>
          <cell r="D64" t="str">
            <v>Khadija YOUNIS</v>
          </cell>
          <cell r="F64" t="str">
            <v>NUT</v>
          </cell>
          <cell r="G64" t="str">
            <v xml:space="preserve">Cleaner </v>
          </cell>
          <cell r="H64" t="str">
            <v>A</v>
          </cell>
          <cell r="I64" t="str">
            <v>TFC</v>
          </cell>
          <cell r="J64" t="str">
            <v>EFN01</v>
          </cell>
          <cell r="K64">
            <v>650101</v>
          </cell>
          <cell r="M64" t="str">
            <v>CA03</v>
          </cell>
          <cell r="N64">
            <v>38171</v>
          </cell>
          <cell r="O64">
            <v>38171</v>
          </cell>
          <cell r="P64">
            <v>38354</v>
          </cell>
          <cell r="Q64" t="str">
            <v>Not relocated</v>
          </cell>
          <cell r="R64">
            <v>38323</v>
          </cell>
          <cell r="S64">
            <v>6</v>
          </cell>
          <cell r="T64" t="str">
            <v>Normal 45 hours</v>
          </cell>
          <cell r="U64">
            <v>1</v>
          </cell>
          <cell r="V64" t="str">
            <v>DC</v>
          </cell>
          <cell r="W64">
            <v>3</v>
          </cell>
          <cell r="X64"/>
          <cell r="Y64"/>
          <cell r="Z64"/>
          <cell r="AA64">
            <v>38354</v>
          </cell>
          <cell r="AB64" t="str">
            <v>End of contract</v>
          </cell>
        </row>
        <row r="65">
          <cell r="A65" t="str">
            <v>EF0062</v>
          </cell>
          <cell r="B65" t="str">
            <v>Stopped</v>
          </cell>
          <cell r="C65" t="str">
            <v>ELFASHER</v>
          </cell>
          <cell r="D65" t="str">
            <v>Khalid IBRAHIM HAMID</v>
          </cell>
          <cell r="F65" t="str">
            <v>LOG</v>
          </cell>
          <cell r="G65" t="str">
            <v xml:space="preserve">Log Assistant </v>
          </cell>
          <cell r="H65" t="str">
            <v>G1</v>
          </cell>
          <cell r="I65" t="str">
            <v>Office</v>
          </cell>
          <cell r="J65" t="str">
            <v>EFC01</v>
          </cell>
          <cell r="K65">
            <v>650100</v>
          </cell>
          <cell r="M65" t="str">
            <v>BA30</v>
          </cell>
          <cell r="N65">
            <v>38160</v>
          </cell>
          <cell r="O65">
            <v>38524</v>
          </cell>
          <cell r="P65">
            <v>38888</v>
          </cell>
          <cell r="Q65" t="str">
            <v>Not relocated</v>
          </cell>
          <cell r="R65">
            <v>38857</v>
          </cell>
          <cell r="S65">
            <v>12</v>
          </cell>
          <cell r="T65" t="str">
            <v>Normal 45 hours</v>
          </cell>
          <cell r="U65">
            <v>2</v>
          </cell>
          <cell r="V65" t="str">
            <v>DC</v>
          </cell>
          <cell r="W65">
            <v>3</v>
          </cell>
          <cell r="X65"/>
          <cell r="Y65"/>
          <cell r="Z65"/>
          <cell r="AA65">
            <v>38888</v>
          </cell>
          <cell r="AB65" t="str">
            <v>End of contract</v>
          </cell>
        </row>
        <row r="66">
          <cell r="A66" t="str">
            <v>EF0063</v>
          </cell>
          <cell r="B66" t="str">
            <v>Active</v>
          </cell>
          <cell r="C66" t="str">
            <v>ELFASHER</v>
          </cell>
          <cell r="D66" t="str">
            <v>Kubra ISHAG ABDULKARIM</v>
          </cell>
          <cell r="F66" t="str">
            <v>NUT</v>
          </cell>
          <cell r="G66" t="str">
            <v>Nurse</v>
          </cell>
          <cell r="H66" t="str">
            <v>D4</v>
          </cell>
          <cell r="I66" t="str">
            <v>TFC</v>
          </cell>
          <cell r="J66" t="str">
            <v>EFN01</v>
          </cell>
          <cell r="K66">
            <v>650101</v>
          </cell>
          <cell r="L66" t="str">
            <v>F1K</v>
          </cell>
          <cell r="M66" t="str">
            <v>CA02</v>
          </cell>
          <cell r="N66">
            <v>38171</v>
          </cell>
          <cell r="O66">
            <v>38901</v>
          </cell>
          <cell r="P66">
            <v>2958465</v>
          </cell>
          <cell r="Q66" t="str">
            <v>Not relocated</v>
          </cell>
          <cell r="R66">
            <v>2958434</v>
          </cell>
          <cell r="S66" t="str">
            <v>Indefinite</v>
          </cell>
          <cell r="T66" t="str">
            <v>Shift 48 hours</v>
          </cell>
          <cell r="U66">
            <v>3</v>
          </cell>
          <cell r="V66" t="str">
            <v>IC</v>
          </cell>
          <cell r="W66" t="str">
            <v>N</v>
          </cell>
          <cell r="X66"/>
          <cell r="Y66"/>
          <cell r="Z66"/>
        </row>
        <row r="67">
          <cell r="A67" t="str">
            <v>EF0064</v>
          </cell>
          <cell r="B67" t="str">
            <v>Stopped</v>
          </cell>
          <cell r="C67" t="str">
            <v>ELFASHER</v>
          </cell>
          <cell r="D67" t="str">
            <v>Mahmoud AHMED MOHAMMED ALDOMA</v>
          </cell>
          <cell r="F67" t="str">
            <v>LOG</v>
          </cell>
          <cell r="G67" t="str">
            <v>Purchaser</v>
          </cell>
          <cell r="H67" t="str">
            <v>E1</v>
          </cell>
          <cell r="I67" t="str">
            <v>Office</v>
          </cell>
          <cell r="J67" t="str">
            <v>EFC01</v>
          </cell>
          <cell r="K67">
            <v>650100</v>
          </cell>
          <cell r="M67" t="str">
            <v>BA30</v>
          </cell>
          <cell r="N67">
            <v>38205</v>
          </cell>
          <cell r="O67">
            <v>38570</v>
          </cell>
          <cell r="P67">
            <v>38934</v>
          </cell>
          <cell r="Q67" t="str">
            <v>Not relocated</v>
          </cell>
          <cell r="R67">
            <v>38903</v>
          </cell>
          <cell r="S67">
            <v>12</v>
          </cell>
          <cell r="T67" t="str">
            <v>Normal 45 hours</v>
          </cell>
          <cell r="U67">
            <v>2</v>
          </cell>
          <cell r="V67" t="str">
            <v>DC</v>
          </cell>
          <cell r="W67">
            <v>3</v>
          </cell>
          <cell r="X67"/>
          <cell r="Y67"/>
          <cell r="Z67"/>
          <cell r="AB67" t="str">
            <v>Dismissal</v>
          </cell>
        </row>
        <row r="68">
          <cell r="A68" t="str">
            <v>EF0065</v>
          </cell>
          <cell r="B68" t="str">
            <v>Stopped</v>
          </cell>
          <cell r="C68" t="str">
            <v>ELFASHER</v>
          </cell>
          <cell r="D68" t="str">
            <v>Majda MOHAMED ADAM</v>
          </cell>
          <cell r="F68" t="str">
            <v>NUT</v>
          </cell>
          <cell r="G68" t="str">
            <v xml:space="preserve">Cleaner </v>
          </cell>
          <cell r="H68" t="str">
            <v>A1</v>
          </cell>
          <cell r="I68" t="str">
            <v>TFC</v>
          </cell>
          <cell r="J68" t="str">
            <v>EFN01</v>
          </cell>
          <cell r="K68">
            <v>650101</v>
          </cell>
          <cell r="M68" t="str">
            <v>CA22</v>
          </cell>
          <cell r="N68">
            <v>38171</v>
          </cell>
          <cell r="O68">
            <v>38536</v>
          </cell>
          <cell r="P68">
            <v>38900</v>
          </cell>
          <cell r="Q68" t="str">
            <v>Not relocated</v>
          </cell>
          <cell r="R68">
            <v>38869</v>
          </cell>
          <cell r="S68">
            <v>12</v>
          </cell>
          <cell r="T68" t="str">
            <v>Normal 45 hours</v>
          </cell>
          <cell r="U68">
            <v>2</v>
          </cell>
          <cell r="V68" t="str">
            <v>DC</v>
          </cell>
          <cell r="W68">
            <v>3</v>
          </cell>
          <cell r="X68"/>
          <cell r="Y68"/>
          <cell r="Z68"/>
          <cell r="AA68">
            <v>38900</v>
          </cell>
          <cell r="AB68" t="str">
            <v>End of contract</v>
          </cell>
        </row>
        <row r="69">
          <cell r="A69" t="str">
            <v>EF0066</v>
          </cell>
          <cell r="B69" t="str">
            <v>Stopped</v>
          </cell>
          <cell r="C69" t="str">
            <v>ELFASHER</v>
          </cell>
          <cell r="D69" t="str">
            <v>Mariam EL TAHEIR HAROUN</v>
          </cell>
          <cell r="F69" t="str">
            <v>NUT</v>
          </cell>
          <cell r="G69" t="str">
            <v>Social Worker</v>
          </cell>
          <cell r="H69" t="str">
            <v>C1</v>
          </cell>
          <cell r="I69" t="str">
            <v>TFC</v>
          </cell>
          <cell r="J69" t="str">
            <v>EFN01</v>
          </cell>
          <cell r="K69">
            <v>650101</v>
          </cell>
          <cell r="M69" t="str">
            <v>CA22</v>
          </cell>
          <cell r="N69">
            <v>38171</v>
          </cell>
          <cell r="O69">
            <v>38537</v>
          </cell>
          <cell r="P69">
            <v>38901</v>
          </cell>
          <cell r="Q69" t="str">
            <v>Not relocated</v>
          </cell>
          <cell r="R69">
            <v>38870</v>
          </cell>
          <cell r="S69">
            <v>12</v>
          </cell>
          <cell r="T69" t="str">
            <v>Normal 45 hours</v>
          </cell>
          <cell r="U69">
            <v>2</v>
          </cell>
          <cell r="V69" t="str">
            <v>DC</v>
          </cell>
          <cell r="W69">
            <v>3</v>
          </cell>
          <cell r="X69"/>
          <cell r="Y69"/>
          <cell r="Z69"/>
          <cell r="AA69">
            <v>38901</v>
          </cell>
          <cell r="AB69" t="str">
            <v>End of contract</v>
          </cell>
        </row>
        <row r="70">
          <cell r="A70" t="str">
            <v>EF0067</v>
          </cell>
          <cell r="B70" t="str">
            <v>Stopped</v>
          </cell>
          <cell r="C70" t="str">
            <v>ELFASHER</v>
          </cell>
          <cell r="D70" t="str">
            <v>Mekki IZA EL DEEN SIRAG</v>
          </cell>
          <cell r="F70" t="str">
            <v>FA</v>
          </cell>
          <cell r="G70" t="str">
            <v xml:space="preserve">Food aid supervisor  </v>
          </cell>
          <cell r="H70" t="str">
            <v>F1</v>
          </cell>
          <cell r="I70" t="str">
            <v>Field</v>
          </cell>
          <cell r="J70" t="str">
            <v>EFF01</v>
          </cell>
          <cell r="K70">
            <v>650101</v>
          </cell>
          <cell r="M70" t="str">
            <v>AB02</v>
          </cell>
          <cell r="N70">
            <v>38163</v>
          </cell>
          <cell r="O70">
            <v>38528</v>
          </cell>
          <cell r="P70">
            <v>38892</v>
          </cell>
          <cell r="Q70" t="str">
            <v>Not relocated</v>
          </cell>
          <cell r="R70">
            <v>38861</v>
          </cell>
          <cell r="S70">
            <v>12</v>
          </cell>
          <cell r="T70" t="str">
            <v>Normal 45 hours</v>
          </cell>
          <cell r="U70">
            <v>2</v>
          </cell>
          <cell r="V70" t="str">
            <v>DC</v>
          </cell>
          <cell r="W70">
            <v>3</v>
          </cell>
          <cell r="X70"/>
          <cell r="Y70"/>
          <cell r="Z70"/>
          <cell r="AA70">
            <v>38892</v>
          </cell>
          <cell r="AB70" t="str">
            <v>End of contract</v>
          </cell>
        </row>
        <row r="71">
          <cell r="A71" t="str">
            <v>EF0068</v>
          </cell>
          <cell r="B71" t="str">
            <v>Active</v>
          </cell>
          <cell r="C71" t="str">
            <v>ELFASHER</v>
          </cell>
          <cell r="D71" t="str">
            <v>Mohamed ABDELRAHMAN ABDELMAWLA</v>
          </cell>
          <cell r="F71" t="str">
            <v>LOG</v>
          </cell>
          <cell r="G71" t="str">
            <v>Watchman</v>
          </cell>
          <cell r="H71" t="str">
            <v>A4</v>
          </cell>
          <cell r="I71" t="str">
            <v>Office</v>
          </cell>
          <cell r="J71" t="str">
            <v>EFC01</v>
          </cell>
          <cell r="K71">
            <v>650100</v>
          </cell>
          <cell r="L71" t="str">
            <v>F1K</v>
          </cell>
          <cell r="M71" t="str">
            <v>CA03</v>
          </cell>
          <cell r="N71">
            <v>38078</v>
          </cell>
          <cell r="O71">
            <v>38808</v>
          </cell>
          <cell r="P71">
            <v>2958465</v>
          </cell>
          <cell r="Q71" t="str">
            <v>Not relocated</v>
          </cell>
          <cell r="R71">
            <v>2958434</v>
          </cell>
          <cell r="S71" t="str">
            <v>Indefinite</v>
          </cell>
          <cell r="T71" t="str">
            <v>Shift 48 hours</v>
          </cell>
          <cell r="U71">
            <v>3</v>
          </cell>
          <cell r="V71" t="str">
            <v>IC</v>
          </cell>
          <cell r="W71" t="str">
            <v>N</v>
          </cell>
          <cell r="X71"/>
          <cell r="Y71"/>
          <cell r="Z71"/>
        </row>
        <row r="72">
          <cell r="A72" t="str">
            <v>EF0069</v>
          </cell>
          <cell r="B72" t="str">
            <v>Stopped</v>
          </cell>
          <cell r="C72" t="str">
            <v>ELFASHER</v>
          </cell>
          <cell r="D72" t="str">
            <v>Mohamed ADAM MOHAMED</v>
          </cell>
          <cell r="F72" t="str">
            <v>NUT</v>
          </cell>
          <cell r="G72" t="str">
            <v>Watchman</v>
          </cell>
          <cell r="H72" t="str">
            <v>A2</v>
          </cell>
          <cell r="I72" t="str">
            <v>SFC</v>
          </cell>
          <cell r="J72" t="str">
            <v>EFN01</v>
          </cell>
          <cell r="K72">
            <v>650101</v>
          </cell>
          <cell r="M72" t="str">
            <v>CA32</v>
          </cell>
          <cell r="N72">
            <v>38169</v>
          </cell>
          <cell r="O72">
            <v>38899</v>
          </cell>
          <cell r="P72">
            <v>2958465</v>
          </cell>
          <cell r="Q72" t="str">
            <v>Not relocated</v>
          </cell>
          <cell r="R72">
            <v>2958434</v>
          </cell>
          <cell r="S72" t="str">
            <v>Indefinite</v>
          </cell>
          <cell r="T72" t="str">
            <v>Shift 48 hours</v>
          </cell>
          <cell r="U72">
            <v>3</v>
          </cell>
          <cell r="V72" t="str">
            <v>IC</v>
          </cell>
          <cell r="W72" t="str">
            <v>N</v>
          </cell>
          <cell r="X72"/>
          <cell r="Y72"/>
          <cell r="Z72"/>
          <cell r="AA72">
            <v>38995</v>
          </cell>
          <cell r="AB72" t="str">
            <v>End of contract</v>
          </cell>
        </row>
        <row r="73">
          <cell r="A73" t="str">
            <v>EF0070</v>
          </cell>
          <cell r="B73" t="str">
            <v>Active</v>
          </cell>
          <cell r="C73" t="str">
            <v>ELFASHER</v>
          </cell>
          <cell r="D73" t="str">
            <v>Mohamed BEKHIT ABDURAHMAN</v>
          </cell>
          <cell r="F73" t="str">
            <v>NUT</v>
          </cell>
          <cell r="G73" t="str">
            <v xml:space="preserve">Phase Monitor </v>
          </cell>
          <cell r="H73" t="str">
            <v>B4</v>
          </cell>
          <cell r="I73" t="str">
            <v>TFC</v>
          </cell>
          <cell r="J73" t="str">
            <v>EFN01</v>
          </cell>
          <cell r="K73">
            <v>650101</v>
          </cell>
          <cell r="L73" t="str">
            <v>F1K</v>
          </cell>
          <cell r="M73" t="str">
            <v>CA02</v>
          </cell>
          <cell r="N73">
            <v>38160</v>
          </cell>
          <cell r="O73">
            <v>38890</v>
          </cell>
          <cell r="P73">
            <v>2958465</v>
          </cell>
          <cell r="Q73" t="str">
            <v>Not relocated</v>
          </cell>
          <cell r="R73">
            <v>2958434</v>
          </cell>
          <cell r="S73" t="str">
            <v>Indefinite</v>
          </cell>
          <cell r="T73" t="str">
            <v>Shift 48 hours</v>
          </cell>
          <cell r="U73">
            <v>3</v>
          </cell>
          <cell r="V73" t="str">
            <v>IC</v>
          </cell>
          <cell r="W73" t="str">
            <v>N</v>
          </cell>
          <cell r="X73"/>
          <cell r="Y73"/>
          <cell r="Z73"/>
        </row>
        <row r="74">
          <cell r="A74" t="str">
            <v>EF0071</v>
          </cell>
          <cell r="B74" t="str">
            <v>Active</v>
          </cell>
          <cell r="C74" t="str">
            <v>ELFASHER</v>
          </cell>
          <cell r="D74" t="str">
            <v>Mohamed IBRAHIM ABDALLA</v>
          </cell>
          <cell r="F74" t="str">
            <v>LOG</v>
          </cell>
          <cell r="G74" t="str">
            <v>Watchman</v>
          </cell>
          <cell r="H74" t="str">
            <v>A4</v>
          </cell>
          <cell r="I74" t="str">
            <v>WHouse</v>
          </cell>
          <cell r="J74" t="str">
            <v>EFC01</v>
          </cell>
          <cell r="K74">
            <v>650100</v>
          </cell>
          <cell r="L74" t="str">
            <v>F1K</v>
          </cell>
          <cell r="M74" t="str">
            <v>CA03</v>
          </cell>
          <cell r="N74">
            <v>38175</v>
          </cell>
          <cell r="O74">
            <v>38906</v>
          </cell>
          <cell r="P74">
            <v>2958465</v>
          </cell>
          <cell r="Q74" t="str">
            <v>Not relocated</v>
          </cell>
          <cell r="R74">
            <v>2958434</v>
          </cell>
          <cell r="S74" t="str">
            <v>Indefinite</v>
          </cell>
          <cell r="T74" t="str">
            <v>Shift 48 hours</v>
          </cell>
          <cell r="U74">
            <v>3</v>
          </cell>
          <cell r="V74" t="str">
            <v>IC</v>
          </cell>
          <cell r="W74" t="str">
            <v>N</v>
          </cell>
          <cell r="X74"/>
          <cell r="Y74"/>
          <cell r="Z74"/>
        </row>
        <row r="75">
          <cell r="A75" t="str">
            <v>EF0072</v>
          </cell>
          <cell r="B75" t="str">
            <v>Stopped</v>
          </cell>
          <cell r="C75" t="str">
            <v>ELFASHER</v>
          </cell>
          <cell r="D75" t="str">
            <v>Mohamed IDRIS ADAM</v>
          </cell>
          <cell r="F75" t="str">
            <v>NUT</v>
          </cell>
          <cell r="G75" t="str">
            <v>Registrar</v>
          </cell>
          <cell r="H75" t="str">
            <v>C2</v>
          </cell>
          <cell r="I75" t="str">
            <v>SFC</v>
          </cell>
          <cell r="J75" t="str">
            <v>EFN01</v>
          </cell>
          <cell r="K75">
            <v>650101</v>
          </cell>
          <cell r="M75" t="str">
            <v>CA32</v>
          </cell>
          <cell r="N75">
            <v>38171</v>
          </cell>
          <cell r="O75">
            <v>38901</v>
          </cell>
          <cell r="P75">
            <v>2958465</v>
          </cell>
          <cell r="Q75" t="str">
            <v>Not relocated</v>
          </cell>
          <cell r="R75">
            <v>2958434</v>
          </cell>
          <cell r="S75" t="str">
            <v>Indefinite</v>
          </cell>
          <cell r="T75" t="str">
            <v>Normal 45 hours</v>
          </cell>
          <cell r="U75">
            <v>3</v>
          </cell>
          <cell r="V75" t="str">
            <v>IC</v>
          </cell>
          <cell r="W75" t="str">
            <v>N</v>
          </cell>
          <cell r="X75"/>
          <cell r="Y75"/>
          <cell r="Z75"/>
          <cell r="AA75">
            <v>38995</v>
          </cell>
          <cell r="AB75" t="str">
            <v>End of contract</v>
          </cell>
        </row>
        <row r="76">
          <cell r="A76" t="str">
            <v>EF0073</v>
          </cell>
          <cell r="B76" t="str">
            <v>Active</v>
          </cell>
          <cell r="C76" t="str">
            <v>ELFASHER</v>
          </cell>
          <cell r="D76" t="str">
            <v>Mohamed Saad EL NOUR EL HAY</v>
          </cell>
          <cell r="F76" t="str">
            <v>LOG</v>
          </cell>
          <cell r="G76" t="str">
            <v>Watchman</v>
          </cell>
          <cell r="H76" t="str">
            <v>A4</v>
          </cell>
          <cell r="I76" t="str">
            <v>Office</v>
          </cell>
          <cell r="J76" t="str">
            <v>EFC01</v>
          </cell>
          <cell r="K76">
            <v>650100</v>
          </cell>
          <cell r="L76" t="str">
            <v>F1K</v>
          </cell>
          <cell r="M76" t="str">
            <v>CA03</v>
          </cell>
          <cell r="N76">
            <v>38085</v>
          </cell>
          <cell r="O76">
            <v>38815</v>
          </cell>
          <cell r="P76">
            <v>2958465</v>
          </cell>
          <cell r="Q76" t="str">
            <v>Not relocated</v>
          </cell>
          <cell r="R76">
            <v>2958434</v>
          </cell>
          <cell r="S76" t="str">
            <v>Indefinite</v>
          </cell>
          <cell r="T76" t="str">
            <v>Shift 48 hours</v>
          </cell>
          <cell r="U76">
            <v>3</v>
          </cell>
          <cell r="V76" t="str">
            <v>IC</v>
          </cell>
          <cell r="W76" t="str">
            <v>N</v>
          </cell>
          <cell r="X76"/>
          <cell r="Y76"/>
          <cell r="Z76"/>
        </row>
        <row r="77">
          <cell r="A77" t="str">
            <v>EF0074</v>
          </cell>
          <cell r="B77" t="str">
            <v>Stopped</v>
          </cell>
          <cell r="C77" t="str">
            <v>ELFASHER</v>
          </cell>
          <cell r="D77" t="str">
            <v>Mohamed YACOUB FADUL</v>
          </cell>
          <cell r="F77" t="str">
            <v>NUT</v>
          </cell>
          <cell r="G77" t="str">
            <v>PM team leader</v>
          </cell>
          <cell r="H77" t="str">
            <v>C</v>
          </cell>
          <cell r="I77" t="str">
            <v>TFC</v>
          </cell>
          <cell r="J77" t="str">
            <v>EFN01</v>
          </cell>
          <cell r="K77">
            <v>650101</v>
          </cell>
          <cell r="M77" t="str">
            <v>CA03</v>
          </cell>
          <cell r="N77">
            <v>38160</v>
          </cell>
          <cell r="Q77" t="str">
            <v>Not relocated</v>
          </cell>
          <cell r="R77"/>
          <cell r="S77"/>
          <cell r="T77" t="str">
            <v>Shift 48 hours</v>
          </cell>
          <cell r="U77">
            <v>2</v>
          </cell>
          <cell r="V77" t="str">
            <v>DC</v>
          </cell>
          <cell r="W77">
            <v>3</v>
          </cell>
          <cell r="X77"/>
          <cell r="Y77"/>
          <cell r="Z77"/>
          <cell r="AA77">
            <v>38664</v>
          </cell>
          <cell r="AB77" t="str">
            <v>Dismissal</v>
          </cell>
        </row>
        <row r="78">
          <cell r="A78" t="str">
            <v>EF0075</v>
          </cell>
          <cell r="B78" t="str">
            <v>Active</v>
          </cell>
          <cell r="C78" t="str">
            <v>ELFASHER</v>
          </cell>
          <cell r="D78" t="str">
            <v>Mohamed IBRAHIM AHMED</v>
          </cell>
          <cell r="F78" t="str">
            <v>FA</v>
          </cell>
          <cell r="G78" t="str">
            <v xml:space="preserve">Food aid supervisor  </v>
          </cell>
          <cell r="H78" t="str">
            <v>F4</v>
          </cell>
          <cell r="I78" t="str">
            <v>Field</v>
          </cell>
          <cell r="J78" t="str">
            <v>EFF01</v>
          </cell>
          <cell r="K78">
            <v>650101</v>
          </cell>
          <cell r="L78" t="str">
            <v>D4H</v>
          </cell>
          <cell r="M78" t="str">
            <v>AB02</v>
          </cell>
          <cell r="N78">
            <v>38200</v>
          </cell>
          <cell r="O78">
            <v>38749</v>
          </cell>
          <cell r="P78">
            <v>2958465</v>
          </cell>
          <cell r="Q78" t="str">
            <v>Not relocated</v>
          </cell>
          <cell r="R78">
            <v>2958434</v>
          </cell>
          <cell r="S78" t="str">
            <v>Indefinite</v>
          </cell>
          <cell r="T78" t="str">
            <v>Normal 45 hours</v>
          </cell>
          <cell r="U78">
            <v>3</v>
          </cell>
          <cell r="V78" t="str">
            <v>IC</v>
          </cell>
          <cell r="W78" t="str">
            <v>N</v>
          </cell>
          <cell r="X78"/>
          <cell r="Y78"/>
          <cell r="Z78"/>
        </row>
        <row r="79">
          <cell r="A79" t="str">
            <v>EF0076</v>
          </cell>
          <cell r="B79" t="str">
            <v>Stopped</v>
          </cell>
          <cell r="C79" t="str">
            <v>ELFASHER</v>
          </cell>
          <cell r="D79" t="str">
            <v>Mohammed</v>
          </cell>
          <cell r="F79" t="str">
            <v>NUT</v>
          </cell>
          <cell r="G79" t="str">
            <v xml:space="preserve">Medical Supervisor </v>
          </cell>
          <cell r="H79" t="str">
            <v>H</v>
          </cell>
          <cell r="I79" t="str">
            <v>TFC</v>
          </cell>
          <cell r="J79" t="str">
            <v>EFN01</v>
          </cell>
          <cell r="K79">
            <v>650101</v>
          </cell>
          <cell r="M79" t="str">
            <v>CA03</v>
          </cell>
          <cell r="Q79" t="str">
            <v>Not relocated</v>
          </cell>
          <cell r="R79"/>
          <cell r="S79"/>
          <cell r="T79" t="str">
            <v>Normal 45 hours</v>
          </cell>
          <cell r="U79">
            <v>2</v>
          </cell>
          <cell r="V79" t="str">
            <v>DC</v>
          </cell>
          <cell r="W79">
            <v>3</v>
          </cell>
          <cell r="X79"/>
          <cell r="Y79"/>
          <cell r="Z79"/>
          <cell r="AB79" t="str">
            <v>End of contract</v>
          </cell>
        </row>
        <row r="80">
          <cell r="A80" t="str">
            <v>EF0077</v>
          </cell>
          <cell r="B80" t="str">
            <v>Stopped</v>
          </cell>
          <cell r="C80" t="str">
            <v>ELFASHER</v>
          </cell>
          <cell r="D80" t="str">
            <v>Mohamoud IDRIS ALI</v>
          </cell>
          <cell r="F80" t="str">
            <v>NUT</v>
          </cell>
          <cell r="G80" t="str">
            <v>Counterpart</v>
          </cell>
          <cell r="H80" t="str">
            <v>F1</v>
          </cell>
          <cell r="I80" t="str">
            <v>SFC</v>
          </cell>
          <cell r="J80" t="str">
            <v>EFN01</v>
          </cell>
          <cell r="K80">
            <v>650101</v>
          </cell>
          <cell r="M80" t="str">
            <v>CA03</v>
          </cell>
          <cell r="N80">
            <v>38167</v>
          </cell>
          <cell r="O80">
            <v>38532</v>
          </cell>
          <cell r="P80">
            <v>38896</v>
          </cell>
          <cell r="Q80" t="str">
            <v>Not relocated</v>
          </cell>
          <cell r="R80">
            <v>38865</v>
          </cell>
          <cell r="S80">
            <v>12</v>
          </cell>
          <cell r="T80" t="str">
            <v>Normal 45 hours</v>
          </cell>
          <cell r="U80">
            <v>2</v>
          </cell>
          <cell r="V80" t="str">
            <v>DC</v>
          </cell>
          <cell r="W80">
            <v>3</v>
          </cell>
          <cell r="X80"/>
          <cell r="Y80"/>
          <cell r="Z80"/>
          <cell r="AA80">
            <v>38539</v>
          </cell>
          <cell r="AB80" t="str">
            <v>Resignation</v>
          </cell>
        </row>
        <row r="81">
          <cell r="A81" t="str">
            <v>EF0078</v>
          </cell>
          <cell r="B81" t="str">
            <v>Active</v>
          </cell>
          <cell r="C81" t="str">
            <v>ELFASHER</v>
          </cell>
          <cell r="D81" t="str">
            <v>Mora ABAKER AHMED</v>
          </cell>
          <cell r="F81" t="str">
            <v>NUT</v>
          </cell>
          <cell r="G81" t="str">
            <v xml:space="preserve">Home Visitor </v>
          </cell>
          <cell r="H81" t="str">
            <v>B4</v>
          </cell>
          <cell r="I81" t="str">
            <v>OTP</v>
          </cell>
          <cell r="J81" t="str">
            <v>EFN01</v>
          </cell>
          <cell r="K81">
            <v>650101</v>
          </cell>
          <cell r="L81" t="str">
            <v>F1K</v>
          </cell>
          <cell r="M81" t="str">
            <v>CA02</v>
          </cell>
          <cell r="N81">
            <v>38200</v>
          </cell>
          <cell r="O81">
            <v>38930</v>
          </cell>
          <cell r="P81">
            <v>2958465</v>
          </cell>
          <cell r="Q81" t="str">
            <v>Not relocated</v>
          </cell>
          <cell r="R81">
            <v>2958434</v>
          </cell>
          <cell r="S81" t="str">
            <v>Indefinite</v>
          </cell>
          <cell r="T81" t="str">
            <v>Normal 45 hours</v>
          </cell>
          <cell r="U81">
            <v>3</v>
          </cell>
          <cell r="V81" t="str">
            <v>IC</v>
          </cell>
          <cell r="W81" t="str">
            <v>N</v>
          </cell>
          <cell r="X81"/>
          <cell r="Y81"/>
          <cell r="Z81"/>
        </row>
        <row r="82">
          <cell r="A82" t="str">
            <v>EF0079</v>
          </cell>
          <cell r="B82" t="str">
            <v>Stopped</v>
          </cell>
          <cell r="C82" t="str">
            <v>ELFASHER</v>
          </cell>
          <cell r="D82" t="str">
            <v>Moussa ISAG YAGUOB</v>
          </cell>
          <cell r="F82" t="str">
            <v>NUT</v>
          </cell>
          <cell r="G82" t="str">
            <v xml:space="preserve">Measurer </v>
          </cell>
          <cell r="H82" t="str">
            <v>B2</v>
          </cell>
          <cell r="I82" t="str">
            <v>SFC</v>
          </cell>
          <cell r="J82" t="str">
            <v>EFN01</v>
          </cell>
          <cell r="K82">
            <v>650101</v>
          </cell>
          <cell r="M82" t="str">
            <v>CA32</v>
          </cell>
          <cell r="N82">
            <v>38171</v>
          </cell>
          <cell r="O82">
            <v>38901</v>
          </cell>
          <cell r="P82">
            <v>2958465</v>
          </cell>
          <cell r="Q82" t="str">
            <v>Not relocated</v>
          </cell>
          <cell r="R82">
            <v>2958434</v>
          </cell>
          <cell r="S82" t="str">
            <v>Indefinite</v>
          </cell>
          <cell r="T82" t="str">
            <v>Normal 45 hours</v>
          </cell>
          <cell r="U82">
            <v>3</v>
          </cell>
          <cell r="V82" t="str">
            <v>IC</v>
          </cell>
          <cell r="W82" t="str">
            <v>N</v>
          </cell>
          <cell r="X82"/>
          <cell r="Y82"/>
          <cell r="Z82"/>
          <cell r="AA82">
            <v>38995</v>
          </cell>
          <cell r="AB82" t="str">
            <v>End of contract</v>
          </cell>
        </row>
        <row r="83">
          <cell r="A83" t="str">
            <v>EF0080</v>
          </cell>
          <cell r="B83" t="str">
            <v>Stopped</v>
          </cell>
          <cell r="C83" t="str">
            <v>ELFASHER</v>
          </cell>
          <cell r="D83" t="str">
            <v>Nagah ELTAIB BABEKER</v>
          </cell>
          <cell r="F83" t="str">
            <v>NUT</v>
          </cell>
          <cell r="G83" t="str">
            <v xml:space="preserve">Registrar </v>
          </cell>
          <cell r="H83" t="str">
            <v>B</v>
          </cell>
          <cell r="I83" t="str">
            <v>TFC</v>
          </cell>
          <cell r="J83" t="str">
            <v>EFN01</v>
          </cell>
          <cell r="K83">
            <v>650101</v>
          </cell>
          <cell r="M83" t="str">
            <v>CA03</v>
          </cell>
          <cell r="Q83" t="str">
            <v>Not relocated</v>
          </cell>
          <cell r="R83"/>
          <cell r="S83"/>
          <cell r="T83" t="str">
            <v>Normal 45 hours</v>
          </cell>
          <cell r="U83">
            <v>1</v>
          </cell>
          <cell r="V83" t="str">
            <v>DC</v>
          </cell>
          <cell r="W83">
            <v>3</v>
          </cell>
          <cell r="X83"/>
          <cell r="Y83"/>
          <cell r="Z83"/>
          <cell r="AB83" t="str">
            <v>Dismissal</v>
          </cell>
        </row>
        <row r="84">
          <cell r="A84" t="str">
            <v>EF0081</v>
          </cell>
          <cell r="B84" t="str">
            <v>Stopped</v>
          </cell>
          <cell r="C84" t="str">
            <v>ELFASHER</v>
          </cell>
          <cell r="D84" t="str">
            <v>Rabih AHMED ADAM</v>
          </cell>
          <cell r="F84" t="str">
            <v>LOG</v>
          </cell>
          <cell r="G84" t="str">
            <v>Logistician Assistant</v>
          </cell>
          <cell r="H84" t="str">
            <v>F1</v>
          </cell>
          <cell r="I84" t="str">
            <v>Office</v>
          </cell>
          <cell r="J84" t="str">
            <v>EFC01</v>
          </cell>
          <cell r="K84">
            <v>650100</v>
          </cell>
          <cell r="M84" t="str">
            <v>CA00</v>
          </cell>
          <cell r="N84">
            <v>38200</v>
          </cell>
          <cell r="O84">
            <v>38200</v>
          </cell>
          <cell r="P84">
            <v>38564</v>
          </cell>
          <cell r="Q84" t="str">
            <v>Not relocated</v>
          </cell>
          <cell r="R84">
            <v>38533</v>
          </cell>
          <cell r="S84">
            <v>12</v>
          </cell>
          <cell r="T84" t="str">
            <v>Normal 45 hours</v>
          </cell>
          <cell r="U84">
            <v>1</v>
          </cell>
          <cell r="V84" t="str">
            <v>DC</v>
          </cell>
          <cell r="W84">
            <v>3</v>
          </cell>
          <cell r="X84"/>
          <cell r="Y84"/>
          <cell r="Z84"/>
          <cell r="AA84">
            <v>38686</v>
          </cell>
          <cell r="AB84" t="str">
            <v>Resignation</v>
          </cell>
        </row>
        <row r="85">
          <cell r="A85" t="str">
            <v>EF0082</v>
          </cell>
          <cell r="B85" t="str">
            <v>Stopped</v>
          </cell>
          <cell r="C85" t="str">
            <v>ELFASHER</v>
          </cell>
          <cell r="D85" t="str">
            <v>Rasha HAMID</v>
          </cell>
          <cell r="F85" t="str">
            <v>NUT</v>
          </cell>
          <cell r="G85" t="str">
            <v xml:space="preserve">Register </v>
          </cell>
          <cell r="H85" t="str">
            <v>B1</v>
          </cell>
          <cell r="I85" t="str">
            <v>SFC</v>
          </cell>
          <cell r="J85" t="str">
            <v>EFN01</v>
          </cell>
          <cell r="K85">
            <v>650101</v>
          </cell>
          <cell r="M85" t="str">
            <v>CA03</v>
          </cell>
          <cell r="N85">
            <v>38171</v>
          </cell>
          <cell r="O85">
            <v>38536</v>
          </cell>
          <cell r="P85">
            <v>2958465</v>
          </cell>
          <cell r="Q85" t="str">
            <v>Not relocated</v>
          </cell>
          <cell r="R85">
            <v>2958434</v>
          </cell>
          <cell r="S85" t="str">
            <v>Indefinite</v>
          </cell>
          <cell r="T85" t="str">
            <v>Normal 45 hours</v>
          </cell>
          <cell r="U85">
            <v>3</v>
          </cell>
          <cell r="V85" t="str">
            <v>IC</v>
          </cell>
          <cell r="W85" t="str">
            <v>N</v>
          </cell>
          <cell r="X85"/>
          <cell r="Y85"/>
          <cell r="Z85"/>
          <cell r="AA85">
            <v>38539</v>
          </cell>
          <cell r="AB85" t="str">
            <v>Resignation</v>
          </cell>
        </row>
        <row r="86">
          <cell r="A86" t="str">
            <v>EF0083</v>
          </cell>
          <cell r="B86" t="str">
            <v>Stopped</v>
          </cell>
          <cell r="C86" t="str">
            <v>ELFASHER</v>
          </cell>
          <cell r="D86" t="str">
            <v>Salah MOHAMED AHMED</v>
          </cell>
          <cell r="F86" t="str">
            <v>NUT</v>
          </cell>
          <cell r="G86" t="str">
            <v>Supervisor Assistant</v>
          </cell>
          <cell r="H86" t="str">
            <v>D2</v>
          </cell>
          <cell r="I86" t="str">
            <v>SFC</v>
          </cell>
          <cell r="J86" t="str">
            <v>EFN01</v>
          </cell>
          <cell r="K86">
            <v>650101</v>
          </cell>
          <cell r="M86" t="str">
            <v>CA32</v>
          </cell>
          <cell r="N86">
            <v>38171</v>
          </cell>
          <cell r="O86">
            <v>38901</v>
          </cell>
          <cell r="P86">
            <v>2958465</v>
          </cell>
          <cell r="Q86" t="str">
            <v>Not relocated</v>
          </cell>
          <cell r="R86">
            <v>2958434</v>
          </cell>
          <cell r="S86" t="str">
            <v>Indefinite</v>
          </cell>
          <cell r="T86" t="str">
            <v>Normal 45 hours</v>
          </cell>
          <cell r="U86">
            <v>3</v>
          </cell>
          <cell r="V86" t="str">
            <v>IC</v>
          </cell>
          <cell r="W86" t="str">
            <v>N</v>
          </cell>
          <cell r="X86"/>
          <cell r="Y86"/>
          <cell r="Z86"/>
          <cell r="AA86">
            <v>38995</v>
          </cell>
          <cell r="AB86" t="str">
            <v>End of contract</v>
          </cell>
        </row>
        <row r="87">
          <cell r="A87" t="str">
            <v>EF0084</v>
          </cell>
          <cell r="B87" t="str">
            <v>Active</v>
          </cell>
          <cell r="C87" t="str">
            <v>ELFASHER</v>
          </cell>
          <cell r="D87" t="str">
            <v>Salwa MOHAMMEDIN ABDALLA</v>
          </cell>
          <cell r="F87" t="str">
            <v>ADMIN</v>
          </cell>
          <cell r="G87" t="str">
            <v>Cook</v>
          </cell>
          <cell r="H87" t="str">
            <v>B4</v>
          </cell>
          <cell r="I87" t="str">
            <v>Guest house</v>
          </cell>
          <cell r="J87" t="str">
            <v>EFC01</v>
          </cell>
          <cell r="K87">
            <v>650014</v>
          </cell>
          <cell r="L87" t="str">
            <v>Z1L</v>
          </cell>
          <cell r="M87" t="str">
            <v>6500O</v>
          </cell>
          <cell r="N87">
            <v>38069</v>
          </cell>
          <cell r="O87">
            <v>38799</v>
          </cell>
          <cell r="P87">
            <v>2958465</v>
          </cell>
          <cell r="Q87" t="str">
            <v>Not relocated</v>
          </cell>
          <cell r="R87">
            <v>2958434</v>
          </cell>
          <cell r="S87" t="str">
            <v>Indefinite</v>
          </cell>
          <cell r="T87" t="str">
            <v>Normal 45 hours</v>
          </cell>
          <cell r="U87">
            <v>3</v>
          </cell>
          <cell r="V87" t="str">
            <v>IC</v>
          </cell>
          <cell r="W87" t="str">
            <v>N</v>
          </cell>
          <cell r="X87"/>
          <cell r="Y87"/>
          <cell r="Z87"/>
        </row>
        <row r="88">
          <cell r="A88" t="str">
            <v>EF0085</v>
          </cell>
          <cell r="B88" t="str">
            <v>Active</v>
          </cell>
          <cell r="C88" t="str">
            <v>ELFASHER</v>
          </cell>
          <cell r="D88" t="str">
            <v>Sara ELNOUR OSMAN</v>
          </cell>
          <cell r="F88" t="str">
            <v>FA</v>
          </cell>
          <cell r="G88" t="str">
            <v>Commodity Tracking Officer</v>
          </cell>
          <cell r="H88" t="str">
            <v>E4</v>
          </cell>
          <cell r="I88" t="str">
            <v>Field</v>
          </cell>
          <cell r="J88" t="str">
            <v>EFF01</v>
          </cell>
          <cell r="K88">
            <v>650101</v>
          </cell>
          <cell r="L88" t="str">
            <v>D4H</v>
          </cell>
          <cell r="M88" t="str">
            <v>AB02</v>
          </cell>
          <cell r="N88">
            <v>38160</v>
          </cell>
          <cell r="O88">
            <v>38890</v>
          </cell>
          <cell r="P88">
            <v>2958465</v>
          </cell>
          <cell r="Q88" t="str">
            <v>Not relocated</v>
          </cell>
          <cell r="R88">
            <v>2958434</v>
          </cell>
          <cell r="S88" t="str">
            <v>Indefinite</v>
          </cell>
          <cell r="T88" t="str">
            <v>Normal 45 hours</v>
          </cell>
          <cell r="U88">
            <v>3</v>
          </cell>
          <cell r="V88" t="str">
            <v>IC</v>
          </cell>
          <cell r="W88" t="str">
            <v>N</v>
          </cell>
          <cell r="X88"/>
          <cell r="Y88"/>
          <cell r="Z88"/>
        </row>
        <row r="89">
          <cell r="A89" t="str">
            <v>EF0086</v>
          </cell>
          <cell r="B89" t="str">
            <v>Active</v>
          </cell>
          <cell r="C89" t="str">
            <v>ELFASHER</v>
          </cell>
          <cell r="D89" t="str">
            <v>Seedeg MUSSA MOHAMED</v>
          </cell>
          <cell r="F89" t="str">
            <v>NUT</v>
          </cell>
          <cell r="G89" t="str">
            <v>Home Visitor</v>
          </cell>
          <cell r="H89" t="str">
            <v>B4</v>
          </cell>
          <cell r="I89" t="str">
            <v>TFC</v>
          </cell>
          <cell r="J89" t="str">
            <v>EFN01</v>
          </cell>
          <cell r="K89">
            <v>650101</v>
          </cell>
          <cell r="L89" t="str">
            <v>F1K</v>
          </cell>
          <cell r="M89" t="str">
            <v>CA02</v>
          </cell>
          <cell r="N89">
            <v>38171</v>
          </cell>
          <cell r="O89">
            <v>38901</v>
          </cell>
          <cell r="P89">
            <v>2958465</v>
          </cell>
          <cell r="Q89" t="str">
            <v>Not relocated</v>
          </cell>
          <cell r="R89">
            <v>2958434</v>
          </cell>
          <cell r="S89" t="str">
            <v>Indefinite</v>
          </cell>
          <cell r="T89" t="str">
            <v>Normal 45 hours</v>
          </cell>
          <cell r="U89">
            <v>3</v>
          </cell>
          <cell r="V89" t="str">
            <v>IC</v>
          </cell>
          <cell r="W89" t="str">
            <v>N</v>
          </cell>
          <cell r="X89"/>
          <cell r="Y89"/>
          <cell r="Z89"/>
        </row>
        <row r="90">
          <cell r="A90" t="str">
            <v>EF0087</v>
          </cell>
          <cell r="B90" t="str">
            <v>Active</v>
          </cell>
          <cell r="C90" t="str">
            <v>ELFASHER</v>
          </cell>
          <cell r="D90" t="str">
            <v>Semina ADAM Hussein</v>
          </cell>
          <cell r="F90" t="str">
            <v>NUT</v>
          </cell>
          <cell r="G90" t="str">
            <v>Nurse</v>
          </cell>
          <cell r="H90" t="str">
            <v>D4</v>
          </cell>
          <cell r="I90" t="str">
            <v>TFC</v>
          </cell>
          <cell r="J90" t="str">
            <v>EFN01</v>
          </cell>
          <cell r="K90">
            <v>650101</v>
          </cell>
          <cell r="L90" t="str">
            <v>F1K</v>
          </cell>
          <cell r="M90" t="str">
            <v>CA02</v>
          </cell>
          <cell r="N90">
            <v>38160</v>
          </cell>
          <cell r="O90">
            <v>38890</v>
          </cell>
          <cell r="P90">
            <v>2958465</v>
          </cell>
          <cell r="Q90" t="str">
            <v>JU-EF</v>
          </cell>
          <cell r="R90">
            <v>2958434</v>
          </cell>
          <cell r="S90" t="str">
            <v>Indefinite</v>
          </cell>
          <cell r="T90" t="str">
            <v>Shift 48 hours</v>
          </cell>
          <cell r="U90">
            <v>3</v>
          </cell>
          <cell r="V90" t="str">
            <v>IC</v>
          </cell>
          <cell r="W90" t="str">
            <v>N</v>
          </cell>
          <cell r="X90"/>
          <cell r="Y90"/>
          <cell r="Z90"/>
        </row>
        <row r="91">
          <cell r="A91" t="str">
            <v>EF0088</v>
          </cell>
          <cell r="B91" t="str">
            <v>Stopped</v>
          </cell>
          <cell r="C91" t="str">
            <v>ELFASHER</v>
          </cell>
          <cell r="D91" t="str">
            <v>Somaia ABDALLAH YOUSSUF</v>
          </cell>
          <cell r="F91" t="str">
            <v>NUT</v>
          </cell>
          <cell r="G91" t="str">
            <v xml:space="preserve">Home Visitor </v>
          </cell>
          <cell r="H91" t="str">
            <v>B2</v>
          </cell>
          <cell r="I91" t="str">
            <v>SFC</v>
          </cell>
          <cell r="J91" t="str">
            <v>EFN01</v>
          </cell>
          <cell r="K91">
            <v>650101</v>
          </cell>
          <cell r="M91" t="str">
            <v>CA32</v>
          </cell>
          <cell r="N91">
            <v>38171</v>
          </cell>
          <cell r="O91">
            <v>38901</v>
          </cell>
          <cell r="P91">
            <v>2958465</v>
          </cell>
          <cell r="Q91" t="str">
            <v>Not relocated</v>
          </cell>
          <cell r="R91">
            <v>2958434</v>
          </cell>
          <cell r="S91" t="str">
            <v>Indefinite</v>
          </cell>
          <cell r="T91" t="str">
            <v>Normal 45 hours</v>
          </cell>
          <cell r="U91">
            <v>3</v>
          </cell>
          <cell r="V91" t="str">
            <v>IC</v>
          </cell>
          <cell r="W91" t="str">
            <v>N</v>
          </cell>
          <cell r="X91"/>
          <cell r="Y91"/>
          <cell r="Z91"/>
          <cell r="AA91">
            <v>38995</v>
          </cell>
          <cell r="AB91" t="str">
            <v>Resignation</v>
          </cell>
        </row>
        <row r="92">
          <cell r="A92" t="str">
            <v>EF0089</v>
          </cell>
          <cell r="B92" t="str">
            <v>Stopped</v>
          </cell>
          <cell r="C92" t="str">
            <v>ELFASHER</v>
          </cell>
          <cell r="D92" t="str">
            <v>Suleiman IDRIS SALIM</v>
          </cell>
          <cell r="F92" t="str">
            <v>LOG</v>
          </cell>
          <cell r="G92" t="str">
            <v xml:space="preserve">Watchman </v>
          </cell>
          <cell r="H92" t="str">
            <v>A1</v>
          </cell>
          <cell r="I92" t="str">
            <v>Office</v>
          </cell>
          <cell r="J92" t="str">
            <v>EFC01</v>
          </cell>
          <cell r="K92">
            <v>650100</v>
          </cell>
          <cell r="M92" t="str">
            <v>CA00</v>
          </cell>
          <cell r="N92">
            <v>38109</v>
          </cell>
          <cell r="O92">
            <v>38474</v>
          </cell>
          <cell r="P92">
            <v>38838</v>
          </cell>
          <cell r="Q92" t="str">
            <v>Not relocated</v>
          </cell>
          <cell r="R92">
            <v>38807</v>
          </cell>
          <cell r="S92">
            <v>12</v>
          </cell>
          <cell r="T92" t="str">
            <v>Shift 48 hours</v>
          </cell>
          <cell r="U92">
            <v>2</v>
          </cell>
          <cell r="V92" t="str">
            <v>DC</v>
          </cell>
          <cell r="W92">
            <v>3</v>
          </cell>
          <cell r="X92"/>
          <cell r="Y92"/>
          <cell r="Z92"/>
          <cell r="AA92">
            <v>38718</v>
          </cell>
          <cell r="AB92" t="str">
            <v>Resignation</v>
          </cell>
        </row>
        <row r="93">
          <cell r="A93" t="str">
            <v>EF0090</v>
          </cell>
          <cell r="B93" t="str">
            <v>Stopped</v>
          </cell>
          <cell r="C93" t="str">
            <v>ELFASHER</v>
          </cell>
          <cell r="D93" t="str">
            <v>Suoad ADAM IBRAHIM MOHAMED</v>
          </cell>
          <cell r="F93" t="str">
            <v>ADMIN</v>
          </cell>
          <cell r="G93" t="str">
            <v xml:space="preserve">Administrator assistant/HR </v>
          </cell>
          <cell r="H93" t="str">
            <v>G1</v>
          </cell>
          <cell r="I93" t="str">
            <v>Office</v>
          </cell>
          <cell r="J93" t="str">
            <v>EFC01</v>
          </cell>
          <cell r="K93">
            <v>650100</v>
          </cell>
          <cell r="M93" t="str">
            <v>BA30</v>
          </cell>
          <cell r="N93">
            <v>38143</v>
          </cell>
          <cell r="O93">
            <v>38508</v>
          </cell>
          <cell r="P93">
            <v>38872</v>
          </cell>
          <cell r="Q93" t="str">
            <v>Not relocated</v>
          </cell>
          <cell r="R93">
            <v>38841</v>
          </cell>
          <cell r="S93">
            <v>12</v>
          </cell>
          <cell r="T93" t="str">
            <v>Normal 45 hours</v>
          </cell>
          <cell r="U93">
            <v>2</v>
          </cell>
          <cell r="V93" t="str">
            <v>DC</v>
          </cell>
          <cell r="W93" t="str">
            <v>N</v>
          </cell>
          <cell r="X93"/>
          <cell r="Y93"/>
          <cell r="Z93"/>
          <cell r="AA93">
            <v>38812</v>
          </cell>
          <cell r="AB93" t="str">
            <v>Dismissal</v>
          </cell>
        </row>
        <row r="94">
          <cell r="A94" t="str">
            <v>EF0091</v>
          </cell>
          <cell r="B94" t="str">
            <v>Stopped</v>
          </cell>
          <cell r="C94" t="str">
            <v>ELFASHER</v>
          </cell>
          <cell r="D94" t="str">
            <v>Susan YACOUB HUSSEIN</v>
          </cell>
          <cell r="F94" t="str">
            <v>NUT</v>
          </cell>
          <cell r="G94" t="str">
            <v xml:space="preserve">Home Visitor </v>
          </cell>
          <cell r="H94" t="str">
            <v>B</v>
          </cell>
          <cell r="I94" t="str">
            <v>TFC</v>
          </cell>
          <cell r="J94" t="str">
            <v>EFN01</v>
          </cell>
          <cell r="K94">
            <v>650101</v>
          </cell>
          <cell r="M94" t="str">
            <v>CA03</v>
          </cell>
          <cell r="N94">
            <v>38200</v>
          </cell>
          <cell r="O94">
            <v>38200</v>
          </cell>
          <cell r="P94">
            <v>38384</v>
          </cell>
          <cell r="Q94" t="str">
            <v>Not relocated</v>
          </cell>
          <cell r="R94">
            <v>38353</v>
          </cell>
          <cell r="S94">
            <v>6</v>
          </cell>
          <cell r="T94" t="str">
            <v>Normal 45 hours</v>
          </cell>
          <cell r="U94">
            <v>1</v>
          </cell>
          <cell r="V94" t="str">
            <v>DC</v>
          </cell>
          <cell r="W94">
            <v>3</v>
          </cell>
          <cell r="X94"/>
          <cell r="Y94"/>
          <cell r="Z94"/>
          <cell r="AB94" t="str">
            <v>Resignation</v>
          </cell>
        </row>
        <row r="95">
          <cell r="A95" t="str">
            <v>EF0092</v>
          </cell>
          <cell r="B95" t="str">
            <v>Stopped</v>
          </cell>
          <cell r="C95" t="str">
            <v>ELFASHER</v>
          </cell>
          <cell r="D95" t="str">
            <v>Teiba MOHAMED ADAM</v>
          </cell>
          <cell r="F95" t="str">
            <v>NUT</v>
          </cell>
          <cell r="G95" t="str">
            <v xml:space="preserve">Cook </v>
          </cell>
          <cell r="H95" t="str">
            <v>A1</v>
          </cell>
          <cell r="I95" t="str">
            <v>TFC</v>
          </cell>
          <cell r="J95" t="str">
            <v>EFN01</v>
          </cell>
          <cell r="K95">
            <v>650101</v>
          </cell>
          <cell r="M95" t="str">
            <v>CA22</v>
          </cell>
          <cell r="N95">
            <v>38165</v>
          </cell>
          <cell r="O95">
            <v>38530</v>
          </cell>
          <cell r="P95">
            <v>38894</v>
          </cell>
          <cell r="Q95" t="str">
            <v>Not relocated</v>
          </cell>
          <cell r="R95">
            <v>38863</v>
          </cell>
          <cell r="S95">
            <v>12</v>
          </cell>
          <cell r="T95" t="str">
            <v>Normal 45 hours</v>
          </cell>
          <cell r="U95">
            <v>2</v>
          </cell>
          <cell r="V95" t="str">
            <v>DC</v>
          </cell>
          <cell r="W95">
            <v>3</v>
          </cell>
          <cell r="X95"/>
          <cell r="Y95"/>
          <cell r="Z95"/>
          <cell r="AA95">
            <v>38894</v>
          </cell>
          <cell r="AB95" t="str">
            <v>End of contract</v>
          </cell>
        </row>
        <row r="96">
          <cell r="A96" t="str">
            <v>EF0093</v>
          </cell>
          <cell r="B96" t="str">
            <v>Stopped</v>
          </cell>
          <cell r="C96" t="str">
            <v>ELFASHER</v>
          </cell>
          <cell r="D96" t="str">
            <v>Thomas PIO BAYA</v>
          </cell>
          <cell r="F96" t="str">
            <v>NUT</v>
          </cell>
          <cell r="G96" t="str">
            <v xml:space="preserve">Nutrition Supervisor </v>
          </cell>
          <cell r="H96" t="str">
            <v>F</v>
          </cell>
          <cell r="I96" t="str">
            <v>TFC</v>
          </cell>
          <cell r="J96" t="str">
            <v>EFN01</v>
          </cell>
          <cell r="K96">
            <v>650101</v>
          </cell>
          <cell r="M96" t="str">
            <v>CA03</v>
          </cell>
          <cell r="N96">
            <v>38160</v>
          </cell>
          <cell r="O96">
            <v>38343</v>
          </cell>
          <cell r="P96">
            <v>38707</v>
          </cell>
          <cell r="Q96" t="str">
            <v>Not relocated</v>
          </cell>
          <cell r="R96">
            <v>38676</v>
          </cell>
          <cell r="S96">
            <v>12</v>
          </cell>
          <cell r="T96" t="str">
            <v>Normal 45 hours</v>
          </cell>
          <cell r="U96">
            <v>1</v>
          </cell>
          <cell r="V96" t="str">
            <v>DC</v>
          </cell>
          <cell r="W96">
            <v>3</v>
          </cell>
          <cell r="X96"/>
          <cell r="Y96"/>
          <cell r="Z96"/>
          <cell r="AB96" t="str">
            <v>Resignation</v>
          </cell>
        </row>
        <row r="97">
          <cell r="A97" t="str">
            <v>EF0094</v>
          </cell>
          <cell r="B97" t="str">
            <v>Active</v>
          </cell>
          <cell r="C97" t="str">
            <v>ELFASHER</v>
          </cell>
          <cell r="D97" t="str">
            <v>Yahia ABDALLA MOHAMED ABAKER</v>
          </cell>
          <cell r="F97" t="str">
            <v>NUT</v>
          </cell>
          <cell r="G97" t="str">
            <v>Storekeeper</v>
          </cell>
          <cell r="H97" t="str">
            <v>D4</v>
          </cell>
          <cell r="I97" t="str">
            <v>TFC</v>
          </cell>
          <cell r="J97" t="str">
            <v>EFN01</v>
          </cell>
          <cell r="K97">
            <v>650101</v>
          </cell>
          <cell r="L97" t="str">
            <v>F1K</v>
          </cell>
          <cell r="M97" t="str">
            <v>CA02</v>
          </cell>
          <cell r="N97">
            <v>38160</v>
          </cell>
          <cell r="O97">
            <v>38890</v>
          </cell>
          <cell r="P97">
            <v>2958465</v>
          </cell>
          <cell r="Q97" t="str">
            <v>Not relocated</v>
          </cell>
          <cell r="R97">
            <v>2958434</v>
          </cell>
          <cell r="S97" t="str">
            <v>Indefinite</v>
          </cell>
          <cell r="T97" t="str">
            <v>Shift 48 hours</v>
          </cell>
          <cell r="U97">
            <v>3</v>
          </cell>
          <cell r="V97" t="str">
            <v>IC</v>
          </cell>
          <cell r="W97" t="str">
            <v>N</v>
          </cell>
          <cell r="X97"/>
          <cell r="Y97"/>
          <cell r="Z97"/>
        </row>
        <row r="98">
          <cell r="A98" t="str">
            <v>EF0095</v>
          </cell>
          <cell r="B98" t="str">
            <v>Active</v>
          </cell>
          <cell r="C98" t="str">
            <v>ELFASHER</v>
          </cell>
          <cell r="D98" t="str">
            <v>Younes ABUBAKER MANSUR</v>
          </cell>
          <cell r="F98" t="str">
            <v>LOG</v>
          </cell>
          <cell r="G98" t="str">
            <v>Watchman</v>
          </cell>
          <cell r="H98" t="str">
            <v>A4</v>
          </cell>
          <cell r="I98" t="str">
            <v>WHouse</v>
          </cell>
          <cell r="J98" t="str">
            <v>EFC01</v>
          </cell>
          <cell r="K98">
            <v>650100</v>
          </cell>
          <cell r="L98" t="str">
            <v>F1K</v>
          </cell>
          <cell r="M98" t="str">
            <v>CA03</v>
          </cell>
          <cell r="N98">
            <v>38083</v>
          </cell>
          <cell r="O98">
            <v>38813</v>
          </cell>
          <cell r="P98">
            <v>2958465</v>
          </cell>
          <cell r="Q98" t="str">
            <v>Not relocated</v>
          </cell>
          <cell r="R98">
            <v>2958434</v>
          </cell>
          <cell r="S98" t="str">
            <v>Indefinite</v>
          </cell>
          <cell r="T98" t="str">
            <v>Shift 48 hours</v>
          </cell>
          <cell r="U98">
            <v>3</v>
          </cell>
          <cell r="V98" t="str">
            <v>IC</v>
          </cell>
          <cell r="W98" t="str">
            <v>N</v>
          </cell>
          <cell r="X98"/>
          <cell r="Y98"/>
          <cell r="Z98"/>
        </row>
        <row r="99">
          <cell r="A99" t="str">
            <v>EF0096</v>
          </cell>
          <cell r="B99" t="str">
            <v>Stopped</v>
          </cell>
          <cell r="C99" t="str">
            <v>ELFASHER</v>
          </cell>
          <cell r="D99" t="str">
            <v>Yousif ADAM KHAMIS</v>
          </cell>
          <cell r="F99" t="str">
            <v>LOG</v>
          </cell>
          <cell r="G99" t="str">
            <v>Purchaser</v>
          </cell>
          <cell r="H99" t="str">
            <v>E2</v>
          </cell>
          <cell r="I99" t="str">
            <v>Office</v>
          </cell>
          <cell r="J99" t="str">
            <v>EFC01</v>
          </cell>
          <cell r="K99">
            <v>650100</v>
          </cell>
          <cell r="L99" t="str">
            <v>F1J</v>
          </cell>
          <cell r="M99" t="str">
            <v>CA52</v>
          </cell>
          <cell r="N99">
            <v>38160</v>
          </cell>
          <cell r="O99">
            <v>38890</v>
          </cell>
          <cell r="P99">
            <v>2958465</v>
          </cell>
          <cell r="Q99" t="str">
            <v>Not relocated</v>
          </cell>
          <cell r="R99">
            <v>2958434</v>
          </cell>
          <cell r="S99" t="str">
            <v>Indefinite</v>
          </cell>
          <cell r="T99" t="str">
            <v>Normal 45 hours</v>
          </cell>
          <cell r="U99">
            <v>3</v>
          </cell>
          <cell r="V99" t="str">
            <v>IC</v>
          </cell>
          <cell r="W99" t="str">
            <v>N</v>
          </cell>
          <cell r="X99"/>
          <cell r="Y99"/>
          <cell r="Z99"/>
          <cell r="AA99" t="str">
            <v>28/02/2007</v>
          </cell>
          <cell r="AB99" t="str">
            <v>End of contract</v>
          </cell>
        </row>
        <row r="100">
          <cell r="A100" t="str">
            <v>EF0097</v>
          </cell>
          <cell r="B100" t="str">
            <v>Stopped</v>
          </cell>
          <cell r="C100" t="str">
            <v>ELFASHER</v>
          </cell>
          <cell r="D100" t="str">
            <v>Youssuf ZAKARIA  MOHAMED ADAM</v>
          </cell>
          <cell r="F100" t="str">
            <v>NUT</v>
          </cell>
          <cell r="G100" t="str">
            <v>Watchman</v>
          </cell>
          <cell r="H100" t="str">
            <v>A2</v>
          </cell>
          <cell r="I100" t="str">
            <v>SFC</v>
          </cell>
          <cell r="J100" t="str">
            <v>EFN01</v>
          </cell>
          <cell r="K100">
            <v>650101</v>
          </cell>
          <cell r="M100" t="str">
            <v>CA32</v>
          </cell>
          <cell r="N100">
            <v>38171</v>
          </cell>
          <cell r="O100">
            <v>38901</v>
          </cell>
          <cell r="P100">
            <v>2958465</v>
          </cell>
          <cell r="Q100" t="str">
            <v>Not relocated</v>
          </cell>
          <cell r="R100">
            <v>2958434</v>
          </cell>
          <cell r="S100" t="str">
            <v>Indefinite</v>
          </cell>
          <cell r="T100" t="str">
            <v>Shift 48 hours</v>
          </cell>
          <cell r="U100">
            <v>3</v>
          </cell>
          <cell r="V100" t="str">
            <v>IC</v>
          </cell>
          <cell r="W100" t="str">
            <v>N</v>
          </cell>
          <cell r="X100"/>
          <cell r="Y100"/>
          <cell r="Z100"/>
          <cell r="AA100">
            <v>38995</v>
          </cell>
          <cell r="AB100" t="str">
            <v>End of contract</v>
          </cell>
        </row>
        <row r="101">
          <cell r="A101" t="str">
            <v>EF0098</v>
          </cell>
          <cell r="B101" t="str">
            <v>Active</v>
          </cell>
          <cell r="C101" t="str">
            <v>ELFASHER</v>
          </cell>
          <cell r="D101" t="str">
            <v>Zainab ADAM HASSAN</v>
          </cell>
          <cell r="F101" t="str">
            <v>NUT</v>
          </cell>
          <cell r="G101" t="str">
            <v xml:space="preserve">Cook </v>
          </cell>
          <cell r="H101" t="str">
            <v>A4</v>
          </cell>
          <cell r="I101" t="str">
            <v>TFC</v>
          </cell>
          <cell r="J101" t="str">
            <v>EFN01</v>
          </cell>
          <cell r="K101">
            <v>650101</v>
          </cell>
          <cell r="L101" t="str">
            <v>F1K</v>
          </cell>
          <cell r="M101" t="str">
            <v>CA02</v>
          </cell>
          <cell r="N101">
            <v>38171</v>
          </cell>
          <cell r="O101">
            <v>38901</v>
          </cell>
          <cell r="P101">
            <v>2958465</v>
          </cell>
          <cell r="Q101" t="str">
            <v>Not relocated</v>
          </cell>
          <cell r="R101">
            <v>2958434</v>
          </cell>
          <cell r="S101" t="str">
            <v>Indefinite</v>
          </cell>
          <cell r="T101" t="str">
            <v>Normal 45 hours</v>
          </cell>
          <cell r="U101">
            <v>3</v>
          </cell>
          <cell r="V101" t="str">
            <v>IC</v>
          </cell>
          <cell r="W101" t="str">
            <v>N</v>
          </cell>
          <cell r="X101"/>
          <cell r="Y101"/>
          <cell r="Z101"/>
        </row>
        <row r="102">
          <cell r="A102" t="str">
            <v>EF0099</v>
          </cell>
          <cell r="B102" t="str">
            <v>Active</v>
          </cell>
          <cell r="C102" t="str">
            <v>ELFASHER</v>
          </cell>
          <cell r="D102" t="str">
            <v>Zainab MUSTAFA ABDALLA</v>
          </cell>
          <cell r="F102" t="str">
            <v>NUT</v>
          </cell>
          <cell r="G102" t="str">
            <v xml:space="preserve">Psychosocial Worker </v>
          </cell>
          <cell r="H102" t="str">
            <v>D4</v>
          </cell>
          <cell r="I102" t="str">
            <v>TFC</v>
          </cell>
          <cell r="J102" t="str">
            <v>EFN01</v>
          </cell>
          <cell r="K102">
            <v>650101</v>
          </cell>
          <cell r="L102" t="str">
            <v>F1K</v>
          </cell>
          <cell r="M102" t="str">
            <v>CA02</v>
          </cell>
          <cell r="N102">
            <v>38171</v>
          </cell>
          <cell r="O102">
            <v>38902</v>
          </cell>
          <cell r="P102">
            <v>2958465</v>
          </cell>
          <cell r="Q102" t="str">
            <v>Not relocated</v>
          </cell>
          <cell r="R102">
            <v>2958434</v>
          </cell>
          <cell r="S102" t="str">
            <v>Indefinite</v>
          </cell>
          <cell r="T102" t="str">
            <v>Normal 45 hours</v>
          </cell>
          <cell r="U102">
            <v>3</v>
          </cell>
          <cell r="V102" t="str">
            <v>IC</v>
          </cell>
          <cell r="W102" t="str">
            <v>N</v>
          </cell>
          <cell r="X102"/>
          <cell r="Y102"/>
          <cell r="Z102"/>
        </row>
        <row r="103">
          <cell r="A103" t="str">
            <v>EF0100</v>
          </cell>
          <cell r="B103" t="str">
            <v>Active</v>
          </cell>
          <cell r="C103" t="str">
            <v>ELFASHER</v>
          </cell>
          <cell r="D103" t="str">
            <v>Zakaria ADAM AHMID</v>
          </cell>
          <cell r="F103" t="str">
            <v>NUT</v>
          </cell>
          <cell r="G103" t="str">
            <v>Watchman</v>
          </cell>
          <cell r="H103" t="str">
            <v>A4</v>
          </cell>
          <cell r="I103" t="str">
            <v>TFC</v>
          </cell>
          <cell r="J103" t="str">
            <v>EFN01</v>
          </cell>
          <cell r="K103">
            <v>650101</v>
          </cell>
          <cell r="L103" t="str">
            <v>F1K</v>
          </cell>
          <cell r="M103" t="str">
            <v>CA02</v>
          </cell>
          <cell r="N103">
            <v>38169</v>
          </cell>
          <cell r="O103">
            <v>38899</v>
          </cell>
          <cell r="P103">
            <v>2958465</v>
          </cell>
          <cell r="Q103" t="str">
            <v>Not relocated</v>
          </cell>
          <cell r="R103">
            <v>2958434</v>
          </cell>
          <cell r="S103" t="str">
            <v>Indefinite</v>
          </cell>
          <cell r="T103" t="str">
            <v>Shift 48 hours</v>
          </cell>
          <cell r="U103">
            <v>3</v>
          </cell>
          <cell r="V103" t="str">
            <v>IC</v>
          </cell>
          <cell r="W103" t="str">
            <v>N</v>
          </cell>
          <cell r="X103"/>
          <cell r="Y103"/>
          <cell r="Z103"/>
        </row>
        <row r="104">
          <cell r="A104" t="str">
            <v>EF0101</v>
          </cell>
          <cell r="B104" t="str">
            <v>Active</v>
          </cell>
          <cell r="C104" t="str">
            <v>ELFASHER</v>
          </cell>
          <cell r="D104" t="str">
            <v>Zakaria MOHAMED ADAM</v>
          </cell>
          <cell r="F104" t="str">
            <v>NUT</v>
          </cell>
          <cell r="G104" t="str">
            <v>Watchman</v>
          </cell>
          <cell r="H104" t="str">
            <v>A4</v>
          </cell>
          <cell r="I104" t="str">
            <v>TFC</v>
          </cell>
          <cell r="J104" t="str">
            <v>EFN01</v>
          </cell>
          <cell r="K104">
            <v>650101</v>
          </cell>
          <cell r="L104" t="str">
            <v>F1K</v>
          </cell>
          <cell r="M104" t="str">
            <v>CA02</v>
          </cell>
          <cell r="N104">
            <v>38169</v>
          </cell>
          <cell r="O104">
            <v>38899</v>
          </cell>
          <cell r="P104">
            <v>2958465</v>
          </cell>
          <cell r="Q104" t="str">
            <v>Not relocated</v>
          </cell>
          <cell r="R104">
            <v>2958434</v>
          </cell>
          <cell r="S104" t="str">
            <v>Indefinite</v>
          </cell>
          <cell r="T104" t="str">
            <v>Shift 48 hours</v>
          </cell>
          <cell r="U104">
            <v>3</v>
          </cell>
          <cell r="V104" t="str">
            <v>IC</v>
          </cell>
          <cell r="W104" t="str">
            <v>N</v>
          </cell>
          <cell r="X104"/>
          <cell r="Y104"/>
          <cell r="Z104"/>
        </row>
        <row r="105">
          <cell r="A105" t="str">
            <v>EF0102</v>
          </cell>
          <cell r="B105" t="str">
            <v>Active</v>
          </cell>
          <cell r="C105" t="str">
            <v>ELFASHER</v>
          </cell>
          <cell r="D105" t="str">
            <v>Adam MOHAMED ABDALLAH</v>
          </cell>
          <cell r="F105" t="str">
            <v>LOG</v>
          </cell>
          <cell r="G105" t="str">
            <v>Mechanic</v>
          </cell>
          <cell r="H105" t="str">
            <v>D4</v>
          </cell>
          <cell r="I105" t="str">
            <v>Office</v>
          </cell>
          <cell r="J105" t="str">
            <v>EFC01</v>
          </cell>
          <cell r="K105">
            <v>650100</v>
          </cell>
          <cell r="L105" t="str">
            <v>F1K</v>
          </cell>
          <cell r="M105" t="str">
            <v>CA03</v>
          </cell>
          <cell r="N105">
            <v>38245</v>
          </cell>
          <cell r="O105">
            <v>38611</v>
          </cell>
          <cell r="P105">
            <v>2958465</v>
          </cell>
          <cell r="Q105" t="str">
            <v>Not relocated</v>
          </cell>
          <cell r="R105">
            <v>2958434</v>
          </cell>
          <cell r="S105" t="str">
            <v>Indefinite</v>
          </cell>
          <cell r="T105" t="str">
            <v>Normal 45 hours</v>
          </cell>
          <cell r="U105">
            <v>3</v>
          </cell>
          <cell r="V105" t="str">
            <v>IC</v>
          </cell>
          <cell r="W105" t="str">
            <v>N</v>
          </cell>
          <cell r="X105"/>
          <cell r="Y105"/>
          <cell r="Z105"/>
        </row>
        <row r="106">
          <cell r="A106" t="str">
            <v>EF0103</v>
          </cell>
          <cell r="B106" t="str">
            <v>Stopped</v>
          </cell>
          <cell r="C106" t="str">
            <v>ELFASHER</v>
          </cell>
          <cell r="D106" t="str">
            <v>Eldouma ABDALLAH YAGOUB</v>
          </cell>
          <cell r="F106" t="str">
            <v>ADMIN</v>
          </cell>
          <cell r="G106" t="str">
            <v xml:space="preserve">Admin assistant/HR </v>
          </cell>
          <cell r="H106" t="str">
            <v>G2</v>
          </cell>
          <cell r="I106" t="str">
            <v>Office</v>
          </cell>
          <cell r="J106" t="str">
            <v>EFC01</v>
          </cell>
          <cell r="K106">
            <v>650100</v>
          </cell>
          <cell r="L106" t="str">
            <v>F1J</v>
          </cell>
          <cell r="M106" t="str">
            <v>CA52</v>
          </cell>
          <cell r="N106">
            <v>38292</v>
          </cell>
          <cell r="O106">
            <v>39022</v>
          </cell>
          <cell r="P106">
            <v>2958465</v>
          </cell>
          <cell r="Q106" t="str">
            <v>Not relocated</v>
          </cell>
          <cell r="R106">
            <v>2958434</v>
          </cell>
          <cell r="S106" t="str">
            <v>Indefinite</v>
          </cell>
          <cell r="T106" t="str">
            <v>Normal 45 hours</v>
          </cell>
          <cell r="U106">
            <v>3</v>
          </cell>
          <cell r="V106" t="str">
            <v>IC</v>
          </cell>
          <cell r="W106" t="str">
            <v>N</v>
          </cell>
          <cell r="X106"/>
          <cell r="Y106"/>
          <cell r="Z106"/>
          <cell r="AA106">
            <v>39142</v>
          </cell>
          <cell r="AB106" t="str">
            <v>Resignation</v>
          </cell>
        </row>
        <row r="107">
          <cell r="A107" t="str">
            <v>EF0104</v>
          </cell>
          <cell r="B107" t="str">
            <v>Stopped</v>
          </cell>
          <cell r="C107" t="str">
            <v>ELFASHER</v>
          </cell>
          <cell r="D107" t="str">
            <v>Said MIKHAIL</v>
          </cell>
          <cell r="F107" t="str">
            <v>LOG</v>
          </cell>
          <cell r="G107" t="str">
            <v xml:space="preserve">Radio operator </v>
          </cell>
          <cell r="H107" t="str">
            <v>D1</v>
          </cell>
          <cell r="I107" t="str">
            <v>Office</v>
          </cell>
          <cell r="J107" t="str">
            <v>EFC01</v>
          </cell>
          <cell r="K107">
            <v>650100</v>
          </cell>
          <cell r="M107" t="str">
            <v>CA00</v>
          </cell>
          <cell r="N107">
            <v>38293</v>
          </cell>
          <cell r="O107">
            <v>38658</v>
          </cell>
          <cell r="P107">
            <v>39022</v>
          </cell>
          <cell r="Q107" t="str">
            <v>Not relocated</v>
          </cell>
          <cell r="R107">
            <v>38991</v>
          </cell>
          <cell r="S107">
            <v>12</v>
          </cell>
          <cell r="T107" t="str">
            <v>Normal 45 hours</v>
          </cell>
          <cell r="U107">
            <v>1</v>
          </cell>
          <cell r="V107" t="str">
            <v>DC</v>
          </cell>
          <cell r="W107">
            <v>3</v>
          </cell>
          <cell r="X107"/>
          <cell r="Y107"/>
          <cell r="Z107"/>
          <cell r="AB107" t="str">
            <v>Dismissal</v>
          </cell>
        </row>
        <row r="108">
          <cell r="A108" t="str">
            <v>EF0105</v>
          </cell>
          <cell r="B108" t="str">
            <v>Stopped</v>
          </cell>
          <cell r="C108" t="str">
            <v>ELFASHER</v>
          </cell>
          <cell r="D108" t="str">
            <v>Aziza SULEIMAN</v>
          </cell>
          <cell r="F108" t="str">
            <v>NUT</v>
          </cell>
          <cell r="G108" t="str">
            <v>Translator</v>
          </cell>
          <cell r="H108" t="str">
            <v>C</v>
          </cell>
          <cell r="I108" t="str">
            <v>Psy</v>
          </cell>
          <cell r="J108" t="str">
            <v>EFN01</v>
          </cell>
          <cell r="K108">
            <v>650101</v>
          </cell>
          <cell r="M108" t="str">
            <v>CA03</v>
          </cell>
          <cell r="Q108" t="str">
            <v>Not relocated</v>
          </cell>
          <cell r="R108"/>
          <cell r="S108"/>
          <cell r="T108" t="str">
            <v>Normal 45 hours</v>
          </cell>
          <cell r="U108">
            <v>1</v>
          </cell>
          <cell r="V108" t="str">
            <v>DC</v>
          </cell>
          <cell r="W108">
            <v>3</v>
          </cell>
          <cell r="X108"/>
          <cell r="Y108"/>
          <cell r="Z108"/>
          <cell r="AB108" t="str">
            <v>Resignation</v>
          </cell>
        </row>
        <row r="109">
          <cell r="A109" t="str">
            <v>EF0106</v>
          </cell>
          <cell r="B109" t="str">
            <v>Active</v>
          </cell>
          <cell r="C109" t="str">
            <v>ELFASHER</v>
          </cell>
          <cell r="D109" t="str">
            <v>Essaid ABU ELBASHER</v>
          </cell>
          <cell r="F109" t="str">
            <v>LOG</v>
          </cell>
          <cell r="G109" t="str">
            <v>Driver</v>
          </cell>
          <cell r="H109" t="str">
            <v>C4</v>
          </cell>
          <cell r="I109" t="str">
            <v>Office</v>
          </cell>
          <cell r="J109" t="str">
            <v>EFC01</v>
          </cell>
          <cell r="K109">
            <v>650100</v>
          </cell>
          <cell r="L109" t="str">
            <v>F1K</v>
          </cell>
          <cell r="M109" t="str">
            <v>CA03</v>
          </cell>
          <cell r="N109">
            <v>38292</v>
          </cell>
          <cell r="O109">
            <v>39023</v>
          </cell>
          <cell r="P109">
            <v>2958465</v>
          </cell>
          <cell r="Q109" t="str">
            <v>Not relocated</v>
          </cell>
          <cell r="R109">
            <v>2958434</v>
          </cell>
          <cell r="S109" t="str">
            <v>Indefinite</v>
          </cell>
          <cell r="T109" t="str">
            <v>Shift 48 hours</v>
          </cell>
          <cell r="U109">
            <v>3</v>
          </cell>
          <cell r="V109" t="str">
            <v>IC</v>
          </cell>
          <cell r="W109" t="str">
            <v>N</v>
          </cell>
          <cell r="X109"/>
          <cell r="Y109"/>
          <cell r="Z109"/>
        </row>
        <row r="110">
          <cell r="A110" t="str">
            <v>EF0107</v>
          </cell>
          <cell r="B110" t="str">
            <v>Stopped</v>
          </cell>
          <cell r="C110" t="str">
            <v>ELFASHER</v>
          </cell>
          <cell r="D110" t="str">
            <v>Elhadi OMER HAROUN</v>
          </cell>
          <cell r="F110" t="str">
            <v>NUT</v>
          </cell>
          <cell r="G110" t="str">
            <v xml:space="preserve">Food Mixer </v>
          </cell>
          <cell r="H110" t="str">
            <v>B1</v>
          </cell>
          <cell r="I110" t="str">
            <v>SFC</v>
          </cell>
          <cell r="J110" t="str">
            <v>EFN01</v>
          </cell>
          <cell r="K110">
            <v>650101</v>
          </cell>
          <cell r="M110" t="str">
            <v>CA32</v>
          </cell>
          <cell r="N110">
            <v>38468</v>
          </cell>
          <cell r="O110">
            <v>38651</v>
          </cell>
          <cell r="P110">
            <v>39015</v>
          </cell>
          <cell r="Q110" t="str">
            <v>Not relocated</v>
          </cell>
          <cell r="R110">
            <v>38984</v>
          </cell>
          <cell r="S110">
            <v>12</v>
          </cell>
          <cell r="T110" t="str">
            <v>Normal 45 hours</v>
          </cell>
          <cell r="U110">
            <v>2</v>
          </cell>
          <cell r="V110" t="str">
            <v>DC</v>
          </cell>
          <cell r="W110" t="str">
            <v>N</v>
          </cell>
          <cell r="X110"/>
          <cell r="Y110"/>
          <cell r="Z110"/>
          <cell r="AA110">
            <v>38995</v>
          </cell>
          <cell r="AB110" t="str">
            <v>End of contract</v>
          </cell>
        </row>
        <row r="111">
          <cell r="A111" t="str">
            <v>EF0108</v>
          </cell>
          <cell r="B111" t="str">
            <v>Active</v>
          </cell>
          <cell r="C111" t="str">
            <v>ELFASHER</v>
          </cell>
          <cell r="D111" t="str">
            <v>Abubaker MUSSA ELBISHARI</v>
          </cell>
          <cell r="F111" t="str">
            <v>NUT</v>
          </cell>
          <cell r="G111" t="str">
            <v>Nurse</v>
          </cell>
          <cell r="H111" t="str">
            <v>D4</v>
          </cell>
          <cell r="I111" t="str">
            <v>TFC</v>
          </cell>
          <cell r="J111" t="str">
            <v>EFN01</v>
          </cell>
          <cell r="K111">
            <v>650101</v>
          </cell>
          <cell r="L111" t="str">
            <v>F1K</v>
          </cell>
          <cell r="M111" t="str">
            <v>CA02</v>
          </cell>
          <cell r="N111">
            <v>38238</v>
          </cell>
          <cell r="O111">
            <v>38968</v>
          </cell>
          <cell r="P111">
            <v>2958465</v>
          </cell>
          <cell r="Q111" t="str">
            <v>Not relocated</v>
          </cell>
          <cell r="R111">
            <v>2958434</v>
          </cell>
          <cell r="S111" t="str">
            <v>Indefinite</v>
          </cell>
          <cell r="T111" t="str">
            <v>Shift 48 hours</v>
          </cell>
          <cell r="U111">
            <v>3</v>
          </cell>
          <cell r="V111" t="str">
            <v>IC</v>
          </cell>
          <cell r="W111" t="str">
            <v>N</v>
          </cell>
          <cell r="X111"/>
          <cell r="Y111"/>
          <cell r="Z111"/>
        </row>
        <row r="112">
          <cell r="A112" t="str">
            <v>EF0109</v>
          </cell>
          <cell r="B112" t="str">
            <v>Stopped</v>
          </cell>
          <cell r="C112" t="str">
            <v>ELFASHER</v>
          </cell>
          <cell r="D112" t="str">
            <v>Hassan HAROUN OSMAN</v>
          </cell>
          <cell r="F112" t="str">
            <v>NUT</v>
          </cell>
          <cell r="G112" t="str">
            <v>Nurse</v>
          </cell>
          <cell r="H112" t="str">
            <v>D1</v>
          </cell>
          <cell r="I112" t="str">
            <v>TFC</v>
          </cell>
          <cell r="J112" t="str">
            <v>EFN01</v>
          </cell>
          <cell r="K112">
            <v>650101</v>
          </cell>
          <cell r="M112" t="str">
            <v>CA22</v>
          </cell>
          <cell r="N112">
            <v>38255</v>
          </cell>
          <cell r="O112">
            <v>38620</v>
          </cell>
          <cell r="P112">
            <v>38984</v>
          </cell>
          <cell r="Q112" t="str">
            <v>Not relocated</v>
          </cell>
          <cell r="R112">
            <v>38953</v>
          </cell>
          <cell r="S112">
            <v>12</v>
          </cell>
          <cell r="T112" t="str">
            <v>Shift 48 hours</v>
          </cell>
          <cell r="U112">
            <v>2</v>
          </cell>
          <cell r="V112" t="str">
            <v>DC</v>
          </cell>
          <cell r="W112" t="str">
            <v>N</v>
          </cell>
          <cell r="X112"/>
          <cell r="Y112"/>
          <cell r="Z112"/>
          <cell r="AA112">
            <v>38984</v>
          </cell>
          <cell r="AB112" t="str">
            <v>End of contract</v>
          </cell>
        </row>
        <row r="113">
          <cell r="A113" t="str">
            <v>EF0110</v>
          </cell>
          <cell r="B113" t="str">
            <v>Active</v>
          </cell>
          <cell r="C113" t="str">
            <v>ELFASHER</v>
          </cell>
          <cell r="D113" t="str">
            <v>Ibrahim MUSSA ADAM</v>
          </cell>
          <cell r="F113" t="str">
            <v>NUT</v>
          </cell>
          <cell r="G113" t="str">
            <v>Nurse</v>
          </cell>
          <cell r="H113" t="str">
            <v>D11</v>
          </cell>
          <cell r="I113" t="str">
            <v>TFC</v>
          </cell>
          <cell r="J113" t="str">
            <v>EFN01</v>
          </cell>
          <cell r="K113">
            <v>650101</v>
          </cell>
          <cell r="L113" t="str">
            <v>F1K</v>
          </cell>
          <cell r="M113" t="str">
            <v>CA02</v>
          </cell>
          <cell r="N113">
            <v>38544</v>
          </cell>
          <cell r="O113">
            <v>39094</v>
          </cell>
          <cell r="P113">
            <v>2958465</v>
          </cell>
          <cell r="Q113" t="str">
            <v>Not relocated</v>
          </cell>
          <cell r="R113">
            <v>2958434</v>
          </cell>
          <cell r="S113" t="str">
            <v>Indefinite</v>
          </cell>
          <cell r="T113" t="str">
            <v>Shift 48 hours</v>
          </cell>
          <cell r="U113">
            <v>3</v>
          </cell>
          <cell r="V113" t="str">
            <v>IC</v>
          </cell>
          <cell r="W113" t="str">
            <v>N</v>
          </cell>
          <cell r="X113"/>
          <cell r="Y113"/>
          <cell r="Z113"/>
        </row>
        <row r="114">
          <cell r="A114" t="str">
            <v>EF0111</v>
          </cell>
          <cell r="B114" t="str">
            <v>Active</v>
          </cell>
          <cell r="C114" t="str">
            <v>ELFASHER</v>
          </cell>
          <cell r="D114" t="str">
            <v>Medina AHMED MOHAMED</v>
          </cell>
          <cell r="F114" t="str">
            <v>NUT</v>
          </cell>
          <cell r="G114" t="str">
            <v>Cleaner</v>
          </cell>
          <cell r="H114" t="str">
            <v>A4</v>
          </cell>
          <cell r="I114" t="str">
            <v>TFC</v>
          </cell>
          <cell r="J114" t="str">
            <v>EFN01</v>
          </cell>
          <cell r="K114">
            <v>650101</v>
          </cell>
          <cell r="L114" t="str">
            <v>F1K</v>
          </cell>
          <cell r="M114" t="str">
            <v>CA02</v>
          </cell>
          <cell r="N114">
            <v>38287</v>
          </cell>
          <cell r="O114">
            <v>39017</v>
          </cell>
          <cell r="P114">
            <v>2958465</v>
          </cell>
          <cell r="Q114" t="str">
            <v>Not relocated</v>
          </cell>
          <cell r="R114">
            <v>2958434</v>
          </cell>
          <cell r="S114" t="str">
            <v>Indefinite</v>
          </cell>
          <cell r="T114" t="str">
            <v>Normal 45 hours</v>
          </cell>
          <cell r="U114">
            <v>3</v>
          </cell>
          <cell r="V114" t="str">
            <v>IC</v>
          </cell>
          <cell r="W114" t="str">
            <v>N</v>
          </cell>
          <cell r="X114"/>
          <cell r="Y114"/>
          <cell r="Z114"/>
        </row>
        <row r="115">
          <cell r="A115" t="str">
            <v>EF0112</v>
          </cell>
          <cell r="B115" t="str">
            <v>Stopped</v>
          </cell>
          <cell r="C115" t="str">
            <v>ELFASHER</v>
          </cell>
          <cell r="D115" t="str">
            <v>Hawa ABDALLA MAHMOUD</v>
          </cell>
          <cell r="F115" t="str">
            <v>NUT</v>
          </cell>
          <cell r="G115" t="str">
            <v>Cleaner</v>
          </cell>
          <cell r="H115" t="str">
            <v>A1</v>
          </cell>
          <cell r="I115" t="str">
            <v>SFC</v>
          </cell>
          <cell r="J115" t="str">
            <v>EFN01</v>
          </cell>
          <cell r="K115">
            <v>650101</v>
          </cell>
          <cell r="M115" t="str">
            <v>CA32</v>
          </cell>
          <cell r="N115">
            <v>38468</v>
          </cell>
          <cell r="O115">
            <v>38651</v>
          </cell>
          <cell r="P115">
            <v>39015</v>
          </cell>
          <cell r="Q115" t="str">
            <v>Not relocated</v>
          </cell>
          <cell r="R115">
            <v>38984</v>
          </cell>
          <cell r="S115">
            <v>12</v>
          </cell>
          <cell r="T115" t="str">
            <v>Normal 45 hours</v>
          </cell>
          <cell r="U115">
            <v>2</v>
          </cell>
          <cell r="V115" t="str">
            <v>DC</v>
          </cell>
          <cell r="W115" t="str">
            <v>N</v>
          </cell>
          <cell r="X115"/>
          <cell r="Y115"/>
          <cell r="Z115"/>
          <cell r="AA115">
            <v>38995</v>
          </cell>
          <cell r="AB115" t="str">
            <v>End of contract</v>
          </cell>
        </row>
        <row r="116">
          <cell r="A116" t="str">
            <v>EF0113</v>
          </cell>
          <cell r="B116" t="str">
            <v>Stopped</v>
          </cell>
          <cell r="C116" t="str">
            <v>ELFASHER</v>
          </cell>
          <cell r="D116" t="str">
            <v>Mohammed AHMED HAGGAR</v>
          </cell>
          <cell r="F116" t="str">
            <v>FA</v>
          </cell>
          <cell r="G116" t="str">
            <v>Food Aid Monitor</v>
          </cell>
          <cell r="H116" t="str">
            <v>D1</v>
          </cell>
          <cell r="I116" t="str">
            <v>Field</v>
          </cell>
          <cell r="J116" t="str">
            <v>EFF01</v>
          </cell>
          <cell r="K116">
            <v>650101</v>
          </cell>
          <cell r="M116" t="str">
            <v>AB02</v>
          </cell>
          <cell r="N116">
            <v>38354</v>
          </cell>
          <cell r="O116">
            <v>38535</v>
          </cell>
          <cell r="P116">
            <v>38899</v>
          </cell>
          <cell r="Q116" t="str">
            <v>Not relocated</v>
          </cell>
          <cell r="R116">
            <v>38868</v>
          </cell>
          <cell r="S116">
            <v>12</v>
          </cell>
          <cell r="T116" t="str">
            <v>Normal 45 hours</v>
          </cell>
          <cell r="U116">
            <v>2</v>
          </cell>
          <cell r="V116" t="str">
            <v>DC</v>
          </cell>
          <cell r="W116">
            <v>3</v>
          </cell>
          <cell r="X116"/>
          <cell r="Y116"/>
          <cell r="Z116"/>
          <cell r="AB116" t="str">
            <v>Dismissal</v>
          </cell>
        </row>
        <row r="117">
          <cell r="A117" t="str">
            <v>EF0114</v>
          </cell>
          <cell r="B117" t="str">
            <v>Stopped</v>
          </cell>
          <cell r="C117" t="str">
            <v>ELFASHER</v>
          </cell>
          <cell r="D117" t="str">
            <v>Mustapha MOHAMMED SALEH</v>
          </cell>
          <cell r="F117" t="str">
            <v>FA</v>
          </cell>
          <cell r="G117" t="str">
            <v>Food Aid Monitor</v>
          </cell>
          <cell r="H117" t="str">
            <v>C</v>
          </cell>
          <cell r="I117" t="str">
            <v>Field</v>
          </cell>
          <cell r="J117" t="str">
            <v>EFF01</v>
          </cell>
          <cell r="K117">
            <v>650101</v>
          </cell>
          <cell r="M117" t="str">
            <v>AB02</v>
          </cell>
          <cell r="N117">
            <v>38354</v>
          </cell>
          <cell r="O117">
            <v>38354</v>
          </cell>
          <cell r="P117">
            <v>38534</v>
          </cell>
          <cell r="Q117" t="str">
            <v>Not relocated</v>
          </cell>
          <cell r="R117">
            <v>38503</v>
          </cell>
          <cell r="S117">
            <v>6</v>
          </cell>
          <cell r="T117" t="str">
            <v>Normal 45 hours</v>
          </cell>
          <cell r="U117">
            <v>1</v>
          </cell>
          <cell r="V117" t="str">
            <v>DC</v>
          </cell>
          <cell r="W117">
            <v>3</v>
          </cell>
          <cell r="X117"/>
          <cell r="Y117"/>
          <cell r="Z117"/>
          <cell r="AA117">
            <v>38470</v>
          </cell>
          <cell r="AB117" t="str">
            <v>Resignation</v>
          </cell>
        </row>
        <row r="118">
          <cell r="A118" t="str">
            <v>EF0115</v>
          </cell>
          <cell r="B118" t="str">
            <v>Active</v>
          </cell>
          <cell r="C118" t="str">
            <v>ELFASHER</v>
          </cell>
          <cell r="D118" t="str">
            <v>Khadija ADAM AHMED TAHIR</v>
          </cell>
          <cell r="F118" t="str">
            <v>NUT</v>
          </cell>
          <cell r="G118" t="str">
            <v>Nurse</v>
          </cell>
          <cell r="H118" t="str">
            <v>D11</v>
          </cell>
          <cell r="I118" t="str">
            <v>TFC</v>
          </cell>
          <cell r="J118" t="str">
            <v>EFN01</v>
          </cell>
          <cell r="K118">
            <v>650101</v>
          </cell>
          <cell r="L118" t="str">
            <v>F1K</v>
          </cell>
          <cell r="M118" t="str">
            <v>CA02</v>
          </cell>
          <cell r="N118">
            <v>38355</v>
          </cell>
          <cell r="O118">
            <v>38901</v>
          </cell>
          <cell r="P118">
            <v>2958465</v>
          </cell>
          <cell r="Q118" t="str">
            <v>Not relocated</v>
          </cell>
          <cell r="R118">
            <v>2958434</v>
          </cell>
          <cell r="S118" t="str">
            <v>Indefinite</v>
          </cell>
          <cell r="T118" t="str">
            <v>Shift 48 hours</v>
          </cell>
          <cell r="U118">
            <v>3</v>
          </cell>
          <cell r="V118" t="str">
            <v>IC</v>
          </cell>
          <cell r="W118" t="str">
            <v>N</v>
          </cell>
          <cell r="X118"/>
          <cell r="Y118"/>
          <cell r="Z118"/>
        </row>
        <row r="119">
          <cell r="A119" t="str">
            <v>EF0116</v>
          </cell>
          <cell r="B119" t="str">
            <v>Stopped</v>
          </cell>
          <cell r="C119" t="str">
            <v>ELFASHER</v>
          </cell>
          <cell r="D119" t="str">
            <v>Saad EISSA DWOELBAT</v>
          </cell>
          <cell r="F119" t="str">
            <v>LOG</v>
          </cell>
          <cell r="G119" t="str">
            <v>Storekeeper</v>
          </cell>
          <cell r="H119" t="str">
            <v>E1</v>
          </cell>
          <cell r="I119" t="str">
            <v>Office</v>
          </cell>
          <cell r="J119" t="str">
            <v>EFC01</v>
          </cell>
          <cell r="K119">
            <v>650100</v>
          </cell>
          <cell r="M119" t="str">
            <v>CA52</v>
          </cell>
          <cell r="N119">
            <v>38437</v>
          </cell>
          <cell r="O119">
            <v>38621</v>
          </cell>
          <cell r="P119">
            <v>38985</v>
          </cell>
          <cell r="Q119" t="str">
            <v>Not relocated</v>
          </cell>
          <cell r="R119">
            <v>38954</v>
          </cell>
          <cell r="S119">
            <v>12</v>
          </cell>
          <cell r="T119" t="str">
            <v>Normal 45 hours</v>
          </cell>
          <cell r="U119">
            <v>2</v>
          </cell>
          <cell r="V119" t="str">
            <v>DC</v>
          </cell>
          <cell r="W119">
            <v>3</v>
          </cell>
          <cell r="X119"/>
          <cell r="Y119"/>
          <cell r="Z119"/>
          <cell r="AB119" t="str">
            <v>Dismissal</v>
          </cell>
        </row>
        <row r="120">
          <cell r="A120" t="str">
            <v>EF0117</v>
          </cell>
          <cell r="B120" t="str">
            <v>Stopped</v>
          </cell>
          <cell r="C120" t="str">
            <v>ELFASHER</v>
          </cell>
          <cell r="D120" t="str">
            <v>Adam ELTAHIR ADAM</v>
          </cell>
          <cell r="F120" t="str">
            <v>LOG</v>
          </cell>
          <cell r="G120" t="str">
            <v>Log/Rehab</v>
          </cell>
          <cell r="H120" t="str">
            <v>E</v>
          </cell>
          <cell r="I120" t="str">
            <v>Office</v>
          </cell>
          <cell r="J120" t="str">
            <v>EFC01</v>
          </cell>
          <cell r="K120">
            <v>650100</v>
          </cell>
          <cell r="M120" t="str">
            <v>CA00</v>
          </cell>
          <cell r="N120">
            <v>38437</v>
          </cell>
          <cell r="O120">
            <v>38437</v>
          </cell>
          <cell r="P120">
            <v>38620</v>
          </cell>
          <cell r="Q120" t="str">
            <v>Not relocated</v>
          </cell>
          <cell r="R120">
            <v>38589</v>
          </cell>
          <cell r="S120">
            <v>6</v>
          </cell>
          <cell r="T120" t="str">
            <v>Normal 45 hours</v>
          </cell>
          <cell r="U120">
            <v>1</v>
          </cell>
          <cell r="V120" t="str">
            <v>DC</v>
          </cell>
          <cell r="W120">
            <v>3</v>
          </cell>
          <cell r="X120"/>
          <cell r="Y120"/>
          <cell r="Z120"/>
          <cell r="AA120">
            <v>38529</v>
          </cell>
          <cell r="AB120" t="str">
            <v>Dismissal</v>
          </cell>
        </row>
        <row r="121">
          <cell r="A121" t="str">
            <v>EF0118</v>
          </cell>
          <cell r="B121" t="str">
            <v>Stopped</v>
          </cell>
          <cell r="C121" t="str">
            <v>ELFASHER</v>
          </cell>
          <cell r="D121" t="str">
            <v>Ibrahim ABEKER Adam</v>
          </cell>
          <cell r="F121" t="str">
            <v>LOG</v>
          </cell>
          <cell r="G121" t="str">
            <v>Rehabilitation Assitant</v>
          </cell>
          <cell r="H121" t="str">
            <v>C1</v>
          </cell>
          <cell r="I121" t="str">
            <v>Office</v>
          </cell>
          <cell r="J121" t="str">
            <v>EFC01</v>
          </cell>
          <cell r="K121">
            <v>650100</v>
          </cell>
          <cell r="L121" t="str">
            <v>F1J</v>
          </cell>
          <cell r="M121" t="str">
            <v>CA52</v>
          </cell>
          <cell r="N121">
            <v>38426</v>
          </cell>
          <cell r="O121">
            <v>38976</v>
          </cell>
          <cell r="P121">
            <v>2958465</v>
          </cell>
          <cell r="Q121" t="str">
            <v>Not relocated</v>
          </cell>
          <cell r="R121">
            <v>2958434</v>
          </cell>
          <cell r="S121" t="str">
            <v>Indefinite</v>
          </cell>
          <cell r="T121" t="str">
            <v>Normal 45 hours</v>
          </cell>
          <cell r="U121">
            <v>3</v>
          </cell>
          <cell r="V121" t="str">
            <v>IC</v>
          </cell>
          <cell r="W121" t="str">
            <v>N</v>
          </cell>
          <cell r="X121"/>
          <cell r="Y121"/>
          <cell r="Z121"/>
          <cell r="AA121" t="str">
            <v>28/02/2007</v>
          </cell>
          <cell r="AB121" t="str">
            <v>End of contract</v>
          </cell>
        </row>
        <row r="122">
          <cell r="A122" t="str">
            <v>EF0119</v>
          </cell>
          <cell r="B122" t="str">
            <v>Stopped</v>
          </cell>
          <cell r="C122" t="str">
            <v>ELFASHER</v>
          </cell>
          <cell r="D122" t="str">
            <v>Igbal HASSAN ADAM</v>
          </cell>
          <cell r="F122" t="str">
            <v>NUT</v>
          </cell>
          <cell r="G122" t="str">
            <v>Registrar</v>
          </cell>
          <cell r="H122" t="str">
            <v>C1</v>
          </cell>
          <cell r="I122" t="str">
            <v>SFC</v>
          </cell>
          <cell r="J122" t="str">
            <v>EFN01</v>
          </cell>
          <cell r="K122">
            <v>650101</v>
          </cell>
          <cell r="M122" t="str">
            <v>CA32</v>
          </cell>
          <cell r="N122">
            <v>38362</v>
          </cell>
          <cell r="O122">
            <v>38727</v>
          </cell>
          <cell r="P122">
            <v>39091</v>
          </cell>
          <cell r="Q122" t="str">
            <v>Not relocated</v>
          </cell>
          <cell r="R122">
            <v>39060</v>
          </cell>
          <cell r="S122">
            <v>12</v>
          </cell>
          <cell r="T122" t="str">
            <v>Normal 45 hours</v>
          </cell>
          <cell r="U122">
            <v>2</v>
          </cell>
          <cell r="V122" t="str">
            <v>DC</v>
          </cell>
          <cell r="W122" t="str">
            <v>N</v>
          </cell>
          <cell r="X122"/>
          <cell r="Y122"/>
          <cell r="Z122"/>
          <cell r="AA122">
            <v>38995</v>
          </cell>
          <cell r="AB122" t="str">
            <v>End of contract</v>
          </cell>
        </row>
        <row r="123">
          <cell r="A123" t="str">
            <v>EF0120</v>
          </cell>
          <cell r="B123" t="str">
            <v>Active</v>
          </cell>
          <cell r="C123" t="str">
            <v>ELFASHER</v>
          </cell>
          <cell r="D123" t="str">
            <v>Nasser Eldeen HASSAN IDRISS</v>
          </cell>
          <cell r="F123" t="str">
            <v>NUT</v>
          </cell>
          <cell r="G123" t="str">
            <v xml:space="preserve">Home Visitor </v>
          </cell>
          <cell r="H123" t="str">
            <v>B4</v>
          </cell>
          <cell r="I123" t="str">
            <v>TFC</v>
          </cell>
          <cell r="J123" t="str">
            <v>EFN01</v>
          </cell>
          <cell r="K123">
            <v>650101</v>
          </cell>
          <cell r="L123" t="str">
            <v>F1K</v>
          </cell>
          <cell r="M123" t="str">
            <v>CA02</v>
          </cell>
          <cell r="N123">
            <v>38468</v>
          </cell>
          <cell r="O123">
            <v>39016</v>
          </cell>
          <cell r="P123">
            <v>2958465</v>
          </cell>
          <cell r="Q123" t="str">
            <v>Not relocated</v>
          </cell>
          <cell r="R123">
            <v>2958434</v>
          </cell>
          <cell r="S123" t="str">
            <v>Indefinite</v>
          </cell>
          <cell r="T123" t="str">
            <v>Normal 45 hours</v>
          </cell>
          <cell r="U123">
            <v>3</v>
          </cell>
          <cell r="V123" t="str">
            <v>IC</v>
          </cell>
          <cell r="W123" t="str">
            <v>N</v>
          </cell>
          <cell r="X123"/>
          <cell r="Y123"/>
          <cell r="Z123"/>
        </row>
        <row r="124">
          <cell r="A124" t="str">
            <v>EF0121</v>
          </cell>
          <cell r="B124" t="str">
            <v>Stopped</v>
          </cell>
          <cell r="C124" t="str">
            <v>ELFASHER</v>
          </cell>
          <cell r="D124" t="str">
            <v>Suleiman YAGOUB ABDALLA</v>
          </cell>
          <cell r="F124" t="str">
            <v>NUT</v>
          </cell>
          <cell r="G124" t="str">
            <v xml:space="preserve">Home Visitor </v>
          </cell>
          <cell r="H124" t="str">
            <v>B</v>
          </cell>
          <cell r="I124" t="str">
            <v>SFC</v>
          </cell>
          <cell r="J124" t="str">
            <v>EFN01</v>
          </cell>
          <cell r="K124">
            <v>650101</v>
          </cell>
          <cell r="M124" t="str">
            <v>CA03</v>
          </cell>
          <cell r="N124">
            <v>38468</v>
          </cell>
          <cell r="O124">
            <v>38468</v>
          </cell>
          <cell r="P124">
            <v>38650</v>
          </cell>
          <cell r="Q124" t="str">
            <v>Not relocated</v>
          </cell>
          <cell r="R124">
            <v>38619</v>
          </cell>
          <cell r="S124">
            <v>6</v>
          </cell>
          <cell r="T124" t="str">
            <v>Normal 45 hours</v>
          </cell>
          <cell r="U124">
            <v>2</v>
          </cell>
          <cell r="V124" t="str">
            <v>DC</v>
          </cell>
          <cell r="W124">
            <v>3</v>
          </cell>
          <cell r="X124"/>
          <cell r="Y124"/>
          <cell r="Z124"/>
          <cell r="AA124">
            <v>38650</v>
          </cell>
          <cell r="AB124" t="str">
            <v>End of contract</v>
          </cell>
        </row>
        <row r="125">
          <cell r="A125" t="str">
            <v>EF0122</v>
          </cell>
          <cell r="B125" t="str">
            <v>Stopped</v>
          </cell>
          <cell r="C125" t="str">
            <v>ELFASHER</v>
          </cell>
          <cell r="D125" t="str">
            <v>Ali ADAM TAJEDDEEN</v>
          </cell>
          <cell r="F125" t="str">
            <v>NUT</v>
          </cell>
          <cell r="G125" t="str">
            <v xml:space="preserve">Home Visitor </v>
          </cell>
          <cell r="H125" t="str">
            <v>B</v>
          </cell>
          <cell r="I125" t="str">
            <v>SFC</v>
          </cell>
          <cell r="J125" t="str">
            <v>EFN01</v>
          </cell>
          <cell r="K125">
            <v>650101</v>
          </cell>
          <cell r="M125" t="str">
            <v>CA03</v>
          </cell>
          <cell r="N125">
            <v>38468</v>
          </cell>
          <cell r="O125">
            <v>38468</v>
          </cell>
          <cell r="P125">
            <v>38650</v>
          </cell>
          <cell r="Q125" t="str">
            <v>Not relocated</v>
          </cell>
          <cell r="R125">
            <v>38619</v>
          </cell>
          <cell r="S125">
            <v>6</v>
          </cell>
          <cell r="T125" t="str">
            <v>Normal 45 hours</v>
          </cell>
          <cell r="U125">
            <v>1</v>
          </cell>
          <cell r="V125" t="str">
            <v>DC</v>
          </cell>
          <cell r="W125">
            <v>3</v>
          </cell>
          <cell r="X125"/>
          <cell r="Y125"/>
          <cell r="Z125"/>
          <cell r="AA125">
            <v>38595</v>
          </cell>
          <cell r="AB125" t="str">
            <v>Resignation</v>
          </cell>
        </row>
        <row r="126">
          <cell r="A126" t="str">
            <v>EF0123</v>
          </cell>
          <cell r="B126" t="str">
            <v>Stopped</v>
          </cell>
          <cell r="C126" t="str">
            <v>ELFASHER</v>
          </cell>
          <cell r="D126" t="str">
            <v>Suleiman MOHAMED AHMED</v>
          </cell>
          <cell r="F126" t="str">
            <v>NUT</v>
          </cell>
          <cell r="G126" t="str">
            <v>Counterpart</v>
          </cell>
          <cell r="H126" t="str">
            <v>G1</v>
          </cell>
          <cell r="I126" t="str">
            <v>SFC</v>
          </cell>
          <cell r="J126" t="str">
            <v>EFN01</v>
          </cell>
          <cell r="K126">
            <v>650101</v>
          </cell>
          <cell r="M126" t="str">
            <v>CA32</v>
          </cell>
          <cell r="N126">
            <v>38468</v>
          </cell>
          <cell r="O126">
            <v>38743</v>
          </cell>
          <cell r="P126">
            <v>2958465</v>
          </cell>
          <cell r="Q126" t="str">
            <v>Not relocated</v>
          </cell>
          <cell r="R126">
            <v>2958434</v>
          </cell>
          <cell r="S126" t="str">
            <v>Indefinite</v>
          </cell>
          <cell r="T126" t="str">
            <v>Normal 45 hours</v>
          </cell>
          <cell r="U126">
            <v>3</v>
          </cell>
          <cell r="V126" t="str">
            <v>IC</v>
          </cell>
          <cell r="W126" t="str">
            <v>N</v>
          </cell>
          <cell r="X126"/>
          <cell r="Y126"/>
          <cell r="Z126"/>
          <cell r="AA126">
            <v>38995</v>
          </cell>
          <cell r="AB126" t="str">
            <v>End of contract</v>
          </cell>
        </row>
        <row r="127">
          <cell r="A127" t="str">
            <v>EF0124</v>
          </cell>
          <cell r="B127" t="str">
            <v>Active</v>
          </cell>
          <cell r="C127" t="str">
            <v>ELFASHER</v>
          </cell>
          <cell r="D127" t="str">
            <v>Namat IBRAHIM HAROUN</v>
          </cell>
          <cell r="F127" t="str">
            <v>ADMIN</v>
          </cell>
          <cell r="G127" t="str">
            <v>Cleaner</v>
          </cell>
          <cell r="H127" t="str">
            <v>A4</v>
          </cell>
          <cell r="I127" t="str">
            <v>Guest house</v>
          </cell>
          <cell r="J127" t="str">
            <v>EFC01</v>
          </cell>
          <cell r="K127">
            <v>650014</v>
          </cell>
          <cell r="L127" t="str">
            <v>Z1L</v>
          </cell>
          <cell r="M127" t="str">
            <v>6500O</v>
          </cell>
          <cell r="N127">
            <v>38468</v>
          </cell>
          <cell r="O127">
            <v>39015</v>
          </cell>
          <cell r="P127">
            <v>2958465</v>
          </cell>
          <cell r="Q127" t="str">
            <v>Not relocated</v>
          </cell>
          <cell r="R127">
            <v>2958434</v>
          </cell>
          <cell r="S127" t="str">
            <v>Indefinite</v>
          </cell>
          <cell r="T127" t="str">
            <v>Normal 45 hours</v>
          </cell>
          <cell r="U127">
            <v>3</v>
          </cell>
          <cell r="V127" t="str">
            <v>IC</v>
          </cell>
          <cell r="W127" t="str">
            <v>N</v>
          </cell>
          <cell r="X127"/>
          <cell r="Y127"/>
          <cell r="Z127"/>
        </row>
        <row r="128">
          <cell r="A128" t="str">
            <v>EF0125</v>
          </cell>
          <cell r="B128" t="str">
            <v>Active</v>
          </cell>
          <cell r="C128" t="str">
            <v>ELFASHER</v>
          </cell>
          <cell r="D128" t="str">
            <v>Abdalla SULEIMAN ABDELRAHMAN</v>
          </cell>
          <cell r="F128" t="str">
            <v>FS</v>
          </cell>
          <cell r="G128" t="str">
            <v>Food security Surveillance officer</v>
          </cell>
          <cell r="H128" t="str">
            <v>D4</v>
          </cell>
          <cell r="I128" t="str">
            <v>Field</v>
          </cell>
          <cell r="J128" t="str">
            <v>EFF01</v>
          </cell>
          <cell r="K128">
            <v>650101</v>
          </cell>
          <cell r="L128" t="str">
            <v>F1K</v>
          </cell>
          <cell r="M128" t="str">
            <v>CA01</v>
          </cell>
          <cell r="N128">
            <v>38468</v>
          </cell>
          <cell r="O128">
            <v>38833</v>
          </cell>
          <cell r="P128">
            <v>2958465</v>
          </cell>
          <cell r="Q128" t="str">
            <v>Not relocated</v>
          </cell>
          <cell r="R128">
            <v>2958434</v>
          </cell>
          <cell r="S128" t="str">
            <v>Indefinite</v>
          </cell>
          <cell r="T128" t="str">
            <v>Normal 45 hours</v>
          </cell>
          <cell r="U128">
            <v>3</v>
          </cell>
          <cell r="V128" t="str">
            <v>IC</v>
          </cell>
          <cell r="W128" t="str">
            <v>N</v>
          </cell>
          <cell r="X128"/>
          <cell r="Y128"/>
          <cell r="Z128"/>
        </row>
        <row r="129">
          <cell r="A129" t="str">
            <v>EF0126</v>
          </cell>
          <cell r="B129" t="str">
            <v>Stopped</v>
          </cell>
          <cell r="C129" t="str">
            <v>ELFASHER</v>
          </cell>
          <cell r="D129" t="str">
            <v>Abass ADAM MOHAMED</v>
          </cell>
          <cell r="F129" t="str">
            <v>LOG</v>
          </cell>
          <cell r="G129" t="str">
            <v>Worker</v>
          </cell>
          <cell r="H129" t="str">
            <v>A1</v>
          </cell>
          <cell r="I129" t="str">
            <v>Office</v>
          </cell>
          <cell r="J129" t="str">
            <v>EFC01</v>
          </cell>
          <cell r="K129">
            <v>650100</v>
          </cell>
          <cell r="M129" t="str">
            <v>CA52</v>
          </cell>
          <cell r="N129">
            <v>38468</v>
          </cell>
          <cell r="O129">
            <v>38650</v>
          </cell>
          <cell r="P129">
            <v>39014</v>
          </cell>
          <cell r="Q129" t="str">
            <v>Not relocated</v>
          </cell>
          <cell r="R129">
            <v>38983</v>
          </cell>
          <cell r="S129">
            <v>12</v>
          </cell>
          <cell r="T129" t="str">
            <v>Normal 45 hours</v>
          </cell>
          <cell r="U129">
            <v>2</v>
          </cell>
          <cell r="V129" t="str">
            <v>DC</v>
          </cell>
          <cell r="W129" t="str">
            <v>N</v>
          </cell>
          <cell r="X129"/>
          <cell r="Y129"/>
          <cell r="Z129"/>
          <cell r="AA129">
            <v>39014</v>
          </cell>
          <cell r="AB129" t="str">
            <v>End of contract</v>
          </cell>
        </row>
        <row r="130">
          <cell r="A130" t="str">
            <v>EF0127</v>
          </cell>
          <cell r="B130" t="str">
            <v>Stopped</v>
          </cell>
          <cell r="C130" t="str">
            <v>ELFASHER</v>
          </cell>
          <cell r="D130" t="str">
            <v xml:space="preserve">Abdul MAJEED YAGOUB </v>
          </cell>
          <cell r="F130" t="str">
            <v>LOG</v>
          </cell>
          <cell r="G130" t="str">
            <v>Worker</v>
          </cell>
          <cell r="H130" t="str">
            <v>A1</v>
          </cell>
          <cell r="I130" t="str">
            <v>Office</v>
          </cell>
          <cell r="J130" t="str">
            <v>EFC01</v>
          </cell>
          <cell r="K130">
            <v>650100</v>
          </cell>
          <cell r="L130" t="str">
            <v>F1J</v>
          </cell>
          <cell r="M130" t="str">
            <v>CA52</v>
          </cell>
          <cell r="N130">
            <v>38468</v>
          </cell>
          <cell r="O130">
            <v>39015</v>
          </cell>
          <cell r="P130">
            <v>2958465</v>
          </cell>
          <cell r="Q130" t="str">
            <v>Not relocated</v>
          </cell>
          <cell r="R130">
            <v>2958434</v>
          </cell>
          <cell r="S130" t="str">
            <v>Indefinite</v>
          </cell>
          <cell r="T130" t="str">
            <v>Normal 45 hours</v>
          </cell>
          <cell r="U130">
            <v>3</v>
          </cell>
          <cell r="V130" t="str">
            <v>IC</v>
          </cell>
          <cell r="W130" t="str">
            <v>N</v>
          </cell>
          <cell r="X130"/>
          <cell r="Y130"/>
          <cell r="Z130"/>
          <cell r="AA130" t="str">
            <v>28/02/2007</v>
          </cell>
          <cell r="AB130" t="str">
            <v>End of contract</v>
          </cell>
        </row>
        <row r="131">
          <cell r="A131" t="str">
            <v>EF0128</v>
          </cell>
          <cell r="B131" t="str">
            <v>Active</v>
          </cell>
          <cell r="C131" t="str">
            <v>ELFASHER</v>
          </cell>
          <cell r="D131" t="str">
            <v>Ahmed IDRISS ADAM</v>
          </cell>
          <cell r="F131" t="str">
            <v>NUT</v>
          </cell>
          <cell r="G131" t="str">
            <v xml:space="preserve">Phase Monitor </v>
          </cell>
          <cell r="H131" t="str">
            <v>B4</v>
          </cell>
          <cell r="I131" t="str">
            <v>TFC</v>
          </cell>
          <cell r="J131" t="str">
            <v>EFN01</v>
          </cell>
          <cell r="K131">
            <v>650101</v>
          </cell>
          <cell r="L131" t="str">
            <v>F1K</v>
          </cell>
          <cell r="M131" t="str">
            <v>CA02</v>
          </cell>
          <cell r="N131">
            <v>38144</v>
          </cell>
          <cell r="O131">
            <v>38873</v>
          </cell>
          <cell r="P131">
            <v>2958465</v>
          </cell>
          <cell r="Q131" t="str">
            <v>Not relocated</v>
          </cell>
          <cell r="R131">
            <v>2958434</v>
          </cell>
          <cell r="S131" t="str">
            <v>Indefinite</v>
          </cell>
          <cell r="T131" t="str">
            <v>Shift 48 hours</v>
          </cell>
          <cell r="U131">
            <v>3</v>
          </cell>
          <cell r="V131" t="str">
            <v>IC</v>
          </cell>
          <cell r="W131" t="str">
            <v>N</v>
          </cell>
          <cell r="X131"/>
          <cell r="Y131"/>
          <cell r="Z131"/>
        </row>
        <row r="132">
          <cell r="A132" t="str">
            <v>EF0129</v>
          </cell>
          <cell r="B132" t="str">
            <v>Stopped</v>
          </cell>
          <cell r="C132" t="str">
            <v>ELFASHER</v>
          </cell>
          <cell r="D132" t="str">
            <v>Mohamed NADIM</v>
          </cell>
          <cell r="F132" t="str">
            <v>NUT</v>
          </cell>
          <cell r="G132" t="str">
            <v xml:space="preserve">Medical Supervisor </v>
          </cell>
          <cell r="H132" t="str">
            <v>H1</v>
          </cell>
          <cell r="I132" t="str">
            <v>TFC</v>
          </cell>
          <cell r="J132" t="str">
            <v>EFN01</v>
          </cell>
          <cell r="K132">
            <v>650101</v>
          </cell>
          <cell r="M132" t="str">
            <v>CA22</v>
          </cell>
          <cell r="N132">
            <v>38353</v>
          </cell>
          <cell r="O132">
            <v>38899</v>
          </cell>
          <cell r="P132">
            <v>2958465</v>
          </cell>
          <cell r="Q132" t="str">
            <v>Not relocated</v>
          </cell>
          <cell r="R132">
            <v>2958434</v>
          </cell>
          <cell r="S132" t="str">
            <v>Indefinite</v>
          </cell>
          <cell r="T132" t="str">
            <v>Normal 45 hours</v>
          </cell>
          <cell r="U132">
            <v>3</v>
          </cell>
          <cell r="V132" t="str">
            <v>IC</v>
          </cell>
          <cell r="W132" t="str">
            <v>N</v>
          </cell>
          <cell r="X132"/>
          <cell r="Y132"/>
          <cell r="Z132"/>
          <cell r="AA132">
            <v>38960</v>
          </cell>
          <cell r="AB132" t="str">
            <v>Resignation</v>
          </cell>
        </row>
        <row r="133">
          <cell r="A133" t="str">
            <v>EF0130</v>
          </cell>
          <cell r="B133" t="str">
            <v>Stopped</v>
          </cell>
          <cell r="C133" t="str">
            <v>ELFASHER</v>
          </cell>
          <cell r="D133" t="str">
            <v>Elsadig ABAKER HASSABALLA</v>
          </cell>
          <cell r="F133" t="str">
            <v>FS</v>
          </cell>
          <cell r="G133" t="str">
            <v>Data Entry Manager</v>
          </cell>
          <cell r="H133" t="str">
            <v>C1</v>
          </cell>
          <cell r="I133" t="str">
            <v>Field</v>
          </cell>
          <cell r="J133" t="str">
            <v>EFF01</v>
          </cell>
          <cell r="K133">
            <v>650101</v>
          </cell>
          <cell r="M133" t="str">
            <v>CA42</v>
          </cell>
          <cell r="N133">
            <v>38489</v>
          </cell>
          <cell r="O133">
            <v>38734</v>
          </cell>
          <cell r="P133">
            <v>2958465</v>
          </cell>
          <cell r="Q133" t="str">
            <v>Not relocated</v>
          </cell>
          <cell r="R133">
            <v>2958434</v>
          </cell>
          <cell r="S133" t="str">
            <v>Indefinite</v>
          </cell>
          <cell r="T133" t="str">
            <v>Normal 45 hours</v>
          </cell>
          <cell r="U133">
            <v>3</v>
          </cell>
          <cell r="V133" t="str">
            <v>IC</v>
          </cell>
          <cell r="W133" t="str">
            <v>N</v>
          </cell>
          <cell r="X133"/>
          <cell r="Y133"/>
          <cell r="Z133"/>
          <cell r="AA133">
            <v>38973</v>
          </cell>
          <cell r="AB133" t="str">
            <v>Resignation</v>
          </cell>
        </row>
        <row r="134">
          <cell r="A134" t="str">
            <v>EF0131</v>
          </cell>
          <cell r="B134" t="str">
            <v>Stopped</v>
          </cell>
          <cell r="C134" t="str">
            <v>ELFASHER</v>
          </cell>
          <cell r="D134" t="str">
            <v xml:space="preserve">Ibrahim Adam  Fadul </v>
          </cell>
          <cell r="F134" t="str">
            <v>FS</v>
          </cell>
          <cell r="G134" t="str">
            <v xml:space="preserve">Food security monitor </v>
          </cell>
          <cell r="H134" t="str">
            <v>C</v>
          </cell>
          <cell r="I134" t="str">
            <v>Field</v>
          </cell>
          <cell r="J134" t="str">
            <v>EFF01</v>
          </cell>
          <cell r="K134">
            <v>650101</v>
          </cell>
          <cell r="M134" t="str">
            <v>CA42</v>
          </cell>
          <cell r="N134">
            <v>38487</v>
          </cell>
          <cell r="O134">
            <v>38670</v>
          </cell>
          <cell r="P134">
            <v>38851</v>
          </cell>
          <cell r="Q134" t="str">
            <v>Not relocated</v>
          </cell>
          <cell r="R134">
            <v>38820</v>
          </cell>
          <cell r="S134">
            <v>6</v>
          </cell>
          <cell r="T134" t="str">
            <v>Normal 45 hours</v>
          </cell>
          <cell r="U134">
            <v>1</v>
          </cell>
          <cell r="V134" t="str">
            <v>DC</v>
          </cell>
          <cell r="W134">
            <v>3</v>
          </cell>
          <cell r="X134"/>
          <cell r="Y134"/>
          <cell r="Z134"/>
          <cell r="AA134">
            <v>38851</v>
          </cell>
          <cell r="AB134" t="str">
            <v>Resignation</v>
          </cell>
        </row>
        <row r="135">
          <cell r="A135" t="str">
            <v>EF0132</v>
          </cell>
          <cell r="B135" t="str">
            <v>Stopped</v>
          </cell>
          <cell r="C135" t="str">
            <v>ELFASHER</v>
          </cell>
          <cell r="D135" t="str">
            <v xml:space="preserve">Mohamed IBRAHIM HUSSEIN </v>
          </cell>
          <cell r="F135" t="str">
            <v>FA</v>
          </cell>
          <cell r="G135" t="str">
            <v>Food Aid Monitor</v>
          </cell>
          <cell r="H135" t="str">
            <v>C</v>
          </cell>
          <cell r="I135" t="str">
            <v>Field</v>
          </cell>
          <cell r="J135" t="str">
            <v>EFF01</v>
          </cell>
          <cell r="K135">
            <v>650101</v>
          </cell>
          <cell r="M135" t="str">
            <v>AB02</v>
          </cell>
          <cell r="N135">
            <v>38468</v>
          </cell>
          <cell r="O135">
            <v>38468</v>
          </cell>
          <cell r="P135">
            <v>38650</v>
          </cell>
          <cell r="Q135" t="str">
            <v>Not relocated</v>
          </cell>
          <cell r="R135">
            <v>38619</v>
          </cell>
          <cell r="S135">
            <v>6</v>
          </cell>
          <cell r="T135" t="str">
            <v>Normal 45 hours</v>
          </cell>
          <cell r="U135">
            <v>1</v>
          </cell>
          <cell r="V135" t="str">
            <v>DC</v>
          </cell>
          <cell r="W135">
            <v>3</v>
          </cell>
          <cell r="X135"/>
          <cell r="Y135"/>
          <cell r="Z135"/>
          <cell r="AA135">
            <v>38585</v>
          </cell>
          <cell r="AB135" t="str">
            <v>Dismissal</v>
          </cell>
        </row>
        <row r="136">
          <cell r="A136" t="str">
            <v>EF0133</v>
          </cell>
          <cell r="B136" t="str">
            <v>Stopped</v>
          </cell>
          <cell r="C136" t="str">
            <v>ELFASHER</v>
          </cell>
          <cell r="D136" t="str">
            <v xml:space="preserve">Mohamed OSMAN ELBAGIR </v>
          </cell>
          <cell r="F136" t="str">
            <v>FA</v>
          </cell>
          <cell r="G136" t="str">
            <v>Food Aid Monitor</v>
          </cell>
          <cell r="H136" t="str">
            <v>C</v>
          </cell>
          <cell r="I136" t="str">
            <v>Field</v>
          </cell>
          <cell r="J136" t="str">
            <v>EFF01</v>
          </cell>
          <cell r="K136">
            <v>650101</v>
          </cell>
          <cell r="M136" t="str">
            <v>AB02</v>
          </cell>
          <cell r="N136">
            <v>38468</v>
          </cell>
          <cell r="O136">
            <v>38468</v>
          </cell>
          <cell r="P136">
            <v>38650</v>
          </cell>
          <cell r="Q136" t="str">
            <v>Not relocated</v>
          </cell>
          <cell r="R136">
            <v>38619</v>
          </cell>
          <cell r="S136">
            <v>6</v>
          </cell>
          <cell r="T136" t="str">
            <v>Normal 45 hours</v>
          </cell>
          <cell r="U136">
            <v>1</v>
          </cell>
          <cell r="V136" t="str">
            <v>DC</v>
          </cell>
          <cell r="W136">
            <v>3</v>
          </cell>
          <cell r="X136"/>
          <cell r="Y136"/>
          <cell r="Z136"/>
          <cell r="AA136">
            <v>38575</v>
          </cell>
          <cell r="AB136" t="str">
            <v>Resignation</v>
          </cell>
        </row>
        <row r="137">
          <cell r="A137" t="str">
            <v>EF0134</v>
          </cell>
          <cell r="B137" t="str">
            <v>Stopped</v>
          </cell>
          <cell r="C137" t="str">
            <v>ELFASHER</v>
          </cell>
          <cell r="D137" t="str">
            <v>Abaker ABDELRAHMAN AZARG</v>
          </cell>
          <cell r="F137" t="str">
            <v>FA</v>
          </cell>
          <cell r="G137" t="str">
            <v>Food Aid Monitor</v>
          </cell>
          <cell r="H137" t="str">
            <v>C</v>
          </cell>
          <cell r="I137" t="str">
            <v>Field</v>
          </cell>
          <cell r="J137" t="str">
            <v>EFF01</v>
          </cell>
          <cell r="K137">
            <v>650101</v>
          </cell>
          <cell r="M137" t="str">
            <v>AB02</v>
          </cell>
          <cell r="N137">
            <v>38468</v>
          </cell>
          <cell r="O137">
            <v>38468</v>
          </cell>
          <cell r="P137">
            <v>38650</v>
          </cell>
          <cell r="Q137" t="str">
            <v>Not relocated</v>
          </cell>
          <cell r="R137">
            <v>38619</v>
          </cell>
          <cell r="S137">
            <v>6</v>
          </cell>
          <cell r="T137" t="str">
            <v>Normal 45 hours</v>
          </cell>
          <cell r="U137">
            <v>1</v>
          </cell>
          <cell r="V137" t="str">
            <v>DC</v>
          </cell>
          <cell r="W137">
            <v>3</v>
          </cell>
          <cell r="X137"/>
          <cell r="Y137"/>
          <cell r="Z137"/>
          <cell r="AA137">
            <v>38575</v>
          </cell>
          <cell r="AB137" t="str">
            <v>Resignation</v>
          </cell>
        </row>
        <row r="138">
          <cell r="A138" t="str">
            <v>EF0135</v>
          </cell>
          <cell r="B138" t="str">
            <v>Active</v>
          </cell>
          <cell r="C138" t="str">
            <v>ELFASHER</v>
          </cell>
          <cell r="D138" t="str">
            <v xml:space="preserve">Abdalla AHMED MOHAMED </v>
          </cell>
          <cell r="F138" t="str">
            <v>NUTSURVEY</v>
          </cell>
          <cell r="G138" t="str">
            <v xml:space="preserve"> Team Leader</v>
          </cell>
          <cell r="H138" t="str">
            <v>D4</v>
          </cell>
          <cell r="I138" t="str">
            <v>Nut survey</v>
          </cell>
          <cell r="J138" t="str">
            <v>EFN02</v>
          </cell>
          <cell r="K138">
            <v>650101</v>
          </cell>
          <cell r="L138" t="str">
            <v>F1K</v>
          </cell>
          <cell r="M138" t="str">
            <v>CA02</v>
          </cell>
          <cell r="N138">
            <v>38468</v>
          </cell>
          <cell r="O138">
            <v>38742</v>
          </cell>
          <cell r="P138">
            <v>2958465</v>
          </cell>
          <cell r="Q138" t="str">
            <v>Not relocated</v>
          </cell>
          <cell r="R138">
            <v>2958434</v>
          </cell>
          <cell r="S138" t="str">
            <v>Indefinite</v>
          </cell>
          <cell r="T138" t="str">
            <v>Normal 45 hours</v>
          </cell>
          <cell r="U138">
            <v>3</v>
          </cell>
          <cell r="V138" t="str">
            <v>IC</v>
          </cell>
          <cell r="W138" t="str">
            <v>N</v>
          </cell>
          <cell r="X138"/>
          <cell r="Y138"/>
          <cell r="Z138"/>
        </row>
        <row r="139">
          <cell r="A139" t="str">
            <v>EF0136</v>
          </cell>
          <cell r="B139" t="str">
            <v>Active</v>
          </cell>
          <cell r="C139" t="str">
            <v>ELFASHER</v>
          </cell>
          <cell r="D139" t="str">
            <v>Thuraya ADAM ABDALLA</v>
          </cell>
          <cell r="F139" t="str">
            <v>NUT</v>
          </cell>
          <cell r="G139" t="str">
            <v>Home Visitor</v>
          </cell>
          <cell r="H139" t="str">
            <v>B4</v>
          </cell>
          <cell r="I139" t="str">
            <v>TFC</v>
          </cell>
          <cell r="J139" t="str">
            <v>EFN01</v>
          </cell>
          <cell r="K139">
            <v>650101</v>
          </cell>
          <cell r="L139" t="str">
            <v>F1K</v>
          </cell>
          <cell r="M139" t="str">
            <v>CA02</v>
          </cell>
          <cell r="N139">
            <v>38468</v>
          </cell>
          <cell r="O139">
            <v>38743</v>
          </cell>
          <cell r="P139">
            <v>2958465</v>
          </cell>
          <cell r="Q139" t="str">
            <v>Not relocated</v>
          </cell>
          <cell r="R139">
            <v>2958434</v>
          </cell>
          <cell r="S139" t="str">
            <v>Indefinite</v>
          </cell>
          <cell r="T139" t="str">
            <v>Normal 45 hours</v>
          </cell>
          <cell r="U139">
            <v>3</v>
          </cell>
          <cell r="V139" t="str">
            <v>IC</v>
          </cell>
          <cell r="W139" t="str">
            <v>N</v>
          </cell>
          <cell r="X139"/>
          <cell r="Y139"/>
          <cell r="Z139"/>
        </row>
        <row r="140">
          <cell r="A140" t="str">
            <v>EF0137</v>
          </cell>
          <cell r="B140" t="str">
            <v>Active</v>
          </cell>
          <cell r="C140" t="str">
            <v>ELFASHER</v>
          </cell>
          <cell r="D140" t="str">
            <v>Nafissa MOHAMED ISMAIL</v>
          </cell>
          <cell r="F140" t="str">
            <v>NUTSURVEY</v>
          </cell>
          <cell r="G140" t="str">
            <v xml:space="preserve"> Team Leader</v>
          </cell>
          <cell r="H140" t="str">
            <v>D4</v>
          </cell>
          <cell r="I140" t="str">
            <v>Nut survey</v>
          </cell>
          <cell r="J140" t="str">
            <v>EFN02</v>
          </cell>
          <cell r="K140">
            <v>650101</v>
          </cell>
          <cell r="L140" t="str">
            <v>F1K</v>
          </cell>
          <cell r="M140" t="str">
            <v>CA02</v>
          </cell>
          <cell r="N140">
            <v>38468</v>
          </cell>
          <cell r="O140">
            <v>38742</v>
          </cell>
          <cell r="P140">
            <v>2958465</v>
          </cell>
          <cell r="Q140" t="str">
            <v>Not relocated</v>
          </cell>
          <cell r="R140">
            <v>2958434</v>
          </cell>
          <cell r="S140" t="str">
            <v>Indefinite</v>
          </cell>
          <cell r="T140" t="str">
            <v>Normal 45 hours</v>
          </cell>
          <cell r="U140">
            <v>3</v>
          </cell>
          <cell r="V140" t="str">
            <v>IC</v>
          </cell>
          <cell r="W140" t="str">
            <v>N</v>
          </cell>
          <cell r="X140"/>
          <cell r="Y140"/>
          <cell r="Z140"/>
        </row>
        <row r="141">
          <cell r="A141" t="str">
            <v>EF0138</v>
          </cell>
          <cell r="B141" t="str">
            <v>Active</v>
          </cell>
          <cell r="C141" t="str">
            <v>ELFASHER</v>
          </cell>
          <cell r="D141" t="str">
            <v>Fawzi AHMED MAHMOUD</v>
          </cell>
          <cell r="F141" t="str">
            <v>NUT</v>
          </cell>
          <cell r="G141" t="str">
            <v xml:space="preserve">Home Visitor </v>
          </cell>
          <cell r="H141" t="str">
            <v>B4</v>
          </cell>
          <cell r="I141" t="str">
            <v>TFC</v>
          </cell>
          <cell r="J141" t="str">
            <v>EFN01</v>
          </cell>
          <cell r="K141">
            <v>650101</v>
          </cell>
          <cell r="L141" t="str">
            <v>F1K</v>
          </cell>
          <cell r="M141" t="str">
            <v>CA02</v>
          </cell>
          <cell r="N141">
            <v>38468</v>
          </cell>
          <cell r="O141">
            <v>38742</v>
          </cell>
          <cell r="P141">
            <v>2958465</v>
          </cell>
          <cell r="Q141" t="str">
            <v>Not relocated</v>
          </cell>
          <cell r="R141">
            <v>2958434</v>
          </cell>
          <cell r="S141" t="str">
            <v>Indefinite</v>
          </cell>
          <cell r="T141" t="str">
            <v>Normal 45 hours</v>
          </cell>
          <cell r="U141">
            <v>3</v>
          </cell>
          <cell r="V141" t="str">
            <v>IC</v>
          </cell>
          <cell r="W141" t="str">
            <v>N</v>
          </cell>
          <cell r="X141"/>
          <cell r="Y141"/>
          <cell r="Z141"/>
        </row>
        <row r="142">
          <cell r="A142" t="str">
            <v>EF0139</v>
          </cell>
          <cell r="B142" t="str">
            <v>Stopped</v>
          </cell>
          <cell r="C142" t="str">
            <v>ELFASHER</v>
          </cell>
          <cell r="D142" t="str">
            <v>Mobarak MOHAMED MATAR</v>
          </cell>
          <cell r="F142" t="str">
            <v>NUTSURVEY</v>
          </cell>
          <cell r="G142" t="str">
            <v>Assesment Measurer</v>
          </cell>
          <cell r="H142" t="str">
            <v>B</v>
          </cell>
          <cell r="I142" t="str">
            <v>Nut survey</v>
          </cell>
          <cell r="J142" t="str">
            <v>EFN02</v>
          </cell>
          <cell r="K142">
            <v>650101</v>
          </cell>
          <cell r="M142" t="str">
            <v>CA01</v>
          </cell>
          <cell r="N142">
            <v>38468</v>
          </cell>
          <cell r="O142">
            <v>38650</v>
          </cell>
          <cell r="P142">
            <v>38742</v>
          </cell>
          <cell r="Q142" t="str">
            <v>Not relocated</v>
          </cell>
          <cell r="R142">
            <v>38711</v>
          </cell>
          <cell r="S142">
            <v>3</v>
          </cell>
          <cell r="T142" t="str">
            <v>Normal 45 hours</v>
          </cell>
          <cell r="U142">
            <v>1</v>
          </cell>
          <cell r="V142" t="str">
            <v>DC</v>
          </cell>
          <cell r="W142">
            <v>3</v>
          </cell>
          <cell r="X142"/>
          <cell r="Y142"/>
          <cell r="Z142"/>
          <cell r="AB142" t="str">
            <v>Resignation</v>
          </cell>
        </row>
        <row r="143">
          <cell r="A143" t="str">
            <v>EF0140</v>
          </cell>
          <cell r="B143" t="str">
            <v>Active</v>
          </cell>
          <cell r="C143" t="str">
            <v>ELFASHER</v>
          </cell>
          <cell r="D143" t="str">
            <v>Mariam ABDULGADIR YAGOUB</v>
          </cell>
          <cell r="F143" t="str">
            <v>NUT</v>
          </cell>
          <cell r="G143" t="str">
            <v xml:space="preserve">Home Visitor </v>
          </cell>
          <cell r="H143" t="str">
            <v>B4</v>
          </cell>
          <cell r="I143" t="str">
            <v>TFC</v>
          </cell>
          <cell r="J143" t="str">
            <v>EFN01</v>
          </cell>
          <cell r="K143">
            <v>650101</v>
          </cell>
          <cell r="L143" t="str">
            <v>F1K</v>
          </cell>
          <cell r="M143" t="str">
            <v>CA02</v>
          </cell>
          <cell r="N143">
            <v>38468</v>
          </cell>
          <cell r="O143">
            <v>38742</v>
          </cell>
          <cell r="P143">
            <v>2958465</v>
          </cell>
          <cell r="Q143" t="str">
            <v>Not relocated</v>
          </cell>
          <cell r="R143">
            <v>2958434</v>
          </cell>
          <cell r="S143" t="str">
            <v>Indefinite</v>
          </cell>
          <cell r="T143" t="str">
            <v>Normal 45 hours</v>
          </cell>
          <cell r="U143">
            <v>3</v>
          </cell>
          <cell r="V143" t="str">
            <v>IC</v>
          </cell>
          <cell r="W143" t="str">
            <v>N</v>
          </cell>
          <cell r="X143"/>
          <cell r="Y143"/>
          <cell r="Z143"/>
        </row>
        <row r="144">
          <cell r="A144" t="str">
            <v>EF0141</v>
          </cell>
          <cell r="B144" t="str">
            <v>Stopped</v>
          </cell>
          <cell r="C144" t="str">
            <v>ELFASHER</v>
          </cell>
          <cell r="D144" t="str">
            <v>Tijani ISMAIL ABDULELWHAB</v>
          </cell>
          <cell r="F144" t="str">
            <v>LOG</v>
          </cell>
          <cell r="G144" t="str">
            <v>Driver</v>
          </cell>
          <cell r="H144" t="str">
            <v>C1</v>
          </cell>
          <cell r="I144" t="str">
            <v>Office</v>
          </cell>
          <cell r="J144" t="str">
            <v>EFC01</v>
          </cell>
          <cell r="K144">
            <v>650100</v>
          </cell>
          <cell r="M144" t="str">
            <v>CA52</v>
          </cell>
          <cell r="N144">
            <v>38468</v>
          </cell>
          <cell r="O144">
            <v>38650</v>
          </cell>
          <cell r="P144">
            <v>39014</v>
          </cell>
          <cell r="Q144" t="str">
            <v>Not relocated</v>
          </cell>
          <cell r="R144">
            <v>38983</v>
          </cell>
          <cell r="S144">
            <v>12</v>
          </cell>
          <cell r="T144" t="str">
            <v>Normal 45 hours</v>
          </cell>
          <cell r="U144">
            <v>2</v>
          </cell>
          <cell r="V144" t="str">
            <v>DC</v>
          </cell>
          <cell r="W144" t="str">
            <v>N</v>
          </cell>
          <cell r="X144"/>
          <cell r="Y144"/>
          <cell r="Z144"/>
          <cell r="AA144">
            <v>39014</v>
          </cell>
          <cell r="AB144" t="str">
            <v>End of contract</v>
          </cell>
        </row>
        <row r="145">
          <cell r="A145" t="str">
            <v>EF0142</v>
          </cell>
          <cell r="B145" t="str">
            <v>Stopped</v>
          </cell>
          <cell r="C145" t="str">
            <v>ELFASHER</v>
          </cell>
          <cell r="D145" t="str">
            <v>Haitham MOHAMED ABDALLAH</v>
          </cell>
          <cell r="F145" t="str">
            <v>LOG</v>
          </cell>
          <cell r="G145" t="str">
            <v>Driver</v>
          </cell>
          <cell r="H145" t="str">
            <v>C1</v>
          </cell>
          <cell r="I145" t="str">
            <v>Office</v>
          </cell>
          <cell r="J145" t="str">
            <v>EFC01</v>
          </cell>
          <cell r="K145">
            <v>650100</v>
          </cell>
          <cell r="M145" t="str">
            <v>CA52</v>
          </cell>
          <cell r="N145">
            <v>38468</v>
          </cell>
          <cell r="O145">
            <v>38650</v>
          </cell>
          <cell r="P145">
            <v>39014</v>
          </cell>
          <cell r="Q145" t="str">
            <v>Not relocated</v>
          </cell>
          <cell r="R145">
            <v>38983</v>
          </cell>
          <cell r="S145">
            <v>12</v>
          </cell>
          <cell r="T145" t="str">
            <v>Normal 45 hours</v>
          </cell>
          <cell r="U145">
            <v>2</v>
          </cell>
          <cell r="V145" t="str">
            <v>DC</v>
          </cell>
          <cell r="W145" t="str">
            <v>N</v>
          </cell>
          <cell r="X145"/>
          <cell r="Y145"/>
          <cell r="Z145"/>
          <cell r="AA145">
            <v>39014</v>
          </cell>
          <cell r="AB145" t="str">
            <v>End of contract</v>
          </cell>
        </row>
        <row r="146">
          <cell r="A146" t="str">
            <v>EF0143</v>
          </cell>
          <cell r="B146" t="str">
            <v>Stopped</v>
          </cell>
          <cell r="C146" t="str">
            <v>ELFASHER</v>
          </cell>
          <cell r="D146" t="str">
            <v>Hussein HAROUN MUSSA</v>
          </cell>
          <cell r="F146" t="str">
            <v>LOG</v>
          </cell>
          <cell r="G146" t="str">
            <v>Driver</v>
          </cell>
          <cell r="H146" t="str">
            <v>C1</v>
          </cell>
          <cell r="I146" t="str">
            <v>Office</v>
          </cell>
          <cell r="J146" t="str">
            <v>EFC01</v>
          </cell>
          <cell r="K146">
            <v>650100</v>
          </cell>
          <cell r="M146" t="str">
            <v>CA52</v>
          </cell>
          <cell r="N146">
            <v>38468</v>
          </cell>
          <cell r="O146">
            <v>38650</v>
          </cell>
          <cell r="P146">
            <v>39014</v>
          </cell>
          <cell r="Q146" t="str">
            <v>Not relocated</v>
          </cell>
          <cell r="R146">
            <v>38983</v>
          </cell>
          <cell r="S146">
            <v>12</v>
          </cell>
          <cell r="T146" t="str">
            <v>Normal 45 hours</v>
          </cell>
          <cell r="U146">
            <v>2</v>
          </cell>
          <cell r="V146" t="str">
            <v>DC</v>
          </cell>
          <cell r="W146" t="str">
            <v>N</v>
          </cell>
          <cell r="X146"/>
          <cell r="Y146"/>
          <cell r="Z146"/>
          <cell r="AA146">
            <v>39014</v>
          </cell>
          <cell r="AB146" t="str">
            <v>End of contract</v>
          </cell>
        </row>
        <row r="147">
          <cell r="A147" t="str">
            <v>EF0144</v>
          </cell>
          <cell r="B147" t="str">
            <v>Stopped</v>
          </cell>
          <cell r="C147" t="str">
            <v>ELFASHER</v>
          </cell>
          <cell r="D147" t="str">
            <v>Mohamed SULIAMAN MOHAMED</v>
          </cell>
          <cell r="F147" t="str">
            <v>NUT</v>
          </cell>
          <cell r="G147" t="str">
            <v>Registrar</v>
          </cell>
          <cell r="H147" t="str">
            <v>C1</v>
          </cell>
          <cell r="I147" t="str">
            <v>SFC</v>
          </cell>
          <cell r="J147" t="str">
            <v>EFN01</v>
          </cell>
          <cell r="K147">
            <v>650101</v>
          </cell>
          <cell r="M147" t="str">
            <v>CA32</v>
          </cell>
          <cell r="N147">
            <v>38468</v>
          </cell>
          <cell r="O147">
            <v>38652</v>
          </cell>
          <cell r="P147">
            <v>39016</v>
          </cell>
          <cell r="Q147" t="str">
            <v>Not relocated</v>
          </cell>
          <cell r="R147">
            <v>38985</v>
          </cell>
          <cell r="S147">
            <v>12</v>
          </cell>
          <cell r="T147" t="str">
            <v>Normal 45 hours</v>
          </cell>
          <cell r="U147">
            <v>2</v>
          </cell>
          <cell r="V147" t="str">
            <v>DC</v>
          </cell>
          <cell r="W147" t="str">
            <v>N</v>
          </cell>
          <cell r="X147"/>
          <cell r="Y147"/>
          <cell r="Z147"/>
          <cell r="AA147">
            <v>38995</v>
          </cell>
          <cell r="AB147" t="str">
            <v>End of contract</v>
          </cell>
        </row>
        <row r="148">
          <cell r="A148" t="str">
            <v>EF0145</v>
          </cell>
          <cell r="B148" t="str">
            <v>Stopped</v>
          </cell>
          <cell r="C148" t="str">
            <v>ELFASHER</v>
          </cell>
          <cell r="D148" t="str">
            <v>Mohamed ADAM HAMID</v>
          </cell>
          <cell r="F148" t="str">
            <v>NUT</v>
          </cell>
          <cell r="G148" t="str">
            <v xml:space="preserve">Measurer </v>
          </cell>
          <cell r="H148" t="str">
            <v>B</v>
          </cell>
          <cell r="I148" t="str">
            <v>SFC</v>
          </cell>
          <cell r="J148" t="str">
            <v>EFN01</v>
          </cell>
          <cell r="K148">
            <v>650101</v>
          </cell>
          <cell r="M148" t="str">
            <v>CA03</v>
          </cell>
          <cell r="N148">
            <v>38468</v>
          </cell>
          <cell r="O148">
            <v>38468</v>
          </cell>
          <cell r="P148">
            <v>38650</v>
          </cell>
          <cell r="Q148" t="str">
            <v>Not relocated</v>
          </cell>
          <cell r="R148">
            <v>38619</v>
          </cell>
          <cell r="S148">
            <v>6</v>
          </cell>
          <cell r="T148" t="str">
            <v>Normal 45 hours</v>
          </cell>
          <cell r="U148">
            <v>1</v>
          </cell>
          <cell r="V148" t="str">
            <v>DC</v>
          </cell>
          <cell r="W148">
            <v>3</v>
          </cell>
          <cell r="X148"/>
          <cell r="Y148"/>
          <cell r="Z148"/>
          <cell r="AA148">
            <v>38596</v>
          </cell>
          <cell r="AB148" t="str">
            <v>Resignation</v>
          </cell>
        </row>
        <row r="149">
          <cell r="A149" t="str">
            <v>EF0146</v>
          </cell>
          <cell r="B149" t="str">
            <v>Stopped</v>
          </cell>
          <cell r="C149" t="str">
            <v>ELFASHER</v>
          </cell>
          <cell r="D149" t="str">
            <v>Amal ADAM IBRAHIM</v>
          </cell>
          <cell r="F149" t="str">
            <v>NUT</v>
          </cell>
          <cell r="G149" t="str">
            <v xml:space="preserve">Measurer </v>
          </cell>
          <cell r="H149" t="str">
            <v>B1</v>
          </cell>
          <cell r="I149" t="str">
            <v>SFC</v>
          </cell>
          <cell r="J149" t="str">
            <v>EFN01</v>
          </cell>
          <cell r="K149">
            <v>650101</v>
          </cell>
          <cell r="M149" t="str">
            <v>CA32</v>
          </cell>
          <cell r="N149">
            <v>38468</v>
          </cell>
          <cell r="O149">
            <v>38652</v>
          </cell>
          <cell r="P149">
            <v>39016</v>
          </cell>
          <cell r="Q149" t="str">
            <v>Not relocated</v>
          </cell>
          <cell r="R149">
            <v>38985</v>
          </cell>
          <cell r="S149">
            <v>12</v>
          </cell>
          <cell r="T149" t="str">
            <v>Normal 45 hours</v>
          </cell>
          <cell r="U149">
            <v>2</v>
          </cell>
          <cell r="V149" t="str">
            <v>DC</v>
          </cell>
          <cell r="W149" t="str">
            <v>N</v>
          </cell>
          <cell r="X149"/>
          <cell r="Y149"/>
          <cell r="Z149"/>
          <cell r="AA149">
            <v>38995</v>
          </cell>
          <cell r="AB149" t="str">
            <v>End of contract</v>
          </cell>
        </row>
        <row r="150">
          <cell r="A150" t="str">
            <v>EF0147</v>
          </cell>
          <cell r="B150" t="str">
            <v>Stopped</v>
          </cell>
          <cell r="C150" t="str">
            <v>ELFASHER</v>
          </cell>
          <cell r="D150" t="str">
            <v xml:space="preserve">Haroun HIMIADA MOHAMED </v>
          </cell>
          <cell r="F150" t="str">
            <v>LOG</v>
          </cell>
          <cell r="G150" t="str">
            <v xml:space="preserve">Radio operator </v>
          </cell>
          <cell r="H150" t="str">
            <v>D1</v>
          </cell>
          <cell r="I150" t="str">
            <v>Office</v>
          </cell>
          <cell r="J150" t="str">
            <v>EFC01</v>
          </cell>
          <cell r="K150">
            <v>650100</v>
          </cell>
          <cell r="M150" t="str">
            <v>CA52</v>
          </cell>
          <cell r="N150">
            <v>38468</v>
          </cell>
          <cell r="O150">
            <v>38650</v>
          </cell>
          <cell r="P150">
            <v>39014</v>
          </cell>
          <cell r="Q150" t="str">
            <v>Not relocated</v>
          </cell>
          <cell r="R150">
            <v>38983</v>
          </cell>
          <cell r="S150">
            <v>12</v>
          </cell>
          <cell r="T150" t="str">
            <v>Shift 48 hours</v>
          </cell>
          <cell r="U150">
            <v>2</v>
          </cell>
          <cell r="V150" t="str">
            <v>DC</v>
          </cell>
          <cell r="W150" t="str">
            <v>N</v>
          </cell>
          <cell r="X150"/>
          <cell r="Y150"/>
          <cell r="Z150"/>
          <cell r="AA150">
            <v>39014</v>
          </cell>
          <cell r="AB150" t="str">
            <v>End of contract</v>
          </cell>
        </row>
        <row r="151">
          <cell r="A151" t="str">
            <v>EF0148</v>
          </cell>
          <cell r="B151" t="str">
            <v>Stopped</v>
          </cell>
          <cell r="C151" t="str">
            <v>ELFASHER</v>
          </cell>
          <cell r="D151" t="str">
            <v>Zahra KHIDIR AHMED</v>
          </cell>
          <cell r="F151" t="str">
            <v>NUT</v>
          </cell>
          <cell r="G151" t="str">
            <v>Nurse</v>
          </cell>
          <cell r="H151" t="str">
            <v>D1</v>
          </cell>
          <cell r="I151" t="str">
            <v>SFC</v>
          </cell>
          <cell r="J151" t="str">
            <v>EFN01</v>
          </cell>
          <cell r="K151">
            <v>650101</v>
          </cell>
          <cell r="M151" t="str">
            <v>CA32</v>
          </cell>
          <cell r="N151">
            <v>38468</v>
          </cell>
          <cell r="O151">
            <v>38652</v>
          </cell>
          <cell r="P151">
            <v>39016</v>
          </cell>
          <cell r="Q151" t="str">
            <v>Not relocated</v>
          </cell>
          <cell r="R151">
            <v>38985</v>
          </cell>
          <cell r="S151">
            <v>12</v>
          </cell>
          <cell r="T151" t="str">
            <v>Normal 45 hours</v>
          </cell>
          <cell r="U151">
            <v>2</v>
          </cell>
          <cell r="V151" t="str">
            <v>DC</v>
          </cell>
          <cell r="W151" t="str">
            <v>N</v>
          </cell>
          <cell r="X151"/>
          <cell r="Y151"/>
          <cell r="Z151"/>
          <cell r="AA151">
            <v>38995</v>
          </cell>
          <cell r="AB151" t="str">
            <v>End of contract</v>
          </cell>
        </row>
        <row r="152">
          <cell r="A152" t="str">
            <v>EF0149</v>
          </cell>
          <cell r="B152" t="str">
            <v>Active</v>
          </cell>
          <cell r="C152" t="str">
            <v>ELFASHER</v>
          </cell>
          <cell r="D152" t="str">
            <v>Hamdi ADAM MOHAMED</v>
          </cell>
          <cell r="F152" t="str">
            <v>LOG</v>
          </cell>
          <cell r="G152" t="str">
            <v xml:space="preserve">Radio operator </v>
          </cell>
          <cell r="H152" t="str">
            <v>D4</v>
          </cell>
          <cell r="I152" t="str">
            <v>Office</v>
          </cell>
          <cell r="J152" t="str">
            <v>EFC01</v>
          </cell>
          <cell r="K152">
            <v>650100</v>
          </cell>
          <cell r="L152" t="str">
            <v>F1K</v>
          </cell>
          <cell r="M152" t="str">
            <v>CA03</v>
          </cell>
          <cell r="N152">
            <v>38468</v>
          </cell>
          <cell r="O152">
            <v>39015</v>
          </cell>
          <cell r="P152">
            <v>2958465</v>
          </cell>
          <cell r="Q152" t="str">
            <v>Not relocated</v>
          </cell>
          <cell r="R152">
            <v>2958434</v>
          </cell>
          <cell r="S152" t="str">
            <v>Indefinite</v>
          </cell>
          <cell r="T152" t="str">
            <v>Shift 48 hours</v>
          </cell>
          <cell r="U152">
            <v>3</v>
          </cell>
          <cell r="V152" t="str">
            <v>IC</v>
          </cell>
          <cell r="W152" t="str">
            <v>N</v>
          </cell>
          <cell r="X152"/>
          <cell r="Y152"/>
          <cell r="Z152"/>
        </row>
        <row r="153">
          <cell r="A153" t="str">
            <v>EF0150</v>
          </cell>
          <cell r="B153" t="str">
            <v>Active</v>
          </cell>
          <cell r="C153" t="str">
            <v>ELFASHER</v>
          </cell>
          <cell r="D153" t="str">
            <v>Latifa ADAM RIZIG</v>
          </cell>
          <cell r="F153" t="str">
            <v>NUT</v>
          </cell>
          <cell r="G153" t="str">
            <v>Home Visitor</v>
          </cell>
          <cell r="H153" t="str">
            <v>B4</v>
          </cell>
          <cell r="I153" t="str">
            <v>TFC</v>
          </cell>
          <cell r="J153" t="str">
            <v>EFN01</v>
          </cell>
          <cell r="K153">
            <v>650101</v>
          </cell>
          <cell r="L153" t="str">
            <v>F1K</v>
          </cell>
          <cell r="M153" t="str">
            <v>CA02</v>
          </cell>
          <cell r="N153">
            <v>38468</v>
          </cell>
          <cell r="O153">
            <v>39015</v>
          </cell>
          <cell r="P153">
            <v>2958465</v>
          </cell>
          <cell r="Q153" t="str">
            <v>Not relocated</v>
          </cell>
          <cell r="R153">
            <v>2958434</v>
          </cell>
          <cell r="S153" t="str">
            <v>Indefinite</v>
          </cell>
          <cell r="T153" t="str">
            <v>Normal 45 hours</v>
          </cell>
          <cell r="U153">
            <v>3</v>
          </cell>
          <cell r="V153" t="str">
            <v>IC</v>
          </cell>
          <cell r="W153" t="str">
            <v>N</v>
          </cell>
          <cell r="X153"/>
          <cell r="Y153"/>
          <cell r="Z153"/>
        </row>
        <row r="154">
          <cell r="A154" t="str">
            <v>EF0151</v>
          </cell>
          <cell r="B154" t="str">
            <v>Active</v>
          </cell>
          <cell r="C154" t="str">
            <v>ELFASHER</v>
          </cell>
          <cell r="D154" t="str">
            <v>Khalid ABDULMOTI ALI</v>
          </cell>
          <cell r="F154" t="str">
            <v>NUT</v>
          </cell>
          <cell r="G154" t="str">
            <v>Home Visitor</v>
          </cell>
          <cell r="H154" t="str">
            <v>B4</v>
          </cell>
          <cell r="I154" t="str">
            <v>TFC</v>
          </cell>
          <cell r="J154" t="str">
            <v>EFN01</v>
          </cell>
          <cell r="K154">
            <v>650101</v>
          </cell>
          <cell r="L154" t="str">
            <v>F1K</v>
          </cell>
          <cell r="M154" t="str">
            <v>CA02</v>
          </cell>
          <cell r="N154">
            <v>38468</v>
          </cell>
          <cell r="O154">
            <v>39015</v>
          </cell>
          <cell r="P154">
            <v>2958465</v>
          </cell>
          <cell r="Q154" t="str">
            <v>Not relocated</v>
          </cell>
          <cell r="R154">
            <v>2958434</v>
          </cell>
          <cell r="S154" t="str">
            <v>Indefinite</v>
          </cell>
          <cell r="T154" t="str">
            <v>Normal 45 hours</v>
          </cell>
          <cell r="U154">
            <v>3</v>
          </cell>
          <cell r="V154" t="str">
            <v>IC</v>
          </cell>
          <cell r="W154" t="str">
            <v>N</v>
          </cell>
          <cell r="X154"/>
          <cell r="Y154"/>
          <cell r="Z154"/>
        </row>
        <row r="155">
          <cell r="A155" t="str">
            <v>EF0152</v>
          </cell>
          <cell r="B155" t="str">
            <v>Active</v>
          </cell>
          <cell r="C155" t="str">
            <v>ELFASHER</v>
          </cell>
          <cell r="D155" t="str">
            <v>Aziza MOHAMED ADAM</v>
          </cell>
          <cell r="F155" t="str">
            <v>NUT</v>
          </cell>
          <cell r="G155" t="str">
            <v>Home Visitor</v>
          </cell>
          <cell r="H155" t="str">
            <v>B4</v>
          </cell>
          <cell r="I155" t="str">
            <v>OTP</v>
          </cell>
          <cell r="J155" t="str">
            <v>EFN01</v>
          </cell>
          <cell r="K155">
            <v>650101</v>
          </cell>
          <cell r="L155" t="str">
            <v>F1K</v>
          </cell>
          <cell r="M155" t="str">
            <v>CA02</v>
          </cell>
          <cell r="N155">
            <v>38468</v>
          </cell>
          <cell r="O155">
            <v>39016</v>
          </cell>
          <cell r="P155">
            <v>2958465</v>
          </cell>
          <cell r="Q155" t="str">
            <v>Not relocated</v>
          </cell>
          <cell r="R155">
            <v>2958434</v>
          </cell>
          <cell r="S155" t="str">
            <v>Indefinite</v>
          </cell>
          <cell r="T155" t="str">
            <v>Normal 45 hours</v>
          </cell>
          <cell r="U155">
            <v>3</v>
          </cell>
          <cell r="V155" t="str">
            <v>IC</v>
          </cell>
          <cell r="W155" t="str">
            <v>N</v>
          </cell>
          <cell r="X155"/>
          <cell r="Y155"/>
          <cell r="Z155"/>
        </row>
        <row r="156">
          <cell r="A156" t="str">
            <v>EF0153</v>
          </cell>
          <cell r="B156" t="str">
            <v>Stopped</v>
          </cell>
          <cell r="C156" t="str">
            <v>ELFASHER</v>
          </cell>
          <cell r="D156" t="str">
            <v>Zahra SALIH ADAM</v>
          </cell>
          <cell r="F156" t="str">
            <v>NUT</v>
          </cell>
          <cell r="G156" t="str">
            <v>Home Visitor</v>
          </cell>
          <cell r="H156" t="str">
            <v>B1</v>
          </cell>
          <cell r="I156" t="str">
            <v>SFC</v>
          </cell>
          <cell r="J156" t="str">
            <v>EFN01</v>
          </cell>
          <cell r="K156">
            <v>650101</v>
          </cell>
          <cell r="M156" t="str">
            <v>CA32</v>
          </cell>
          <cell r="N156">
            <v>38468</v>
          </cell>
          <cell r="O156">
            <v>38650</v>
          </cell>
          <cell r="P156">
            <v>39014</v>
          </cell>
          <cell r="Q156" t="str">
            <v>Not relocated</v>
          </cell>
          <cell r="R156">
            <v>38983</v>
          </cell>
          <cell r="S156">
            <v>12</v>
          </cell>
          <cell r="T156" t="str">
            <v>Normal 45 hours</v>
          </cell>
          <cell r="U156">
            <v>2</v>
          </cell>
          <cell r="V156" t="str">
            <v>DC</v>
          </cell>
          <cell r="W156" t="str">
            <v>N</v>
          </cell>
          <cell r="X156"/>
          <cell r="Y156"/>
          <cell r="Z156"/>
          <cell r="AA156">
            <v>38995</v>
          </cell>
          <cell r="AB156" t="str">
            <v>End of contract</v>
          </cell>
        </row>
        <row r="157">
          <cell r="A157" t="str">
            <v>EF0154</v>
          </cell>
          <cell r="B157" t="str">
            <v>Active</v>
          </cell>
          <cell r="C157" t="str">
            <v>ELFASHER</v>
          </cell>
          <cell r="D157" t="str">
            <v>Nafisa ABDUJABAR ABDUHAMEED</v>
          </cell>
          <cell r="F157" t="str">
            <v>NUT</v>
          </cell>
          <cell r="G157" t="str">
            <v>Home Visitor</v>
          </cell>
          <cell r="H157" t="str">
            <v>B4</v>
          </cell>
          <cell r="I157" t="str">
            <v>TFC</v>
          </cell>
          <cell r="J157" t="str">
            <v>EFN01</v>
          </cell>
          <cell r="K157">
            <v>650101</v>
          </cell>
          <cell r="L157" t="str">
            <v>F1K</v>
          </cell>
          <cell r="M157" t="str">
            <v>CA02</v>
          </cell>
          <cell r="N157">
            <v>38468</v>
          </cell>
          <cell r="O157">
            <v>39015</v>
          </cell>
          <cell r="P157">
            <v>2958465</v>
          </cell>
          <cell r="Q157" t="str">
            <v>Not relocated</v>
          </cell>
          <cell r="R157">
            <v>2958434</v>
          </cell>
          <cell r="S157" t="str">
            <v>Indefinite</v>
          </cell>
          <cell r="T157" t="str">
            <v>Normal 45 hours</v>
          </cell>
          <cell r="U157">
            <v>3</v>
          </cell>
          <cell r="V157" t="str">
            <v>IC</v>
          </cell>
          <cell r="W157" t="str">
            <v>N</v>
          </cell>
          <cell r="X157"/>
          <cell r="Y157"/>
          <cell r="Z157"/>
        </row>
        <row r="158">
          <cell r="A158" t="str">
            <v>EF0155</v>
          </cell>
          <cell r="B158" t="str">
            <v>Stopped</v>
          </cell>
          <cell r="C158" t="str">
            <v>ELFASHER</v>
          </cell>
          <cell r="D158" t="str">
            <v>Rehab KARAMADEEN MOHAMED</v>
          </cell>
          <cell r="F158" t="str">
            <v>NUT</v>
          </cell>
          <cell r="G158" t="str">
            <v>Home Visitor</v>
          </cell>
          <cell r="H158" t="str">
            <v>B1</v>
          </cell>
          <cell r="I158" t="str">
            <v>SFC</v>
          </cell>
          <cell r="J158" t="str">
            <v>EFN01</v>
          </cell>
          <cell r="K158">
            <v>650101</v>
          </cell>
          <cell r="M158" t="str">
            <v>CA32</v>
          </cell>
          <cell r="N158">
            <v>38468</v>
          </cell>
          <cell r="O158">
            <v>38650</v>
          </cell>
          <cell r="P158">
            <v>39014</v>
          </cell>
          <cell r="Q158" t="str">
            <v>Not relocated</v>
          </cell>
          <cell r="R158">
            <v>38983</v>
          </cell>
          <cell r="S158">
            <v>12</v>
          </cell>
          <cell r="T158" t="str">
            <v>Normal 45 hours</v>
          </cell>
          <cell r="U158">
            <v>2</v>
          </cell>
          <cell r="V158" t="str">
            <v>DC</v>
          </cell>
          <cell r="W158" t="str">
            <v>N</v>
          </cell>
          <cell r="X158"/>
          <cell r="Y158"/>
          <cell r="Z158"/>
          <cell r="AA158">
            <v>38995</v>
          </cell>
          <cell r="AB158" t="str">
            <v>End of contract</v>
          </cell>
        </row>
        <row r="159">
          <cell r="A159" t="str">
            <v>EF0156</v>
          </cell>
          <cell r="B159" t="str">
            <v>Active</v>
          </cell>
          <cell r="C159" t="str">
            <v>ELFASHER</v>
          </cell>
          <cell r="D159" t="str">
            <v>Nafisa MOHAMED ADAM</v>
          </cell>
          <cell r="F159" t="str">
            <v>NUT</v>
          </cell>
          <cell r="G159" t="str">
            <v>Home Visitor</v>
          </cell>
          <cell r="H159" t="str">
            <v>B4</v>
          </cell>
          <cell r="I159" t="str">
            <v>TFC</v>
          </cell>
          <cell r="J159" t="str">
            <v>EFN01</v>
          </cell>
          <cell r="K159">
            <v>650101</v>
          </cell>
          <cell r="L159" t="str">
            <v>F1K</v>
          </cell>
          <cell r="M159" t="str">
            <v>CA02</v>
          </cell>
          <cell r="N159">
            <v>38468</v>
          </cell>
          <cell r="O159">
            <v>39016</v>
          </cell>
          <cell r="P159">
            <v>2958465</v>
          </cell>
          <cell r="Q159" t="str">
            <v>Not relocated</v>
          </cell>
          <cell r="R159">
            <v>2958434</v>
          </cell>
          <cell r="S159" t="str">
            <v>Indefinite</v>
          </cell>
          <cell r="T159" t="str">
            <v>Normal 45 hours</v>
          </cell>
          <cell r="U159">
            <v>3</v>
          </cell>
          <cell r="V159" t="str">
            <v>IC</v>
          </cell>
          <cell r="W159" t="str">
            <v>N</v>
          </cell>
          <cell r="X159"/>
          <cell r="Y159"/>
          <cell r="Z159"/>
        </row>
        <row r="160">
          <cell r="A160" t="str">
            <v xml:space="preserve">EF0157 </v>
          </cell>
          <cell r="B160" t="str">
            <v>Stopped</v>
          </cell>
          <cell r="C160" t="str">
            <v>ELFASHER</v>
          </cell>
          <cell r="D160" t="str">
            <v>Adam ABAKER AHMED</v>
          </cell>
          <cell r="F160" t="str">
            <v>LOG</v>
          </cell>
          <cell r="G160" t="str">
            <v>Watchman</v>
          </cell>
          <cell r="H160" t="str">
            <v>A1</v>
          </cell>
          <cell r="I160" t="str">
            <v>Guest House</v>
          </cell>
          <cell r="J160" t="str">
            <v>EFC01</v>
          </cell>
          <cell r="K160">
            <v>650014</v>
          </cell>
          <cell r="M160" t="str">
            <v>6500O</v>
          </cell>
          <cell r="N160">
            <v>38468</v>
          </cell>
          <cell r="O160">
            <v>38468</v>
          </cell>
          <cell r="P160">
            <v>38650</v>
          </cell>
          <cell r="Q160" t="str">
            <v>Not relocated</v>
          </cell>
          <cell r="R160">
            <v>38619</v>
          </cell>
          <cell r="S160">
            <v>6</v>
          </cell>
          <cell r="T160" t="str">
            <v>Shift 48 hours</v>
          </cell>
          <cell r="U160">
            <v>1</v>
          </cell>
          <cell r="V160" t="str">
            <v>DC</v>
          </cell>
          <cell r="W160">
            <v>3</v>
          </cell>
          <cell r="X160"/>
          <cell r="Y160"/>
          <cell r="Z160"/>
          <cell r="AA160">
            <v>38498</v>
          </cell>
          <cell r="AB160" t="str">
            <v>Dismissal</v>
          </cell>
        </row>
        <row r="161">
          <cell r="A161" t="str">
            <v>EF0158</v>
          </cell>
          <cell r="B161" t="str">
            <v>Active</v>
          </cell>
          <cell r="C161" t="str">
            <v>ELFASHER</v>
          </cell>
          <cell r="D161" t="str">
            <v>Mohamed ELHAFEZ IBRAHIM</v>
          </cell>
          <cell r="F161" t="str">
            <v>LOG</v>
          </cell>
          <cell r="G161" t="str">
            <v>Watchman</v>
          </cell>
          <cell r="H161" t="str">
            <v>A4</v>
          </cell>
          <cell r="I161" t="str">
            <v>WHouse</v>
          </cell>
          <cell r="J161" t="str">
            <v>EFC01</v>
          </cell>
          <cell r="K161">
            <v>650100</v>
          </cell>
          <cell r="L161" t="str">
            <v>F1K</v>
          </cell>
          <cell r="M161" t="str">
            <v>CA03</v>
          </cell>
          <cell r="N161">
            <v>38468</v>
          </cell>
          <cell r="O161">
            <v>39015</v>
          </cell>
          <cell r="P161">
            <v>2958465</v>
          </cell>
          <cell r="Q161" t="str">
            <v>Not relocated</v>
          </cell>
          <cell r="R161">
            <v>2958434</v>
          </cell>
          <cell r="S161" t="str">
            <v>Indefinite</v>
          </cell>
          <cell r="T161" t="str">
            <v>Shift 48 hours</v>
          </cell>
          <cell r="U161">
            <v>3</v>
          </cell>
          <cell r="V161" t="str">
            <v>IC</v>
          </cell>
          <cell r="W161" t="str">
            <v>N</v>
          </cell>
          <cell r="X161"/>
          <cell r="Y161"/>
          <cell r="Z161"/>
        </row>
        <row r="162">
          <cell r="A162" t="str">
            <v>EF0159</v>
          </cell>
          <cell r="B162" t="str">
            <v>Stopped</v>
          </cell>
          <cell r="C162" t="str">
            <v>ELFASHER</v>
          </cell>
          <cell r="D162" t="str">
            <v>Ismail MOHAMED ABDU ELRAHIM AHMED</v>
          </cell>
          <cell r="F162" t="str">
            <v>NUT</v>
          </cell>
          <cell r="G162" t="str">
            <v>Watchman</v>
          </cell>
          <cell r="H162" t="str">
            <v>A1</v>
          </cell>
          <cell r="I162" t="str">
            <v>SFC</v>
          </cell>
          <cell r="J162" t="str">
            <v>EFN01</v>
          </cell>
          <cell r="K162">
            <v>650101</v>
          </cell>
          <cell r="M162" t="str">
            <v>CA32</v>
          </cell>
          <cell r="N162">
            <v>38468</v>
          </cell>
          <cell r="O162">
            <v>38650</v>
          </cell>
          <cell r="P162">
            <v>39014</v>
          </cell>
          <cell r="Q162" t="str">
            <v>Not relocated</v>
          </cell>
          <cell r="R162">
            <v>38983</v>
          </cell>
          <cell r="S162">
            <v>12</v>
          </cell>
          <cell r="T162" t="str">
            <v>Shift 48 hours</v>
          </cell>
          <cell r="U162">
            <v>2</v>
          </cell>
          <cell r="V162" t="str">
            <v>DC</v>
          </cell>
          <cell r="W162" t="str">
            <v>N</v>
          </cell>
          <cell r="X162"/>
          <cell r="Y162"/>
          <cell r="Z162"/>
          <cell r="AA162">
            <v>38995</v>
          </cell>
          <cell r="AB162" t="str">
            <v>End of contract</v>
          </cell>
        </row>
        <row r="163">
          <cell r="A163" t="str">
            <v>EF0160</v>
          </cell>
          <cell r="B163" t="str">
            <v>Active</v>
          </cell>
          <cell r="C163" t="str">
            <v>ELFASHER</v>
          </cell>
          <cell r="D163" t="str">
            <v>Ali IBRAHIM ELHAJ</v>
          </cell>
          <cell r="F163" t="str">
            <v>LOG</v>
          </cell>
          <cell r="G163" t="str">
            <v>Watchman</v>
          </cell>
          <cell r="H163" t="str">
            <v>A4</v>
          </cell>
          <cell r="I163" t="str">
            <v>Guest house</v>
          </cell>
          <cell r="J163" t="str">
            <v>EFC01</v>
          </cell>
          <cell r="K163">
            <v>650014</v>
          </cell>
          <cell r="L163" t="str">
            <v>Z1L</v>
          </cell>
          <cell r="M163" t="str">
            <v>6500O</v>
          </cell>
          <cell r="N163">
            <v>38468</v>
          </cell>
          <cell r="O163">
            <v>39015</v>
          </cell>
          <cell r="P163">
            <v>2958465</v>
          </cell>
          <cell r="Q163" t="str">
            <v>Not relocated</v>
          </cell>
          <cell r="R163">
            <v>2958434</v>
          </cell>
          <cell r="S163" t="str">
            <v>Indefinite</v>
          </cell>
          <cell r="T163" t="str">
            <v>Shift 48 hours</v>
          </cell>
          <cell r="U163">
            <v>3</v>
          </cell>
          <cell r="V163" t="str">
            <v>IC</v>
          </cell>
          <cell r="W163" t="str">
            <v>N</v>
          </cell>
          <cell r="X163"/>
          <cell r="Y163"/>
          <cell r="Z163"/>
        </row>
        <row r="164">
          <cell r="A164" t="str">
            <v>EF0161</v>
          </cell>
          <cell r="B164" t="str">
            <v>Stopped</v>
          </cell>
          <cell r="C164" t="str">
            <v>ELFASHER</v>
          </cell>
          <cell r="D164" t="str">
            <v>Ibrahim ADAM ABDALLAH YAGOUB</v>
          </cell>
          <cell r="F164" t="str">
            <v>NUT</v>
          </cell>
          <cell r="G164" t="str">
            <v>Registrar</v>
          </cell>
          <cell r="H164" t="str">
            <v>C1</v>
          </cell>
          <cell r="I164" t="str">
            <v>TFC</v>
          </cell>
          <cell r="J164" t="str">
            <v>EFN01</v>
          </cell>
          <cell r="K164">
            <v>650101</v>
          </cell>
          <cell r="M164" t="str">
            <v>CA22</v>
          </cell>
          <cell r="N164">
            <v>38468</v>
          </cell>
          <cell r="O164">
            <v>38650</v>
          </cell>
          <cell r="P164">
            <v>39014</v>
          </cell>
          <cell r="Q164" t="str">
            <v>Not relocated</v>
          </cell>
          <cell r="R164">
            <v>38983</v>
          </cell>
          <cell r="S164">
            <v>12</v>
          </cell>
          <cell r="T164" t="str">
            <v>Normal 45 hours</v>
          </cell>
          <cell r="U164">
            <v>2</v>
          </cell>
          <cell r="V164" t="str">
            <v>DC</v>
          </cell>
          <cell r="W164" t="str">
            <v>N</v>
          </cell>
          <cell r="X164"/>
          <cell r="Y164"/>
          <cell r="Z164"/>
          <cell r="AA164">
            <v>39014</v>
          </cell>
          <cell r="AB164" t="str">
            <v>End of contract</v>
          </cell>
        </row>
        <row r="165">
          <cell r="A165" t="str">
            <v>EF0162</v>
          </cell>
          <cell r="B165" t="str">
            <v>Active</v>
          </cell>
          <cell r="C165" t="str">
            <v>ELFASHER</v>
          </cell>
          <cell r="D165" t="str">
            <v>Abdulrahman MOHAMED ADAM</v>
          </cell>
          <cell r="F165" t="str">
            <v>LOG</v>
          </cell>
          <cell r="G165" t="str">
            <v>Watchman</v>
          </cell>
          <cell r="H165" t="str">
            <v>A4</v>
          </cell>
          <cell r="I165" t="str">
            <v>Guest house</v>
          </cell>
          <cell r="J165" t="str">
            <v>EFC01</v>
          </cell>
          <cell r="K165">
            <v>650014</v>
          </cell>
          <cell r="L165" t="str">
            <v>Z1L</v>
          </cell>
          <cell r="M165" t="str">
            <v>6500O</v>
          </cell>
          <cell r="N165">
            <v>38468</v>
          </cell>
          <cell r="O165">
            <v>39015</v>
          </cell>
          <cell r="P165">
            <v>2958465</v>
          </cell>
          <cell r="Q165" t="str">
            <v>Not relocated</v>
          </cell>
          <cell r="R165">
            <v>2958434</v>
          </cell>
          <cell r="S165" t="str">
            <v>Indefinite</v>
          </cell>
          <cell r="T165" t="str">
            <v>Shift 48 hours</v>
          </cell>
          <cell r="U165">
            <v>3</v>
          </cell>
          <cell r="V165" t="str">
            <v>IC</v>
          </cell>
          <cell r="W165" t="str">
            <v>N</v>
          </cell>
          <cell r="X165"/>
          <cell r="Y165"/>
          <cell r="Z165"/>
        </row>
        <row r="166">
          <cell r="A166" t="str">
            <v>EF0163</v>
          </cell>
          <cell r="B166" t="str">
            <v>Active</v>
          </cell>
          <cell r="C166" t="str">
            <v>ELFASHER</v>
          </cell>
          <cell r="D166" t="str">
            <v>Mohamed ABOH MOHAMED</v>
          </cell>
          <cell r="F166" t="str">
            <v>FA</v>
          </cell>
          <cell r="G166" t="str">
            <v>Local Food Aid Monitor</v>
          </cell>
          <cell r="H166" t="str">
            <v>C4</v>
          </cell>
          <cell r="I166" t="str">
            <v>Field</v>
          </cell>
          <cell r="J166" t="str">
            <v>EFF01</v>
          </cell>
          <cell r="K166">
            <v>650101</v>
          </cell>
          <cell r="L166" t="str">
            <v>D4H</v>
          </cell>
          <cell r="M166" t="str">
            <v>AB02</v>
          </cell>
          <cell r="N166">
            <v>38468</v>
          </cell>
          <cell r="O166">
            <v>38833</v>
          </cell>
          <cell r="P166">
            <v>2958465</v>
          </cell>
          <cell r="Q166" t="str">
            <v>Not relocated</v>
          </cell>
          <cell r="R166">
            <v>2958434</v>
          </cell>
          <cell r="S166" t="str">
            <v>Indefinite</v>
          </cell>
          <cell r="T166" t="str">
            <v>Normal 45 hours</v>
          </cell>
          <cell r="U166">
            <v>3</v>
          </cell>
          <cell r="V166" t="str">
            <v>IC</v>
          </cell>
          <cell r="W166" t="str">
            <v>N</v>
          </cell>
          <cell r="X166"/>
          <cell r="Y166"/>
          <cell r="Z166"/>
        </row>
        <row r="167">
          <cell r="A167" t="str">
            <v>EF0164</v>
          </cell>
          <cell r="B167" t="str">
            <v>Stopped</v>
          </cell>
          <cell r="C167" t="str">
            <v>ELFASHER</v>
          </cell>
          <cell r="D167" t="str">
            <v>Thuraya ABDULKARIM SHOGAR</v>
          </cell>
          <cell r="F167" t="str">
            <v>FA</v>
          </cell>
          <cell r="G167" t="str">
            <v>Cook</v>
          </cell>
          <cell r="H167" t="str">
            <v>A1</v>
          </cell>
          <cell r="I167" t="str">
            <v>Field</v>
          </cell>
          <cell r="J167" t="str">
            <v>EFF01</v>
          </cell>
          <cell r="K167">
            <v>650101</v>
          </cell>
          <cell r="M167" t="str">
            <v>AB00</v>
          </cell>
          <cell r="N167">
            <v>38468</v>
          </cell>
          <cell r="O167">
            <v>38651</v>
          </cell>
          <cell r="P167">
            <v>38773</v>
          </cell>
          <cell r="Q167" t="str">
            <v>Not relocated</v>
          </cell>
          <cell r="R167">
            <v>38742</v>
          </cell>
          <cell r="S167">
            <v>4</v>
          </cell>
          <cell r="T167" t="str">
            <v>Normal 45 hours</v>
          </cell>
          <cell r="U167">
            <v>1</v>
          </cell>
          <cell r="V167" t="str">
            <v>DC</v>
          </cell>
          <cell r="W167">
            <v>3</v>
          </cell>
          <cell r="X167"/>
          <cell r="Y167"/>
          <cell r="Z167"/>
          <cell r="AA167">
            <v>38870</v>
          </cell>
          <cell r="AB167" t="str">
            <v>Dismissal</v>
          </cell>
        </row>
        <row r="168">
          <cell r="A168" t="str">
            <v>EF0165</v>
          </cell>
          <cell r="B168" t="str">
            <v>Active</v>
          </cell>
          <cell r="C168" t="str">
            <v>ELFASHER</v>
          </cell>
          <cell r="D168" t="str">
            <v>Abdulaziz ABAKAR MEDANI</v>
          </cell>
          <cell r="F168" t="str">
            <v>FA</v>
          </cell>
          <cell r="G168" t="str">
            <v>Local Food Aid Monitor</v>
          </cell>
          <cell r="H168" t="str">
            <v>D4</v>
          </cell>
          <cell r="I168" t="str">
            <v>Field</v>
          </cell>
          <cell r="J168" t="str">
            <v>EFF01</v>
          </cell>
          <cell r="K168">
            <v>650101</v>
          </cell>
          <cell r="L168" t="str">
            <v>D4H</v>
          </cell>
          <cell r="M168" t="str">
            <v>AB02</v>
          </cell>
          <cell r="N168">
            <v>38468</v>
          </cell>
          <cell r="O168">
            <v>39016</v>
          </cell>
          <cell r="P168">
            <v>2958465</v>
          </cell>
          <cell r="Q168" t="str">
            <v>Not relocated</v>
          </cell>
          <cell r="R168">
            <v>2958434</v>
          </cell>
          <cell r="S168" t="str">
            <v>Indefinite</v>
          </cell>
          <cell r="T168" t="str">
            <v>Normal 45 hours</v>
          </cell>
          <cell r="U168">
            <v>3</v>
          </cell>
          <cell r="V168" t="str">
            <v>IC</v>
          </cell>
          <cell r="W168" t="str">
            <v>N</v>
          </cell>
          <cell r="X168"/>
          <cell r="Y168"/>
          <cell r="Z168"/>
        </row>
        <row r="169">
          <cell r="A169" t="str">
            <v>EF0166</v>
          </cell>
          <cell r="B169" t="str">
            <v>Active</v>
          </cell>
          <cell r="C169" t="str">
            <v>ELFASHER</v>
          </cell>
          <cell r="D169" t="str">
            <v>Haviz MUSA ABAKER</v>
          </cell>
          <cell r="F169" t="str">
            <v>LOG</v>
          </cell>
          <cell r="G169" t="str">
            <v>Rehabilitation Assitant</v>
          </cell>
          <cell r="H169" t="str">
            <v>C4</v>
          </cell>
          <cell r="I169" t="str">
            <v>Field</v>
          </cell>
          <cell r="J169" t="str">
            <v>EFC01</v>
          </cell>
          <cell r="K169">
            <v>650100</v>
          </cell>
          <cell r="L169" t="str">
            <v>D4H</v>
          </cell>
          <cell r="M169" t="str">
            <v>AB00</v>
          </cell>
          <cell r="N169">
            <v>38468</v>
          </cell>
          <cell r="O169">
            <v>38899</v>
          </cell>
          <cell r="P169">
            <v>2958465</v>
          </cell>
          <cell r="Q169" t="str">
            <v>Not relocated</v>
          </cell>
          <cell r="R169">
            <v>2958434</v>
          </cell>
          <cell r="S169" t="str">
            <v>Indefinite</v>
          </cell>
          <cell r="T169" t="str">
            <v>Normal 45 hours</v>
          </cell>
          <cell r="U169">
            <v>3</v>
          </cell>
          <cell r="V169" t="str">
            <v>IC</v>
          </cell>
          <cell r="W169" t="str">
            <v>N</v>
          </cell>
          <cell r="X169"/>
          <cell r="Y169"/>
          <cell r="Z169"/>
        </row>
        <row r="170">
          <cell r="A170" t="str">
            <v>EF0167</v>
          </cell>
          <cell r="B170" t="str">
            <v>Stopped</v>
          </cell>
          <cell r="C170" t="str">
            <v>ELFASHER</v>
          </cell>
          <cell r="D170" t="str">
            <v>Khalid AHMED ABDELMOUMI</v>
          </cell>
          <cell r="F170" t="str">
            <v>FA</v>
          </cell>
          <cell r="G170" t="str">
            <v>Watchman</v>
          </cell>
          <cell r="H170" t="str">
            <v>A1</v>
          </cell>
          <cell r="I170" t="str">
            <v>Field</v>
          </cell>
          <cell r="J170" t="str">
            <v>EFF01</v>
          </cell>
          <cell r="K170">
            <v>650101</v>
          </cell>
          <cell r="M170" t="str">
            <v>AB00</v>
          </cell>
          <cell r="N170">
            <v>38468</v>
          </cell>
          <cell r="O170">
            <v>38650</v>
          </cell>
          <cell r="P170">
            <v>39014</v>
          </cell>
          <cell r="Q170" t="str">
            <v>Not relocated</v>
          </cell>
          <cell r="R170">
            <v>38983</v>
          </cell>
          <cell r="S170">
            <v>12</v>
          </cell>
          <cell r="T170" t="str">
            <v>Shift 48 hours</v>
          </cell>
          <cell r="U170">
            <v>2</v>
          </cell>
          <cell r="V170" t="str">
            <v>DC</v>
          </cell>
          <cell r="W170">
            <v>3</v>
          </cell>
          <cell r="X170"/>
          <cell r="Y170"/>
          <cell r="Z170"/>
          <cell r="AA170">
            <v>38753</v>
          </cell>
          <cell r="AB170" t="str">
            <v>Dismissal</v>
          </cell>
        </row>
        <row r="171">
          <cell r="A171" t="str">
            <v>EF0168</v>
          </cell>
          <cell r="B171" t="str">
            <v>Stopped</v>
          </cell>
          <cell r="C171" t="str">
            <v>ELFASHER</v>
          </cell>
          <cell r="D171" t="str">
            <v>Fatma AHMED MOHAMED</v>
          </cell>
          <cell r="F171" t="str">
            <v>FA</v>
          </cell>
          <cell r="G171" t="str">
            <v>Cleaner</v>
          </cell>
          <cell r="H171" t="str">
            <v>A1</v>
          </cell>
          <cell r="I171" t="str">
            <v>Field</v>
          </cell>
          <cell r="J171" t="str">
            <v>EFF01</v>
          </cell>
          <cell r="K171">
            <v>650101</v>
          </cell>
          <cell r="M171" t="str">
            <v>AB00</v>
          </cell>
          <cell r="N171">
            <v>38468</v>
          </cell>
          <cell r="O171">
            <v>38651</v>
          </cell>
          <cell r="P171">
            <v>38832</v>
          </cell>
          <cell r="Q171" t="str">
            <v>Not relocated</v>
          </cell>
          <cell r="R171">
            <v>38801</v>
          </cell>
          <cell r="S171">
            <v>6</v>
          </cell>
          <cell r="T171" t="str">
            <v>Normal 45 hours</v>
          </cell>
          <cell r="U171">
            <v>2</v>
          </cell>
          <cell r="V171" t="str">
            <v>DC</v>
          </cell>
          <cell r="W171">
            <v>3</v>
          </cell>
          <cell r="X171"/>
          <cell r="Y171"/>
          <cell r="Z171"/>
          <cell r="AA171">
            <v>38870</v>
          </cell>
          <cell r="AB171" t="str">
            <v>Dismissal</v>
          </cell>
        </row>
        <row r="172">
          <cell r="A172" t="str">
            <v>EF0169</v>
          </cell>
          <cell r="B172" t="str">
            <v>Stopped</v>
          </cell>
          <cell r="C172" t="str">
            <v>ELFASHER</v>
          </cell>
          <cell r="D172" t="str">
            <v>Ahmed YOUSSIF ABDELMAJEED 2</v>
          </cell>
          <cell r="F172" t="str">
            <v>NUT</v>
          </cell>
          <cell r="G172" t="str">
            <v xml:space="preserve">TFC Supervisor </v>
          </cell>
          <cell r="H172" t="str">
            <v>F1</v>
          </cell>
          <cell r="I172" t="str">
            <v>TFC</v>
          </cell>
          <cell r="J172" t="str">
            <v>EFN01</v>
          </cell>
          <cell r="K172">
            <v>650101</v>
          </cell>
          <cell r="M172" t="str">
            <v>CA22</v>
          </cell>
          <cell r="N172">
            <v>38468</v>
          </cell>
          <cell r="O172">
            <v>38987</v>
          </cell>
          <cell r="P172">
            <v>39048</v>
          </cell>
          <cell r="Q172" t="str">
            <v>Not relocated</v>
          </cell>
          <cell r="R172">
            <v>39017</v>
          </cell>
          <cell r="S172">
            <v>2</v>
          </cell>
          <cell r="T172" t="str">
            <v>Normal 45 hours</v>
          </cell>
          <cell r="U172">
            <v>2</v>
          </cell>
          <cell r="V172" t="str">
            <v>DC</v>
          </cell>
          <cell r="W172" t="str">
            <v>N</v>
          </cell>
          <cell r="X172"/>
          <cell r="Y172"/>
          <cell r="Z172"/>
          <cell r="AA172" t="str">
            <v>27/11/2006</v>
          </cell>
          <cell r="AB172" t="str">
            <v>End of contract</v>
          </cell>
        </row>
        <row r="173">
          <cell r="A173" t="str">
            <v>EF0170</v>
          </cell>
          <cell r="B173" t="str">
            <v>Active</v>
          </cell>
          <cell r="C173" t="str">
            <v>ELFASHER</v>
          </cell>
          <cell r="D173" t="str">
            <v>Omer AHMED MOHAMED</v>
          </cell>
          <cell r="F173" t="str">
            <v>LOG</v>
          </cell>
          <cell r="G173" t="str">
            <v>Watchman</v>
          </cell>
          <cell r="H173" t="str">
            <v>A4</v>
          </cell>
          <cell r="I173" t="str">
            <v>Guest house</v>
          </cell>
          <cell r="J173" t="str">
            <v>EFC01</v>
          </cell>
          <cell r="K173">
            <v>650014</v>
          </cell>
          <cell r="L173" t="str">
            <v>Z1L</v>
          </cell>
          <cell r="M173" t="str">
            <v>6500O</v>
          </cell>
          <cell r="N173">
            <v>38468</v>
          </cell>
          <cell r="O173">
            <v>39015</v>
          </cell>
          <cell r="P173">
            <v>2958465</v>
          </cell>
          <cell r="Q173" t="str">
            <v>Not relocated</v>
          </cell>
          <cell r="R173">
            <v>2958434</v>
          </cell>
          <cell r="S173" t="str">
            <v>Indefinite</v>
          </cell>
          <cell r="T173" t="str">
            <v>Shift 48 hours</v>
          </cell>
          <cell r="U173">
            <v>3</v>
          </cell>
          <cell r="V173" t="str">
            <v>IC</v>
          </cell>
          <cell r="W173" t="str">
            <v>N</v>
          </cell>
          <cell r="X173"/>
          <cell r="Y173"/>
          <cell r="Z173"/>
        </row>
        <row r="174">
          <cell r="A174" t="str">
            <v>EF0171</v>
          </cell>
          <cell r="B174" t="str">
            <v>Stopped</v>
          </cell>
          <cell r="C174" t="str">
            <v>ELFASHER</v>
          </cell>
          <cell r="D174" t="str">
            <v>Eltaieb OMER ADAM</v>
          </cell>
          <cell r="F174" t="str">
            <v>LOG</v>
          </cell>
          <cell r="G174" t="str">
            <v>Watchman</v>
          </cell>
          <cell r="H174" t="str">
            <v>A1</v>
          </cell>
          <cell r="I174" t="str">
            <v>Office</v>
          </cell>
          <cell r="J174" t="str">
            <v>EFC01</v>
          </cell>
          <cell r="K174">
            <v>650100</v>
          </cell>
          <cell r="M174" t="str">
            <v>CA00</v>
          </cell>
          <cell r="N174">
            <v>38468</v>
          </cell>
          <cell r="O174">
            <v>38650</v>
          </cell>
          <cell r="P174">
            <v>39014</v>
          </cell>
          <cell r="Q174" t="str">
            <v>Not relocated</v>
          </cell>
          <cell r="R174">
            <v>38983</v>
          </cell>
          <cell r="S174">
            <v>12</v>
          </cell>
          <cell r="T174" t="str">
            <v>Shift 48 hours</v>
          </cell>
          <cell r="U174">
            <v>2</v>
          </cell>
          <cell r="V174" t="str">
            <v>DC</v>
          </cell>
          <cell r="W174">
            <v>3</v>
          </cell>
          <cell r="X174"/>
          <cell r="Y174"/>
          <cell r="Z174"/>
          <cell r="AA174">
            <v>38963</v>
          </cell>
          <cell r="AB174" t="str">
            <v>Resignation</v>
          </cell>
        </row>
        <row r="175">
          <cell r="A175" t="str">
            <v>EF0172</v>
          </cell>
          <cell r="B175" t="str">
            <v>Active</v>
          </cell>
          <cell r="C175" t="str">
            <v>ELFASHER</v>
          </cell>
          <cell r="D175" t="str">
            <v>Seedeg ISHAG ZAKARIA</v>
          </cell>
          <cell r="F175" t="str">
            <v>NUTSURVEY</v>
          </cell>
          <cell r="G175" t="str">
            <v xml:space="preserve"> Team Leader</v>
          </cell>
          <cell r="H175" t="str">
            <v>D4</v>
          </cell>
          <cell r="I175" t="str">
            <v>Nut survey</v>
          </cell>
          <cell r="J175" t="str">
            <v>EFN02</v>
          </cell>
          <cell r="K175">
            <v>650101</v>
          </cell>
          <cell r="L175" t="str">
            <v>F1K</v>
          </cell>
          <cell r="M175" t="str">
            <v>CA02</v>
          </cell>
          <cell r="N175">
            <v>38500</v>
          </cell>
          <cell r="O175">
            <v>38866</v>
          </cell>
          <cell r="P175">
            <v>2958465</v>
          </cell>
          <cell r="Q175" t="str">
            <v>Not relocated</v>
          </cell>
          <cell r="R175">
            <v>2958434</v>
          </cell>
          <cell r="S175" t="str">
            <v>Indefinite</v>
          </cell>
          <cell r="T175" t="str">
            <v>Normal 45 hours</v>
          </cell>
          <cell r="U175">
            <v>3</v>
          </cell>
          <cell r="V175" t="str">
            <v>IC</v>
          </cell>
          <cell r="W175" t="str">
            <v>N</v>
          </cell>
          <cell r="X175"/>
          <cell r="Y175"/>
          <cell r="Z175"/>
        </row>
        <row r="176">
          <cell r="A176" t="str">
            <v>EF0173</v>
          </cell>
          <cell r="B176" t="str">
            <v>Stopped</v>
          </cell>
          <cell r="C176" t="str">
            <v>ELFASHER</v>
          </cell>
          <cell r="D176" t="str">
            <v>Saleh ABDELKASIM AHMED</v>
          </cell>
          <cell r="F176" t="str">
            <v>NUT</v>
          </cell>
          <cell r="G176" t="str">
            <v xml:space="preserve"> Team Leader</v>
          </cell>
          <cell r="H176" t="str">
            <v>C</v>
          </cell>
          <cell r="I176" t="str">
            <v>SFC</v>
          </cell>
          <cell r="J176" t="str">
            <v>EFN01</v>
          </cell>
          <cell r="K176">
            <v>650101</v>
          </cell>
          <cell r="M176" t="str">
            <v>CA01</v>
          </cell>
          <cell r="N176">
            <v>38500</v>
          </cell>
          <cell r="O176">
            <v>38684</v>
          </cell>
          <cell r="P176">
            <v>39048</v>
          </cell>
          <cell r="Q176" t="str">
            <v>Not relocated</v>
          </cell>
          <cell r="R176">
            <v>39017</v>
          </cell>
          <cell r="S176">
            <v>12</v>
          </cell>
          <cell r="T176" t="str">
            <v>Normal 45 hours</v>
          </cell>
          <cell r="U176">
            <v>2</v>
          </cell>
          <cell r="V176" t="str">
            <v>DC</v>
          </cell>
          <cell r="W176">
            <v>3</v>
          </cell>
          <cell r="X176"/>
          <cell r="Y176"/>
          <cell r="Z176"/>
          <cell r="AB176" t="str">
            <v>Resignation</v>
          </cell>
        </row>
        <row r="177">
          <cell r="A177" t="str">
            <v>EF0174</v>
          </cell>
          <cell r="B177" t="str">
            <v>Stopped</v>
          </cell>
          <cell r="C177" t="str">
            <v>ELFASHER</v>
          </cell>
          <cell r="D177" t="str">
            <v>Ali IBRAHIM DODAY</v>
          </cell>
          <cell r="F177" t="str">
            <v>NUT</v>
          </cell>
          <cell r="G177" t="str">
            <v>Nurse</v>
          </cell>
          <cell r="H177" t="str">
            <v>D1</v>
          </cell>
          <cell r="I177" t="str">
            <v>SFC</v>
          </cell>
          <cell r="J177" t="str">
            <v>EFN01</v>
          </cell>
          <cell r="K177">
            <v>650101</v>
          </cell>
          <cell r="M177" t="str">
            <v>CA32</v>
          </cell>
          <cell r="N177">
            <v>38529</v>
          </cell>
          <cell r="O177">
            <v>38894</v>
          </cell>
          <cell r="P177">
            <v>2958465</v>
          </cell>
          <cell r="Q177" t="str">
            <v>Not relocated</v>
          </cell>
          <cell r="R177">
            <v>2958434</v>
          </cell>
          <cell r="S177" t="str">
            <v>Indefinite</v>
          </cell>
          <cell r="T177" t="str">
            <v>Normal 45 hours</v>
          </cell>
          <cell r="U177">
            <v>3</v>
          </cell>
          <cell r="V177" t="str">
            <v>IC</v>
          </cell>
          <cell r="W177" t="str">
            <v>N</v>
          </cell>
          <cell r="X177"/>
          <cell r="Y177"/>
          <cell r="Z177"/>
          <cell r="AA177">
            <v>38995</v>
          </cell>
          <cell r="AB177" t="str">
            <v>End of contract</v>
          </cell>
        </row>
        <row r="178">
          <cell r="A178" t="str">
            <v>EF0175</v>
          </cell>
          <cell r="B178" t="str">
            <v>Stopped</v>
          </cell>
          <cell r="C178" t="str">
            <v>ELFASHER</v>
          </cell>
          <cell r="D178" t="str">
            <v>Souleiman AZIN AHMED</v>
          </cell>
          <cell r="F178" t="str">
            <v>LOG</v>
          </cell>
          <cell r="G178" t="str">
            <v>Rehabilitation Assitant</v>
          </cell>
          <cell r="H178" t="str">
            <v>C1</v>
          </cell>
          <cell r="I178" t="str">
            <v>Office</v>
          </cell>
          <cell r="J178" t="str">
            <v>EFC01</v>
          </cell>
          <cell r="K178">
            <v>650100</v>
          </cell>
          <cell r="L178" t="str">
            <v>F1J</v>
          </cell>
          <cell r="M178" t="str">
            <v>CA52</v>
          </cell>
          <cell r="N178">
            <v>38529</v>
          </cell>
          <cell r="O178">
            <v>39077</v>
          </cell>
          <cell r="P178">
            <v>2958465</v>
          </cell>
          <cell r="Q178" t="str">
            <v>Not relocated</v>
          </cell>
          <cell r="R178">
            <v>2958434</v>
          </cell>
          <cell r="S178" t="str">
            <v>Indefinite</v>
          </cell>
          <cell r="T178" t="str">
            <v>Normal 45 hours</v>
          </cell>
          <cell r="U178">
            <v>3</v>
          </cell>
          <cell r="V178" t="str">
            <v>IC</v>
          </cell>
          <cell r="W178" t="str">
            <v>N</v>
          </cell>
          <cell r="X178"/>
          <cell r="Y178"/>
          <cell r="Z178"/>
          <cell r="AA178" t="str">
            <v>28/02/2007</v>
          </cell>
          <cell r="AB178" t="str">
            <v>End of contract</v>
          </cell>
        </row>
        <row r="179">
          <cell r="A179" t="str">
            <v>EF0176</v>
          </cell>
          <cell r="B179" t="str">
            <v>Active</v>
          </cell>
          <cell r="C179" t="str">
            <v>ELFASHER</v>
          </cell>
          <cell r="D179" t="str">
            <v>Raja AHMED IBRAHIM</v>
          </cell>
          <cell r="F179" t="str">
            <v>ADMIN</v>
          </cell>
          <cell r="G179" t="str">
            <v>Accountant</v>
          </cell>
          <cell r="H179" t="str">
            <v>E11</v>
          </cell>
          <cell r="I179" t="str">
            <v>Office</v>
          </cell>
          <cell r="J179" t="str">
            <v>EFC01</v>
          </cell>
          <cell r="K179">
            <v>650100</v>
          </cell>
          <cell r="L179" t="str">
            <v>F1K</v>
          </cell>
          <cell r="M179" t="str">
            <v>CA03</v>
          </cell>
          <cell r="N179">
            <v>38529</v>
          </cell>
          <cell r="O179">
            <v>38894</v>
          </cell>
          <cell r="P179">
            <v>39258</v>
          </cell>
          <cell r="Q179" t="str">
            <v>Not relocated</v>
          </cell>
          <cell r="R179">
            <v>39227</v>
          </cell>
          <cell r="S179">
            <v>12</v>
          </cell>
          <cell r="T179" t="str">
            <v>Normal 45 hours</v>
          </cell>
          <cell r="U179">
            <v>2</v>
          </cell>
          <cell r="V179" t="str">
            <v>DC</v>
          </cell>
          <cell r="W179" t="str">
            <v>N</v>
          </cell>
          <cell r="X179"/>
          <cell r="Y179"/>
          <cell r="Z179"/>
        </row>
        <row r="180">
          <cell r="A180" t="str">
            <v>EF0177</v>
          </cell>
          <cell r="B180" t="str">
            <v>Stopped</v>
          </cell>
          <cell r="C180" t="str">
            <v>ELFASHER</v>
          </cell>
          <cell r="D180" t="str">
            <v>Mohamed EL MAHFOUZ</v>
          </cell>
          <cell r="F180" t="str">
            <v>LOG</v>
          </cell>
          <cell r="G180" t="str">
            <v>Storekeeper Assistant</v>
          </cell>
          <cell r="H180" t="str">
            <v>C</v>
          </cell>
          <cell r="I180" t="str">
            <v>Office</v>
          </cell>
          <cell r="J180" t="str">
            <v>EFC01</v>
          </cell>
          <cell r="K180">
            <v>650100</v>
          </cell>
          <cell r="M180" t="str">
            <v>BA30</v>
          </cell>
          <cell r="N180">
            <v>38529</v>
          </cell>
          <cell r="O180">
            <v>38712</v>
          </cell>
          <cell r="P180">
            <v>39076</v>
          </cell>
          <cell r="Q180" t="str">
            <v>Not relocated</v>
          </cell>
          <cell r="R180">
            <v>39045</v>
          </cell>
          <cell r="S180">
            <v>12</v>
          </cell>
          <cell r="T180" t="str">
            <v>Normal 45 hours</v>
          </cell>
          <cell r="U180">
            <v>2</v>
          </cell>
          <cell r="V180" t="str">
            <v>DC</v>
          </cell>
          <cell r="W180">
            <v>3</v>
          </cell>
          <cell r="X180"/>
          <cell r="Y180"/>
          <cell r="Z180"/>
          <cell r="AB180" t="str">
            <v>Dismissal</v>
          </cell>
        </row>
        <row r="181">
          <cell r="A181" t="str">
            <v>EF0178</v>
          </cell>
          <cell r="B181" t="str">
            <v>Active</v>
          </cell>
          <cell r="C181" t="str">
            <v>ELFASHER</v>
          </cell>
          <cell r="D181" t="str">
            <v>Faisal ZAKARIA HUSSEIN</v>
          </cell>
          <cell r="F181" t="str">
            <v>ADMIN</v>
          </cell>
          <cell r="G181" t="str">
            <v>Deputy Administrator</v>
          </cell>
          <cell r="H181" t="str">
            <v>G11</v>
          </cell>
          <cell r="I181" t="str">
            <v>Office</v>
          </cell>
          <cell r="J181" t="str">
            <v>EFC01</v>
          </cell>
          <cell r="K181">
            <v>650100</v>
          </cell>
          <cell r="L181" t="str">
            <v>F1K</v>
          </cell>
          <cell r="M181" t="str">
            <v>CA03</v>
          </cell>
          <cell r="N181">
            <v>38529</v>
          </cell>
          <cell r="O181">
            <v>39077</v>
          </cell>
          <cell r="P181">
            <v>2958465</v>
          </cell>
          <cell r="Q181" t="str">
            <v>Not relocated</v>
          </cell>
          <cell r="R181">
            <v>2958434</v>
          </cell>
          <cell r="S181" t="str">
            <v>Indefinite</v>
          </cell>
          <cell r="T181" t="str">
            <v>Normal 45 hours</v>
          </cell>
          <cell r="U181">
            <v>3</v>
          </cell>
          <cell r="V181" t="str">
            <v>IC</v>
          </cell>
          <cell r="W181" t="str">
            <v>N</v>
          </cell>
          <cell r="X181"/>
          <cell r="Y181"/>
          <cell r="Z181"/>
        </row>
        <row r="182">
          <cell r="A182" t="str">
            <v>EF0179</v>
          </cell>
          <cell r="B182" t="str">
            <v>Stopped</v>
          </cell>
          <cell r="C182" t="str">
            <v>ELFASHER</v>
          </cell>
          <cell r="D182" t="str">
            <v>Ismail AHMED ABDALLAH</v>
          </cell>
          <cell r="F182" t="str">
            <v>NUT</v>
          </cell>
          <cell r="G182" t="str">
            <v xml:space="preserve">Registrar </v>
          </cell>
          <cell r="H182" t="str">
            <v>B</v>
          </cell>
          <cell r="I182" t="str">
            <v>TFC</v>
          </cell>
          <cell r="J182" t="str">
            <v>EFN01</v>
          </cell>
          <cell r="K182">
            <v>650101</v>
          </cell>
          <cell r="M182" t="str">
            <v>CA03</v>
          </cell>
          <cell r="N182">
            <v>38498</v>
          </cell>
          <cell r="O182">
            <v>38498</v>
          </cell>
          <cell r="P182">
            <v>38681</v>
          </cell>
          <cell r="Q182" t="str">
            <v>Not relocated</v>
          </cell>
          <cell r="R182">
            <v>38650</v>
          </cell>
          <cell r="S182">
            <v>6</v>
          </cell>
          <cell r="T182" t="str">
            <v>Normal 45 hours</v>
          </cell>
          <cell r="U182">
            <v>1</v>
          </cell>
          <cell r="V182" t="str">
            <v>DC</v>
          </cell>
          <cell r="W182">
            <v>3</v>
          </cell>
          <cell r="X182"/>
          <cell r="Y182"/>
          <cell r="Z182"/>
          <cell r="AB182" t="str">
            <v>Resignation</v>
          </cell>
        </row>
        <row r="183">
          <cell r="A183" t="str">
            <v>EF0180</v>
          </cell>
          <cell r="B183" t="str">
            <v>Stopped</v>
          </cell>
          <cell r="C183" t="str">
            <v>ELFASHER</v>
          </cell>
          <cell r="D183" t="str">
            <v>Eldouma OSMAN SONY</v>
          </cell>
          <cell r="F183" t="str">
            <v>NUT</v>
          </cell>
          <cell r="G183" t="str">
            <v>Watchman</v>
          </cell>
          <cell r="H183" t="str">
            <v>A1</v>
          </cell>
          <cell r="I183" t="str">
            <v>SFC</v>
          </cell>
          <cell r="J183" t="str">
            <v>EFN01</v>
          </cell>
          <cell r="K183">
            <v>650101</v>
          </cell>
          <cell r="M183" t="str">
            <v>CA32</v>
          </cell>
          <cell r="N183">
            <v>38529</v>
          </cell>
          <cell r="O183">
            <v>38901</v>
          </cell>
          <cell r="P183">
            <v>2958465</v>
          </cell>
          <cell r="Q183" t="str">
            <v>Not relocated</v>
          </cell>
          <cell r="R183">
            <v>2958434</v>
          </cell>
          <cell r="S183" t="str">
            <v>Indefinite</v>
          </cell>
          <cell r="T183" t="str">
            <v>Shift 48 hours</v>
          </cell>
          <cell r="U183">
            <v>3</v>
          </cell>
          <cell r="V183" t="str">
            <v>IC</v>
          </cell>
          <cell r="W183" t="str">
            <v>N</v>
          </cell>
          <cell r="X183"/>
          <cell r="Y183"/>
          <cell r="Z183"/>
          <cell r="AA183">
            <v>38995</v>
          </cell>
          <cell r="AB183" t="str">
            <v>End of contract</v>
          </cell>
        </row>
        <row r="184">
          <cell r="A184" t="str">
            <v>EF0181</v>
          </cell>
          <cell r="B184" t="str">
            <v>Stopped</v>
          </cell>
          <cell r="C184" t="str">
            <v>ELFASHER</v>
          </cell>
          <cell r="D184" t="str">
            <v>Senian ABDELKARIM MOHAMED</v>
          </cell>
          <cell r="F184" t="str">
            <v>NUT</v>
          </cell>
          <cell r="G184" t="str">
            <v>Watchman</v>
          </cell>
          <cell r="H184" t="str">
            <v>A1</v>
          </cell>
          <cell r="I184" t="str">
            <v>SFC</v>
          </cell>
          <cell r="J184" t="str">
            <v>EFN01</v>
          </cell>
          <cell r="K184">
            <v>650101</v>
          </cell>
          <cell r="M184" t="str">
            <v>CA32</v>
          </cell>
          <cell r="N184">
            <v>38529</v>
          </cell>
          <cell r="O184">
            <v>38894</v>
          </cell>
          <cell r="P184">
            <v>2958465</v>
          </cell>
          <cell r="Q184" t="str">
            <v>Not relocated</v>
          </cell>
          <cell r="R184">
            <v>2958434</v>
          </cell>
          <cell r="S184" t="str">
            <v>Indefinite</v>
          </cell>
          <cell r="T184" t="str">
            <v>Shift 48 hours</v>
          </cell>
          <cell r="U184">
            <v>3</v>
          </cell>
          <cell r="V184" t="str">
            <v>IC</v>
          </cell>
          <cell r="W184" t="str">
            <v>N</v>
          </cell>
          <cell r="X184"/>
          <cell r="Y184"/>
          <cell r="Z184"/>
          <cell r="AA184">
            <v>38995</v>
          </cell>
          <cell r="AB184" t="str">
            <v>End of contract</v>
          </cell>
        </row>
        <row r="185">
          <cell r="A185" t="str">
            <v>EF0182</v>
          </cell>
          <cell r="B185" t="str">
            <v>Stopped</v>
          </cell>
          <cell r="C185" t="str">
            <v>ELFASHER</v>
          </cell>
          <cell r="D185" t="str">
            <v>Adam BASHER Mustafa</v>
          </cell>
          <cell r="F185" t="str">
            <v>NUT</v>
          </cell>
          <cell r="G185" t="str">
            <v>Watchman</v>
          </cell>
          <cell r="H185" t="str">
            <v>A1</v>
          </cell>
          <cell r="I185" t="str">
            <v>SFC</v>
          </cell>
          <cell r="J185" t="str">
            <v>EFN01</v>
          </cell>
          <cell r="K185">
            <v>650101</v>
          </cell>
          <cell r="M185" t="str">
            <v>CA32</v>
          </cell>
          <cell r="N185">
            <v>38559</v>
          </cell>
          <cell r="O185">
            <v>38743</v>
          </cell>
          <cell r="P185">
            <v>39107</v>
          </cell>
          <cell r="Q185" t="str">
            <v>Not relocated</v>
          </cell>
          <cell r="R185">
            <v>39076</v>
          </cell>
          <cell r="S185">
            <v>12</v>
          </cell>
          <cell r="T185" t="str">
            <v>Shift 48 hours</v>
          </cell>
          <cell r="U185">
            <v>2</v>
          </cell>
          <cell r="V185" t="str">
            <v>DC</v>
          </cell>
          <cell r="W185" t="str">
            <v>N</v>
          </cell>
          <cell r="X185"/>
          <cell r="Y185"/>
          <cell r="Z185"/>
          <cell r="AA185">
            <v>38995</v>
          </cell>
          <cell r="AB185" t="str">
            <v>End of contract</v>
          </cell>
        </row>
        <row r="186">
          <cell r="A186" t="str">
            <v>EF0183</v>
          </cell>
          <cell r="B186" t="str">
            <v>Active</v>
          </cell>
          <cell r="C186" t="str">
            <v>ELFASHER</v>
          </cell>
          <cell r="D186" t="str">
            <v>Zainab YOUSSIF ABAKER</v>
          </cell>
          <cell r="F186" t="str">
            <v>NUT</v>
          </cell>
          <cell r="G186" t="str">
            <v xml:space="preserve">Phase Monitor </v>
          </cell>
          <cell r="H186" t="str">
            <v>B4</v>
          </cell>
          <cell r="I186" t="str">
            <v>TFC</v>
          </cell>
          <cell r="J186" t="str">
            <v>EFN01</v>
          </cell>
          <cell r="K186">
            <v>650101</v>
          </cell>
          <cell r="L186" t="str">
            <v>F1K</v>
          </cell>
          <cell r="M186" t="str">
            <v>CA02</v>
          </cell>
          <cell r="N186">
            <v>38143</v>
          </cell>
          <cell r="O186">
            <v>38874</v>
          </cell>
          <cell r="P186">
            <v>2958465</v>
          </cell>
          <cell r="Q186" t="str">
            <v>Not relocated</v>
          </cell>
          <cell r="R186">
            <v>2958434</v>
          </cell>
          <cell r="S186" t="str">
            <v>Indefinite</v>
          </cell>
          <cell r="T186" t="str">
            <v>Shift 48 hours</v>
          </cell>
          <cell r="U186">
            <v>3</v>
          </cell>
          <cell r="V186" t="str">
            <v>IC</v>
          </cell>
          <cell r="W186" t="str">
            <v>N</v>
          </cell>
          <cell r="X186"/>
          <cell r="Y186"/>
          <cell r="Z186"/>
        </row>
        <row r="187">
          <cell r="A187" t="str">
            <v>EF0184</v>
          </cell>
          <cell r="B187" t="str">
            <v>Active</v>
          </cell>
          <cell r="C187" t="str">
            <v>ELFASHER</v>
          </cell>
          <cell r="D187" t="str">
            <v>Khaled OSMAN ELTAHIR</v>
          </cell>
          <cell r="F187" t="str">
            <v>LOG</v>
          </cell>
          <cell r="G187" t="str">
            <v>Chiefwatchman</v>
          </cell>
          <cell r="H187" t="str">
            <v>B11</v>
          </cell>
          <cell r="I187" t="str">
            <v>Office</v>
          </cell>
          <cell r="J187" t="str">
            <v>EFC01</v>
          </cell>
          <cell r="K187">
            <v>650100</v>
          </cell>
          <cell r="L187" t="str">
            <v>F1K</v>
          </cell>
          <cell r="M187" t="str">
            <v>CA03</v>
          </cell>
          <cell r="N187">
            <v>38590</v>
          </cell>
          <cell r="O187">
            <v>38955</v>
          </cell>
          <cell r="P187">
            <v>2958465</v>
          </cell>
          <cell r="Q187" t="str">
            <v>Not relocated</v>
          </cell>
          <cell r="R187">
            <v>2958434</v>
          </cell>
          <cell r="S187" t="str">
            <v>Indefinite</v>
          </cell>
          <cell r="T187" t="str">
            <v>Normal 45 hours</v>
          </cell>
          <cell r="U187">
            <v>3</v>
          </cell>
          <cell r="V187" t="str">
            <v>IC</v>
          </cell>
          <cell r="W187" t="str">
            <v>N</v>
          </cell>
          <cell r="X187"/>
          <cell r="Y187"/>
          <cell r="Z187"/>
        </row>
        <row r="188">
          <cell r="A188" t="str">
            <v>EF0185</v>
          </cell>
          <cell r="B188" t="str">
            <v>Stopped</v>
          </cell>
          <cell r="C188" t="str">
            <v>ELFASHER</v>
          </cell>
          <cell r="D188" t="str">
            <v>Souleiman ADAM MOHAMED</v>
          </cell>
          <cell r="F188" t="str">
            <v>NUT</v>
          </cell>
          <cell r="G188" t="str">
            <v>Watchman</v>
          </cell>
          <cell r="H188" t="str">
            <v>A1</v>
          </cell>
          <cell r="I188" t="str">
            <v>SFC</v>
          </cell>
          <cell r="J188" t="str">
            <v>EFN01</v>
          </cell>
          <cell r="K188">
            <v>650101</v>
          </cell>
          <cell r="M188" t="str">
            <v>CA32</v>
          </cell>
          <cell r="N188">
            <v>38529</v>
          </cell>
          <cell r="O188">
            <v>38894</v>
          </cell>
          <cell r="P188">
            <v>2958465</v>
          </cell>
          <cell r="Q188" t="str">
            <v>Not relocated</v>
          </cell>
          <cell r="R188">
            <v>2958434</v>
          </cell>
          <cell r="S188" t="str">
            <v>Indefinite</v>
          </cell>
          <cell r="T188" t="str">
            <v>Shift 48 hours</v>
          </cell>
          <cell r="U188">
            <v>3</v>
          </cell>
          <cell r="V188" t="str">
            <v>IC</v>
          </cell>
          <cell r="W188" t="str">
            <v>N</v>
          </cell>
          <cell r="X188"/>
          <cell r="Y188"/>
          <cell r="Z188"/>
          <cell r="AA188">
            <v>38995</v>
          </cell>
          <cell r="AB188" t="str">
            <v>End of contract</v>
          </cell>
        </row>
        <row r="189">
          <cell r="A189" t="str">
            <v>EF0186</v>
          </cell>
          <cell r="B189" t="str">
            <v>Active</v>
          </cell>
          <cell r="C189" t="str">
            <v>ELFASHER</v>
          </cell>
          <cell r="D189" t="str">
            <v>Haroun ABDALLA ADAM</v>
          </cell>
          <cell r="F189" t="str">
            <v>LOG</v>
          </cell>
          <cell r="G189" t="str">
            <v>Watchman</v>
          </cell>
          <cell r="H189" t="str">
            <v>A11</v>
          </cell>
          <cell r="I189" t="str">
            <v>Guest House</v>
          </cell>
          <cell r="J189" t="str">
            <v>EFC01</v>
          </cell>
          <cell r="K189">
            <v>650014</v>
          </cell>
          <cell r="L189" t="str">
            <v>Z1L</v>
          </cell>
          <cell r="M189" t="str">
            <v>6500O</v>
          </cell>
          <cell r="N189">
            <v>38529</v>
          </cell>
          <cell r="O189">
            <v>39077</v>
          </cell>
          <cell r="P189">
            <v>2958465</v>
          </cell>
          <cell r="Q189" t="str">
            <v>Not relocated</v>
          </cell>
          <cell r="R189">
            <v>2958434</v>
          </cell>
          <cell r="S189" t="str">
            <v>Indefinite</v>
          </cell>
          <cell r="T189" t="str">
            <v>Shift 48 hours</v>
          </cell>
          <cell r="U189">
            <v>3</v>
          </cell>
          <cell r="V189" t="str">
            <v>IC</v>
          </cell>
          <cell r="W189" t="str">
            <v>N</v>
          </cell>
          <cell r="X189"/>
          <cell r="Y189"/>
          <cell r="Z189"/>
        </row>
        <row r="190">
          <cell r="A190" t="str">
            <v>EF0187</v>
          </cell>
          <cell r="B190" t="str">
            <v>Active</v>
          </cell>
          <cell r="C190" t="str">
            <v>ELFASHER</v>
          </cell>
          <cell r="D190" t="str">
            <v>Mokhtar MOHAMED MOKHTAR</v>
          </cell>
          <cell r="F190" t="str">
            <v>LOG</v>
          </cell>
          <cell r="G190" t="str">
            <v>Watchman</v>
          </cell>
          <cell r="H190" t="str">
            <v>A11</v>
          </cell>
          <cell r="I190" t="str">
            <v>WHouse</v>
          </cell>
          <cell r="J190" t="str">
            <v>EFC01</v>
          </cell>
          <cell r="K190">
            <v>650100</v>
          </cell>
          <cell r="L190" t="str">
            <v>F1K</v>
          </cell>
          <cell r="M190" t="str">
            <v>CA03</v>
          </cell>
          <cell r="N190">
            <v>38559</v>
          </cell>
          <cell r="O190">
            <v>39108</v>
          </cell>
          <cell r="P190">
            <v>2958465</v>
          </cell>
          <cell r="Q190" t="str">
            <v>Not relocated</v>
          </cell>
          <cell r="R190">
            <v>2958434</v>
          </cell>
          <cell r="S190" t="str">
            <v>Indefinite</v>
          </cell>
          <cell r="T190" t="str">
            <v>Shift 48 hours</v>
          </cell>
          <cell r="U190">
            <v>3</v>
          </cell>
          <cell r="V190" t="str">
            <v>IC</v>
          </cell>
          <cell r="W190" t="str">
            <v>N</v>
          </cell>
          <cell r="X190"/>
          <cell r="Y190"/>
          <cell r="Z190"/>
        </row>
        <row r="191">
          <cell r="A191" t="str">
            <v>EF0188</v>
          </cell>
          <cell r="B191" t="str">
            <v>Active</v>
          </cell>
          <cell r="C191" t="str">
            <v>ELFASHER</v>
          </cell>
          <cell r="D191" t="str">
            <v>Souleiman SALEH ALI</v>
          </cell>
          <cell r="F191" t="str">
            <v>LOG</v>
          </cell>
          <cell r="G191" t="str">
            <v>Watchman</v>
          </cell>
          <cell r="H191" t="str">
            <v>A11</v>
          </cell>
          <cell r="I191" t="str">
            <v>Office</v>
          </cell>
          <cell r="J191" t="str">
            <v>EFC01</v>
          </cell>
          <cell r="K191">
            <v>650100</v>
          </cell>
          <cell r="L191" t="str">
            <v>F1K</v>
          </cell>
          <cell r="M191" t="str">
            <v>CA03</v>
          </cell>
          <cell r="N191">
            <v>38529</v>
          </cell>
          <cell r="O191">
            <v>39077</v>
          </cell>
          <cell r="P191">
            <v>2958465</v>
          </cell>
          <cell r="Q191" t="str">
            <v>Not relocated</v>
          </cell>
          <cell r="R191">
            <v>2958434</v>
          </cell>
          <cell r="S191" t="str">
            <v>Indefinite</v>
          </cell>
          <cell r="T191" t="str">
            <v>Shift 48 hours</v>
          </cell>
          <cell r="U191">
            <v>3</v>
          </cell>
          <cell r="V191" t="str">
            <v>IC</v>
          </cell>
          <cell r="W191" t="str">
            <v>N</v>
          </cell>
          <cell r="X191"/>
          <cell r="Y191"/>
          <cell r="Z191"/>
        </row>
        <row r="192">
          <cell r="A192" t="str">
            <v>EF0189</v>
          </cell>
          <cell r="B192" t="str">
            <v>Active</v>
          </cell>
          <cell r="C192" t="str">
            <v>ELFASHER</v>
          </cell>
          <cell r="D192" t="str">
            <v>Hatim EL NAIM AHMED</v>
          </cell>
          <cell r="F192" t="str">
            <v>LOG</v>
          </cell>
          <cell r="G192" t="str">
            <v>Watchman</v>
          </cell>
          <cell r="H192" t="str">
            <v>A11</v>
          </cell>
          <cell r="I192" t="str">
            <v>Guest House</v>
          </cell>
          <cell r="J192" t="str">
            <v>EFC01</v>
          </cell>
          <cell r="K192">
            <v>650100</v>
          </cell>
          <cell r="L192" t="str">
            <v>F1K</v>
          </cell>
          <cell r="M192" t="str">
            <v>CA03</v>
          </cell>
          <cell r="N192">
            <v>38529</v>
          </cell>
          <cell r="O192">
            <v>39077</v>
          </cell>
          <cell r="P192">
            <v>2958465</v>
          </cell>
          <cell r="Q192" t="str">
            <v>Not relocated</v>
          </cell>
          <cell r="R192">
            <v>2958434</v>
          </cell>
          <cell r="S192" t="str">
            <v>Indefinite</v>
          </cell>
          <cell r="T192" t="str">
            <v>Shift 48 hours</v>
          </cell>
          <cell r="U192">
            <v>3</v>
          </cell>
          <cell r="V192" t="str">
            <v>IC</v>
          </cell>
          <cell r="W192" t="str">
            <v>N</v>
          </cell>
          <cell r="X192"/>
          <cell r="Y192"/>
          <cell r="Z192"/>
        </row>
        <row r="193">
          <cell r="A193" t="str">
            <v>EF0190</v>
          </cell>
          <cell r="B193" t="str">
            <v>Active</v>
          </cell>
          <cell r="C193" t="str">
            <v>ELFASHER</v>
          </cell>
          <cell r="D193" t="str">
            <v>Ibrahim ABUBAKER HAHMED</v>
          </cell>
          <cell r="F193" t="str">
            <v>LOG</v>
          </cell>
          <cell r="G193" t="str">
            <v>Watchman</v>
          </cell>
          <cell r="H193" t="str">
            <v>A11</v>
          </cell>
          <cell r="I193" t="str">
            <v>Guest House</v>
          </cell>
          <cell r="J193" t="str">
            <v>EFC01</v>
          </cell>
          <cell r="K193">
            <v>650014</v>
          </cell>
          <cell r="L193" t="str">
            <v>Z1L</v>
          </cell>
          <cell r="M193" t="str">
            <v>6500O</v>
          </cell>
          <cell r="N193">
            <v>38529</v>
          </cell>
          <cell r="O193">
            <v>39077</v>
          </cell>
          <cell r="P193">
            <v>2958465</v>
          </cell>
          <cell r="Q193" t="str">
            <v>Not relocated</v>
          </cell>
          <cell r="R193">
            <v>2958434</v>
          </cell>
          <cell r="S193" t="str">
            <v>Indefinite</v>
          </cell>
          <cell r="T193" t="str">
            <v>Shift 48 hours</v>
          </cell>
          <cell r="U193">
            <v>3</v>
          </cell>
          <cell r="V193" t="str">
            <v>IC</v>
          </cell>
          <cell r="W193" t="str">
            <v>N</v>
          </cell>
          <cell r="X193"/>
          <cell r="Y193"/>
          <cell r="Z193"/>
        </row>
        <row r="194">
          <cell r="A194" t="str">
            <v>EF0191</v>
          </cell>
          <cell r="B194" t="str">
            <v>Active</v>
          </cell>
          <cell r="C194" t="str">
            <v>ELFASHER</v>
          </cell>
          <cell r="D194" t="str">
            <v>Abo obeida ABUBEKER HAMID IBRAHIM</v>
          </cell>
          <cell r="F194" t="str">
            <v>LOG</v>
          </cell>
          <cell r="G194" t="str">
            <v>Watchman</v>
          </cell>
          <cell r="H194" t="str">
            <v>A11</v>
          </cell>
          <cell r="I194" t="str">
            <v>Office</v>
          </cell>
          <cell r="J194" t="str">
            <v>EFC01</v>
          </cell>
          <cell r="K194">
            <v>650100</v>
          </cell>
          <cell r="L194" t="str">
            <v>F1K</v>
          </cell>
          <cell r="M194" t="str">
            <v>CA03</v>
          </cell>
          <cell r="N194">
            <v>38529</v>
          </cell>
          <cell r="O194">
            <v>39076</v>
          </cell>
          <cell r="P194">
            <v>2958465</v>
          </cell>
          <cell r="Q194" t="str">
            <v>Not relocated</v>
          </cell>
          <cell r="R194">
            <v>2958434</v>
          </cell>
          <cell r="S194" t="str">
            <v>Indefinite</v>
          </cell>
          <cell r="T194" t="str">
            <v>Shift 48 hours</v>
          </cell>
          <cell r="U194">
            <v>3</v>
          </cell>
          <cell r="V194" t="str">
            <v>IC</v>
          </cell>
          <cell r="W194" t="str">
            <v>N</v>
          </cell>
          <cell r="X194"/>
          <cell r="Y194"/>
          <cell r="Z194"/>
        </row>
        <row r="195">
          <cell r="A195" t="str">
            <v>EF0192</v>
          </cell>
          <cell r="B195" t="str">
            <v>Active</v>
          </cell>
          <cell r="C195" t="str">
            <v>ELFASHER</v>
          </cell>
          <cell r="D195" t="str">
            <v>Elhadi ABDALLA MOHAMED</v>
          </cell>
          <cell r="F195" t="str">
            <v>NUT</v>
          </cell>
          <cell r="G195" t="str">
            <v>home Visitor</v>
          </cell>
          <cell r="H195" t="str">
            <v>B11</v>
          </cell>
          <cell r="I195" t="str">
            <v>OTP</v>
          </cell>
          <cell r="J195" t="str">
            <v>EFN01</v>
          </cell>
          <cell r="K195">
            <v>650101</v>
          </cell>
          <cell r="L195" t="str">
            <v>F1K</v>
          </cell>
          <cell r="M195" t="str">
            <v>CA02</v>
          </cell>
          <cell r="N195">
            <v>38534</v>
          </cell>
          <cell r="O195">
            <v>39083</v>
          </cell>
          <cell r="P195">
            <v>2958465</v>
          </cell>
          <cell r="Q195" t="str">
            <v>Not relocated</v>
          </cell>
          <cell r="R195">
            <v>2958434</v>
          </cell>
          <cell r="S195" t="str">
            <v>Indefinite</v>
          </cell>
          <cell r="T195" t="str">
            <v>Shift 48 hours</v>
          </cell>
          <cell r="U195">
            <v>3</v>
          </cell>
          <cell r="V195" t="str">
            <v>IC</v>
          </cell>
          <cell r="W195" t="str">
            <v>N</v>
          </cell>
          <cell r="X195"/>
          <cell r="Y195"/>
          <cell r="Z195"/>
        </row>
        <row r="196">
          <cell r="A196" t="str">
            <v>EF0193</v>
          </cell>
          <cell r="B196" t="str">
            <v>Stopped</v>
          </cell>
          <cell r="C196" t="str">
            <v>ELFASHER</v>
          </cell>
          <cell r="D196" t="str">
            <v>Ali OSMAN ALI</v>
          </cell>
          <cell r="F196" t="str">
            <v>LOG</v>
          </cell>
          <cell r="G196" t="str">
            <v>Driver</v>
          </cell>
          <cell r="H196" t="str">
            <v>C1</v>
          </cell>
          <cell r="I196" t="str">
            <v>Office</v>
          </cell>
          <cell r="J196" t="str">
            <v>EFC01</v>
          </cell>
          <cell r="K196">
            <v>650100</v>
          </cell>
          <cell r="L196" t="str">
            <v>F1J</v>
          </cell>
          <cell r="M196" t="str">
            <v>CA52</v>
          </cell>
          <cell r="N196">
            <v>38529</v>
          </cell>
          <cell r="O196">
            <v>38712</v>
          </cell>
          <cell r="P196">
            <v>39076</v>
          </cell>
          <cell r="Q196" t="str">
            <v>Not relocated</v>
          </cell>
          <cell r="R196">
            <v>39045</v>
          </cell>
          <cell r="S196">
            <v>12</v>
          </cell>
          <cell r="T196" t="str">
            <v>Normal 45 hours</v>
          </cell>
          <cell r="U196">
            <v>2</v>
          </cell>
          <cell r="V196" t="str">
            <v>DC</v>
          </cell>
          <cell r="W196" t="str">
            <v>N</v>
          </cell>
          <cell r="X196"/>
          <cell r="Y196"/>
          <cell r="Z196"/>
          <cell r="AA196" t="str">
            <v>25/12/2006</v>
          </cell>
          <cell r="AB196" t="str">
            <v>End of contract</v>
          </cell>
        </row>
        <row r="197">
          <cell r="A197" t="str">
            <v>EF0194</v>
          </cell>
          <cell r="B197" t="str">
            <v>Active</v>
          </cell>
          <cell r="C197" t="str">
            <v>ELFASHER</v>
          </cell>
          <cell r="D197" t="str">
            <v>Abbas MOHAMED AHMED</v>
          </cell>
          <cell r="F197" t="str">
            <v>LOG</v>
          </cell>
          <cell r="G197" t="str">
            <v>Stock Manager</v>
          </cell>
          <cell r="H197" t="str">
            <v>E11</v>
          </cell>
          <cell r="I197" t="str">
            <v>Office</v>
          </cell>
          <cell r="J197" t="str">
            <v>EFC01</v>
          </cell>
          <cell r="K197">
            <v>650100</v>
          </cell>
          <cell r="L197" t="str">
            <v>F1K</v>
          </cell>
          <cell r="M197" t="str">
            <v>CA03</v>
          </cell>
          <cell r="N197">
            <v>38565</v>
          </cell>
          <cell r="O197">
            <v>39114</v>
          </cell>
          <cell r="P197">
            <v>2958465</v>
          </cell>
          <cell r="Q197" t="str">
            <v>Not relocated</v>
          </cell>
          <cell r="R197">
            <v>2958434</v>
          </cell>
          <cell r="S197" t="str">
            <v>Indefinite</v>
          </cell>
          <cell r="T197" t="str">
            <v>Normal 45 hours</v>
          </cell>
          <cell r="U197">
            <v>3</v>
          </cell>
          <cell r="V197" t="str">
            <v>IC</v>
          </cell>
          <cell r="W197" t="str">
            <v>N</v>
          </cell>
          <cell r="X197"/>
          <cell r="Y197"/>
          <cell r="Z197"/>
        </row>
        <row r="198">
          <cell r="A198" t="str">
            <v>EF0195</v>
          </cell>
          <cell r="B198" t="str">
            <v>Active</v>
          </cell>
          <cell r="C198" t="str">
            <v>ELFASHER</v>
          </cell>
          <cell r="D198" t="str">
            <v>Abdallah YAGOUB ADAM</v>
          </cell>
          <cell r="F198" t="str">
            <v>FS</v>
          </cell>
          <cell r="G198" t="str">
            <v>Food security Surveillance officer</v>
          </cell>
          <cell r="H198" t="str">
            <v>D11</v>
          </cell>
          <cell r="I198" t="str">
            <v>Field</v>
          </cell>
          <cell r="J198" t="str">
            <v>EFF01</v>
          </cell>
          <cell r="K198">
            <v>650101</v>
          </cell>
          <cell r="L198" t="str">
            <v>F1K</v>
          </cell>
          <cell r="M198" t="str">
            <v>CA01</v>
          </cell>
          <cell r="N198">
            <v>38565</v>
          </cell>
          <cell r="O198">
            <v>39114</v>
          </cell>
          <cell r="P198">
            <v>2958465</v>
          </cell>
          <cell r="Q198" t="str">
            <v>Not relocated</v>
          </cell>
          <cell r="R198">
            <v>2958434</v>
          </cell>
          <cell r="S198" t="str">
            <v>Indefinite</v>
          </cell>
          <cell r="T198" t="str">
            <v>Normal 45 hours</v>
          </cell>
          <cell r="U198">
            <v>3</v>
          </cell>
          <cell r="V198" t="str">
            <v>IC</v>
          </cell>
          <cell r="W198" t="str">
            <v>N</v>
          </cell>
          <cell r="X198"/>
          <cell r="Y198"/>
          <cell r="Z198"/>
        </row>
        <row r="199">
          <cell r="A199" t="str">
            <v>EF0196</v>
          </cell>
          <cell r="B199" t="str">
            <v>Stopped</v>
          </cell>
          <cell r="C199" t="str">
            <v>ELFASHER</v>
          </cell>
          <cell r="D199" t="str">
            <v>Bakheit MOHAMED RABEH</v>
          </cell>
          <cell r="F199" t="str">
            <v>FS</v>
          </cell>
          <cell r="G199" t="str">
            <v xml:space="preserve">Food security monitor </v>
          </cell>
          <cell r="H199" t="str">
            <v>C</v>
          </cell>
          <cell r="I199" t="str">
            <v>Field</v>
          </cell>
          <cell r="J199" t="str">
            <v>EFF01</v>
          </cell>
          <cell r="K199">
            <v>650101</v>
          </cell>
          <cell r="M199" t="str">
            <v>CA04</v>
          </cell>
          <cell r="N199">
            <v>38565</v>
          </cell>
          <cell r="O199">
            <v>38749</v>
          </cell>
          <cell r="P199">
            <v>38781</v>
          </cell>
          <cell r="Q199" t="str">
            <v>Not relocated</v>
          </cell>
          <cell r="R199">
            <v>38750</v>
          </cell>
          <cell r="S199">
            <v>1</v>
          </cell>
          <cell r="T199" t="str">
            <v>Normal 45 hours</v>
          </cell>
          <cell r="U199">
            <v>2</v>
          </cell>
          <cell r="V199" t="str">
            <v>DC</v>
          </cell>
          <cell r="W199">
            <v>3</v>
          </cell>
          <cell r="X199"/>
          <cell r="Y199"/>
          <cell r="Z199"/>
          <cell r="AA199">
            <v>38781</v>
          </cell>
          <cell r="AB199" t="str">
            <v>Resignation</v>
          </cell>
        </row>
        <row r="200">
          <cell r="A200" t="str">
            <v>EF0197</v>
          </cell>
          <cell r="B200" t="str">
            <v>Stopped</v>
          </cell>
          <cell r="C200" t="str">
            <v>ELFASHER</v>
          </cell>
          <cell r="D200" t="str">
            <v>Noura Omer  MOHAMED</v>
          </cell>
          <cell r="F200" t="str">
            <v>NUT</v>
          </cell>
          <cell r="G200" t="str">
            <v>Home Visitor</v>
          </cell>
          <cell r="H200" t="str">
            <v>B1</v>
          </cell>
          <cell r="I200" t="str">
            <v>SFC</v>
          </cell>
          <cell r="J200" t="str">
            <v>EFN01</v>
          </cell>
          <cell r="K200">
            <v>650101</v>
          </cell>
          <cell r="M200" t="str">
            <v>CA32</v>
          </cell>
          <cell r="N200">
            <v>38579</v>
          </cell>
          <cell r="O200">
            <v>38763</v>
          </cell>
          <cell r="P200">
            <v>39172</v>
          </cell>
          <cell r="Q200" t="str">
            <v>Not relocated</v>
          </cell>
          <cell r="R200">
            <v>39141</v>
          </cell>
          <cell r="S200">
            <v>2</v>
          </cell>
          <cell r="T200" t="str">
            <v>Normal 45 hours</v>
          </cell>
          <cell r="U200">
            <v>2</v>
          </cell>
          <cell r="V200" t="str">
            <v>DC</v>
          </cell>
          <cell r="W200" t="str">
            <v>N</v>
          </cell>
          <cell r="X200"/>
          <cell r="Y200"/>
          <cell r="Z200"/>
          <cell r="AA200">
            <v>38995</v>
          </cell>
          <cell r="AB200" t="str">
            <v>End of contract</v>
          </cell>
        </row>
        <row r="201">
          <cell r="A201" t="str">
            <v>EF0198</v>
          </cell>
          <cell r="B201" t="str">
            <v>Stopped</v>
          </cell>
          <cell r="C201" t="str">
            <v>ELFASHER</v>
          </cell>
          <cell r="D201" t="str">
            <v>Sawakin ADAM YOUSSUF BAHAR</v>
          </cell>
          <cell r="F201" t="str">
            <v>NUT</v>
          </cell>
          <cell r="G201" t="str">
            <v>Home Visitor</v>
          </cell>
          <cell r="H201" t="str">
            <v>B1</v>
          </cell>
          <cell r="I201" t="str">
            <v>SFC</v>
          </cell>
          <cell r="J201" t="str">
            <v>EFN01</v>
          </cell>
          <cell r="K201">
            <v>650101</v>
          </cell>
          <cell r="M201" t="str">
            <v>CA32</v>
          </cell>
          <cell r="N201">
            <v>38579</v>
          </cell>
          <cell r="O201">
            <v>38899</v>
          </cell>
          <cell r="P201">
            <v>2958465</v>
          </cell>
          <cell r="Q201" t="str">
            <v>Not relocated</v>
          </cell>
          <cell r="R201">
            <v>2958434</v>
          </cell>
          <cell r="S201" t="str">
            <v>Indefinite</v>
          </cell>
          <cell r="T201" t="str">
            <v>Normal 45 hours</v>
          </cell>
          <cell r="U201">
            <v>3</v>
          </cell>
          <cell r="V201" t="str">
            <v>IC</v>
          </cell>
          <cell r="W201" t="str">
            <v>N</v>
          </cell>
          <cell r="X201"/>
          <cell r="Y201"/>
          <cell r="Z201"/>
          <cell r="AA201">
            <v>38995</v>
          </cell>
          <cell r="AB201" t="str">
            <v>End of contract</v>
          </cell>
        </row>
        <row r="202">
          <cell r="A202" t="str">
            <v>EF0199</v>
          </cell>
          <cell r="B202" t="str">
            <v>Stopped</v>
          </cell>
          <cell r="C202" t="str">
            <v>ELFASHER</v>
          </cell>
          <cell r="D202" t="str">
            <v>Haroun MUSSA IBRAHIM</v>
          </cell>
          <cell r="F202" t="str">
            <v>NUT</v>
          </cell>
          <cell r="G202" t="str">
            <v>Home Visitor</v>
          </cell>
          <cell r="H202" t="str">
            <v>B1</v>
          </cell>
          <cell r="I202" t="str">
            <v>SFC</v>
          </cell>
          <cell r="J202" t="str">
            <v>EFN01</v>
          </cell>
          <cell r="K202">
            <v>650101</v>
          </cell>
          <cell r="M202" t="str">
            <v>CA32</v>
          </cell>
          <cell r="N202">
            <v>38579</v>
          </cell>
          <cell r="O202">
            <v>38944</v>
          </cell>
          <cell r="P202">
            <v>2958465</v>
          </cell>
          <cell r="Q202" t="str">
            <v>Not relocated</v>
          </cell>
          <cell r="R202">
            <v>2958434</v>
          </cell>
          <cell r="S202" t="str">
            <v>Indefinite</v>
          </cell>
          <cell r="T202" t="str">
            <v>Normal 45 hours</v>
          </cell>
          <cell r="U202">
            <v>3</v>
          </cell>
          <cell r="V202" t="str">
            <v>IC</v>
          </cell>
          <cell r="W202" t="str">
            <v>N</v>
          </cell>
          <cell r="X202"/>
          <cell r="Y202"/>
          <cell r="Z202"/>
          <cell r="AA202">
            <v>38995</v>
          </cell>
          <cell r="AB202" t="str">
            <v>End of contract</v>
          </cell>
        </row>
        <row r="203">
          <cell r="A203" t="str">
            <v>EF0200</v>
          </cell>
          <cell r="B203" t="str">
            <v>Stopped</v>
          </cell>
          <cell r="C203" t="str">
            <v>ELFASHER</v>
          </cell>
          <cell r="D203" t="str">
            <v>Eissa ADAM SULIMAN MOHAMED</v>
          </cell>
          <cell r="F203" t="str">
            <v>NUT</v>
          </cell>
          <cell r="G203" t="str">
            <v>Home Visitor</v>
          </cell>
          <cell r="H203" t="str">
            <v>B1</v>
          </cell>
          <cell r="I203" t="str">
            <v>SFC</v>
          </cell>
          <cell r="J203" t="str">
            <v>EFN01</v>
          </cell>
          <cell r="K203">
            <v>650101</v>
          </cell>
          <cell r="M203" t="str">
            <v>CA32</v>
          </cell>
          <cell r="N203">
            <v>38579</v>
          </cell>
          <cell r="O203">
            <v>38947</v>
          </cell>
          <cell r="P203">
            <v>2958465</v>
          </cell>
          <cell r="Q203" t="str">
            <v>Not relocated</v>
          </cell>
          <cell r="R203">
            <v>2958434</v>
          </cell>
          <cell r="S203" t="str">
            <v>Indefinite</v>
          </cell>
          <cell r="T203" t="str">
            <v>Normal 45 hours</v>
          </cell>
          <cell r="U203">
            <v>3</v>
          </cell>
          <cell r="V203" t="str">
            <v>IC</v>
          </cell>
          <cell r="W203" t="str">
            <v>N</v>
          </cell>
          <cell r="X203"/>
          <cell r="Y203"/>
          <cell r="Z203"/>
          <cell r="AA203">
            <v>38995</v>
          </cell>
          <cell r="AB203" t="str">
            <v>End of contract</v>
          </cell>
        </row>
        <row r="204">
          <cell r="A204" t="str">
            <v>EF0201</v>
          </cell>
          <cell r="B204" t="str">
            <v>Stopped</v>
          </cell>
          <cell r="C204" t="str">
            <v>ELFASHER</v>
          </cell>
          <cell r="D204" t="str">
            <v>Halima MOHAMED ABDELLA</v>
          </cell>
          <cell r="F204" t="str">
            <v>NUT</v>
          </cell>
          <cell r="G204" t="str">
            <v>Home Visitor</v>
          </cell>
          <cell r="H204" t="str">
            <v>B1</v>
          </cell>
          <cell r="I204" t="str">
            <v>SFC</v>
          </cell>
          <cell r="J204" t="str">
            <v>EFN01</v>
          </cell>
          <cell r="K204">
            <v>650101</v>
          </cell>
          <cell r="M204" t="str">
            <v>CA32</v>
          </cell>
          <cell r="N204">
            <v>38579</v>
          </cell>
          <cell r="O204">
            <v>38899</v>
          </cell>
          <cell r="P204">
            <v>2958465</v>
          </cell>
          <cell r="Q204" t="str">
            <v>Not relocated</v>
          </cell>
          <cell r="R204">
            <v>2958434</v>
          </cell>
          <cell r="S204" t="str">
            <v>Indefinite</v>
          </cell>
          <cell r="T204" t="str">
            <v>Normal 45 hours</v>
          </cell>
          <cell r="U204">
            <v>3</v>
          </cell>
          <cell r="V204" t="str">
            <v>IC</v>
          </cell>
          <cell r="W204" t="str">
            <v>N</v>
          </cell>
          <cell r="X204"/>
          <cell r="Y204"/>
          <cell r="Z204"/>
          <cell r="AA204">
            <v>38995</v>
          </cell>
          <cell r="AB204" t="str">
            <v>End of contract</v>
          </cell>
        </row>
        <row r="205">
          <cell r="A205" t="str">
            <v>EF0202</v>
          </cell>
          <cell r="B205" t="str">
            <v>Stopped</v>
          </cell>
          <cell r="C205" t="str">
            <v>ELFASHER</v>
          </cell>
          <cell r="D205" t="str">
            <v>Elsadig SABIT ELNOUR</v>
          </cell>
          <cell r="F205" t="str">
            <v>NUT</v>
          </cell>
          <cell r="G205" t="str">
            <v>Home Visitor</v>
          </cell>
          <cell r="H205" t="str">
            <v>B</v>
          </cell>
          <cell r="I205" t="str">
            <v>SFC</v>
          </cell>
          <cell r="J205" t="str">
            <v>EFN01</v>
          </cell>
          <cell r="K205">
            <v>650101</v>
          </cell>
          <cell r="M205" t="str">
            <v>CA03</v>
          </cell>
          <cell r="N205">
            <v>38579</v>
          </cell>
          <cell r="O205">
            <v>38579</v>
          </cell>
          <cell r="P205">
            <v>38762</v>
          </cell>
          <cell r="Q205" t="str">
            <v>Not relocated</v>
          </cell>
          <cell r="R205">
            <v>38731</v>
          </cell>
          <cell r="S205">
            <v>6</v>
          </cell>
          <cell r="T205" t="str">
            <v>Normal 45 hours</v>
          </cell>
          <cell r="U205">
            <v>1</v>
          </cell>
          <cell r="V205" t="str">
            <v>DC</v>
          </cell>
          <cell r="W205">
            <v>3</v>
          </cell>
          <cell r="X205"/>
          <cell r="Y205"/>
          <cell r="Z205"/>
          <cell r="AB205" t="str">
            <v>Resignation</v>
          </cell>
        </row>
        <row r="206">
          <cell r="A206" t="str">
            <v>EF0203</v>
          </cell>
          <cell r="B206" t="str">
            <v>Stopped</v>
          </cell>
          <cell r="C206" t="str">
            <v>ELFASHER</v>
          </cell>
          <cell r="D206" t="str">
            <v>Asha Ali ABDELRAHMAN MOHAMED</v>
          </cell>
          <cell r="F206" t="str">
            <v>NUT</v>
          </cell>
          <cell r="G206" t="str">
            <v>Home Visitor</v>
          </cell>
          <cell r="H206" t="str">
            <v>B1</v>
          </cell>
          <cell r="I206" t="str">
            <v>SFC</v>
          </cell>
          <cell r="J206" t="str">
            <v>EFN01</v>
          </cell>
          <cell r="K206">
            <v>650101</v>
          </cell>
          <cell r="M206" t="str">
            <v>CA32</v>
          </cell>
          <cell r="N206">
            <v>38579</v>
          </cell>
          <cell r="O206">
            <v>38899</v>
          </cell>
          <cell r="P206">
            <v>2958465</v>
          </cell>
          <cell r="Q206" t="str">
            <v>Not relocated</v>
          </cell>
          <cell r="R206">
            <v>2958434</v>
          </cell>
          <cell r="S206" t="str">
            <v>Indefinite</v>
          </cell>
          <cell r="T206" t="str">
            <v>Normal 45 hours</v>
          </cell>
          <cell r="U206">
            <v>3</v>
          </cell>
          <cell r="V206" t="str">
            <v>IC</v>
          </cell>
          <cell r="W206" t="str">
            <v>N</v>
          </cell>
          <cell r="X206"/>
          <cell r="Y206"/>
          <cell r="Z206"/>
          <cell r="AA206">
            <v>38995</v>
          </cell>
          <cell r="AB206" t="str">
            <v>End of contract</v>
          </cell>
        </row>
        <row r="207">
          <cell r="A207" t="str">
            <v>EF0204</v>
          </cell>
          <cell r="B207" t="str">
            <v>Stopped</v>
          </cell>
          <cell r="C207" t="str">
            <v>ELFASHER</v>
          </cell>
          <cell r="D207" t="str">
            <v xml:space="preserve">Kholoud ABDERAHMAN ABDALLA </v>
          </cell>
          <cell r="F207" t="str">
            <v>NUT</v>
          </cell>
          <cell r="G207" t="str">
            <v>Home Visitor</v>
          </cell>
          <cell r="H207" t="str">
            <v>B1</v>
          </cell>
          <cell r="I207" t="str">
            <v>SFC</v>
          </cell>
          <cell r="J207" t="str">
            <v>EFN01</v>
          </cell>
          <cell r="K207">
            <v>650101</v>
          </cell>
          <cell r="M207" t="str">
            <v>CA32</v>
          </cell>
          <cell r="N207">
            <v>38579</v>
          </cell>
          <cell r="O207">
            <v>38763</v>
          </cell>
          <cell r="P207">
            <v>39172</v>
          </cell>
          <cell r="Q207" t="str">
            <v>Not relocated</v>
          </cell>
          <cell r="R207">
            <v>39141</v>
          </cell>
          <cell r="S207">
            <v>2</v>
          </cell>
          <cell r="T207" t="str">
            <v>Normal 45 hours</v>
          </cell>
          <cell r="U207">
            <v>2</v>
          </cell>
          <cell r="V207" t="str">
            <v>DC</v>
          </cell>
          <cell r="W207" t="str">
            <v>N</v>
          </cell>
          <cell r="X207"/>
          <cell r="Y207"/>
          <cell r="Z207"/>
          <cell r="AA207">
            <v>38995</v>
          </cell>
          <cell r="AB207" t="str">
            <v>End of contract</v>
          </cell>
        </row>
        <row r="208">
          <cell r="A208" t="str">
            <v>EF0205</v>
          </cell>
          <cell r="B208" t="str">
            <v>Active</v>
          </cell>
          <cell r="C208" t="str">
            <v>ELFASHER</v>
          </cell>
          <cell r="D208" t="str">
            <v>Motasim ARABI MOHAMEDO</v>
          </cell>
          <cell r="F208" t="str">
            <v>LOG</v>
          </cell>
          <cell r="G208" t="str">
            <v>Storekeeper Assistant</v>
          </cell>
          <cell r="H208" t="str">
            <v>D11</v>
          </cell>
          <cell r="I208" t="str">
            <v>Office</v>
          </cell>
          <cell r="J208" t="str">
            <v>EFC01</v>
          </cell>
          <cell r="K208">
            <v>650100</v>
          </cell>
          <cell r="L208" t="str">
            <v>F1K</v>
          </cell>
          <cell r="M208" t="str">
            <v>CA03</v>
          </cell>
          <cell r="N208">
            <v>38579</v>
          </cell>
          <cell r="O208">
            <v>39173</v>
          </cell>
          <cell r="P208">
            <v>2958465</v>
          </cell>
          <cell r="Q208" t="str">
            <v>Not relocated</v>
          </cell>
          <cell r="R208">
            <v>2958434</v>
          </cell>
          <cell r="S208" t="str">
            <v>Indefinite</v>
          </cell>
          <cell r="T208" t="str">
            <v>Normal 45 hours</v>
          </cell>
          <cell r="U208">
            <v>3</v>
          </cell>
          <cell r="V208" t="str">
            <v>IC</v>
          </cell>
          <cell r="W208" t="str">
            <v>N</v>
          </cell>
          <cell r="X208"/>
          <cell r="Y208"/>
          <cell r="Z208"/>
        </row>
        <row r="209">
          <cell r="A209" t="str">
            <v>EF0206</v>
          </cell>
          <cell r="B209" t="str">
            <v>Active</v>
          </cell>
          <cell r="C209" t="str">
            <v>ELFASHER</v>
          </cell>
          <cell r="D209" t="str">
            <v>Mohamed ADAM MOHAMED</v>
          </cell>
          <cell r="F209" t="str">
            <v>FA</v>
          </cell>
          <cell r="G209" t="str">
            <v>Food Aid Monitor</v>
          </cell>
          <cell r="H209" t="str">
            <v>C11</v>
          </cell>
          <cell r="I209" t="str">
            <v>Field</v>
          </cell>
          <cell r="J209" t="str">
            <v>EFF01</v>
          </cell>
          <cell r="K209">
            <v>650101</v>
          </cell>
          <cell r="L209" t="str">
            <v>D4H</v>
          </cell>
          <cell r="M209" t="str">
            <v>AB02</v>
          </cell>
          <cell r="N209">
            <v>38579</v>
          </cell>
          <cell r="O209">
            <v>38899</v>
          </cell>
          <cell r="P209">
            <v>2958465</v>
          </cell>
          <cell r="Q209" t="str">
            <v>Not relocated</v>
          </cell>
          <cell r="R209">
            <v>2958434</v>
          </cell>
          <cell r="S209" t="str">
            <v>Indefinite</v>
          </cell>
          <cell r="T209" t="str">
            <v>Normal 45 hours</v>
          </cell>
          <cell r="U209">
            <v>3</v>
          </cell>
          <cell r="V209" t="str">
            <v>IC</v>
          </cell>
          <cell r="W209" t="str">
            <v>N</v>
          </cell>
          <cell r="X209"/>
          <cell r="Y209"/>
          <cell r="Z209"/>
        </row>
        <row r="210">
          <cell r="A210" t="str">
            <v>EF0207</v>
          </cell>
          <cell r="B210" t="str">
            <v>Stopped</v>
          </cell>
          <cell r="C210" t="str">
            <v>ELFASHER</v>
          </cell>
          <cell r="D210" t="str">
            <v xml:space="preserve">Osman HUSSEIN ADAM </v>
          </cell>
          <cell r="F210" t="str">
            <v>FA</v>
          </cell>
          <cell r="G210" t="str">
            <v>Food Aid Monitor</v>
          </cell>
          <cell r="H210" t="str">
            <v>C</v>
          </cell>
          <cell r="I210" t="str">
            <v>Field</v>
          </cell>
          <cell r="J210" t="str">
            <v>EFF01</v>
          </cell>
          <cell r="K210">
            <v>650101</v>
          </cell>
          <cell r="M210" t="str">
            <v>AB00</v>
          </cell>
          <cell r="N210">
            <v>38579</v>
          </cell>
          <cell r="O210">
            <v>38579</v>
          </cell>
          <cell r="P210">
            <v>38762</v>
          </cell>
          <cell r="Q210" t="str">
            <v>Not relocated</v>
          </cell>
          <cell r="R210">
            <v>38731</v>
          </cell>
          <cell r="S210">
            <v>6</v>
          </cell>
          <cell r="T210" t="str">
            <v>Normal 45 hours</v>
          </cell>
          <cell r="U210">
            <v>1</v>
          </cell>
          <cell r="V210" t="str">
            <v>DC</v>
          </cell>
          <cell r="W210">
            <v>3</v>
          </cell>
          <cell r="X210"/>
          <cell r="Y210"/>
          <cell r="Z210"/>
          <cell r="AA210">
            <v>38630</v>
          </cell>
          <cell r="AB210" t="str">
            <v>Dismissal</v>
          </cell>
        </row>
        <row r="211">
          <cell r="A211" t="str">
            <v>EF0208</v>
          </cell>
          <cell r="B211" t="str">
            <v>Stopped</v>
          </cell>
          <cell r="C211" t="str">
            <v>ELFASHER</v>
          </cell>
          <cell r="D211" t="str">
            <v xml:space="preserve">Adam ABAKER MOHAMED </v>
          </cell>
          <cell r="F211" t="str">
            <v>FA</v>
          </cell>
          <cell r="G211" t="str">
            <v>Food Aid Monitor</v>
          </cell>
          <cell r="H211" t="str">
            <v>C</v>
          </cell>
          <cell r="I211" t="str">
            <v>Field</v>
          </cell>
          <cell r="J211" t="str">
            <v>EFF01</v>
          </cell>
          <cell r="K211">
            <v>650101</v>
          </cell>
          <cell r="M211" t="str">
            <v>AB00</v>
          </cell>
          <cell r="N211">
            <v>38579</v>
          </cell>
          <cell r="O211">
            <v>38579</v>
          </cell>
          <cell r="P211">
            <v>38762</v>
          </cell>
          <cell r="Q211" t="str">
            <v>Not relocated</v>
          </cell>
          <cell r="R211">
            <v>38731</v>
          </cell>
          <cell r="S211">
            <v>6</v>
          </cell>
          <cell r="T211" t="str">
            <v>Normal 45 hours</v>
          </cell>
          <cell r="U211">
            <v>1</v>
          </cell>
          <cell r="V211" t="str">
            <v>DC</v>
          </cell>
          <cell r="W211">
            <v>3</v>
          </cell>
          <cell r="X211"/>
          <cell r="Y211"/>
          <cell r="Z211"/>
          <cell r="AA211">
            <v>38630</v>
          </cell>
          <cell r="AB211" t="str">
            <v>Dismissal</v>
          </cell>
        </row>
        <row r="212">
          <cell r="A212" t="str">
            <v>EF0209</v>
          </cell>
          <cell r="B212" t="str">
            <v>Stopped</v>
          </cell>
          <cell r="C212" t="str">
            <v>ELFASHER</v>
          </cell>
          <cell r="D212" t="str">
            <v>Jamal ABDALLA ABAKER</v>
          </cell>
          <cell r="F212" t="str">
            <v>LOG</v>
          </cell>
          <cell r="G212" t="str">
            <v>Driver</v>
          </cell>
          <cell r="H212" t="str">
            <v>C1</v>
          </cell>
          <cell r="I212" t="str">
            <v>Office</v>
          </cell>
          <cell r="J212" t="str">
            <v>EFC01</v>
          </cell>
          <cell r="K212">
            <v>650100</v>
          </cell>
          <cell r="L212" t="str">
            <v>F1K</v>
          </cell>
          <cell r="M212" t="str">
            <v>CA52</v>
          </cell>
          <cell r="N212">
            <v>38579</v>
          </cell>
          <cell r="O212">
            <v>38763</v>
          </cell>
          <cell r="P212">
            <v>2958465</v>
          </cell>
          <cell r="Q212" t="str">
            <v>Not relocated</v>
          </cell>
          <cell r="R212">
            <v>2958434</v>
          </cell>
          <cell r="S212" t="str">
            <v>Indefinite</v>
          </cell>
          <cell r="T212" t="str">
            <v>Normal 45 hours</v>
          </cell>
          <cell r="U212">
            <v>3</v>
          </cell>
          <cell r="V212" t="str">
            <v>IC</v>
          </cell>
          <cell r="W212" t="str">
            <v>N</v>
          </cell>
          <cell r="X212"/>
          <cell r="Y212"/>
          <cell r="Z212"/>
          <cell r="AA212">
            <v>39182</v>
          </cell>
          <cell r="AB212" t="str">
            <v>Resignation</v>
          </cell>
        </row>
        <row r="213">
          <cell r="A213" t="str">
            <v>EF0210</v>
          </cell>
          <cell r="B213" t="str">
            <v>Active</v>
          </cell>
          <cell r="C213" t="str">
            <v>ELFASHER</v>
          </cell>
          <cell r="D213" t="str">
            <v>Mohamed ELTAIB MOHAMED ADAM</v>
          </cell>
          <cell r="F213" t="str">
            <v>FA</v>
          </cell>
          <cell r="G213" t="str">
            <v>Food Aid team Leader</v>
          </cell>
          <cell r="H213" t="str">
            <v>D11</v>
          </cell>
          <cell r="I213" t="str">
            <v>Field</v>
          </cell>
          <cell r="J213" t="str">
            <v>EFF01</v>
          </cell>
          <cell r="K213">
            <v>650101</v>
          </cell>
          <cell r="L213" t="str">
            <v>D4H</v>
          </cell>
          <cell r="M213" t="str">
            <v>AB02</v>
          </cell>
          <cell r="N213">
            <v>38584</v>
          </cell>
          <cell r="O213">
            <v>38899</v>
          </cell>
          <cell r="P213">
            <v>2958465</v>
          </cell>
          <cell r="Q213" t="str">
            <v>Not relocated</v>
          </cell>
          <cell r="R213">
            <v>2958434</v>
          </cell>
          <cell r="S213" t="str">
            <v>Indefinite</v>
          </cell>
          <cell r="T213" t="str">
            <v>Normal 45 hours</v>
          </cell>
          <cell r="U213">
            <v>3</v>
          </cell>
          <cell r="V213" t="str">
            <v>IC</v>
          </cell>
          <cell r="W213" t="str">
            <v>N</v>
          </cell>
          <cell r="X213"/>
          <cell r="Y213"/>
          <cell r="Z213"/>
        </row>
        <row r="214">
          <cell r="A214" t="str">
            <v>EF0211</v>
          </cell>
          <cell r="B214" t="str">
            <v>Stopped</v>
          </cell>
          <cell r="C214" t="str">
            <v>ELFASHER</v>
          </cell>
          <cell r="D214" t="str">
            <v>Seedeg YAHIA MOHAMED</v>
          </cell>
          <cell r="F214" t="str">
            <v>FA</v>
          </cell>
          <cell r="G214" t="str">
            <v>Food Aid Monitor</v>
          </cell>
          <cell r="H214" t="str">
            <v>C1</v>
          </cell>
          <cell r="I214" t="str">
            <v>Field</v>
          </cell>
          <cell r="J214" t="str">
            <v>EFF01</v>
          </cell>
          <cell r="K214">
            <v>650101</v>
          </cell>
          <cell r="M214" t="str">
            <v>AB02</v>
          </cell>
          <cell r="N214">
            <v>38584</v>
          </cell>
          <cell r="O214">
            <v>38899</v>
          </cell>
          <cell r="P214">
            <v>2958465</v>
          </cell>
          <cell r="Q214" t="str">
            <v>Not relocated</v>
          </cell>
          <cell r="R214">
            <v>2958434</v>
          </cell>
          <cell r="S214" t="str">
            <v>Indefinite</v>
          </cell>
          <cell r="T214" t="str">
            <v>Normal 45 hours</v>
          </cell>
          <cell r="U214">
            <v>3</v>
          </cell>
          <cell r="V214" t="str">
            <v>IC</v>
          </cell>
          <cell r="W214" t="str">
            <v>N</v>
          </cell>
          <cell r="X214"/>
          <cell r="Y214"/>
          <cell r="Z214"/>
          <cell r="AA214">
            <v>39047</v>
          </cell>
          <cell r="AB214" t="str">
            <v>Resignation</v>
          </cell>
        </row>
        <row r="215">
          <cell r="A215" t="str">
            <v>EF0212</v>
          </cell>
          <cell r="B215" t="str">
            <v>Active</v>
          </cell>
          <cell r="C215" t="str">
            <v>ELFASHER</v>
          </cell>
          <cell r="D215" t="str">
            <v>Ibrahim ADAM ABAKER</v>
          </cell>
          <cell r="F215" t="str">
            <v>FS</v>
          </cell>
          <cell r="G215" t="str">
            <v>Agricultural Technician</v>
          </cell>
          <cell r="H215" t="str">
            <v>D11</v>
          </cell>
          <cell r="I215" t="str">
            <v>Field</v>
          </cell>
          <cell r="J215" t="str">
            <v>EFF01</v>
          </cell>
          <cell r="K215">
            <v>650101</v>
          </cell>
          <cell r="L215" t="str">
            <v>F1K</v>
          </cell>
          <cell r="M215" t="str">
            <v>CA01</v>
          </cell>
          <cell r="N215">
            <v>38584</v>
          </cell>
          <cell r="O215">
            <v>38899</v>
          </cell>
          <cell r="P215">
            <v>2958465</v>
          </cell>
          <cell r="Q215" t="str">
            <v>Not relocated</v>
          </cell>
          <cell r="R215">
            <v>2958434</v>
          </cell>
          <cell r="S215" t="str">
            <v>Indefinite</v>
          </cell>
          <cell r="T215" t="str">
            <v>Normal 45 hours</v>
          </cell>
          <cell r="U215">
            <v>3</v>
          </cell>
          <cell r="V215" t="str">
            <v>IC</v>
          </cell>
          <cell r="W215" t="str">
            <v>N</v>
          </cell>
          <cell r="X215"/>
          <cell r="Y215"/>
          <cell r="Z215"/>
        </row>
        <row r="216">
          <cell r="A216" t="str">
            <v>EF0213</v>
          </cell>
          <cell r="B216" t="str">
            <v>Stopped</v>
          </cell>
          <cell r="C216" t="str">
            <v>ELFASHER</v>
          </cell>
          <cell r="D216" t="str">
            <v>Ahmed ELBAWI ADAM</v>
          </cell>
          <cell r="F216" t="str">
            <v>LOG</v>
          </cell>
          <cell r="G216" t="str">
            <v>Driver</v>
          </cell>
          <cell r="H216" t="str">
            <v>C</v>
          </cell>
          <cell r="I216" t="str">
            <v>Office</v>
          </cell>
          <cell r="J216" t="str">
            <v>EFC01</v>
          </cell>
          <cell r="K216">
            <v>650100</v>
          </cell>
          <cell r="M216" t="str">
            <v>CA00</v>
          </cell>
          <cell r="R216"/>
          <cell r="S216"/>
          <cell r="T216" t="str">
            <v>Normal 45 hours</v>
          </cell>
          <cell r="U216">
            <v>1</v>
          </cell>
          <cell r="V216" t="str">
            <v>DC</v>
          </cell>
          <cell r="W216">
            <v>3</v>
          </cell>
          <cell r="X216"/>
          <cell r="Y216"/>
          <cell r="Z216"/>
          <cell r="AB216" t="str">
            <v>Resignation</v>
          </cell>
        </row>
        <row r="217">
          <cell r="A217" t="str">
            <v>EF0214</v>
          </cell>
          <cell r="B217" t="str">
            <v>Active</v>
          </cell>
          <cell r="C217" t="str">
            <v>ELFASHER</v>
          </cell>
          <cell r="D217" t="str">
            <v>Abdelbasher OMER ALI</v>
          </cell>
          <cell r="F217" t="str">
            <v>NUT</v>
          </cell>
          <cell r="G217" t="str">
            <v>Watchman</v>
          </cell>
          <cell r="H217" t="str">
            <v>A4</v>
          </cell>
          <cell r="I217" t="str">
            <v>TFC</v>
          </cell>
          <cell r="J217" t="str">
            <v>EFN01</v>
          </cell>
          <cell r="K217">
            <v>650101</v>
          </cell>
          <cell r="L217" t="str">
            <v>F1K</v>
          </cell>
          <cell r="M217" t="str">
            <v>CA02</v>
          </cell>
          <cell r="N217">
            <v>38164</v>
          </cell>
          <cell r="O217">
            <v>38894</v>
          </cell>
          <cell r="P217">
            <v>2958465</v>
          </cell>
          <cell r="Q217" t="str">
            <v>Not relocated</v>
          </cell>
          <cell r="R217">
            <v>2958434</v>
          </cell>
          <cell r="S217" t="str">
            <v>Indefinite</v>
          </cell>
          <cell r="T217" t="str">
            <v>Shift 48 hours</v>
          </cell>
          <cell r="U217">
            <v>3</v>
          </cell>
          <cell r="V217" t="str">
            <v>IC</v>
          </cell>
          <cell r="W217" t="str">
            <v>N</v>
          </cell>
          <cell r="X217"/>
          <cell r="Y217"/>
          <cell r="Z217"/>
        </row>
        <row r="218">
          <cell r="A218" t="str">
            <v>EF0215</v>
          </cell>
          <cell r="B218" t="str">
            <v>Active</v>
          </cell>
          <cell r="C218" t="str">
            <v>ELFASHER</v>
          </cell>
          <cell r="D218" t="str">
            <v>Fawzia KHALIL ISHAG</v>
          </cell>
          <cell r="F218" t="str">
            <v>NUT</v>
          </cell>
          <cell r="G218" t="str">
            <v>Home Visitor</v>
          </cell>
          <cell r="H218" t="str">
            <v>B4</v>
          </cell>
          <cell r="I218" t="str">
            <v>TFC</v>
          </cell>
          <cell r="J218" t="str">
            <v>EFN01</v>
          </cell>
          <cell r="K218">
            <v>650101</v>
          </cell>
          <cell r="L218" t="str">
            <v>F1K</v>
          </cell>
          <cell r="M218" t="str">
            <v>CA02</v>
          </cell>
          <cell r="N218">
            <v>38113</v>
          </cell>
          <cell r="O218">
            <v>38447</v>
          </cell>
          <cell r="P218">
            <v>2958465</v>
          </cell>
          <cell r="Q218" t="str">
            <v>Not relocated</v>
          </cell>
          <cell r="R218">
            <v>2958434</v>
          </cell>
          <cell r="S218" t="str">
            <v>Indefinite</v>
          </cell>
          <cell r="T218" t="str">
            <v>Normal 45 hours</v>
          </cell>
          <cell r="U218">
            <v>3</v>
          </cell>
          <cell r="V218" t="str">
            <v>IC</v>
          </cell>
          <cell r="W218" t="str">
            <v>N</v>
          </cell>
          <cell r="X218"/>
          <cell r="Y218"/>
          <cell r="Z218"/>
        </row>
        <row r="219">
          <cell r="A219" t="str">
            <v>EF0216</v>
          </cell>
          <cell r="B219" t="str">
            <v>Active</v>
          </cell>
          <cell r="C219" t="str">
            <v>ELFASHER</v>
          </cell>
          <cell r="D219" t="str">
            <v xml:space="preserve">Sulieman NOGARA ABDALLA </v>
          </cell>
          <cell r="F219" t="str">
            <v>LOG</v>
          </cell>
          <cell r="G219" t="str">
            <v>Storekeeper Assistant</v>
          </cell>
          <cell r="H219" t="str">
            <v>D11</v>
          </cell>
          <cell r="I219" t="str">
            <v>Office</v>
          </cell>
          <cell r="J219" t="str">
            <v>EFC01</v>
          </cell>
          <cell r="K219">
            <v>650100</v>
          </cell>
          <cell r="L219" t="str">
            <v>F1K</v>
          </cell>
          <cell r="M219" t="str">
            <v>CA03</v>
          </cell>
          <cell r="N219">
            <v>38613</v>
          </cell>
          <cell r="O219">
            <v>39083</v>
          </cell>
          <cell r="P219">
            <v>2958465</v>
          </cell>
          <cell r="Q219" t="str">
            <v>Not relocated</v>
          </cell>
          <cell r="R219">
            <v>2958434</v>
          </cell>
          <cell r="S219" t="str">
            <v>Indefinite</v>
          </cell>
          <cell r="T219" t="str">
            <v>Normal 45 hours</v>
          </cell>
          <cell r="U219">
            <v>3</v>
          </cell>
          <cell r="V219" t="str">
            <v>IC</v>
          </cell>
          <cell r="W219" t="str">
            <v>N</v>
          </cell>
          <cell r="X219"/>
          <cell r="Y219"/>
          <cell r="Z219"/>
        </row>
        <row r="220">
          <cell r="A220" t="str">
            <v>EF0217</v>
          </cell>
          <cell r="B220" t="str">
            <v>Stopped</v>
          </cell>
          <cell r="C220" t="str">
            <v>ELFASHER</v>
          </cell>
          <cell r="D220" t="str">
            <v xml:space="preserve">Ahmed MUSSA BAKHAIT </v>
          </cell>
          <cell r="F220" t="str">
            <v>LOG</v>
          </cell>
          <cell r="G220" t="str">
            <v>Driver</v>
          </cell>
          <cell r="H220" t="str">
            <v>C1</v>
          </cell>
          <cell r="I220" t="str">
            <v>Office</v>
          </cell>
          <cell r="J220" t="str">
            <v>EFC01</v>
          </cell>
          <cell r="K220">
            <v>650100</v>
          </cell>
          <cell r="L220" t="str">
            <v>F1J</v>
          </cell>
          <cell r="M220" t="str">
            <v>CA52</v>
          </cell>
          <cell r="N220">
            <v>38641</v>
          </cell>
          <cell r="O220">
            <v>38824</v>
          </cell>
          <cell r="P220">
            <v>39172</v>
          </cell>
          <cell r="Q220" t="str">
            <v>Not relocated</v>
          </cell>
          <cell r="R220">
            <v>39141</v>
          </cell>
          <cell r="S220">
            <v>12</v>
          </cell>
          <cell r="T220" t="str">
            <v>Normal 45 hours</v>
          </cell>
          <cell r="U220">
            <v>2</v>
          </cell>
          <cell r="V220" t="str">
            <v>DC</v>
          </cell>
          <cell r="W220" t="str">
            <v>N</v>
          </cell>
          <cell r="X220"/>
          <cell r="Y220"/>
          <cell r="Z220"/>
          <cell r="AA220">
            <v>39172</v>
          </cell>
          <cell r="AB220" t="str">
            <v>End of contract</v>
          </cell>
        </row>
        <row r="221">
          <cell r="A221" t="str">
            <v>EF0218</v>
          </cell>
          <cell r="B221" t="str">
            <v>Stopped</v>
          </cell>
          <cell r="C221" t="str">
            <v>ELFASHER</v>
          </cell>
          <cell r="D221" t="str">
            <v xml:space="preserve">Abubker IBRAHIM Hamad </v>
          </cell>
          <cell r="F221" t="str">
            <v>LOG</v>
          </cell>
          <cell r="G221" t="str">
            <v xml:space="preserve">Driver </v>
          </cell>
          <cell r="H221" t="str">
            <v>C</v>
          </cell>
          <cell r="I221" t="str">
            <v>Office</v>
          </cell>
          <cell r="J221" t="str">
            <v>EFC01</v>
          </cell>
          <cell r="K221">
            <v>650100</v>
          </cell>
          <cell r="M221" t="str">
            <v>CA52</v>
          </cell>
          <cell r="N221">
            <v>38641</v>
          </cell>
          <cell r="O221">
            <v>38641</v>
          </cell>
          <cell r="P221">
            <v>39005</v>
          </cell>
          <cell r="Q221" t="str">
            <v>Not relocated</v>
          </cell>
          <cell r="R221">
            <v>38974</v>
          </cell>
          <cell r="S221">
            <v>12</v>
          </cell>
          <cell r="T221" t="str">
            <v>Normal 45 hours</v>
          </cell>
          <cell r="U221">
            <v>2</v>
          </cell>
          <cell r="V221" t="str">
            <v>DC</v>
          </cell>
          <cell r="W221" t="str">
            <v>N</v>
          </cell>
          <cell r="X221"/>
          <cell r="Y221"/>
          <cell r="Z221"/>
          <cell r="AA221">
            <v>39005</v>
          </cell>
          <cell r="AB221" t="str">
            <v>End of contract</v>
          </cell>
        </row>
        <row r="222">
          <cell r="A222" t="str">
            <v>EF0219</v>
          </cell>
          <cell r="B222" t="str">
            <v>Stopped</v>
          </cell>
          <cell r="C222" t="str">
            <v>ELFASHER</v>
          </cell>
          <cell r="D222" t="str">
            <v xml:space="preserve">Seedig ABDURHMAN </v>
          </cell>
          <cell r="F222" t="str">
            <v>LOG</v>
          </cell>
          <cell r="G222" t="str">
            <v xml:space="preserve">Driver </v>
          </cell>
          <cell r="H222" t="str">
            <v>C</v>
          </cell>
          <cell r="I222" t="str">
            <v>Office</v>
          </cell>
          <cell r="J222" t="str">
            <v>EFC01</v>
          </cell>
          <cell r="K222">
            <v>650100</v>
          </cell>
          <cell r="M222" t="str">
            <v>CA52</v>
          </cell>
          <cell r="N222">
            <v>38641</v>
          </cell>
          <cell r="O222">
            <v>38823</v>
          </cell>
          <cell r="P222">
            <v>39172</v>
          </cell>
          <cell r="Q222" t="str">
            <v>Not relocated</v>
          </cell>
          <cell r="R222">
            <v>39141</v>
          </cell>
          <cell r="S222">
            <v>12</v>
          </cell>
          <cell r="T222" t="str">
            <v>Normal 45 hours</v>
          </cell>
          <cell r="U222">
            <v>2</v>
          </cell>
          <cell r="V222" t="str">
            <v>DC</v>
          </cell>
          <cell r="W222" t="str">
            <v>N</v>
          </cell>
          <cell r="X222"/>
          <cell r="Y222"/>
          <cell r="Z222"/>
          <cell r="AA222">
            <v>38990</v>
          </cell>
          <cell r="AB222" t="str">
            <v>Resignation</v>
          </cell>
        </row>
        <row r="223">
          <cell r="A223" t="str">
            <v>EF0220</v>
          </cell>
          <cell r="B223" t="str">
            <v>Stopped</v>
          </cell>
          <cell r="C223" t="str">
            <v>ELFASHER</v>
          </cell>
          <cell r="D223" t="str">
            <v xml:space="preserve">Amna SALIH ADAM </v>
          </cell>
          <cell r="F223" t="str">
            <v>NUT</v>
          </cell>
          <cell r="G223" t="str">
            <v xml:space="preserve">Phase Monitor </v>
          </cell>
          <cell r="H223" t="str">
            <v>B</v>
          </cell>
          <cell r="I223" t="str">
            <v>TFC</v>
          </cell>
          <cell r="J223" t="str">
            <v>EFN01</v>
          </cell>
          <cell r="K223">
            <v>650101</v>
          </cell>
          <cell r="M223" t="str">
            <v>CA22</v>
          </cell>
          <cell r="N223">
            <v>38623</v>
          </cell>
          <cell r="O223">
            <v>38804</v>
          </cell>
          <cell r="P223">
            <v>38821</v>
          </cell>
          <cell r="Q223" t="str">
            <v>Not relocated</v>
          </cell>
          <cell r="R223">
            <v>38790</v>
          </cell>
          <cell r="S223">
            <v>17</v>
          </cell>
          <cell r="T223" t="str">
            <v>Shift 48 hours</v>
          </cell>
          <cell r="U223">
            <v>2</v>
          </cell>
          <cell r="V223" t="str">
            <v>DC</v>
          </cell>
          <cell r="W223">
            <v>3</v>
          </cell>
          <cell r="X223"/>
          <cell r="Y223"/>
          <cell r="Z223"/>
          <cell r="AA223">
            <v>38821</v>
          </cell>
          <cell r="AB223" t="str">
            <v>End of contract</v>
          </cell>
        </row>
        <row r="224">
          <cell r="A224" t="str">
            <v>EF0223</v>
          </cell>
          <cell r="B224" t="str">
            <v>Stopped</v>
          </cell>
          <cell r="C224" t="str">
            <v>ELFASHER</v>
          </cell>
          <cell r="D224" t="str">
            <v xml:space="preserve">Nizar HAMDAN AL MAHDI </v>
          </cell>
          <cell r="F224" t="str">
            <v>FS</v>
          </cell>
          <cell r="G224" t="str">
            <v>Data Entry Manager</v>
          </cell>
          <cell r="H224" t="str">
            <v>C</v>
          </cell>
          <cell r="I224" t="str">
            <v>Field</v>
          </cell>
          <cell r="J224" t="str">
            <v>EFF01</v>
          </cell>
          <cell r="K224">
            <v>650101</v>
          </cell>
          <cell r="M224" t="str">
            <v>CA04</v>
          </cell>
          <cell r="N224">
            <v>38665</v>
          </cell>
          <cell r="O224">
            <v>38665</v>
          </cell>
          <cell r="P224">
            <v>38707</v>
          </cell>
          <cell r="Q224" t="str">
            <v>Not relocated</v>
          </cell>
          <cell r="R224">
            <v>38676</v>
          </cell>
          <cell r="S224">
            <v>2</v>
          </cell>
          <cell r="T224" t="str">
            <v>Normal 45 hours</v>
          </cell>
          <cell r="U224">
            <v>2</v>
          </cell>
          <cell r="V224" t="str">
            <v>DC</v>
          </cell>
          <cell r="W224">
            <v>3</v>
          </cell>
          <cell r="X224"/>
          <cell r="Y224"/>
          <cell r="Z224"/>
          <cell r="AB224" t="str">
            <v>Resignation</v>
          </cell>
        </row>
        <row r="225">
          <cell r="A225" t="str">
            <v>EF0224</v>
          </cell>
          <cell r="B225" t="str">
            <v>Stopped</v>
          </cell>
          <cell r="C225" t="str">
            <v>ELFASHER</v>
          </cell>
          <cell r="D225" t="str">
            <v xml:space="preserve">Adam AHMED IBRAHIM </v>
          </cell>
          <cell r="F225" t="str">
            <v>FS</v>
          </cell>
          <cell r="G225" t="str">
            <v xml:space="preserve">Food security monitor </v>
          </cell>
          <cell r="H225" t="str">
            <v>C</v>
          </cell>
          <cell r="I225" t="str">
            <v>Field</v>
          </cell>
          <cell r="J225" t="str">
            <v>EFF01</v>
          </cell>
          <cell r="K225">
            <v>650101</v>
          </cell>
          <cell r="M225" t="str">
            <v>CA04</v>
          </cell>
          <cell r="N225">
            <v>38665</v>
          </cell>
          <cell r="O225">
            <v>38707</v>
          </cell>
          <cell r="P225">
            <v>38888</v>
          </cell>
          <cell r="Q225" t="str">
            <v>Not relocated</v>
          </cell>
          <cell r="R225">
            <v>38857</v>
          </cell>
          <cell r="S225">
            <v>6</v>
          </cell>
          <cell r="T225" t="str">
            <v>Normal 45 hours</v>
          </cell>
          <cell r="U225">
            <v>2</v>
          </cell>
          <cell r="V225" t="str">
            <v>DC</v>
          </cell>
          <cell r="W225">
            <v>3</v>
          </cell>
          <cell r="X225"/>
          <cell r="Y225"/>
          <cell r="Z225"/>
          <cell r="AA225">
            <v>38888</v>
          </cell>
          <cell r="AB225" t="str">
            <v>End of contract</v>
          </cell>
        </row>
        <row r="226">
          <cell r="A226" t="str">
            <v>EF0225</v>
          </cell>
          <cell r="B226" t="str">
            <v>Stopped</v>
          </cell>
          <cell r="C226" t="str">
            <v>ELFASHER</v>
          </cell>
          <cell r="D226" t="str">
            <v>Eltajani FUDEL MUSTAFA</v>
          </cell>
          <cell r="F226" t="str">
            <v>FS</v>
          </cell>
          <cell r="G226" t="str">
            <v>Data Entry Manager</v>
          </cell>
          <cell r="H226" t="str">
            <v>C</v>
          </cell>
          <cell r="I226" t="str">
            <v>Field</v>
          </cell>
          <cell r="J226" t="str">
            <v>EFF01</v>
          </cell>
          <cell r="K226">
            <v>650101</v>
          </cell>
          <cell r="M226" t="str">
            <v>CA04</v>
          </cell>
          <cell r="N226">
            <v>38665</v>
          </cell>
          <cell r="O226">
            <v>38665</v>
          </cell>
          <cell r="P226">
            <v>38707</v>
          </cell>
          <cell r="Q226" t="str">
            <v>Not relocated</v>
          </cell>
          <cell r="R226">
            <v>38676</v>
          </cell>
          <cell r="S226">
            <v>2</v>
          </cell>
          <cell r="T226" t="str">
            <v>Normal 45 hours</v>
          </cell>
          <cell r="U226">
            <v>1</v>
          </cell>
          <cell r="V226" t="str">
            <v>DC</v>
          </cell>
          <cell r="W226">
            <v>3</v>
          </cell>
          <cell r="X226"/>
          <cell r="Y226"/>
          <cell r="Z226"/>
          <cell r="AB226" t="str">
            <v>Resignation</v>
          </cell>
        </row>
        <row r="227">
          <cell r="A227" t="str">
            <v>EF0226</v>
          </cell>
          <cell r="B227" t="str">
            <v>Active</v>
          </cell>
          <cell r="C227" t="str">
            <v>ELFASHER</v>
          </cell>
          <cell r="D227" t="str">
            <v xml:space="preserve">Ibrahim SULIEMAN </v>
          </cell>
          <cell r="F227" t="str">
            <v>LOG</v>
          </cell>
          <cell r="G227" t="str">
            <v>Watchman</v>
          </cell>
          <cell r="H227" t="str">
            <v>A11</v>
          </cell>
          <cell r="I227" t="str">
            <v>Office</v>
          </cell>
          <cell r="J227" t="str">
            <v>EFC01</v>
          </cell>
          <cell r="K227">
            <v>650100</v>
          </cell>
          <cell r="L227" t="str">
            <v>F1K</v>
          </cell>
          <cell r="M227" t="str">
            <v>CA03</v>
          </cell>
          <cell r="N227">
            <v>38750</v>
          </cell>
          <cell r="O227">
            <v>39115</v>
          </cell>
          <cell r="P227">
            <v>39479</v>
          </cell>
          <cell r="Q227" t="str">
            <v>Not relocated</v>
          </cell>
          <cell r="R227">
            <v>39448</v>
          </cell>
          <cell r="S227">
            <v>12</v>
          </cell>
          <cell r="T227" t="str">
            <v>Shift 48 hours</v>
          </cell>
          <cell r="U227">
            <v>2</v>
          </cell>
          <cell r="V227" t="str">
            <v>DC</v>
          </cell>
          <cell r="W227" t="str">
            <v>N</v>
          </cell>
          <cell r="X227"/>
          <cell r="Y227"/>
          <cell r="Z227"/>
        </row>
        <row r="228">
          <cell r="A228" t="str">
            <v>EF0227</v>
          </cell>
          <cell r="B228" t="str">
            <v>Active</v>
          </cell>
          <cell r="C228" t="str">
            <v>ELFASHER</v>
          </cell>
          <cell r="D228" t="str">
            <v xml:space="preserve">Hassan ABDUHADI ALI </v>
          </cell>
          <cell r="F228" t="str">
            <v>LOG</v>
          </cell>
          <cell r="G228" t="str">
            <v>Watchman</v>
          </cell>
          <cell r="H228" t="str">
            <v>A11</v>
          </cell>
          <cell r="I228" t="str">
            <v>Office</v>
          </cell>
          <cell r="J228" t="str">
            <v>EFC01</v>
          </cell>
          <cell r="K228">
            <v>650100</v>
          </cell>
          <cell r="L228" t="str">
            <v>F1K</v>
          </cell>
          <cell r="M228" t="str">
            <v>CA03</v>
          </cell>
          <cell r="N228">
            <v>38750</v>
          </cell>
          <cell r="O228">
            <v>39115</v>
          </cell>
          <cell r="P228">
            <v>39479</v>
          </cell>
          <cell r="Q228" t="str">
            <v>Not relocated</v>
          </cell>
          <cell r="R228">
            <v>39448</v>
          </cell>
          <cell r="S228">
            <v>12</v>
          </cell>
          <cell r="T228" t="str">
            <v>Shift 48 hours</v>
          </cell>
          <cell r="U228">
            <v>2</v>
          </cell>
          <cell r="V228" t="str">
            <v>DC</v>
          </cell>
          <cell r="W228" t="str">
            <v>N</v>
          </cell>
          <cell r="X228"/>
          <cell r="Y228"/>
          <cell r="Z228"/>
        </row>
        <row r="229">
          <cell r="A229" t="str">
            <v>EF0228</v>
          </cell>
          <cell r="B229" t="str">
            <v>Active</v>
          </cell>
          <cell r="C229" t="str">
            <v>ELFASHER</v>
          </cell>
          <cell r="D229" t="str">
            <v>Hassan ABDALLAH Arja</v>
          </cell>
          <cell r="F229" t="str">
            <v>LOG</v>
          </cell>
          <cell r="G229" t="str">
            <v>Watchman</v>
          </cell>
          <cell r="H229" t="str">
            <v>A11</v>
          </cell>
          <cell r="I229" t="str">
            <v>Office</v>
          </cell>
          <cell r="J229" t="str">
            <v>EFC01</v>
          </cell>
          <cell r="K229">
            <v>650100</v>
          </cell>
          <cell r="L229" t="str">
            <v>F1K</v>
          </cell>
          <cell r="M229" t="str">
            <v>CA03</v>
          </cell>
          <cell r="N229">
            <v>38750</v>
          </cell>
          <cell r="O229">
            <v>39115</v>
          </cell>
          <cell r="P229">
            <v>39479</v>
          </cell>
          <cell r="Q229" t="str">
            <v>Not relocated</v>
          </cell>
          <cell r="R229">
            <v>39448</v>
          </cell>
          <cell r="S229">
            <v>12</v>
          </cell>
          <cell r="T229" t="str">
            <v>Shift 48 hours</v>
          </cell>
          <cell r="U229">
            <v>2</v>
          </cell>
          <cell r="V229" t="str">
            <v>DC</v>
          </cell>
          <cell r="W229" t="str">
            <v>N</v>
          </cell>
          <cell r="X229"/>
          <cell r="Y229"/>
          <cell r="Z229"/>
        </row>
        <row r="230">
          <cell r="A230" t="str">
            <v>EF0229</v>
          </cell>
          <cell r="B230" t="str">
            <v>Active</v>
          </cell>
          <cell r="C230" t="str">
            <v>ELFASHER</v>
          </cell>
          <cell r="D230" t="str">
            <v>Sameer Hamed SHOGAR</v>
          </cell>
          <cell r="F230" t="str">
            <v>LOG</v>
          </cell>
          <cell r="G230" t="str">
            <v>Watchman</v>
          </cell>
          <cell r="H230" t="str">
            <v>A11</v>
          </cell>
          <cell r="I230" t="str">
            <v>Office</v>
          </cell>
          <cell r="J230" t="str">
            <v>EFC01</v>
          </cell>
          <cell r="K230">
            <v>650100</v>
          </cell>
          <cell r="L230" t="str">
            <v>F1K</v>
          </cell>
          <cell r="M230" t="str">
            <v>CA03</v>
          </cell>
          <cell r="N230">
            <v>38750</v>
          </cell>
          <cell r="O230">
            <v>39115</v>
          </cell>
          <cell r="P230">
            <v>39479</v>
          </cell>
          <cell r="Q230" t="str">
            <v>Not relocated</v>
          </cell>
          <cell r="R230">
            <v>39448</v>
          </cell>
          <cell r="S230">
            <v>12</v>
          </cell>
          <cell r="T230" t="str">
            <v>Shift 48 hours</v>
          </cell>
          <cell r="U230">
            <v>2</v>
          </cell>
          <cell r="V230" t="str">
            <v>DC</v>
          </cell>
          <cell r="W230" t="str">
            <v>N</v>
          </cell>
          <cell r="X230"/>
          <cell r="Y230"/>
          <cell r="Z230"/>
        </row>
        <row r="231">
          <cell r="A231" t="str">
            <v>EF0230</v>
          </cell>
          <cell r="B231" t="str">
            <v>Active</v>
          </cell>
          <cell r="C231" t="str">
            <v>ELFASHER</v>
          </cell>
          <cell r="D231" t="str">
            <v xml:space="preserve">Elnizeer SAAD ELNOUR </v>
          </cell>
          <cell r="F231" t="str">
            <v>LOG</v>
          </cell>
          <cell r="G231" t="str">
            <v>Watchman</v>
          </cell>
          <cell r="H231" t="str">
            <v>A11</v>
          </cell>
          <cell r="I231" t="str">
            <v>WHouse</v>
          </cell>
          <cell r="J231" t="str">
            <v>EFC01</v>
          </cell>
          <cell r="K231">
            <v>650100</v>
          </cell>
          <cell r="L231" t="str">
            <v>F1K</v>
          </cell>
          <cell r="M231" t="str">
            <v>CA03</v>
          </cell>
          <cell r="N231">
            <v>38750</v>
          </cell>
          <cell r="O231">
            <v>39115</v>
          </cell>
          <cell r="P231">
            <v>39479</v>
          </cell>
          <cell r="Q231" t="str">
            <v>Not relocated</v>
          </cell>
          <cell r="R231">
            <v>39448</v>
          </cell>
          <cell r="S231">
            <v>12</v>
          </cell>
          <cell r="T231" t="str">
            <v>Shift 48 hours</v>
          </cell>
          <cell r="U231">
            <v>2</v>
          </cell>
          <cell r="V231" t="str">
            <v>DC</v>
          </cell>
          <cell r="W231" t="str">
            <v>N</v>
          </cell>
          <cell r="X231"/>
          <cell r="Y231"/>
          <cell r="Z231"/>
        </row>
        <row r="232">
          <cell r="A232" t="str">
            <v>EF0231</v>
          </cell>
          <cell r="B232" t="str">
            <v>Active</v>
          </cell>
          <cell r="C232" t="str">
            <v>ELFASHER</v>
          </cell>
          <cell r="D232" t="str">
            <v>Ibrahim Yousif Mohamed</v>
          </cell>
          <cell r="F232" t="str">
            <v>LOG</v>
          </cell>
          <cell r="G232" t="str">
            <v>Watchman</v>
          </cell>
          <cell r="H232" t="str">
            <v>A11</v>
          </cell>
          <cell r="I232" t="str">
            <v>WHouse</v>
          </cell>
          <cell r="J232" t="str">
            <v>EFC01</v>
          </cell>
          <cell r="K232">
            <v>650100</v>
          </cell>
          <cell r="L232" t="str">
            <v>F1K</v>
          </cell>
          <cell r="M232" t="str">
            <v>CA03</v>
          </cell>
          <cell r="N232">
            <v>38750</v>
          </cell>
          <cell r="O232">
            <v>39115</v>
          </cell>
          <cell r="P232">
            <v>39479</v>
          </cell>
          <cell r="Q232" t="str">
            <v>Not relocated</v>
          </cell>
          <cell r="R232">
            <v>39448</v>
          </cell>
          <cell r="S232">
            <v>12</v>
          </cell>
          <cell r="T232" t="str">
            <v>Shift 48 hours</v>
          </cell>
          <cell r="U232">
            <v>2</v>
          </cell>
          <cell r="V232" t="str">
            <v>DC</v>
          </cell>
          <cell r="W232" t="str">
            <v>N</v>
          </cell>
          <cell r="X232"/>
          <cell r="Y232"/>
          <cell r="Z232"/>
        </row>
        <row r="233">
          <cell r="A233" t="str">
            <v>EF0232</v>
          </cell>
          <cell r="B233" t="str">
            <v>Active</v>
          </cell>
          <cell r="C233" t="str">
            <v>ELFASHER</v>
          </cell>
          <cell r="D233" t="str">
            <v xml:space="preserve">Abdalla SALEH ABAKER </v>
          </cell>
          <cell r="F233" t="str">
            <v>LOG</v>
          </cell>
          <cell r="G233" t="str">
            <v>Watchman</v>
          </cell>
          <cell r="H233" t="str">
            <v>A11</v>
          </cell>
          <cell r="I233" t="str">
            <v>Office</v>
          </cell>
          <cell r="J233" t="str">
            <v>EFC01</v>
          </cell>
          <cell r="K233">
            <v>650100</v>
          </cell>
          <cell r="L233" t="str">
            <v>F1K</v>
          </cell>
          <cell r="M233" t="str">
            <v>CA03</v>
          </cell>
          <cell r="N233">
            <v>38750</v>
          </cell>
          <cell r="O233">
            <v>39115</v>
          </cell>
          <cell r="P233">
            <v>39479</v>
          </cell>
          <cell r="Q233" t="str">
            <v>Not relocated</v>
          </cell>
          <cell r="R233">
            <v>39448</v>
          </cell>
          <cell r="S233">
            <v>12</v>
          </cell>
          <cell r="T233" t="str">
            <v>Shift 48 hours</v>
          </cell>
          <cell r="U233">
            <v>2</v>
          </cell>
          <cell r="V233" t="str">
            <v>DC</v>
          </cell>
          <cell r="W233" t="str">
            <v>N</v>
          </cell>
          <cell r="X233"/>
          <cell r="Y233"/>
          <cell r="Z233"/>
        </row>
        <row r="234">
          <cell r="A234" t="str">
            <v>EF0233</v>
          </cell>
          <cell r="B234" t="str">
            <v>Stopped</v>
          </cell>
          <cell r="C234" t="str">
            <v>ELFASHER</v>
          </cell>
          <cell r="D234" t="str">
            <v xml:space="preserve">Nur Eldeein Kasham </v>
          </cell>
          <cell r="F234" t="str">
            <v>LOG</v>
          </cell>
          <cell r="G234" t="str">
            <v>Purchaser Assistant</v>
          </cell>
          <cell r="H234" t="str">
            <v>D</v>
          </cell>
          <cell r="I234" t="str">
            <v>Office</v>
          </cell>
          <cell r="J234" t="str">
            <v>EFC01</v>
          </cell>
          <cell r="K234">
            <v>650100</v>
          </cell>
          <cell r="M234" t="str">
            <v>CA52</v>
          </cell>
          <cell r="N234">
            <v>38750</v>
          </cell>
          <cell r="O234">
            <v>38750</v>
          </cell>
          <cell r="P234">
            <v>39114</v>
          </cell>
          <cell r="Q234" t="str">
            <v>Not relocated</v>
          </cell>
          <cell r="R234">
            <v>39083</v>
          </cell>
          <cell r="S234">
            <v>12</v>
          </cell>
          <cell r="T234" t="str">
            <v>Normal 45 hours</v>
          </cell>
          <cell r="U234">
            <v>1</v>
          </cell>
          <cell r="V234" t="str">
            <v>DC</v>
          </cell>
          <cell r="W234">
            <v>3</v>
          </cell>
          <cell r="X234"/>
          <cell r="Y234"/>
          <cell r="Z234"/>
          <cell r="AA234">
            <v>39033</v>
          </cell>
          <cell r="AB234" t="str">
            <v>Resignation</v>
          </cell>
        </row>
        <row r="235">
          <cell r="A235" t="str">
            <v>EF0234</v>
          </cell>
          <cell r="B235" t="str">
            <v xml:space="preserve">Active </v>
          </cell>
          <cell r="C235" t="str">
            <v>ELFASHER</v>
          </cell>
          <cell r="D235" t="str">
            <v xml:space="preserve">Yousif ABDULLMULA  AHMED </v>
          </cell>
          <cell r="F235" t="str">
            <v>WS</v>
          </cell>
          <cell r="G235" t="str">
            <v>Watsan Assitant Manager</v>
          </cell>
          <cell r="H235" t="str">
            <v>G11</v>
          </cell>
          <cell r="I235" t="str">
            <v>Field</v>
          </cell>
          <cell r="J235" t="str">
            <v>EFH01</v>
          </cell>
          <cell r="K235">
            <v>650101</v>
          </cell>
          <cell r="L235" t="str">
            <v>F5L</v>
          </cell>
          <cell r="M235" t="str">
            <v>AB01</v>
          </cell>
          <cell r="N235">
            <v>38708</v>
          </cell>
          <cell r="O235">
            <v>39163</v>
          </cell>
          <cell r="P235">
            <v>2958465</v>
          </cell>
          <cell r="Q235" t="str">
            <v>Not relocated</v>
          </cell>
          <cell r="R235">
            <v>2958434</v>
          </cell>
          <cell r="S235" t="str">
            <v>Indefinite</v>
          </cell>
          <cell r="T235" t="str">
            <v>Normal 45 hours</v>
          </cell>
          <cell r="U235">
            <v>3</v>
          </cell>
          <cell r="V235" t="str">
            <v>IC</v>
          </cell>
          <cell r="W235" t="str">
            <v>N</v>
          </cell>
          <cell r="X235"/>
          <cell r="Y235"/>
          <cell r="Z235"/>
        </row>
        <row r="236">
          <cell r="A236" t="str">
            <v>EF0235</v>
          </cell>
          <cell r="B236" t="str">
            <v>Stopped</v>
          </cell>
          <cell r="C236" t="str">
            <v>ELFASHER</v>
          </cell>
          <cell r="D236" t="str">
            <v xml:space="preserve">Sakeena ADAM IBRAHIM </v>
          </cell>
          <cell r="F236" t="str">
            <v>WS</v>
          </cell>
          <cell r="G236" t="str">
            <v>Community Animator</v>
          </cell>
          <cell r="H236" t="str">
            <v>D1</v>
          </cell>
          <cell r="I236" t="str">
            <v>Field</v>
          </cell>
          <cell r="J236" t="str">
            <v>EFH01</v>
          </cell>
          <cell r="K236">
            <v>650101</v>
          </cell>
          <cell r="L236" t="str">
            <v>F5L</v>
          </cell>
          <cell r="M236" t="str">
            <v>AB01</v>
          </cell>
          <cell r="N236">
            <v>38708</v>
          </cell>
          <cell r="O236">
            <v>38799</v>
          </cell>
          <cell r="P236">
            <v>39163</v>
          </cell>
          <cell r="Q236" t="str">
            <v>Not relocated</v>
          </cell>
          <cell r="R236">
            <v>39132</v>
          </cell>
          <cell r="S236">
            <v>12</v>
          </cell>
          <cell r="T236" t="str">
            <v>Normal 45 hours</v>
          </cell>
          <cell r="U236">
            <v>2</v>
          </cell>
          <cell r="V236" t="str">
            <v>DC</v>
          </cell>
          <cell r="W236" t="str">
            <v>N</v>
          </cell>
          <cell r="X236"/>
          <cell r="Y236"/>
          <cell r="Z236"/>
          <cell r="AA236">
            <v>39163</v>
          </cell>
          <cell r="AB236" t="str">
            <v>End of contract</v>
          </cell>
        </row>
        <row r="237">
          <cell r="A237" t="str">
            <v>EF0236</v>
          </cell>
          <cell r="B237" t="str">
            <v>Stopped</v>
          </cell>
          <cell r="C237" t="str">
            <v>ELFASHER</v>
          </cell>
          <cell r="D237" t="str">
            <v xml:space="preserve">Abubaker ABDULSHAFI </v>
          </cell>
          <cell r="F237" t="str">
            <v>WS</v>
          </cell>
          <cell r="G237" t="str">
            <v>Community Approach Supervisor</v>
          </cell>
          <cell r="H237" t="str">
            <v>E1</v>
          </cell>
          <cell r="I237" t="str">
            <v>Field</v>
          </cell>
          <cell r="J237" t="str">
            <v>EFH01</v>
          </cell>
          <cell r="K237">
            <v>650101</v>
          </cell>
          <cell r="L237" t="str">
            <v>F5L</v>
          </cell>
          <cell r="M237" t="str">
            <v>AB01</v>
          </cell>
          <cell r="N237">
            <v>38708</v>
          </cell>
          <cell r="O237">
            <v>38799</v>
          </cell>
          <cell r="P237">
            <v>39163</v>
          </cell>
          <cell r="Q237" t="str">
            <v>Not relocated</v>
          </cell>
          <cell r="R237">
            <v>39132</v>
          </cell>
          <cell r="S237">
            <v>12</v>
          </cell>
          <cell r="T237" t="str">
            <v>Normal 45 hours</v>
          </cell>
          <cell r="U237">
            <v>2</v>
          </cell>
          <cell r="V237" t="str">
            <v>DC</v>
          </cell>
          <cell r="W237" t="str">
            <v>N</v>
          </cell>
          <cell r="X237"/>
          <cell r="Y237"/>
          <cell r="Z237"/>
          <cell r="AA237">
            <v>39163</v>
          </cell>
          <cell r="AB237" t="str">
            <v>End of contract</v>
          </cell>
        </row>
        <row r="238">
          <cell r="A238" t="str">
            <v>EF0237</v>
          </cell>
          <cell r="B238" t="str">
            <v>Stopped</v>
          </cell>
          <cell r="C238" t="str">
            <v>ELFASHER</v>
          </cell>
          <cell r="D238" t="str">
            <v xml:space="preserve">Murshid OSMAN MOHAMED </v>
          </cell>
          <cell r="F238" t="str">
            <v>WS</v>
          </cell>
          <cell r="G238" t="str">
            <v>Community Animator</v>
          </cell>
          <cell r="H238" t="str">
            <v>D1</v>
          </cell>
          <cell r="I238" t="str">
            <v>Field</v>
          </cell>
          <cell r="J238" t="str">
            <v>EFH01</v>
          </cell>
          <cell r="K238">
            <v>650101</v>
          </cell>
          <cell r="L238" t="str">
            <v>F5L</v>
          </cell>
          <cell r="M238" t="str">
            <v>AB01</v>
          </cell>
          <cell r="N238">
            <v>38708</v>
          </cell>
          <cell r="O238">
            <v>38799</v>
          </cell>
          <cell r="P238">
            <v>39163</v>
          </cell>
          <cell r="Q238" t="str">
            <v>Not relocated</v>
          </cell>
          <cell r="R238">
            <v>39132</v>
          </cell>
          <cell r="S238">
            <v>12</v>
          </cell>
          <cell r="T238" t="str">
            <v>Normal 45 hours</v>
          </cell>
          <cell r="U238">
            <v>2</v>
          </cell>
          <cell r="V238" t="str">
            <v>DC</v>
          </cell>
          <cell r="W238" t="str">
            <v>N</v>
          </cell>
          <cell r="X238"/>
          <cell r="Y238"/>
          <cell r="Z238"/>
          <cell r="AA238">
            <v>39163</v>
          </cell>
          <cell r="AB238" t="str">
            <v>End of contract</v>
          </cell>
        </row>
        <row r="239">
          <cell r="A239" t="str">
            <v>EF0238</v>
          </cell>
          <cell r="B239" t="str">
            <v>Stopped</v>
          </cell>
          <cell r="C239" t="str">
            <v>ELFASHER</v>
          </cell>
          <cell r="D239" t="str">
            <v xml:space="preserve">Ahmed ISMAIL ABDULRHMAN </v>
          </cell>
          <cell r="F239" t="str">
            <v>WS</v>
          </cell>
          <cell r="G239" t="str">
            <v>Community Animator</v>
          </cell>
          <cell r="H239" t="str">
            <v>D1</v>
          </cell>
          <cell r="I239" t="str">
            <v>Field</v>
          </cell>
          <cell r="J239" t="str">
            <v>EFH01</v>
          </cell>
          <cell r="K239">
            <v>650101</v>
          </cell>
          <cell r="L239" t="str">
            <v>F5L</v>
          </cell>
          <cell r="M239" t="str">
            <v>AB01</v>
          </cell>
          <cell r="N239">
            <v>38708</v>
          </cell>
          <cell r="O239">
            <v>38799</v>
          </cell>
          <cell r="P239">
            <v>39163</v>
          </cell>
          <cell r="Q239" t="str">
            <v>Not relocated</v>
          </cell>
          <cell r="R239">
            <v>39132</v>
          </cell>
          <cell r="S239">
            <v>12</v>
          </cell>
          <cell r="T239" t="str">
            <v>Normal 45 hours</v>
          </cell>
          <cell r="U239">
            <v>2</v>
          </cell>
          <cell r="V239" t="str">
            <v>DC</v>
          </cell>
          <cell r="W239" t="str">
            <v>N</v>
          </cell>
          <cell r="X239"/>
          <cell r="Y239"/>
          <cell r="Z239"/>
          <cell r="AA239">
            <v>39163</v>
          </cell>
          <cell r="AB239" t="str">
            <v>End of contract</v>
          </cell>
        </row>
        <row r="240">
          <cell r="A240" t="str">
            <v>EF0239</v>
          </cell>
          <cell r="B240" t="str">
            <v xml:space="preserve">Active </v>
          </cell>
          <cell r="C240" t="str">
            <v>ELFASHER</v>
          </cell>
          <cell r="D240" t="str">
            <v xml:space="preserve">Elys ADAM AHMED </v>
          </cell>
          <cell r="F240" t="str">
            <v>LOG</v>
          </cell>
          <cell r="G240" t="str">
            <v>Watchman</v>
          </cell>
          <cell r="H240" t="str">
            <v>A11</v>
          </cell>
          <cell r="I240" t="str">
            <v>Field</v>
          </cell>
          <cell r="J240" t="str">
            <v>EFC01</v>
          </cell>
          <cell r="K240">
            <v>650100</v>
          </cell>
          <cell r="L240" t="str">
            <v>D4H</v>
          </cell>
          <cell r="M240" t="str">
            <v>AB00</v>
          </cell>
          <cell r="N240">
            <v>38718</v>
          </cell>
          <cell r="O240">
            <v>39083</v>
          </cell>
          <cell r="P240">
            <v>2958465</v>
          </cell>
          <cell r="Q240" t="str">
            <v>Not relocated</v>
          </cell>
          <cell r="R240">
            <v>2958434</v>
          </cell>
          <cell r="S240" t="str">
            <v>Indefinite</v>
          </cell>
          <cell r="T240" t="str">
            <v>Shift 48 hours</v>
          </cell>
          <cell r="U240">
            <v>3</v>
          </cell>
          <cell r="V240" t="str">
            <v>IC</v>
          </cell>
          <cell r="W240" t="str">
            <v>N</v>
          </cell>
          <cell r="X240"/>
          <cell r="Y240"/>
          <cell r="Z240"/>
        </row>
        <row r="241">
          <cell r="A241" t="str">
            <v>EF0240</v>
          </cell>
          <cell r="B241" t="str">
            <v xml:space="preserve">Active </v>
          </cell>
          <cell r="C241" t="str">
            <v>ELFASHER</v>
          </cell>
          <cell r="D241" t="str">
            <v>Mohamed ABAKER Ahmed</v>
          </cell>
          <cell r="F241" t="str">
            <v>LOG</v>
          </cell>
          <cell r="G241" t="str">
            <v>Watchman</v>
          </cell>
          <cell r="H241" t="str">
            <v>A11</v>
          </cell>
          <cell r="I241" t="str">
            <v>Field</v>
          </cell>
          <cell r="J241" t="str">
            <v>EFC01</v>
          </cell>
          <cell r="K241">
            <v>650100</v>
          </cell>
          <cell r="L241" t="str">
            <v>D4H</v>
          </cell>
          <cell r="M241" t="str">
            <v>AB00</v>
          </cell>
          <cell r="N241">
            <v>38718</v>
          </cell>
          <cell r="O241">
            <v>39083</v>
          </cell>
          <cell r="P241">
            <v>2958465</v>
          </cell>
          <cell r="Q241" t="str">
            <v>Not relocated</v>
          </cell>
          <cell r="R241">
            <v>2958434</v>
          </cell>
          <cell r="S241" t="str">
            <v>Indefinite</v>
          </cell>
          <cell r="T241" t="str">
            <v>Shift 48 hours</v>
          </cell>
          <cell r="U241">
            <v>3</v>
          </cell>
          <cell r="V241" t="str">
            <v>IC</v>
          </cell>
          <cell r="W241" t="str">
            <v>N</v>
          </cell>
          <cell r="X241"/>
          <cell r="Y241"/>
          <cell r="Z241"/>
        </row>
        <row r="242">
          <cell r="A242" t="str">
            <v>EF0241</v>
          </cell>
          <cell r="B242" t="str">
            <v>Active</v>
          </cell>
          <cell r="C242" t="str">
            <v>ELFASHER</v>
          </cell>
          <cell r="D242" t="str">
            <v>Eldouma EISSA Abdelmountaleb</v>
          </cell>
          <cell r="F242" t="str">
            <v>LOG</v>
          </cell>
          <cell r="G242" t="str">
            <v>Watchman</v>
          </cell>
          <cell r="H242" t="str">
            <v>A11</v>
          </cell>
          <cell r="I242" t="str">
            <v>Field</v>
          </cell>
          <cell r="J242" t="str">
            <v>EFC01</v>
          </cell>
          <cell r="K242">
            <v>650100</v>
          </cell>
          <cell r="L242" t="str">
            <v>D4H</v>
          </cell>
          <cell r="M242" t="str">
            <v>AB00</v>
          </cell>
          <cell r="N242">
            <v>38718</v>
          </cell>
          <cell r="O242">
            <v>39083</v>
          </cell>
          <cell r="P242">
            <v>2958465</v>
          </cell>
          <cell r="Q242" t="str">
            <v>Not relocated</v>
          </cell>
          <cell r="R242">
            <v>2958434</v>
          </cell>
          <cell r="S242" t="str">
            <v>Indefinite</v>
          </cell>
          <cell r="T242" t="str">
            <v>Shift 48 hours</v>
          </cell>
          <cell r="U242">
            <v>3</v>
          </cell>
          <cell r="V242" t="str">
            <v>IC</v>
          </cell>
          <cell r="W242" t="str">
            <v>N</v>
          </cell>
          <cell r="X242"/>
          <cell r="Y242"/>
          <cell r="Z242"/>
        </row>
        <row r="243">
          <cell r="A243" t="str">
            <v>EF0242</v>
          </cell>
          <cell r="B243" t="str">
            <v>Stopped</v>
          </cell>
          <cell r="C243" t="str">
            <v>ELFASHER</v>
          </cell>
          <cell r="D243" t="str">
            <v xml:space="preserve">Mohmed ABAKER MOHAMED </v>
          </cell>
          <cell r="F243" t="str">
            <v>FA</v>
          </cell>
          <cell r="G243" t="str">
            <v xml:space="preserve">Food Distributor </v>
          </cell>
          <cell r="H243" t="str">
            <v>B1</v>
          </cell>
          <cell r="I243" t="str">
            <v>Field</v>
          </cell>
          <cell r="J243" t="str">
            <v>EFF01</v>
          </cell>
          <cell r="K243">
            <v>650101</v>
          </cell>
          <cell r="L243" t="str">
            <v>D4H</v>
          </cell>
          <cell r="M243" t="str">
            <v>AB02</v>
          </cell>
          <cell r="N243">
            <v>38687</v>
          </cell>
          <cell r="O243">
            <v>38899</v>
          </cell>
          <cell r="P243">
            <v>2958465</v>
          </cell>
          <cell r="Q243" t="str">
            <v>Not relocated</v>
          </cell>
          <cell r="R243">
            <v>2958434</v>
          </cell>
          <cell r="S243" t="str">
            <v>Indefinite</v>
          </cell>
          <cell r="T243" t="str">
            <v>Normal 45 hours</v>
          </cell>
          <cell r="U243">
            <v>3</v>
          </cell>
          <cell r="V243" t="str">
            <v>IC</v>
          </cell>
          <cell r="W243" t="str">
            <v>N</v>
          </cell>
          <cell r="X243"/>
          <cell r="Y243"/>
          <cell r="Z243"/>
        </row>
        <row r="244">
          <cell r="A244" t="str">
            <v>EF0243</v>
          </cell>
          <cell r="B244" t="str">
            <v>Stopped</v>
          </cell>
          <cell r="C244" t="str">
            <v>ELFASHER</v>
          </cell>
          <cell r="D244" t="str">
            <v>Fatima ZAKARIA HASSAN</v>
          </cell>
          <cell r="F244" t="str">
            <v>LOG</v>
          </cell>
          <cell r="G244" t="str">
            <v>Cook</v>
          </cell>
          <cell r="H244" t="str">
            <v>A1</v>
          </cell>
          <cell r="I244" t="str">
            <v>Field</v>
          </cell>
          <cell r="J244" t="str">
            <v>EFC01</v>
          </cell>
          <cell r="K244">
            <v>650100</v>
          </cell>
          <cell r="L244" t="str">
            <v>D4H</v>
          </cell>
          <cell r="M244" t="str">
            <v>AB00</v>
          </cell>
          <cell r="N244">
            <v>38687</v>
          </cell>
          <cell r="O244">
            <v>38899</v>
          </cell>
          <cell r="P244">
            <v>2958465</v>
          </cell>
          <cell r="Q244" t="str">
            <v>Not relocated</v>
          </cell>
          <cell r="R244">
            <v>2958434</v>
          </cell>
          <cell r="S244" t="str">
            <v>Indefinite</v>
          </cell>
          <cell r="T244" t="str">
            <v>Normal 45 hours</v>
          </cell>
          <cell r="U244">
            <v>3</v>
          </cell>
          <cell r="V244" t="str">
            <v>IC</v>
          </cell>
          <cell r="W244" t="str">
            <v>N</v>
          </cell>
          <cell r="X244"/>
          <cell r="Y244"/>
          <cell r="Z244"/>
          <cell r="AA244" t="str">
            <v>28/02/2007</v>
          </cell>
          <cell r="AB244" t="str">
            <v>End of contract</v>
          </cell>
        </row>
        <row r="245">
          <cell r="A245" t="str">
            <v>EF0244</v>
          </cell>
          <cell r="B245" t="str">
            <v>Stopped</v>
          </cell>
          <cell r="C245" t="str">
            <v>ELFASHER</v>
          </cell>
          <cell r="D245" t="str">
            <v xml:space="preserve">Asha IBRAHIM MOHAMED </v>
          </cell>
          <cell r="F245" t="str">
            <v>LOG</v>
          </cell>
          <cell r="G245" t="str">
            <v>Cleaner</v>
          </cell>
          <cell r="H245" t="str">
            <v>A1</v>
          </cell>
          <cell r="I245" t="str">
            <v>Field</v>
          </cell>
          <cell r="J245" t="str">
            <v>EFC01</v>
          </cell>
          <cell r="K245">
            <v>650100</v>
          </cell>
          <cell r="L245" t="str">
            <v>D4H</v>
          </cell>
          <cell r="M245" t="str">
            <v>AB00</v>
          </cell>
          <cell r="N245">
            <v>38687</v>
          </cell>
          <cell r="O245">
            <v>38899</v>
          </cell>
          <cell r="P245">
            <v>2958465</v>
          </cell>
          <cell r="Q245" t="str">
            <v>Not relocated</v>
          </cell>
          <cell r="R245">
            <v>2958434</v>
          </cell>
          <cell r="S245" t="str">
            <v>Indefinite</v>
          </cell>
          <cell r="T245" t="str">
            <v>Normal 45 hours</v>
          </cell>
          <cell r="U245">
            <v>3</v>
          </cell>
          <cell r="V245" t="str">
            <v>IC</v>
          </cell>
          <cell r="W245" t="str">
            <v>N</v>
          </cell>
          <cell r="X245"/>
          <cell r="Y245"/>
          <cell r="Z245"/>
          <cell r="AA245" t="str">
            <v>28/02/2007</v>
          </cell>
          <cell r="AB245" t="str">
            <v>End of contract</v>
          </cell>
        </row>
        <row r="246">
          <cell r="A246" t="str">
            <v>EF0245</v>
          </cell>
          <cell r="B246" t="str">
            <v>Stopped</v>
          </cell>
          <cell r="C246" t="str">
            <v>ELFASHER</v>
          </cell>
          <cell r="D246" t="str">
            <v>Ali ABGOUP ABDEL</v>
          </cell>
          <cell r="F246" t="str">
            <v>LOG</v>
          </cell>
          <cell r="G246" t="str">
            <v>Watchman</v>
          </cell>
          <cell r="H246" t="str">
            <v>A1</v>
          </cell>
          <cell r="I246" t="str">
            <v>Field</v>
          </cell>
          <cell r="J246" t="str">
            <v>EFC01</v>
          </cell>
          <cell r="K246">
            <v>650100</v>
          </cell>
          <cell r="L246" t="str">
            <v>D4H</v>
          </cell>
          <cell r="M246" t="str">
            <v>AB00</v>
          </cell>
          <cell r="N246">
            <v>38687</v>
          </cell>
          <cell r="O246">
            <v>38899</v>
          </cell>
          <cell r="P246">
            <v>2958465</v>
          </cell>
          <cell r="Q246" t="str">
            <v>Not relocated</v>
          </cell>
          <cell r="R246">
            <v>2958434</v>
          </cell>
          <cell r="S246" t="str">
            <v>Indefinite</v>
          </cell>
          <cell r="T246" t="str">
            <v>Shift 48 hours</v>
          </cell>
          <cell r="U246">
            <v>3</v>
          </cell>
          <cell r="V246" t="str">
            <v>IC</v>
          </cell>
          <cell r="W246" t="str">
            <v>N</v>
          </cell>
          <cell r="X246"/>
          <cell r="Y246"/>
          <cell r="Z246"/>
          <cell r="AA246" t="str">
            <v>28/02/2007</v>
          </cell>
          <cell r="AB246" t="str">
            <v>End of contract</v>
          </cell>
        </row>
        <row r="247">
          <cell r="A247" t="str">
            <v>EF0246</v>
          </cell>
          <cell r="B247" t="str">
            <v>Stopped</v>
          </cell>
          <cell r="C247" t="str">
            <v>ELFASHER</v>
          </cell>
          <cell r="D247" t="str">
            <v xml:space="preserve">Abud ALTOM ALI </v>
          </cell>
          <cell r="F247" t="str">
            <v>LOG</v>
          </cell>
          <cell r="G247" t="str">
            <v>Watchman</v>
          </cell>
          <cell r="H247" t="str">
            <v>A1</v>
          </cell>
          <cell r="I247" t="str">
            <v>Field</v>
          </cell>
          <cell r="J247" t="str">
            <v>EFC01</v>
          </cell>
          <cell r="K247">
            <v>650100</v>
          </cell>
          <cell r="L247" t="str">
            <v>D4H</v>
          </cell>
          <cell r="M247" t="str">
            <v>AB00</v>
          </cell>
          <cell r="N247">
            <v>38749</v>
          </cell>
          <cell r="O247">
            <v>39083</v>
          </cell>
          <cell r="P247">
            <v>2958465</v>
          </cell>
          <cell r="Q247" t="str">
            <v>Not relocated</v>
          </cell>
          <cell r="R247">
            <v>2958434</v>
          </cell>
          <cell r="S247" t="str">
            <v>Indefinite</v>
          </cell>
          <cell r="T247" t="str">
            <v>Shift 48 hours</v>
          </cell>
          <cell r="U247">
            <v>3</v>
          </cell>
          <cell r="V247" t="str">
            <v>IC</v>
          </cell>
          <cell r="W247" t="str">
            <v>N</v>
          </cell>
          <cell r="X247"/>
          <cell r="Y247"/>
          <cell r="Z247"/>
          <cell r="AA247" t="str">
            <v>28/02/2007</v>
          </cell>
          <cell r="AB247" t="str">
            <v>End of contract</v>
          </cell>
        </row>
        <row r="248">
          <cell r="A248" t="str">
            <v>EF0247</v>
          </cell>
          <cell r="B248" t="str">
            <v>Stopped</v>
          </cell>
          <cell r="C248" t="str">
            <v>ELFASHER</v>
          </cell>
          <cell r="D248" t="str">
            <v xml:space="preserve">Mohamed OSMAN ADAM </v>
          </cell>
          <cell r="F248" t="str">
            <v>LOG</v>
          </cell>
          <cell r="G248" t="str">
            <v>Watchman</v>
          </cell>
          <cell r="H248" t="str">
            <v>A1</v>
          </cell>
          <cell r="I248" t="str">
            <v>Field</v>
          </cell>
          <cell r="J248" t="str">
            <v>EFC01</v>
          </cell>
          <cell r="K248">
            <v>650100</v>
          </cell>
          <cell r="L248" t="str">
            <v>D4H</v>
          </cell>
          <cell r="M248" t="str">
            <v>AB00</v>
          </cell>
          <cell r="N248">
            <v>38749</v>
          </cell>
          <cell r="O248">
            <v>39083</v>
          </cell>
          <cell r="P248">
            <v>2958465</v>
          </cell>
          <cell r="Q248" t="str">
            <v>Not relocated</v>
          </cell>
          <cell r="R248">
            <v>2958434</v>
          </cell>
          <cell r="S248" t="str">
            <v>Indefinite</v>
          </cell>
          <cell r="T248" t="str">
            <v>Shift 48 hours</v>
          </cell>
          <cell r="U248">
            <v>3</v>
          </cell>
          <cell r="V248" t="str">
            <v>IC</v>
          </cell>
          <cell r="W248" t="str">
            <v>N</v>
          </cell>
          <cell r="X248"/>
          <cell r="Y248"/>
          <cell r="Z248"/>
          <cell r="AA248" t="str">
            <v>28/02/2007</v>
          </cell>
          <cell r="AB248" t="str">
            <v>End of contract</v>
          </cell>
        </row>
        <row r="249">
          <cell r="A249" t="str">
            <v>EF0248</v>
          </cell>
          <cell r="B249" t="str">
            <v>Stopped</v>
          </cell>
          <cell r="C249" t="str">
            <v>ELFASHER</v>
          </cell>
          <cell r="D249" t="str">
            <v xml:space="preserve">Abdalla ABDULJABER MOHAMED </v>
          </cell>
          <cell r="F249" t="str">
            <v>WS</v>
          </cell>
          <cell r="G249" t="str">
            <v>Mechanic</v>
          </cell>
          <cell r="H249" t="str">
            <v>D</v>
          </cell>
          <cell r="I249" t="str">
            <v>Field</v>
          </cell>
          <cell r="J249" t="str">
            <v>EFH01</v>
          </cell>
          <cell r="K249">
            <v>650101</v>
          </cell>
          <cell r="L249" t="str">
            <v>F5L</v>
          </cell>
          <cell r="M249" t="str">
            <v>AB01</v>
          </cell>
          <cell r="N249">
            <v>38753</v>
          </cell>
          <cell r="O249">
            <v>38726</v>
          </cell>
          <cell r="P249">
            <v>2958465</v>
          </cell>
          <cell r="Q249" t="str">
            <v>Not relocated</v>
          </cell>
          <cell r="R249">
            <v>2958434</v>
          </cell>
          <cell r="S249" t="str">
            <v>Indefinite</v>
          </cell>
          <cell r="T249" t="str">
            <v>Normal 45 hours</v>
          </cell>
          <cell r="U249">
            <v>3</v>
          </cell>
          <cell r="V249" t="str">
            <v>IC</v>
          </cell>
          <cell r="W249" t="str">
            <v>N</v>
          </cell>
          <cell r="X249"/>
          <cell r="Y249"/>
          <cell r="Z249"/>
          <cell r="AA249" t="str">
            <v>28/02/2007</v>
          </cell>
          <cell r="AB249" t="str">
            <v>End of contract</v>
          </cell>
        </row>
        <row r="250">
          <cell r="A250" t="str">
            <v>EF0249</v>
          </cell>
          <cell r="B250" t="str">
            <v>Stopped</v>
          </cell>
          <cell r="C250" t="str">
            <v>ELFASHER</v>
          </cell>
          <cell r="D250" t="str">
            <v xml:space="preserve">Mubark  ABDULTIF ALSANOSY </v>
          </cell>
          <cell r="F250" t="str">
            <v>WS</v>
          </cell>
          <cell r="G250" t="str">
            <v xml:space="preserve">Driller Technican </v>
          </cell>
          <cell r="H250" t="str">
            <v>D</v>
          </cell>
          <cell r="I250" t="str">
            <v>Field</v>
          </cell>
          <cell r="J250" t="str">
            <v>EFH01</v>
          </cell>
          <cell r="K250">
            <v>650101</v>
          </cell>
          <cell r="L250" t="str">
            <v>F5L</v>
          </cell>
          <cell r="M250" t="str">
            <v>AB01</v>
          </cell>
          <cell r="N250">
            <v>38753</v>
          </cell>
          <cell r="O250">
            <v>38726</v>
          </cell>
          <cell r="P250">
            <v>2958465</v>
          </cell>
          <cell r="Q250" t="str">
            <v>Not relocated</v>
          </cell>
          <cell r="R250">
            <v>2958434</v>
          </cell>
          <cell r="S250" t="str">
            <v>Indefinite</v>
          </cell>
          <cell r="T250" t="str">
            <v>Normal 45 hours</v>
          </cell>
          <cell r="U250">
            <v>3</v>
          </cell>
          <cell r="V250" t="str">
            <v>IC</v>
          </cell>
          <cell r="W250" t="str">
            <v>N</v>
          </cell>
          <cell r="X250"/>
          <cell r="Y250"/>
          <cell r="Z250"/>
          <cell r="AA250" t="str">
            <v>28/02/2007</v>
          </cell>
          <cell r="AB250" t="str">
            <v>End of contract</v>
          </cell>
        </row>
        <row r="251">
          <cell r="A251" t="str">
            <v>EF0250</v>
          </cell>
          <cell r="B251" t="str">
            <v>Stopped</v>
          </cell>
          <cell r="C251" t="str">
            <v>ELFASHER</v>
          </cell>
          <cell r="D251" t="str">
            <v xml:space="preserve">Mohamed ABEID ADAM </v>
          </cell>
          <cell r="F251" t="str">
            <v>WS</v>
          </cell>
          <cell r="G251" t="str">
            <v>Drilling Supervisor</v>
          </cell>
          <cell r="H251" t="str">
            <v>E</v>
          </cell>
          <cell r="I251" t="str">
            <v>Field</v>
          </cell>
          <cell r="J251" t="str">
            <v>EFH01</v>
          </cell>
          <cell r="K251">
            <v>650101</v>
          </cell>
          <cell r="L251" t="str">
            <v>F5L</v>
          </cell>
          <cell r="M251" t="str">
            <v>AB01</v>
          </cell>
          <cell r="N251">
            <v>38753</v>
          </cell>
          <cell r="O251">
            <v>38726</v>
          </cell>
          <cell r="P251">
            <v>2958465</v>
          </cell>
          <cell r="Q251" t="str">
            <v>Not relocated</v>
          </cell>
          <cell r="R251">
            <v>2958434</v>
          </cell>
          <cell r="S251" t="str">
            <v>Indefinite</v>
          </cell>
          <cell r="T251" t="str">
            <v>Normal 45 hours</v>
          </cell>
          <cell r="U251">
            <v>3</v>
          </cell>
          <cell r="V251" t="str">
            <v>IC</v>
          </cell>
          <cell r="W251" t="str">
            <v>N</v>
          </cell>
          <cell r="X251"/>
          <cell r="Y251"/>
          <cell r="Z251"/>
          <cell r="AA251" t="str">
            <v>28/02/2007</v>
          </cell>
          <cell r="AB251" t="str">
            <v>End of contract</v>
          </cell>
        </row>
        <row r="252">
          <cell r="A252" t="str">
            <v>EF0251</v>
          </cell>
          <cell r="B252" t="str">
            <v>Stopped</v>
          </cell>
          <cell r="C252" t="str">
            <v>ELFASHER</v>
          </cell>
          <cell r="D252" t="str">
            <v xml:space="preserve">Osam  MOHMED MANSOUR </v>
          </cell>
          <cell r="F252" t="str">
            <v>WS</v>
          </cell>
          <cell r="G252" t="str">
            <v xml:space="preserve">TECH Supervisor </v>
          </cell>
          <cell r="H252" t="str">
            <v>E</v>
          </cell>
          <cell r="I252" t="str">
            <v>Field</v>
          </cell>
          <cell r="J252" t="str">
            <v>EFH01</v>
          </cell>
          <cell r="K252">
            <v>650101</v>
          </cell>
          <cell r="M252" t="str">
            <v>CA12</v>
          </cell>
          <cell r="N252">
            <v>38753</v>
          </cell>
          <cell r="O252">
            <v>38753</v>
          </cell>
          <cell r="P252">
            <v>38841</v>
          </cell>
          <cell r="Q252" t="str">
            <v>Not relocated</v>
          </cell>
          <cell r="R252">
            <v>38810</v>
          </cell>
          <cell r="S252">
            <v>3</v>
          </cell>
          <cell r="T252" t="str">
            <v>Normal 45 hours</v>
          </cell>
          <cell r="U252">
            <v>1</v>
          </cell>
          <cell r="V252" t="str">
            <v>DC</v>
          </cell>
          <cell r="W252">
            <v>3</v>
          </cell>
          <cell r="X252"/>
          <cell r="Y252"/>
          <cell r="Z252"/>
          <cell r="AB252" t="str">
            <v>Resignation</v>
          </cell>
        </row>
        <row r="253">
          <cell r="A253" t="str">
            <v>EF0252</v>
          </cell>
          <cell r="B253" t="str">
            <v>Stopped</v>
          </cell>
          <cell r="C253" t="str">
            <v>ELFASHER</v>
          </cell>
          <cell r="D253" t="str">
            <v xml:space="preserve">Bababker ABDALLA ADAM </v>
          </cell>
          <cell r="F253" t="str">
            <v>WS</v>
          </cell>
          <cell r="G253" t="str">
            <v xml:space="preserve">Driller Technican </v>
          </cell>
          <cell r="H253" t="str">
            <v>D</v>
          </cell>
          <cell r="I253" t="str">
            <v>Field</v>
          </cell>
          <cell r="J253" t="str">
            <v>EFH01</v>
          </cell>
          <cell r="K253">
            <v>650101</v>
          </cell>
          <cell r="M253" t="str">
            <v>CA12</v>
          </cell>
          <cell r="N253">
            <v>38753</v>
          </cell>
          <cell r="O253">
            <v>38753</v>
          </cell>
          <cell r="P253">
            <v>38841</v>
          </cell>
          <cell r="Q253" t="str">
            <v>Not relocated</v>
          </cell>
          <cell r="R253">
            <v>38810</v>
          </cell>
          <cell r="S253">
            <v>3</v>
          </cell>
          <cell r="T253" t="str">
            <v>Normal 45 hours</v>
          </cell>
          <cell r="U253">
            <v>1</v>
          </cell>
          <cell r="V253" t="str">
            <v>DC</v>
          </cell>
          <cell r="W253">
            <v>3</v>
          </cell>
          <cell r="X253"/>
          <cell r="Y253"/>
          <cell r="Z253"/>
          <cell r="AA253">
            <v>38841</v>
          </cell>
          <cell r="AB253" t="str">
            <v>End of contract</v>
          </cell>
        </row>
        <row r="254">
          <cell r="A254" t="str">
            <v>EF0253</v>
          </cell>
          <cell r="B254" t="str">
            <v>Stopped</v>
          </cell>
          <cell r="C254" t="str">
            <v>ELFASHER</v>
          </cell>
          <cell r="D254" t="str">
            <v xml:space="preserve">Bashair Omer R ALI </v>
          </cell>
          <cell r="F254" t="str">
            <v>WS</v>
          </cell>
          <cell r="G254" t="str">
            <v xml:space="preserve">Master Driller </v>
          </cell>
          <cell r="H254" t="str">
            <v>E</v>
          </cell>
          <cell r="I254" t="str">
            <v>Field</v>
          </cell>
          <cell r="J254" t="str">
            <v>EFH01</v>
          </cell>
          <cell r="K254">
            <v>650101</v>
          </cell>
          <cell r="M254" t="str">
            <v>CA12</v>
          </cell>
          <cell r="N254">
            <v>38753</v>
          </cell>
          <cell r="O254">
            <v>38842</v>
          </cell>
          <cell r="P254">
            <v>38872</v>
          </cell>
          <cell r="Q254" t="str">
            <v>Not relocated</v>
          </cell>
          <cell r="R254">
            <v>38841</v>
          </cell>
          <cell r="S254">
            <v>1</v>
          </cell>
          <cell r="T254" t="str">
            <v>Normal 45 hours</v>
          </cell>
          <cell r="U254">
            <v>2</v>
          </cell>
          <cell r="V254" t="str">
            <v>DC</v>
          </cell>
          <cell r="W254">
            <v>3</v>
          </cell>
          <cell r="X254"/>
          <cell r="Y254"/>
          <cell r="Z254"/>
          <cell r="AA254">
            <v>38872</v>
          </cell>
          <cell r="AB254" t="str">
            <v>End of contract</v>
          </cell>
        </row>
        <row r="255">
          <cell r="A255" t="str">
            <v>EF0254</v>
          </cell>
          <cell r="B255" t="str">
            <v>Stopped</v>
          </cell>
          <cell r="C255" t="str">
            <v>ELFASHER</v>
          </cell>
          <cell r="D255" t="str">
            <v xml:space="preserve">Al bnan ALI TAG ALASFIA </v>
          </cell>
          <cell r="F255" t="str">
            <v>WS</v>
          </cell>
          <cell r="G255" t="str">
            <v xml:space="preserve">Social Approach </v>
          </cell>
          <cell r="H255" t="str">
            <v>E</v>
          </cell>
          <cell r="I255" t="str">
            <v>Field</v>
          </cell>
          <cell r="J255" t="str">
            <v>EFH01</v>
          </cell>
          <cell r="K255">
            <v>650101</v>
          </cell>
          <cell r="M255" t="str">
            <v>CA05</v>
          </cell>
          <cell r="N255">
            <v>38745</v>
          </cell>
          <cell r="O255">
            <v>38745</v>
          </cell>
          <cell r="P255">
            <v>38834</v>
          </cell>
          <cell r="Q255" t="str">
            <v>Not relocated</v>
          </cell>
          <cell r="R255">
            <v>38803</v>
          </cell>
          <cell r="S255">
            <v>3</v>
          </cell>
          <cell r="T255" t="str">
            <v>Normal 45 hours</v>
          </cell>
          <cell r="U255">
            <v>1</v>
          </cell>
          <cell r="V255" t="str">
            <v>DC</v>
          </cell>
          <cell r="W255">
            <v>3</v>
          </cell>
          <cell r="X255"/>
          <cell r="Y255"/>
          <cell r="Z255"/>
          <cell r="AB255" t="str">
            <v>Dismissal</v>
          </cell>
        </row>
        <row r="256">
          <cell r="A256" t="str">
            <v>EF0255</v>
          </cell>
          <cell r="B256" t="str">
            <v>Stopped</v>
          </cell>
          <cell r="C256" t="str">
            <v>ELFASHER</v>
          </cell>
          <cell r="D256" t="str">
            <v xml:space="preserve">Khadija ADAM MOHAMED </v>
          </cell>
          <cell r="F256" t="str">
            <v>ADMIN</v>
          </cell>
          <cell r="G256" t="str">
            <v xml:space="preserve">Cleaner </v>
          </cell>
          <cell r="H256" t="str">
            <v>A</v>
          </cell>
          <cell r="I256" t="str">
            <v>Guest house</v>
          </cell>
          <cell r="J256" t="str">
            <v>EFC01</v>
          </cell>
          <cell r="K256">
            <v>650014</v>
          </cell>
          <cell r="L256" t="str">
            <v>Z1L</v>
          </cell>
          <cell r="M256" t="str">
            <v>6500O</v>
          </cell>
          <cell r="N256">
            <v>38899</v>
          </cell>
          <cell r="O256">
            <v>38899</v>
          </cell>
          <cell r="P256">
            <v>2958465</v>
          </cell>
          <cell r="Q256" t="str">
            <v>Not relocated</v>
          </cell>
          <cell r="R256">
            <v>2958434</v>
          </cell>
          <cell r="S256" t="str">
            <v>Indefinite</v>
          </cell>
          <cell r="T256" t="str">
            <v>Normal 45 hours</v>
          </cell>
          <cell r="U256">
            <v>1</v>
          </cell>
          <cell r="V256" t="str">
            <v>IC</v>
          </cell>
          <cell r="W256">
            <v>3</v>
          </cell>
          <cell r="X256"/>
          <cell r="Y256"/>
          <cell r="Z256"/>
          <cell r="AA256" t="str">
            <v>28/02/2007</v>
          </cell>
          <cell r="AB256" t="str">
            <v>End of contract</v>
          </cell>
        </row>
        <row r="257">
          <cell r="A257" t="str">
            <v>EF0256</v>
          </cell>
          <cell r="B257" t="str">
            <v>Active</v>
          </cell>
          <cell r="C257" t="str">
            <v>ELFASHER</v>
          </cell>
          <cell r="D257" t="str">
            <v xml:space="preserve">Bahja ABDALLA BASHEIR </v>
          </cell>
          <cell r="F257" t="str">
            <v>ADMIN</v>
          </cell>
          <cell r="G257" t="str">
            <v xml:space="preserve">Cleaner </v>
          </cell>
          <cell r="H257" t="str">
            <v>A</v>
          </cell>
          <cell r="I257" t="str">
            <v>Office</v>
          </cell>
          <cell r="J257" t="str">
            <v>EFC01</v>
          </cell>
          <cell r="K257">
            <v>650100</v>
          </cell>
          <cell r="L257" t="str">
            <v>F1K</v>
          </cell>
          <cell r="M257" t="str">
            <v>CA03</v>
          </cell>
          <cell r="N257">
            <v>38899</v>
          </cell>
          <cell r="O257">
            <v>38899</v>
          </cell>
          <cell r="P257">
            <v>2958465</v>
          </cell>
          <cell r="Q257" t="str">
            <v>Not relocated</v>
          </cell>
          <cell r="R257">
            <v>2958434</v>
          </cell>
          <cell r="S257" t="str">
            <v>Indefinite</v>
          </cell>
          <cell r="T257" t="str">
            <v>Normal 45 hours</v>
          </cell>
          <cell r="U257">
            <v>1</v>
          </cell>
          <cell r="V257" t="str">
            <v>IC</v>
          </cell>
          <cell r="X257">
            <v>38898</v>
          </cell>
          <cell r="Y257" t="str">
            <v>N</v>
          </cell>
          <cell r="Z257">
            <v>38867</v>
          </cell>
        </row>
        <row r="258">
          <cell r="A258" t="str">
            <v>EF0257</v>
          </cell>
          <cell r="B258" t="str">
            <v>Stopped</v>
          </cell>
          <cell r="C258" t="str">
            <v>ELFASHER</v>
          </cell>
          <cell r="D258" t="str">
            <v xml:space="preserve">Bilal ELNOUR ELHAJ </v>
          </cell>
          <cell r="F258" t="str">
            <v>LOG</v>
          </cell>
          <cell r="G258" t="str">
            <v>Watchman</v>
          </cell>
          <cell r="H258" t="str">
            <v>A</v>
          </cell>
          <cell r="I258" t="str">
            <v>Guest House</v>
          </cell>
          <cell r="J258" t="str">
            <v>EFC01</v>
          </cell>
          <cell r="K258">
            <v>650014</v>
          </cell>
          <cell r="M258" t="str">
            <v>6500O</v>
          </cell>
          <cell r="N258">
            <v>38750</v>
          </cell>
          <cell r="O258">
            <v>38750</v>
          </cell>
          <cell r="P258">
            <v>39114</v>
          </cell>
          <cell r="Q258" t="str">
            <v>Not relocated</v>
          </cell>
          <cell r="R258">
            <v>39083</v>
          </cell>
          <cell r="S258">
            <v>12</v>
          </cell>
          <cell r="T258" t="str">
            <v>Shift 48 hours</v>
          </cell>
          <cell r="U258">
            <v>1</v>
          </cell>
          <cell r="V258" t="str">
            <v>DC</v>
          </cell>
          <cell r="W258">
            <v>3</v>
          </cell>
          <cell r="X258"/>
          <cell r="Y258"/>
          <cell r="Z258"/>
          <cell r="AA258">
            <v>38791</v>
          </cell>
          <cell r="AB258" t="str">
            <v>Resignation</v>
          </cell>
        </row>
        <row r="259">
          <cell r="A259" t="str">
            <v>EF0258</v>
          </cell>
          <cell r="B259" t="str">
            <v>Stopped</v>
          </cell>
          <cell r="C259" t="str">
            <v>ELFASHER</v>
          </cell>
          <cell r="D259" t="str">
            <v>Yanis BESHIR MAHMOUD</v>
          </cell>
          <cell r="F259" t="str">
            <v>FA</v>
          </cell>
          <cell r="G259" t="str">
            <v>Local Food Aid Monitor</v>
          </cell>
          <cell r="H259" t="str">
            <v>B</v>
          </cell>
          <cell r="I259" t="str">
            <v>Field</v>
          </cell>
          <cell r="J259" t="str">
            <v>EFF01</v>
          </cell>
          <cell r="K259">
            <v>650101</v>
          </cell>
          <cell r="M259" t="str">
            <v>AB02</v>
          </cell>
          <cell r="N259">
            <v>38777</v>
          </cell>
          <cell r="O259">
            <v>38899</v>
          </cell>
          <cell r="P259">
            <v>39082</v>
          </cell>
          <cell r="Q259" t="str">
            <v>Not relocated</v>
          </cell>
          <cell r="R259">
            <v>39051</v>
          </cell>
          <cell r="S259">
            <v>6</v>
          </cell>
          <cell r="T259" t="str">
            <v>Normal 45 hours</v>
          </cell>
          <cell r="U259">
            <v>2</v>
          </cell>
          <cell r="V259" t="str">
            <v>DC</v>
          </cell>
          <cell r="W259" t="str">
            <v>N</v>
          </cell>
          <cell r="X259"/>
          <cell r="Y259"/>
          <cell r="Z259"/>
          <cell r="AA259">
            <v>39036</v>
          </cell>
          <cell r="AB259" t="str">
            <v>End of contract</v>
          </cell>
        </row>
        <row r="260">
          <cell r="A260" t="str">
            <v>EF0259</v>
          </cell>
          <cell r="B260" t="str">
            <v>Stopped</v>
          </cell>
          <cell r="C260" t="str">
            <v>ELFASHER</v>
          </cell>
          <cell r="D260" t="str">
            <v>Al Nur ABDELRAHMAN SHERIF</v>
          </cell>
          <cell r="F260" t="str">
            <v>FA</v>
          </cell>
          <cell r="G260" t="str">
            <v>Local Food Aid Monitor</v>
          </cell>
          <cell r="H260" t="str">
            <v>B</v>
          </cell>
          <cell r="I260" t="str">
            <v>Field</v>
          </cell>
          <cell r="J260" t="str">
            <v>EFF01</v>
          </cell>
          <cell r="K260">
            <v>650101</v>
          </cell>
          <cell r="M260" t="str">
            <v>AB02</v>
          </cell>
          <cell r="N260">
            <v>38777</v>
          </cell>
          <cell r="O260">
            <v>38899</v>
          </cell>
          <cell r="P260">
            <v>39082</v>
          </cell>
          <cell r="Q260" t="str">
            <v>Not relocated</v>
          </cell>
          <cell r="R260">
            <v>39051</v>
          </cell>
          <cell r="S260">
            <v>6</v>
          </cell>
          <cell r="T260" t="str">
            <v>Normal 45 hours</v>
          </cell>
          <cell r="U260">
            <v>2</v>
          </cell>
          <cell r="V260" t="str">
            <v>DC</v>
          </cell>
          <cell r="W260" t="str">
            <v>N</v>
          </cell>
          <cell r="X260"/>
          <cell r="Y260"/>
          <cell r="Z260"/>
          <cell r="AA260">
            <v>39036</v>
          </cell>
          <cell r="AB260" t="str">
            <v>End of contract</v>
          </cell>
        </row>
        <row r="261">
          <cell r="A261" t="str">
            <v>EF0260</v>
          </cell>
          <cell r="B261" t="str">
            <v>Stopped</v>
          </cell>
          <cell r="C261" t="str">
            <v>ELFASHER</v>
          </cell>
          <cell r="D261" t="str">
            <v>Abdelaziz MOHAMED AHMED</v>
          </cell>
          <cell r="F261" t="str">
            <v>FA</v>
          </cell>
          <cell r="G261" t="str">
            <v>Local Food Aid Monitor</v>
          </cell>
          <cell r="H261" t="str">
            <v>B</v>
          </cell>
          <cell r="I261" t="str">
            <v>Field</v>
          </cell>
          <cell r="J261" t="str">
            <v>EFF01</v>
          </cell>
          <cell r="K261">
            <v>650101</v>
          </cell>
          <cell r="M261" t="str">
            <v>AB02</v>
          </cell>
          <cell r="N261">
            <v>38777</v>
          </cell>
          <cell r="O261">
            <v>38899</v>
          </cell>
          <cell r="P261">
            <v>39082</v>
          </cell>
          <cell r="Q261" t="str">
            <v>Not relocated</v>
          </cell>
          <cell r="R261">
            <v>39051</v>
          </cell>
          <cell r="S261">
            <v>6</v>
          </cell>
          <cell r="T261" t="str">
            <v>Normal 45 hours</v>
          </cell>
          <cell r="U261">
            <v>2</v>
          </cell>
          <cell r="V261" t="str">
            <v>DC</v>
          </cell>
          <cell r="W261" t="str">
            <v>N</v>
          </cell>
          <cell r="X261"/>
          <cell r="Y261"/>
          <cell r="Z261"/>
          <cell r="AA261">
            <v>39036</v>
          </cell>
          <cell r="AB261" t="str">
            <v>End of contract</v>
          </cell>
        </row>
        <row r="262">
          <cell r="A262" t="str">
            <v>EF0261</v>
          </cell>
          <cell r="B262" t="str">
            <v>Active</v>
          </cell>
          <cell r="C262" t="str">
            <v>ELFASHER</v>
          </cell>
          <cell r="D262" t="str">
            <v>Abdelkader YagouP</v>
          </cell>
          <cell r="F262" t="str">
            <v>FA</v>
          </cell>
          <cell r="G262" t="str">
            <v>Local Food Aid Monitor</v>
          </cell>
          <cell r="H262" t="str">
            <v>B11</v>
          </cell>
          <cell r="I262" t="str">
            <v>Field</v>
          </cell>
          <cell r="J262" t="str">
            <v>EFF01</v>
          </cell>
          <cell r="K262">
            <v>650101</v>
          </cell>
          <cell r="L262" t="str">
            <v>D4H</v>
          </cell>
          <cell r="M262" t="str">
            <v>AB02</v>
          </cell>
          <cell r="N262">
            <v>38777</v>
          </cell>
          <cell r="O262">
            <v>39083</v>
          </cell>
          <cell r="P262">
            <v>2958465</v>
          </cell>
          <cell r="Q262" t="str">
            <v>Not relocated</v>
          </cell>
          <cell r="R262">
            <v>2958434</v>
          </cell>
          <cell r="S262" t="str">
            <v>Indefinite</v>
          </cell>
          <cell r="T262" t="str">
            <v>Normal 45 hours</v>
          </cell>
          <cell r="U262">
            <v>3</v>
          </cell>
          <cell r="V262" t="str">
            <v>IC</v>
          </cell>
          <cell r="W262" t="str">
            <v>N</v>
          </cell>
          <cell r="X262"/>
          <cell r="Y262"/>
          <cell r="Z262"/>
        </row>
        <row r="263">
          <cell r="A263" t="str">
            <v>EF0262</v>
          </cell>
          <cell r="B263" t="str">
            <v>Stopped</v>
          </cell>
          <cell r="C263" t="str">
            <v>ELFASHER</v>
          </cell>
          <cell r="D263" t="str">
            <v>Faisal IBRAHIM ABDULAZIZ</v>
          </cell>
          <cell r="F263" t="str">
            <v>WS</v>
          </cell>
          <cell r="G263" t="str">
            <v>Watsan Tecnician</v>
          </cell>
          <cell r="H263" t="str">
            <v>C</v>
          </cell>
          <cell r="I263" t="str">
            <v>Field</v>
          </cell>
          <cell r="J263" t="str">
            <v>EFH01</v>
          </cell>
          <cell r="K263">
            <v>650101</v>
          </cell>
          <cell r="L263" t="str">
            <v>F5L</v>
          </cell>
          <cell r="M263" t="str">
            <v>AB01</v>
          </cell>
          <cell r="N263">
            <v>38781</v>
          </cell>
          <cell r="O263">
            <v>38781</v>
          </cell>
          <cell r="P263">
            <v>39145</v>
          </cell>
          <cell r="Q263" t="str">
            <v>Not relocated</v>
          </cell>
          <cell r="R263">
            <v>39114</v>
          </cell>
          <cell r="S263">
            <v>12</v>
          </cell>
          <cell r="T263" t="str">
            <v>Normal 45 hours</v>
          </cell>
          <cell r="U263">
            <v>1</v>
          </cell>
          <cell r="V263" t="str">
            <v>DC</v>
          </cell>
          <cell r="W263">
            <v>3</v>
          </cell>
          <cell r="X263"/>
          <cell r="Y263"/>
          <cell r="Z263"/>
          <cell r="AA263">
            <v>39145</v>
          </cell>
          <cell r="AB263" t="str">
            <v>End of contract</v>
          </cell>
        </row>
        <row r="264">
          <cell r="A264" t="str">
            <v>EF0263</v>
          </cell>
          <cell r="B264" t="str">
            <v>Active</v>
          </cell>
          <cell r="C264" t="str">
            <v>ELFASHER</v>
          </cell>
          <cell r="D264" t="str">
            <v>Faisal MOHAMED EISSA</v>
          </cell>
          <cell r="F264" t="str">
            <v>FS</v>
          </cell>
          <cell r="G264" t="str">
            <v>Food security survey</v>
          </cell>
          <cell r="H264" t="str">
            <v>C11</v>
          </cell>
          <cell r="I264" t="str">
            <v>Field</v>
          </cell>
          <cell r="J264" t="str">
            <v>EFF01</v>
          </cell>
          <cell r="K264">
            <v>650101</v>
          </cell>
          <cell r="L264" t="str">
            <v>F1K</v>
          </cell>
          <cell r="M264" t="str">
            <v>CA01</v>
          </cell>
          <cell r="N264">
            <v>38777</v>
          </cell>
          <cell r="O264">
            <v>38961</v>
          </cell>
          <cell r="P264">
            <v>39325</v>
          </cell>
          <cell r="Q264" t="str">
            <v>Not relocated</v>
          </cell>
          <cell r="R264">
            <v>39294</v>
          </cell>
          <cell r="S264">
            <v>12</v>
          </cell>
          <cell r="T264" t="str">
            <v>Normal 45 hours</v>
          </cell>
          <cell r="U264">
            <v>2</v>
          </cell>
          <cell r="V264" t="str">
            <v>DC</v>
          </cell>
          <cell r="W264" t="str">
            <v>N</v>
          </cell>
          <cell r="X264"/>
          <cell r="Y264"/>
          <cell r="Z264"/>
        </row>
        <row r="265">
          <cell r="A265" t="str">
            <v>EF0264</v>
          </cell>
          <cell r="B265" t="str">
            <v>Stopped</v>
          </cell>
          <cell r="C265" t="str">
            <v>ELFASHER</v>
          </cell>
          <cell r="D265" t="str">
            <v>KhaterAdam Jally</v>
          </cell>
          <cell r="F265" t="str">
            <v>FA</v>
          </cell>
          <cell r="G265" t="str">
            <v>Local Food Aid Monitor</v>
          </cell>
          <cell r="H265" t="str">
            <v>B</v>
          </cell>
          <cell r="I265" t="str">
            <v>Field</v>
          </cell>
          <cell r="J265" t="str">
            <v>EFF01</v>
          </cell>
          <cell r="K265">
            <v>650101</v>
          </cell>
          <cell r="M265" t="str">
            <v>AB02</v>
          </cell>
          <cell r="N265">
            <v>38777</v>
          </cell>
          <cell r="O265">
            <v>38899</v>
          </cell>
          <cell r="P265">
            <v>39082</v>
          </cell>
          <cell r="Q265" t="str">
            <v>Not relocated</v>
          </cell>
          <cell r="R265">
            <v>39051</v>
          </cell>
          <cell r="S265">
            <v>6</v>
          </cell>
          <cell r="T265" t="str">
            <v>Normal 45 hours</v>
          </cell>
          <cell r="U265">
            <v>2</v>
          </cell>
          <cell r="V265" t="str">
            <v>DC</v>
          </cell>
          <cell r="W265" t="str">
            <v>N</v>
          </cell>
          <cell r="X265"/>
          <cell r="Y265"/>
          <cell r="Z265"/>
          <cell r="AA265">
            <v>39036</v>
          </cell>
          <cell r="AB265" t="str">
            <v>End of contract</v>
          </cell>
        </row>
        <row r="266">
          <cell r="A266" t="str">
            <v>EF0265</v>
          </cell>
          <cell r="B266" t="str">
            <v>Stopped</v>
          </cell>
          <cell r="C266" t="str">
            <v>ELFASHER</v>
          </cell>
          <cell r="D266" t="str">
            <v>Abdelgassim Mahmoud Abdallah</v>
          </cell>
          <cell r="F266" t="str">
            <v>LOG</v>
          </cell>
          <cell r="G266" t="str">
            <v>Watchman</v>
          </cell>
          <cell r="H266" t="str">
            <v>A</v>
          </cell>
          <cell r="I266" t="str">
            <v>Field</v>
          </cell>
          <cell r="J266" t="str">
            <v>EFC01</v>
          </cell>
          <cell r="K266">
            <v>650100</v>
          </cell>
          <cell r="L266" t="str">
            <v>D4H</v>
          </cell>
          <cell r="M266" t="str">
            <v>AB00</v>
          </cell>
          <cell r="N266">
            <v>38777</v>
          </cell>
          <cell r="O266">
            <v>39083</v>
          </cell>
          <cell r="P266">
            <v>2958465</v>
          </cell>
          <cell r="Q266" t="str">
            <v>Not relocated</v>
          </cell>
          <cell r="R266">
            <v>2958434</v>
          </cell>
          <cell r="S266" t="str">
            <v>Indefinite</v>
          </cell>
          <cell r="T266" t="str">
            <v>Shift 48 hours</v>
          </cell>
          <cell r="U266">
            <v>3</v>
          </cell>
          <cell r="V266" t="str">
            <v>IC</v>
          </cell>
          <cell r="W266" t="str">
            <v>N</v>
          </cell>
          <cell r="X266"/>
          <cell r="Y266"/>
          <cell r="Z266"/>
          <cell r="AA266" t="str">
            <v>28/02/2007</v>
          </cell>
          <cell r="AB266" t="str">
            <v>End of contract</v>
          </cell>
        </row>
        <row r="267">
          <cell r="A267" t="str">
            <v>EF0266</v>
          </cell>
          <cell r="B267" t="str">
            <v>Stopped</v>
          </cell>
          <cell r="C267" t="str">
            <v>ELFASHER</v>
          </cell>
          <cell r="D267" t="str">
            <v>Yousif Adam Zakaria</v>
          </cell>
          <cell r="F267" t="str">
            <v>LOG</v>
          </cell>
          <cell r="G267" t="str">
            <v>Driver</v>
          </cell>
          <cell r="H267" t="str">
            <v>C</v>
          </cell>
          <cell r="I267" t="str">
            <v>Office</v>
          </cell>
          <cell r="J267" t="str">
            <v>EFC01</v>
          </cell>
          <cell r="K267">
            <v>650100</v>
          </cell>
          <cell r="M267" t="str">
            <v>CA52</v>
          </cell>
          <cell r="N267">
            <v>38808</v>
          </cell>
          <cell r="O267">
            <v>38808</v>
          </cell>
          <cell r="P267">
            <v>38990</v>
          </cell>
          <cell r="Q267" t="str">
            <v>Not relocated</v>
          </cell>
          <cell r="R267">
            <v>38959</v>
          </cell>
          <cell r="S267">
            <v>6</v>
          </cell>
          <cell r="T267" t="str">
            <v>Normal 45 hours</v>
          </cell>
          <cell r="U267">
            <v>1</v>
          </cell>
          <cell r="V267" t="str">
            <v>DC</v>
          </cell>
          <cell r="W267">
            <v>3</v>
          </cell>
          <cell r="X267"/>
          <cell r="Y267"/>
          <cell r="Z267"/>
          <cell r="AA267">
            <v>38990</v>
          </cell>
          <cell r="AB267" t="str">
            <v>End of contract</v>
          </cell>
        </row>
        <row r="268">
          <cell r="A268" t="str">
            <v>EF0267</v>
          </cell>
          <cell r="B268" t="str">
            <v>Active</v>
          </cell>
          <cell r="C268" t="str">
            <v>ELFASHER</v>
          </cell>
          <cell r="D268" t="str">
            <v>Modather Mohamed Abdalla</v>
          </cell>
          <cell r="F268" t="str">
            <v>LOG</v>
          </cell>
          <cell r="G268" t="str">
            <v>Mechanic Assistan</v>
          </cell>
          <cell r="H268" t="str">
            <v>C1</v>
          </cell>
          <cell r="I268" t="str">
            <v>Office</v>
          </cell>
          <cell r="J268" t="str">
            <v>EFC01</v>
          </cell>
          <cell r="K268">
            <v>650100</v>
          </cell>
          <cell r="L268" t="str">
            <v>F1K</v>
          </cell>
          <cell r="M268" t="str">
            <v>CA03</v>
          </cell>
          <cell r="N268">
            <v>38838</v>
          </cell>
          <cell r="O268">
            <v>39173</v>
          </cell>
          <cell r="P268">
            <v>39537</v>
          </cell>
          <cell r="Q268" t="str">
            <v>Not relocated</v>
          </cell>
          <cell r="R268">
            <v>39506</v>
          </cell>
          <cell r="S268">
            <v>12</v>
          </cell>
          <cell r="T268" t="str">
            <v>Normal 45 hours</v>
          </cell>
          <cell r="U268">
            <v>2</v>
          </cell>
          <cell r="V268" t="str">
            <v>DC</v>
          </cell>
          <cell r="W268" t="str">
            <v>N</v>
          </cell>
          <cell r="X268"/>
          <cell r="Y268"/>
          <cell r="Z268"/>
        </row>
        <row r="269">
          <cell r="A269" t="str">
            <v>EF0268</v>
          </cell>
          <cell r="B269" t="str">
            <v>Stopped</v>
          </cell>
          <cell r="C269" t="str">
            <v>ELFASHER</v>
          </cell>
          <cell r="D269" t="str">
            <v>Adam Abdulkarim Abdulshafi</v>
          </cell>
          <cell r="F269" t="str">
            <v>NUT</v>
          </cell>
          <cell r="G269" t="str">
            <v>Watchman</v>
          </cell>
          <cell r="H269" t="str">
            <v>A</v>
          </cell>
          <cell r="I269" t="str">
            <v>SFC</v>
          </cell>
          <cell r="J269" t="str">
            <v>EFN01</v>
          </cell>
          <cell r="K269">
            <v>650101</v>
          </cell>
          <cell r="M269" t="str">
            <v>CA32</v>
          </cell>
          <cell r="N269">
            <v>38808</v>
          </cell>
          <cell r="O269">
            <v>38808</v>
          </cell>
          <cell r="P269">
            <v>2958465</v>
          </cell>
          <cell r="Q269" t="str">
            <v>Not relocated</v>
          </cell>
          <cell r="R269">
            <v>2958434</v>
          </cell>
          <cell r="S269" t="str">
            <v>Indefinite</v>
          </cell>
          <cell r="T269" t="str">
            <v>Shift 48 hours</v>
          </cell>
          <cell r="U269">
            <v>1</v>
          </cell>
          <cell r="V269" t="str">
            <v>IC</v>
          </cell>
          <cell r="X269"/>
          <cell r="Y269"/>
          <cell r="Z269"/>
          <cell r="AA269">
            <v>38995</v>
          </cell>
          <cell r="AB269" t="str">
            <v>End of contract</v>
          </cell>
        </row>
        <row r="270">
          <cell r="A270" t="str">
            <v>EF0269</v>
          </cell>
          <cell r="B270" t="str">
            <v>Stopped</v>
          </cell>
          <cell r="C270" t="str">
            <v>ELFASHER</v>
          </cell>
          <cell r="D270" t="str">
            <v>Adam Mohamed Yahya</v>
          </cell>
          <cell r="F270" t="str">
            <v>NUT</v>
          </cell>
          <cell r="G270" t="str">
            <v>Watchman</v>
          </cell>
          <cell r="H270" t="str">
            <v>A</v>
          </cell>
          <cell r="I270" t="str">
            <v>SFC</v>
          </cell>
          <cell r="J270" t="str">
            <v>EFN01</v>
          </cell>
          <cell r="K270">
            <v>650101</v>
          </cell>
          <cell r="M270" t="str">
            <v>CA32</v>
          </cell>
          <cell r="N270">
            <v>38789</v>
          </cell>
          <cell r="O270">
            <v>38789</v>
          </cell>
          <cell r="P270">
            <v>2958465</v>
          </cell>
          <cell r="Q270" t="str">
            <v>Not relocated</v>
          </cell>
          <cell r="R270">
            <v>2958434</v>
          </cell>
          <cell r="S270" t="str">
            <v>Indefinite</v>
          </cell>
          <cell r="T270" t="str">
            <v>Shift 48 hours</v>
          </cell>
          <cell r="U270">
            <v>1</v>
          </cell>
          <cell r="V270" t="str">
            <v>IC</v>
          </cell>
          <cell r="X270"/>
          <cell r="Y270"/>
          <cell r="Z270"/>
          <cell r="AA270">
            <v>38995</v>
          </cell>
          <cell r="AB270" t="str">
            <v>End of contract</v>
          </cell>
        </row>
        <row r="271">
          <cell r="A271" t="str">
            <v>EF0270</v>
          </cell>
          <cell r="B271" t="str">
            <v>Active</v>
          </cell>
          <cell r="C271" t="str">
            <v>ELFASHER</v>
          </cell>
          <cell r="D271" t="str">
            <v>Ahmed Suleiman Ahmed</v>
          </cell>
          <cell r="F271" t="str">
            <v>LOG</v>
          </cell>
          <cell r="G271" t="str">
            <v>Watchman</v>
          </cell>
          <cell r="H271" t="str">
            <v>A11</v>
          </cell>
          <cell r="I271" t="str">
            <v>Guest House</v>
          </cell>
          <cell r="J271" t="str">
            <v>EFC01</v>
          </cell>
          <cell r="K271">
            <v>650014</v>
          </cell>
          <cell r="L271" t="str">
            <v>Z1L</v>
          </cell>
          <cell r="M271" t="str">
            <v>6500O</v>
          </cell>
          <cell r="N271">
            <v>38812</v>
          </cell>
          <cell r="O271">
            <v>38812</v>
          </cell>
          <cell r="P271">
            <v>2958465</v>
          </cell>
          <cell r="Q271" t="str">
            <v>Not relocated</v>
          </cell>
          <cell r="R271">
            <v>2958434</v>
          </cell>
          <cell r="S271" t="str">
            <v>Indefinite</v>
          </cell>
          <cell r="T271" t="str">
            <v>Shift 48 hours</v>
          </cell>
          <cell r="U271">
            <v>1</v>
          </cell>
          <cell r="V271" t="str">
            <v>IC</v>
          </cell>
          <cell r="X271">
            <v>38811</v>
          </cell>
          <cell r="Y271" t="str">
            <v>N</v>
          </cell>
          <cell r="Z271">
            <v>38780</v>
          </cell>
        </row>
        <row r="272">
          <cell r="A272" t="str">
            <v>EF0271</v>
          </cell>
          <cell r="B272" t="str">
            <v>Active</v>
          </cell>
          <cell r="C272" t="str">
            <v>ELFASHER</v>
          </cell>
          <cell r="D272" t="str">
            <v>Babiker Ibrahim Mohamed</v>
          </cell>
          <cell r="F272" t="str">
            <v>LOG</v>
          </cell>
          <cell r="G272" t="str">
            <v>Watchman</v>
          </cell>
          <cell r="H272" t="str">
            <v>A11</v>
          </cell>
          <cell r="I272" t="str">
            <v>Guest House</v>
          </cell>
          <cell r="J272" t="str">
            <v>EFC01</v>
          </cell>
          <cell r="K272">
            <v>650014</v>
          </cell>
          <cell r="L272" t="str">
            <v>Z1L</v>
          </cell>
          <cell r="M272" t="str">
            <v>6500O</v>
          </cell>
          <cell r="N272">
            <v>38808</v>
          </cell>
          <cell r="O272">
            <v>38808</v>
          </cell>
          <cell r="P272">
            <v>2958465</v>
          </cell>
          <cell r="Q272" t="str">
            <v>Not relocated</v>
          </cell>
          <cell r="R272">
            <v>2958434</v>
          </cell>
          <cell r="S272" t="str">
            <v>Indefinite</v>
          </cell>
          <cell r="T272" t="str">
            <v>Shift 48 hours</v>
          </cell>
          <cell r="U272">
            <v>1</v>
          </cell>
          <cell r="V272" t="str">
            <v>IC</v>
          </cell>
          <cell r="X272">
            <v>38807</v>
          </cell>
          <cell r="Y272" t="str">
            <v>N</v>
          </cell>
          <cell r="Z272">
            <v>38776</v>
          </cell>
        </row>
        <row r="273">
          <cell r="A273" t="str">
            <v>EF0272</v>
          </cell>
          <cell r="B273" t="str">
            <v>Active</v>
          </cell>
          <cell r="C273" t="str">
            <v>ELFASHER</v>
          </cell>
          <cell r="D273" t="str">
            <v>Mohamed Ahmed Dawalbeit</v>
          </cell>
          <cell r="F273" t="str">
            <v>LOG</v>
          </cell>
          <cell r="G273" t="str">
            <v>Watchman</v>
          </cell>
          <cell r="H273" t="str">
            <v>A11</v>
          </cell>
          <cell r="I273" t="str">
            <v>Office</v>
          </cell>
          <cell r="J273" t="str">
            <v>EFC01</v>
          </cell>
          <cell r="K273">
            <v>650100</v>
          </cell>
          <cell r="L273" t="str">
            <v>F1K</v>
          </cell>
          <cell r="M273" t="str">
            <v>CA03</v>
          </cell>
          <cell r="N273">
            <v>38808</v>
          </cell>
          <cell r="O273">
            <v>38808</v>
          </cell>
          <cell r="P273">
            <v>2958465</v>
          </cell>
          <cell r="Q273" t="str">
            <v>Not relocated</v>
          </cell>
          <cell r="R273">
            <v>2958434</v>
          </cell>
          <cell r="S273" t="str">
            <v>Indefinite</v>
          </cell>
          <cell r="T273" t="str">
            <v>Shift 48 hours</v>
          </cell>
          <cell r="U273">
            <v>1</v>
          </cell>
          <cell r="V273" t="str">
            <v>IC</v>
          </cell>
          <cell r="X273">
            <v>38807</v>
          </cell>
          <cell r="Y273" t="str">
            <v>N</v>
          </cell>
          <cell r="Z273">
            <v>38776</v>
          </cell>
        </row>
        <row r="274">
          <cell r="A274" t="str">
            <v>EF0273</v>
          </cell>
          <cell r="B274" t="str">
            <v>Stopped</v>
          </cell>
          <cell r="C274" t="str">
            <v>ELFASHER</v>
          </cell>
          <cell r="D274" t="str">
            <v>Alameldeen Ahmed Yousif Adam</v>
          </cell>
          <cell r="F274" t="str">
            <v>WS</v>
          </cell>
          <cell r="G274" t="str">
            <v>Geophisical operator</v>
          </cell>
          <cell r="H274" t="str">
            <v>C</v>
          </cell>
          <cell r="I274" t="str">
            <v>Field</v>
          </cell>
          <cell r="J274" t="str">
            <v>EFH01</v>
          </cell>
          <cell r="K274">
            <v>650101</v>
          </cell>
          <cell r="M274" t="str">
            <v>CA12</v>
          </cell>
          <cell r="N274">
            <v>38869</v>
          </cell>
          <cell r="O274">
            <v>38961</v>
          </cell>
          <cell r="P274">
            <v>39163</v>
          </cell>
          <cell r="Q274" t="str">
            <v>Not relocated</v>
          </cell>
          <cell r="R274">
            <v>39132</v>
          </cell>
          <cell r="S274">
            <v>7</v>
          </cell>
          <cell r="T274" t="str">
            <v>Normal 45 hours</v>
          </cell>
          <cell r="U274">
            <v>2</v>
          </cell>
          <cell r="V274" t="str">
            <v>DC</v>
          </cell>
          <cell r="W274" t="str">
            <v>N</v>
          </cell>
          <cell r="X274"/>
          <cell r="Y274"/>
          <cell r="Z274"/>
          <cell r="AA274">
            <v>39008</v>
          </cell>
          <cell r="AB274" t="str">
            <v>Resignation</v>
          </cell>
        </row>
        <row r="275">
          <cell r="A275" t="str">
            <v>EF0274</v>
          </cell>
          <cell r="B275" t="str">
            <v>Stopped</v>
          </cell>
          <cell r="C275" t="str">
            <v>ELFASHER</v>
          </cell>
          <cell r="D275" t="str">
            <v>Hamid Mussa Suleiman</v>
          </cell>
          <cell r="F275" t="str">
            <v>WS</v>
          </cell>
          <cell r="G275" t="str">
            <v>Geophisical operator</v>
          </cell>
          <cell r="H275" t="str">
            <v>C</v>
          </cell>
          <cell r="I275" t="str">
            <v>Field</v>
          </cell>
          <cell r="J275" t="str">
            <v>EFH01</v>
          </cell>
          <cell r="K275">
            <v>650101</v>
          </cell>
          <cell r="M275" t="str">
            <v>CA12</v>
          </cell>
          <cell r="N275">
            <v>38869</v>
          </cell>
          <cell r="O275">
            <v>38961</v>
          </cell>
          <cell r="P275">
            <v>39163</v>
          </cell>
          <cell r="Q275" t="str">
            <v>Not relocated</v>
          </cell>
          <cell r="R275">
            <v>39132</v>
          </cell>
          <cell r="S275">
            <v>7</v>
          </cell>
          <cell r="T275" t="str">
            <v>Normal 45 hours</v>
          </cell>
          <cell r="U275">
            <v>2</v>
          </cell>
          <cell r="V275" t="str">
            <v>DC</v>
          </cell>
          <cell r="W275" t="str">
            <v>N</v>
          </cell>
          <cell r="X275"/>
          <cell r="Y275"/>
          <cell r="Z275"/>
          <cell r="AA275">
            <v>39037</v>
          </cell>
          <cell r="AB275" t="str">
            <v>Resignation</v>
          </cell>
        </row>
        <row r="276">
          <cell r="A276" t="str">
            <v>EF0275</v>
          </cell>
          <cell r="B276" t="str">
            <v>Stopped</v>
          </cell>
          <cell r="C276" t="str">
            <v>ELFASHER</v>
          </cell>
          <cell r="D276" t="str">
            <v>Jaafer Mohamed Ahmed</v>
          </cell>
          <cell r="F276" t="str">
            <v>WS</v>
          </cell>
          <cell r="G276" t="str">
            <v>Geophisical supervisor</v>
          </cell>
          <cell r="H276" t="str">
            <v>E</v>
          </cell>
          <cell r="I276" t="str">
            <v>Field</v>
          </cell>
          <cell r="J276" t="str">
            <v>EFH01</v>
          </cell>
          <cell r="K276">
            <v>650101</v>
          </cell>
          <cell r="L276" t="str">
            <v>F5L</v>
          </cell>
          <cell r="M276" t="str">
            <v>AB01</v>
          </cell>
          <cell r="N276">
            <v>38869</v>
          </cell>
          <cell r="O276">
            <v>38961</v>
          </cell>
          <cell r="P276">
            <v>39163</v>
          </cell>
          <cell r="Q276" t="str">
            <v>Not relocated</v>
          </cell>
          <cell r="R276">
            <v>39132</v>
          </cell>
          <cell r="S276">
            <v>7</v>
          </cell>
          <cell r="T276" t="str">
            <v>Normal 45 hours</v>
          </cell>
          <cell r="U276">
            <v>2</v>
          </cell>
          <cell r="V276" t="str">
            <v>DC</v>
          </cell>
          <cell r="W276" t="str">
            <v>N</v>
          </cell>
          <cell r="X276"/>
          <cell r="Y276"/>
          <cell r="Z276"/>
          <cell r="AA276">
            <v>39163</v>
          </cell>
          <cell r="AB276" t="str">
            <v>End of contract</v>
          </cell>
        </row>
        <row r="277">
          <cell r="A277" t="str">
            <v>EF0276</v>
          </cell>
          <cell r="B277" t="str">
            <v>Stopped</v>
          </cell>
          <cell r="C277" t="str">
            <v>ELFASHER</v>
          </cell>
          <cell r="D277" t="str">
            <v>Ossam eldien Abdalla Ismail</v>
          </cell>
          <cell r="F277" t="str">
            <v>WS</v>
          </cell>
          <cell r="G277" t="str">
            <v>Drilling assistant</v>
          </cell>
          <cell r="H277" t="str">
            <v>D</v>
          </cell>
          <cell r="I277" t="str">
            <v>Field</v>
          </cell>
          <cell r="J277" t="str">
            <v>EFH01</v>
          </cell>
          <cell r="K277">
            <v>650101</v>
          </cell>
          <cell r="L277" t="str">
            <v>F5L</v>
          </cell>
          <cell r="M277" t="str">
            <v>AB01</v>
          </cell>
          <cell r="N277">
            <v>38869</v>
          </cell>
          <cell r="O277">
            <v>38961</v>
          </cell>
          <cell r="P277">
            <v>39163</v>
          </cell>
          <cell r="Q277" t="str">
            <v>Not relocated</v>
          </cell>
          <cell r="R277">
            <v>39132</v>
          </cell>
          <cell r="S277">
            <v>7</v>
          </cell>
          <cell r="T277" t="str">
            <v>Normal 45 hours</v>
          </cell>
          <cell r="U277">
            <v>2</v>
          </cell>
          <cell r="V277" t="str">
            <v>DC</v>
          </cell>
          <cell r="W277" t="str">
            <v>N</v>
          </cell>
          <cell r="X277"/>
          <cell r="Y277"/>
          <cell r="Z277"/>
          <cell r="AA277">
            <v>39089</v>
          </cell>
          <cell r="AB277" t="str">
            <v>Resignation</v>
          </cell>
        </row>
        <row r="278">
          <cell r="A278" t="str">
            <v>EF0277</v>
          </cell>
          <cell r="B278" t="str">
            <v>Stopped</v>
          </cell>
          <cell r="C278" t="str">
            <v>ELFASHER</v>
          </cell>
          <cell r="D278" t="str">
            <v>Nagat Adam Mohamed</v>
          </cell>
          <cell r="F278" t="str">
            <v>FS</v>
          </cell>
          <cell r="G278" t="str">
            <v xml:space="preserve">Food security monitor </v>
          </cell>
          <cell r="H278" t="str">
            <v>C</v>
          </cell>
          <cell r="I278" t="str">
            <v>Field</v>
          </cell>
          <cell r="J278" t="str">
            <v>EFF01</v>
          </cell>
          <cell r="K278">
            <v>650101</v>
          </cell>
          <cell r="M278" t="str">
            <v>CA42</v>
          </cell>
          <cell r="N278">
            <v>38869</v>
          </cell>
          <cell r="O278">
            <v>38869</v>
          </cell>
          <cell r="P278">
            <v>39051</v>
          </cell>
          <cell r="Q278" t="str">
            <v>Not relocated</v>
          </cell>
          <cell r="R278">
            <v>39020</v>
          </cell>
          <cell r="S278">
            <v>6</v>
          </cell>
          <cell r="T278" t="str">
            <v>Normal 45 hours</v>
          </cell>
          <cell r="U278">
            <v>1</v>
          </cell>
          <cell r="V278" t="str">
            <v>DC</v>
          </cell>
          <cell r="W278">
            <v>3</v>
          </cell>
          <cell r="X278"/>
          <cell r="Y278"/>
          <cell r="Z278"/>
          <cell r="AA278">
            <v>38746</v>
          </cell>
          <cell r="AB278" t="str">
            <v>Resignation</v>
          </cell>
        </row>
        <row r="279">
          <cell r="A279" t="str">
            <v>EF0278</v>
          </cell>
          <cell r="B279" t="str">
            <v>Stopped</v>
          </cell>
          <cell r="C279" t="str">
            <v>ELFASHER</v>
          </cell>
          <cell r="D279" t="str">
            <v>Azarg Dawood Hamid</v>
          </cell>
          <cell r="F279" t="str">
            <v>LOG</v>
          </cell>
          <cell r="G279" t="str">
            <v xml:space="preserve">Radio operator </v>
          </cell>
          <cell r="H279" t="str">
            <v>D</v>
          </cell>
          <cell r="I279" t="str">
            <v>Office</v>
          </cell>
          <cell r="J279" t="str">
            <v>EFC01</v>
          </cell>
          <cell r="K279">
            <v>650100</v>
          </cell>
          <cell r="M279" t="str">
            <v>BA30</v>
          </cell>
          <cell r="N279">
            <v>38885</v>
          </cell>
          <cell r="O279">
            <v>38929</v>
          </cell>
          <cell r="P279">
            <v>38929</v>
          </cell>
          <cell r="Q279" t="str">
            <v>KH-EF</v>
          </cell>
          <cell r="R279">
            <v>38898</v>
          </cell>
          <cell r="S279">
            <v>0</v>
          </cell>
          <cell r="T279" t="str">
            <v>Shift 48 hours</v>
          </cell>
          <cell r="U279">
            <v>1</v>
          </cell>
          <cell r="V279" t="str">
            <v>DC</v>
          </cell>
          <cell r="W279">
            <v>1</v>
          </cell>
          <cell r="X279"/>
          <cell r="Y279"/>
          <cell r="Z279"/>
          <cell r="AA279">
            <v>38929</v>
          </cell>
          <cell r="AB279" t="str">
            <v>End of contract</v>
          </cell>
        </row>
        <row r="280">
          <cell r="A280" t="str">
            <v>EF0279</v>
          </cell>
          <cell r="B280" t="str">
            <v>Stopped</v>
          </cell>
          <cell r="C280" t="str">
            <v>ELFASHER</v>
          </cell>
          <cell r="D280" t="str">
            <v>Anwar Elamin Ahmed</v>
          </cell>
          <cell r="F280" t="str">
            <v>LOG</v>
          </cell>
          <cell r="G280" t="str">
            <v xml:space="preserve">Radio operator </v>
          </cell>
          <cell r="H280" t="str">
            <v>D</v>
          </cell>
          <cell r="I280" t="str">
            <v>Office</v>
          </cell>
          <cell r="J280" t="str">
            <v>EFC01</v>
          </cell>
          <cell r="K280">
            <v>650100</v>
          </cell>
          <cell r="M280" t="str">
            <v>CA52</v>
          </cell>
          <cell r="N280">
            <v>38814</v>
          </cell>
          <cell r="O280">
            <v>38945</v>
          </cell>
          <cell r="P280">
            <v>38945</v>
          </cell>
          <cell r="Q280" t="str">
            <v>KH-EF</v>
          </cell>
          <cell r="R280">
            <v>38914</v>
          </cell>
          <cell r="S280">
            <v>0</v>
          </cell>
          <cell r="T280" t="str">
            <v>Shift 48 hours</v>
          </cell>
          <cell r="U280">
            <v>1</v>
          </cell>
          <cell r="V280" t="str">
            <v>DC</v>
          </cell>
          <cell r="W280">
            <v>1</v>
          </cell>
          <cell r="X280"/>
          <cell r="Y280"/>
          <cell r="Z280"/>
          <cell r="AA280">
            <v>38945</v>
          </cell>
          <cell r="AB280" t="str">
            <v>End of contract</v>
          </cell>
        </row>
        <row r="281">
          <cell r="A281" t="str">
            <v>EF0280</v>
          </cell>
          <cell r="B281" t="str">
            <v>Active</v>
          </cell>
          <cell r="C281" t="str">
            <v>ELFASHER</v>
          </cell>
          <cell r="D281" t="str">
            <v>Aisha Adam Ahmed Mohamed</v>
          </cell>
          <cell r="F281" t="str">
            <v>LOG</v>
          </cell>
          <cell r="G281" t="str">
            <v>Cook/Cleaner</v>
          </cell>
          <cell r="H281" t="str">
            <v>B</v>
          </cell>
          <cell r="I281" t="str">
            <v>Field</v>
          </cell>
          <cell r="J281" t="str">
            <v>EFC01</v>
          </cell>
          <cell r="K281">
            <v>650100</v>
          </cell>
          <cell r="L281" t="str">
            <v>D4H</v>
          </cell>
          <cell r="M281" t="str">
            <v>AB00</v>
          </cell>
          <cell r="N281">
            <v>38899</v>
          </cell>
          <cell r="O281">
            <v>39083</v>
          </cell>
          <cell r="P281">
            <v>39447</v>
          </cell>
          <cell r="Q281" t="str">
            <v>Not relocated</v>
          </cell>
          <cell r="R281">
            <v>39416</v>
          </cell>
          <cell r="S281">
            <v>12</v>
          </cell>
          <cell r="T281" t="str">
            <v>Normal 45 hours</v>
          </cell>
          <cell r="U281">
            <v>2</v>
          </cell>
          <cell r="V281" t="str">
            <v>DC</v>
          </cell>
          <cell r="W281" t="str">
            <v>N</v>
          </cell>
          <cell r="X281"/>
          <cell r="Y281"/>
          <cell r="Z281"/>
        </row>
        <row r="282">
          <cell r="A282" t="str">
            <v>EF0281</v>
          </cell>
          <cell r="B282" t="str">
            <v>Active</v>
          </cell>
          <cell r="C282" t="str">
            <v>ELFASHER</v>
          </cell>
          <cell r="D282" t="str">
            <v>Hamed Mohamed Hamed</v>
          </cell>
          <cell r="F282" t="str">
            <v>LOG</v>
          </cell>
          <cell r="G282" t="str">
            <v>LOG/Assistant -Daraslaam</v>
          </cell>
          <cell r="H282" t="str">
            <v>E</v>
          </cell>
          <cell r="I282" t="str">
            <v>Office</v>
          </cell>
          <cell r="J282" t="str">
            <v>EFC01</v>
          </cell>
          <cell r="K282">
            <v>650100</v>
          </cell>
          <cell r="L282" t="str">
            <v>F1K</v>
          </cell>
          <cell r="M282" t="str">
            <v>CA03</v>
          </cell>
          <cell r="N282">
            <v>38961</v>
          </cell>
          <cell r="O282">
            <v>39083</v>
          </cell>
          <cell r="P282">
            <v>39447</v>
          </cell>
          <cell r="Q282" t="str">
            <v>Not relocated</v>
          </cell>
          <cell r="R282">
            <v>39416</v>
          </cell>
          <cell r="S282">
            <v>12</v>
          </cell>
          <cell r="T282" t="str">
            <v>Normal 45 hours</v>
          </cell>
          <cell r="U282">
            <v>2</v>
          </cell>
          <cell r="V282" t="str">
            <v>DC</v>
          </cell>
          <cell r="W282" t="str">
            <v>N</v>
          </cell>
          <cell r="X282"/>
          <cell r="Y282"/>
          <cell r="Z282"/>
        </row>
        <row r="283">
          <cell r="A283" t="str">
            <v>EF0282</v>
          </cell>
          <cell r="B283" t="str">
            <v>Stopped</v>
          </cell>
          <cell r="C283" t="str">
            <v>ELFASHER</v>
          </cell>
          <cell r="D283" t="str">
            <v>Habadeen Sidig Basher</v>
          </cell>
          <cell r="F283" t="str">
            <v>WS</v>
          </cell>
          <cell r="G283" t="str">
            <v xml:space="preserve">Technical Supervisor </v>
          </cell>
          <cell r="H283" t="str">
            <v>E</v>
          </cell>
          <cell r="I283" t="str">
            <v>Field</v>
          </cell>
          <cell r="J283" t="str">
            <v>EFH01</v>
          </cell>
          <cell r="K283">
            <v>650101</v>
          </cell>
          <cell r="L283" t="str">
            <v>F5L</v>
          </cell>
          <cell r="M283" t="str">
            <v>AB01</v>
          </cell>
          <cell r="N283">
            <v>38961</v>
          </cell>
          <cell r="O283">
            <v>38961</v>
          </cell>
          <cell r="P283">
            <v>39141</v>
          </cell>
          <cell r="Q283" t="str">
            <v>Not relocated</v>
          </cell>
          <cell r="R283">
            <v>39110</v>
          </cell>
          <cell r="S283">
            <v>6</v>
          </cell>
          <cell r="T283" t="str">
            <v>Normal 45 hours</v>
          </cell>
          <cell r="U283">
            <v>1</v>
          </cell>
          <cell r="V283" t="str">
            <v>DC</v>
          </cell>
          <cell r="W283">
            <v>3</v>
          </cell>
          <cell r="X283"/>
          <cell r="Y283"/>
          <cell r="Z283"/>
          <cell r="AA283">
            <v>39173</v>
          </cell>
          <cell r="AB283" t="str">
            <v>Resignation</v>
          </cell>
        </row>
        <row r="284">
          <cell r="A284" t="str">
            <v>EF0283</v>
          </cell>
          <cell r="B284" t="str">
            <v>Stopped</v>
          </cell>
          <cell r="C284" t="str">
            <v>ELFASHER</v>
          </cell>
          <cell r="D284" t="str">
            <v>Taha Osman Nasor</v>
          </cell>
          <cell r="F284" t="str">
            <v>WS</v>
          </cell>
          <cell r="G284" t="str">
            <v>Drilling Assistant</v>
          </cell>
          <cell r="H284" t="str">
            <v>D</v>
          </cell>
          <cell r="I284" t="str">
            <v>Field</v>
          </cell>
          <cell r="J284" t="str">
            <v>EFH01</v>
          </cell>
          <cell r="K284">
            <v>650101</v>
          </cell>
          <cell r="M284" t="str">
            <v>CA12</v>
          </cell>
          <cell r="N284">
            <v>38961</v>
          </cell>
          <cell r="O284">
            <v>38961</v>
          </cell>
          <cell r="P284">
            <v>39141</v>
          </cell>
          <cell r="Q284" t="str">
            <v>Not relocated</v>
          </cell>
          <cell r="R284">
            <v>39110</v>
          </cell>
          <cell r="S284">
            <v>6</v>
          </cell>
          <cell r="T284" t="str">
            <v>Normal 45 hours</v>
          </cell>
          <cell r="U284">
            <v>1</v>
          </cell>
          <cell r="V284" t="str">
            <v>DC</v>
          </cell>
          <cell r="W284">
            <v>3</v>
          </cell>
          <cell r="X284"/>
          <cell r="Y284"/>
          <cell r="Z284"/>
          <cell r="AA284">
            <v>38970</v>
          </cell>
          <cell r="AB284" t="str">
            <v>Dismissal</v>
          </cell>
        </row>
        <row r="285">
          <cell r="A285" t="str">
            <v>EF0284</v>
          </cell>
          <cell r="B285" t="str">
            <v>Stopped</v>
          </cell>
          <cell r="C285" t="str">
            <v>ELFASHER</v>
          </cell>
          <cell r="D285" t="str">
            <v>Elsadig Arja Abdurahman</v>
          </cell>
          <cell r="F285" t="str">
            <v>WS</v>
          </cell>
          <cell r="G285" t="str">
            <v>Drilling Assistant</v>
          </cell>
          <cell r="H285" t="str">
            <v>D</v>
          </cell>
          <cell r="I285" t="str">
            <v>Field</v>
          </cell>
          <cell r="J285" t="str">
            <v>EFH01</v>
          </cell>
          <cell r="K285">
            <v>650101</v>
          </cell>
          <cell r="M285" t="str">
            <v>CA12</v>
          </cell>
          <cell r="N285">
            <v>38961</v>
          </cell>
          <cell r="O285">
            <v>38961</v>
          </cell>
          <cell r="P285">
            <v>39141</v>
          </cell>
          <cell r="Q285" t="str">
            <v>Not relocated</v>
          </cell>
          <cell r="R285">
            <v>39110</v>
          </cell>
          <cell r="S285">
            <v>6</v>
          </cell>
          <cell r="T285" t="str">
            <v>Normal 45 hours</v>
          </cell>
          <cell r="U285">
            <v>1</v>
          </cell>
          <cell r="V285" t="str">
            <v>DC</v>
          </cell>
          <cell r="W285">
            <v>3</v>
          </cell>
          <cell r="X285"/>
          <cell r="Y285"/>
          <cell r="Z285"/>
          <cell r="AA285">
            <v>38970</v>
          </cell>
          <cell r="AB285" t="str">
            <v>Dismissal</v>
          </cell>
        </row>
        <row r="286">
          <cell r="A286" t="str">
            <v>EF0285</v>
          </cell>
          <cell r="B286" t="str">
            <v>Stopped</v>
          </cell>
          <cell r="C286" t="str">
            <v>ELFASHER</v>
          </cell>
          <cell r="D286" t="str">
            <v>Hamed Zakaria Basi</v>
          </cell>
          <cell r="F286" t="str">
            <v>FA</v>
          </cell>
          <cell r="G286" t="str">
            <v>Food Aid Monitor</v>
          </cell>
          <cell r="H286" t="str">
            <v>C</v>
          </cell>
          <cell r="I286" t="str">
            <v>Field</v>
          </cell>
          <cell r="J286" t="str">
            <v>EFF01</v>
          </cell>
          <cell r="K286">
            <v>650101</v>
          </cell>
          <cell r="L286" t="str">
            <v>D4H</v>
          </cell>
          <cell r="M286" t="str">
            <v>AB02</v>
          </cell>
          <cell r="N286">
            <v>38961</v>
          </cell>
          <cell r="O286">
            <v>39083</v>
          </cell>
          <cell r="P286">
            <v>39141</v>
          </cell>
          <cell r="Q286" t="str">
            <v>Not relocated</v>
          </cell>
          <cell r="R286">
            <v>39110</v>
          </cell>
          <cell r="S286">
            <v>2</v>
          </cell>
          <cell r="T286" t="str">
            <v>Normal 45 hours</v>
          </cell>
          <cell r="U286">
            <v>2</v>
          </cell>
          <cell r="V286" t="str">
            <v>DC</v>
          </cell>
          <cell r="W286">
            <v>3</v>
          </cell>
          <cell r="X286"/>
          <cell r="Y286"/>
          <cell r="Z286"/>
          <cell r="AA286" t="str">
            <v>28/02/2007</v>
          </cell>
          <cell r="AB286" t="str">
            <v>End of contract</v>
          </cell>
        </row>
        <row r="287">
          <cell r="A287" t="str">
            <v>EF0286</v>
          </cell>
          <cell r="B287" t="str">
            <v>Active</v>
          </cell>
          <cell r="C287" t="str">
            <v>ELFASHER</v>
          </cell>
          <cell r="D287" t="str">
            <v>Mahadia Adam Ibrahim</v>
          </cell>
          <cell r="F287" t="str">
            <v>NUT</v>
          </cell>
          <cell r="G287" t="str">
            <v>OTP Team Leader</v>
          </cell>
          <cell r="H287" t="str">
            <v>D</v>
          </cell>
          <cell r="I287" t="str">
            <v>OTP</v>
          </cell>
          <cell r="J287" t="str">
            <v>EFN01</v>
          </cell>
          <cell r="K287">
            <v>650101</v>
          </cell>
          <cell r="L287" t="str">
            <v>F1K</v>
          </cell>
          <cell r="M287" t="str">
            <v>CA02</v>
          </cell>
          <cell r="N287">
            <v>38961</v>
          </cell>
          <cell r="O287">
            <v>39083</v>
          </cell>
          <cell r="P287">
            <v>39263</v>
          </cell>
          <cell r="Q287" t="str">
            <v>Not relocated</v>
          </cell>
          <cell r="R287">
            <v>39232</v>
          </cell>
          <cell r="S287">
            <v>6</v>
          </cell>
          <cell r="T287" t="str">
            <v>Normal 45 hours</v>
          </cell>
          <cell r="U287">
            <v>2</v>
          </cell>
          <cell r="V287" t="str">
            <v>DC</v>
          </cell>
          <cell r="W287" t="str">
            <v>N</v>
          </cell>
          <cell r="X287"/>
          <cell r="Y287"/>
          <cell r="Z287"/>
        </row>
        <row r="288">
          <cell r="A288" t="str">
            <v>EF0287</v>
          </cell>
          <cell r="B288" t="str">
            <v>Active</v>
          </cell>
          <cell r="C288" t="str">
            <v>ELFASHER</v>
          </cell>
          <cell r="D288" t="str">
            <v>Eltigani Fadul Mustafa</v>
          </cell>
          <cell r="F288" t="str">
            <v>ADMIN</v>
          </cell>
          <cell r="G288" t="str">
            <v>Accountant</v>
          </cell>
          <cell r="H288" t="str">
            <v>F</v>
          </cell>
          <cell r="I288" t="str">
            <v>Office</v>
          </cell>
          <cell r="J288" t="str">
            <v>EFC01</v>
          </cell>
          <cell r="K288">
            <v>650100</v>
          </cell>
          <cell r="L288" t="str">
            <v>F1K</v>
          </cell>
          <cell r="M288" t="str">
            <v>CA03</v>
          </cell>
          <cell r="N288">
            <v>38961</v>
          </cell>
          <cell r="O288">
            <v>38961</v>
          </cell>
          <cell r="P288">
            <v>39325</v>
          </cell>
          <cell r="Q288" t="str">
            <v>Not relocated</v>
          </cell>
          <cell r="R288">
            <v>39294</v>
          </cell>
          <cell r="S288">
            <v>12</v>
          </cell>
          <cell r="T288" t="str">
            <v>Normal 45 hours</v>
          </cell>
          <cell r="U288">
            <v>1</v>
          </cell>
          <cell r="V288" t="str">
            <v>DC</v>
          </cell>
          <cell r="W288">
            <v>3</v>
          </cell>
          <cell r="X288">
            <v>39051</v>
          </cell>
          <cell r="Y288" t="str">
            <v>N</v>
          </cell>
          <cell r="Z288">
            <v>39020</v>
          </cell>
        </row>
        <row r="289">
          <cell r="A289" t="str">
            <v>EF0288</v>
          </cell>
          <cell r="B289" t="str">
            <v>Active</v>
          </cell>
          <cell r="C289" t="str">
            <v>ELFASHER</v>
          </cell>
          <cell r="D289" t="str">
            <v>Abdelhameed Eltigani Suliman</v>
          </cell>
          <cell r="F289" t="str">
            <v>NUT</v>
          </cell>
          <cell r="G289" t="str">
            <v xml:space="preserve">Medical Supervisor </v>
          </cell>
          <cell r="H289" t="str">
            <v>H</v>
          </cell>
          <cell r="I289" t="str">
            <v>TFC</v>
          </cell>
          <cell r="J289" t="str">
            <v>EFN01</v>
          </cell>
          <cell r="K289">
            <v>650101</v>
          </cell>
          <cell r="L289" t="str">
            <v>F1K</v>
          </cell>
          <cell r="M289" t="str">
            <v>CA02</v>
          </cell>
          <cell r="N289">
            <v>38961</v>
          </cell>
          <cell r="O289">
            <v>38961</v>
          </cell>
          <cell r="P289">
            <v>39325</v>
          </cell>
          <cell r="Q289" t="str">
            <v>Not relocated</v>
          </cell>
          <cell r="R289">
            <v>39294</v>
          </cell>
          <cell r="S289">
            <v>12</v>
          </cell>
          <cell r="T289" t="str">
            <v>Normal 45 hours</v>
          </cell>
          <cell r="U289">
            <v>1</v>
          </cell>
          <cell r="V289" t="str">
            <v>DC</v>
          </cell>
          <cell r="W289">
            <v>3</v>
          </cell>
          <cell r="X289">
            <v>39051</v>
          </cell>
          <cell r="Y289" t="str">
            <v>N</v>
          </cell>
          <cell r="Z289">
            <v>39020</v>
          </cell>
        </row>
        <row r="290">
          <cell r="A290" t="str">
            <v>EF0289</v>
          </cell>
          <cell r="B290" t="str">
            <v>Stopped</v>
          </cell>
          <cell r="C290" t="str">
            <v>ELFASHER</v>
          </cell>
          <cell r="D290" t="str">
            <v>Hisham Eldeen Abdol Malik Babikir</v>
          </cell>
          <cell r="F290" t="str">
            <v>LOG</v>
          </cell>
          <cell r="G290" t="str">
            <v>Driver</v>
          </cell>
          <cell r="H290" t="str">
            <v>C</v>
          </cell>
          <cell r="I290" t="str">
            <v>Office</v>
          </cell>
          <cell r="J290" t="str">
            <v>EFC01</v>
          </cell>
          <cell r="K290">
            <v>650100</v>
          </cell>
          <cell r="L290" t="str">
            <v>F1J</v>
          </cell>
          <cell r="M290" t="str">
            <v>CA52</v>
          </cell>
          <cell r="N290">
            <v>38961</v>
          </cell>
          <cell r="O290">
            <v>38961</v>
          </cell>
          <cell r="P290">
            <v>39141</v>
          </cell>
          <cell r="Q290" t="str">
            <v>Not relocated</v>
          </cell>
          <cell r="R290">
            <v>39110</v>
          </cell>
          <cell r="S290">
            <v>6</v>
          </cell>
          <cell r="T290" t="str">
            <v>Normal 45 hours</v>
          </cell>
          <cell r="U290">
            <v>1</v>
          </cell>
          <cell r="V290" t="str">
            <v>DC</v>
          </cell>
          <cell r="W290">
            <v>3</v>
          </cell>
          <cell r="X290"/>
          <cell r="Y290"/>
          <cell r="Z290"/>
        </row>
        <row r="291">
          <cell r="A291" t="str">
            <v>EF0290</v>
          </cell>
          <cell r="B291" t="str">
            <v>Active</v>
          </cell>
          <cell r="C291" t="str">
            <v>ELFASHER</v>
          </cell>
          <cell r="D291" t="str">
            <v>Mariam Abaker Yahya</v>
          </cell>
          <cell r="F291" t="str">
            <v>NUT</v>
          </cell>
          <cell r="G291" t="str">
            <v>Cleaner</v>
          </cell>
          <cell r="H291" t="str">
            <v>A</v>
          </cell>
          <cell r="I291" t="str">
            <v>TFC</v>
          </cell>
          <cell r="J291" t="str">
            <v>EFN01</v>
          </cell>
          <cell r="K291">
            <v>650101</v>
          </cell>
          <cell r="L291" t="str">
            <v>F1K</v>
          </cell>
          <cell r="M291" t="str">
            <v>CA02</v>
          </cell>
          <cell r="N291">
            <v>38961</v>
          </cell>
          <cell r="O291">
            <v>38961</v>
          </cell>
          <cell r="P291">
            <v>39325</v>
          </cell>
          <cell r="Q291" t="str">
            <v>Not relocated</v>
          </cell>
          <cell r="R291">
            <v>39294</v>
          </cell>
          <cell r="S291">
            <v>12</v>
          </cell>
          <cell r="T291" t="str">
            <v>Normal 45 hours</v>
          </cell>
          <cell r="U291">
            <v>1</v>
          </cell>
          <cell r="V291" t="str">
            <v>DC</v>
          </cell>
          <cell r="W291">
            <v>3</v>
          </cell>
          <cell r="X291">
            <v>39051</v>
          </cell>
          <cell r="Y291" t="str">
            <v>N</v>
          </cell>
          <cell r="Z291">
            <v>39020</v>
          </cell>
        </row>
        <row r="292">
          <cell r="A292" t="str">
            <v>EF0291</v>
          </cell>
          <cell r="B292" t="str">
            <v>Active</v>
          </cell>
          <cell r="C292" t="str">
            <v>ELFASHER</v>
          </cell>
          <cell r="D292" t="str">
            <v>Anwar Elamin Ahmed</v>
          </cell>
          <cell r="F292" t="str">
            <v>LOG</v>
          </cell>
          <cell r="G292" t="str">
            <v xml:space="preserve">Radio operator </v>
          </cell>
          <cell r="H292" t="str">
            <v>D</v>
          </cell>
          <cell r="I292" t="str">
            <v>Office</v>
          </cell>
          <cell r="J292" t="str">
            <v>EFC01</v>
          </cell>
          <cell r="K292">
            <v>650100</v>
          </cell>
          <cell r="L292" t="str">
            <v>F1K</v>
          </cell>
          <cell r="M292" t="str">
            <v>CA03</v>
          </cell>
          <cell r="N292">
            <v>38963</v>
          </cell>
          <cell r="O292">
            <v>39116</v>
          </cell>
          <cell r="P292">
            <v>39480</v>
          </cell>
          <cell r="Q292" t="str">
            <v>KH-EF</v>
          </cell>
          <cell r="R292">
            <v>39449</v>
          </cell>
          <cell r="S292">
            <v>12</v>
          </cell>
          <cell r="T292" t="str">
            <v>Shift 48 hours</v>
          </cell>
          <cell r="U292">
            <v>1</v>
          </cell>
          <cell r="V292" t="str">
            <v>DC</v>
          </cell>
          <cell r="W292">
            <v>3</v>
          </cell>
          <cell r="X292">
            <v>39053</v>
          </cell>
          <cell r="Y292" t="str">
            <v>N</v>
          </cell>
          <cell r="Z292">
            <v>39022</v>
          </cell>
        </row>
        <row r="293">
          <cell r="A293" t="str">
            <v>EF0292</v>
          </cell>
          <cell r="B293" t="str">
            <v>Active</v>
          </cell>
          <cell r="C293" t="str">
            <v>ELFASHER</v>
          </cell>
          <cell r="D293" t="str">
            <v>James Gordon Bulli</v>
          </cell>
          <cell r="F293" t="str">
            <v>LOG</v>
          </cell>
          <cell r="G293" t="str">
            <v>Logistician Assistant</v>
          </cell>
          <cell r="H293" t="str">
            <v>G</v>
          </cell>
          <cell r="I293" t="str">
            <v>Office</v>
          </cell>
          <cell r="J293" t="str">
            <v>EFC01</v>
          </cell>
          <cell r="K293">
            <v>650100</v>
          </cell>
          <cell r="L293" t="str">
            <v>F1K</v>
          </cell>
          <cell r="M293" t="str">
            <v>CA03</v>
          </cell>
          <cell r="N293">
            <v>38991</v>
          </cell>
          <cell r="O293">
            <v>39173</v>
          </cell>
          <cell r="P293">
            <v>39263</v>
          </cell>
          <cell r="Q293" t="str">
            <v>Not relocated</v>
          </cell>
          <cell r="R293">
            <v>39232</v>
          </cell>
          <cell r="S293">
            <v>3</v>
          </cell>
          <cell r="T293" t="str">
            <v>Normal 45 hours</v>
          </cell>
          <cell r="U293">
            <v>2</v>
          </cell>
          <cell r="V293" t="str">
            <v>DC</v>
          </cell>
          <cell r="W293" t="str">
            <v>N</v>
          </cell>
          <cell r="X293"/>
          <cell r="Z293"/>
        </row>
        <row r="294">
          <cell r="A294" t="str">
            <v>EF0293</v>
          </cell>
          <cell r="B294" t="str">
            <v>Active</v>
          </cell>
          <cell r="C294" t="str">
            <v>ELFASHER</v>
          </cell>
          <cell r="D294" t="str">
            <v>Adam Younis Ishag</v>
          </cell>
          <cell r="F294" t="str">
            <v>NUT</v>
          </cell>
          <cell r="G294" t="str">
            <v xml:space="preserve">Measurer </v>
          </cell>
          <cell r="H294" t="str">
            <v>B</v>
          </cell>
          <cell r="I294" t="str">
            <v>OTP</v>
          </cell>
          <cell r="J294" t="str">
            <v>EFN01</v>
          </cell>
          <cell r="K294">
            <v>650101</v>
          </cell>
          <cell r="L294" t="str">
            <v>F1K</v>
          </cell>
          <cell r="M294" t="str">
            <v>CA02</v>
          </cell>
          <cell r="N294">
            <v>38961</v>
          </cell>
          <cell r="O294">
            <v>39114</v>
          </cell>
          <cell r="P294">
            <v>39294</v>
          </cell>
          <cell r="Q294" t="str">
            <v>Not relocated</v>
          </cell>
          <cell r="R294">
            <v>39263</v>
          </cell>
          <cell r="S294">
            <v>6</v>
          </cell>
          <cell r="T294" t="str">
            <v>Shift 48 hours</v>
          </cell>
          <cell r="U294">
            <v>1</v>
          </cell>
          <cell r="V294" t="str">
            <v>DC</v>
          </cell>
          <cell r="W294">
            <v>3</v>
          </cell>
          <cell r="X294">
            <v>39051</v>
          </cell>
          <cell r="Y294" t="str">
            <v>N</v>
          </cell>
          <cell r="Z294">
            <v>39020</v>
          </cell>
        </row>
        <row r="295">
          <cell r="A295" t="str">
            <v>EF0294</v>
          </cell>
          <cell r="B295" t="str">
            <v>Stopped</v>
          </cell>
          <cell r="C295" t="str">
            <v>ELFASHER</v>
          </cell>
          <cell r="D295" t="str">
            <v>Rehab Ibrahim Saleh</v>
          </cell>
          <cell r="F295" t="str">
            <v>FS</v>
          </cell>
          <cell r="G295" t="str">
            <v>Data Entry Manager</v>
          </cell>
          <cell r="H295" t="str">
            <v>C</v>
          </cell>
          <cell r="I295" t="str">
            <v>Field</v>
          </cell>
          <cell r="J295" t="str">
            <v>EFF01</v>
          </cell>
          <cell r="K295">
            <v>650101</v>
          </cell>
          <cell r="M295" t="str">
            <v>CA42</v>
          </cell>
          <cell r="N295">
            <v>38961</v>
          </cell>
          <cell r="O295">
            <v>38961</v>
          </cell>
          <cell r="P295">
            <v>39082</v>
          </cell>
          <cell r="Q295" t="str">
            <v>Not relocated</v>
          </cell>
          <cell r="R295">
            <v>39051</v>
          </cell>
          <cell r="S295">
            <v>4</v>
          </cell>
          <cell r="T295" t="str">
            <v>Normal 45 hours</v>
          </cell>
          <cell r="U295">
            <v>1</v>
          </cell>
          <cell r="V295" t="str">
            <v>DC</v>
          </cell>
          <cell r="W295">
            <v>3</v>
          </cell>
          <cell r="X295"/>
          <cell r="Y295"/>
          <cell r="Z295"/>
          <cell r="AA295">
            <v>39000</v>
          </cell>
          <cell r="AB295" t="str">
            <v>Dismissal</v>
          </cell>
        </row>
        <row r="296">
          <cell r="A296" t="str">
            <v>EF0295</v>
          </cell>
          <cell r="B296" t="str">
            <v>Active</v>
          </cell>
          <cell r="C296" t="str">
            <v>ELFASHER</v>
          </cell>
          <cell r="D296" t="str">
            <v>Abdalla Mohamed Gumma</v>
          </cell>
          <cell r="F296" t="str">
            <v>LOG</v>
          </cell>
          <cell r="G296" t="str">
            <v>Watchman</v>
          </cell>
          <cell r="H296" t="str">
            <v>A</v>
          </cell>
          <cell r="I296" t="str">
            <v>Office</v>
          </cell>
          <cell r="J296" t="str">
            <v>EFC01</v>
          </cell>
          <cell r="K296">
            <v>650100</v>
          </cell>
          <cell r="L296" t="str">
            <v>F1K</v>
          </cell>
          <cell r="M296" t="str">
            <v>CA03</v>
          </cell>
          <cell r="N296">
            <v>38991</v>
          </cell>
          <cell r="O296">
            <v>38991</v>
          </cell>
          <cell r="P296">
            <v>2958465</v>
          </cell>
          <cell r="Q296" t="str">
            <v>Not relocated</v>
          </cell>
          <cell r="R296">
            <v>2958434</v>
          </cell>
          <cell r="S296" t="str">
            <v>Indefinite</v>
          </cell>
          <cell r="T296" t="str">
            <v>Shift 48 hours</v>
          </cell>
          <cell r="U296">
            <v>1</v>
          </cell>
          <cell r="V296" t="str">
            <v>IC</v>
          </cell>
          <cell r="X296">
            <v>38990</v>
          </cell>
          <cell r="Y296" t="str">
            <v>N</v>
          </cell>
          <cell r="Z296">
            <v>38959</v>
          </cell>
        </row>
        <row r="297">
          <cell r="A297" t="str">
            <v>EF0296</v>
          </cell>
          <cell r="B297" t="str">
            <v>Active</v>
          </cell>
          <cell r="C297" t="str">
            <v>ELFASHER</v>
          </cell>
          <cell r="D297" t="str">
            <v>Abubaker Adam Ahmed</v>
          </cell>
          <cell r="F297" t="str">
            <v>LOG</v>
          </cell>
          <cell r="G297" t="str">
            <v>Watchman</v>
          </cell>
          <cell r="H297" t="str">
            <v>A</v>
          </cell>
          <cell r="I297" t="str">
            <v>Office</v>
          </cell>
          <cell r="J297" t="str">
            <v>EFC01</v>
          </cell>
          <cell r="K297">
            <v>650100</v>
          </cell>
          <cell r="L297" t="str">
            <v>F1K</v>
          </cell>
          <cell r="M297" t="str">
            <v>CA03</v>
          </cell>
          <cell r="N297">
            <v>38991</v>
          </cell>
          <cell r="O297">
            <v>38991</v>
          </cell>
          <cell r="P297">
            <v>2958465</v>
          </cell>
          <cell r="Q297" t="str">
            <v>Not relocated</v>
          </cell>
          <cell r="R297">
            <v>2958434</v>
          </cell>
          <cell r="S297" t="str">
            <v>Indefinite</v>
          </cell>
          <cell r="T297" t="str">
            <v>Shift 48 hours</v>
          </cell>
          <cell r="U297">
            <v>1</v>
          </cell>
          <cell r="V297" t="str">
            <v>IC</v>
          </cell>
          <cell r="X297">
            <v>38990</v>
          </cell>
          <cell r="Y297" t="str">
            <v>N</v>
          </cell>
          <cell r="Z297">
            <v>38959</v>
          </cell>
        </row>
        <row r="298">
          <cell r="A298" t="str">
            <v>EF0297</v>
          </cell>
          <cell r="B298" t="str">
            <v>Stopped</v>
          </cell>
          <cell r="C298" t="str">
            <v>ELFASHER</v>
          </cell>
          <cell r="D298" t="str">
            <v xml:space="preserve">Haviz Ahmed Elbalowla </v>
          </cell>
          <cell r="F298" t="str">
            <v>LOG</v>
          </cell>
          <cell r="G298" t="str">
            <v>Watchman</v>
          </cell>
          <cell r="H298" t="str">
            <v>A</v>
          </cell>
          <cell r="I298" t="str">
            <v>Office</v>
          </cell>
          <cell r="J298" t="str">
            <v>EFC01</v>
          </cell>
          <cell r="K298">
            <v>650100</v>
          </cell>
          <cell r="L298" t="str">
            <v>F1J</v>
          </cell>
          <cell r="M298" t="str">
            <v>CA52</v>
          </cell>
          <cell r="N298">
            <v>38991</v>
          </cell>
          <cell r="O298">
            <v>38991</v>
          </cell>
          <cell r="P298">
            <v>2958465</v>
          </cell>
          <cell r="Q298" t="str">
            <v>Not relocated</v>
          </cell>
          <cell r="R298">
            <v>2958434</v>
          </cell>
          <cell r="S298" t="str">
            <v>Indefinite</v>
          </cell>
          <cell r="T298" t="str">
            <v>Shift 48 hours</v>
          </cell>
          <cell r="U298">
            <v>1</v>
          </cell>
          <cell r="V298" t="str">
            <v>IC</v>
          </cell>
          <cell r="W298">
            <v>3</v>
          </cell>
          <cell r="X298"/>
          <cell r="Y298"/>
          <cell r="Z298"/>
          <cell r="AA298" t="str">
            <v>28/02/2007</v>
          </cell>
          <cell r="AB298" t="str">
            <v>End of contract</v>
          </cell>
        </row>
        <row r="299">
          <cell r="A299" t="str">
            <v>EF0298</v>
          </cell>
          <cell r="B299" t="str">
            <v>Stopped</v>
          </cell>
          <cell r="C299" t="str">
            <v>ELFASHER</v>
          </cell>
          <cell r="D299" t="str">
            <v xml:space="preserve">Ismail Ahmed Osman </v>
          </cell>
          <cell r="F299" t="str">
            <v>LOG</v>
          </cell>
          <cell r="G299" t="str">
            <v>Watchman</v>
          </cell>
          <cell r="H299" t="str">
            <v>A</v>
          </cell>
          <cell r="I299" t="str">
            <v>Office</v>
          </cell>
          <cell r="J299" t="str">
            <v>EFC01</v>
          </cell>
          <cell r="K299">
            <v>650100</v>
          </cell>
          <cell r="L299" t="str">
            <v>F1J</v>
          </cell>
          <cell r="M299" t="str">
            <v>CA52</v>
          </cell>
          <cell r="N299">
            <v>38991</v>
          </cell>
          <cell r="O299">
            <v>38991</v>
          </cell>
          <cell r="P299">
            <v>2958465</v>
          </cell>
          <cell r="Q299" t="str">
            <v>Not relocated</v>
          </cell>
          <cell r="R299">
            <v>2958434</v>
          </cell>
          <cell r="S299" t="str">
            <v>Indefinite</v>
          </cell>
          <cell r="T299" t="str">
            <v>Shift 48 hours</v>
          </cell>
          <cell r="U299">
            <v>1</v>
          </cell>
          <cell r="V299" t="str">
            <v>IC</v>
          </cell>
          <cell r="W299">
            <v>3</v>
          </cell>
          <cell r="X299"/>
          <cell r="Y299"/>
          <cell r="Z299"/>
          <cell r="AA299" t="str">
            <v>28/02/2007</v>
          </cell>
          <cell r="AB299" t="str">
            <v>End of contract</v>
          </cell>
        </row>
        <row r="300">
          <cell r="A300" t="str">
            <v>EF0299</v>
          </cell>
          <cell r="B300" t="str">
            <v>Active</v>
          </cell>
          <cell r="C300" t="str">
            <v>ELFASHER</v>
          </cell>
          <cell r="D300" t="str">
            <v>Yassir Eissa Elsamani</v>
          </cell>
          <cell r="F300" t="str">
            <v>LOG</v>
          </cell>
          <cell r="G300" t="str">
            <v>Watchman</v>
          </cell>
          <cell r="H300" t="str">
            <v>A</v>
          </cell>
          <cell r="I300" t="str">
            <v>Guest House</v>
          </cell>
          <cell r="J300" t="str">
            <v>EFC01</v>
          </cell>
          <cell r="K300">
            <v>650014</v>
          </cell>
          <cell r="L300" t="str">
            <v>Z1L</v>
          </cell>
          <cell r="M300" t="str">
            <v>6500O</v>
          </cell>
          <cell r="N300">
            <v>38991</v>
          </cell>
          <cell r="O300">
            <v>38991</v>
          </cell>
          <cell r="P300">
            <v>2958465</v>
          </cell>
          <cell r="Q300" t="str">
            <v>Not relocated</v>
          </cell>
          <cell r="R300">
            <v>2958434</v>
          </cell>
          <cell r="S300" t="str">
            <v>Indefinite</v>
          </cell>
          <cell r="T300" t="str">
            <v>Shift 48 hours</v>
          </cell>
          <cell r="U300">
            <v>1</v>
          </cell>
          <cell r="V300" t="str">
            <v>IC</v>
          </cell>
          <cell r="X300">
            <v>38990</v>
          </cell>
          <cell r="Y300" t="str">
            <v>N</v>
          </cell>
          <cell r="Z300">
            <v>38959</v>
          </cell>
        </row>
        <row r="301">
          <cell r="A301" t="str">
            <v>EF0300</v>
          </cell>
          <cell r="B301" t="str">
            <v>Active</v>
          </cell>
          <cell r="C301" t="str">
            <v>ELFASHER</v>
          </cell>
          <cell r="D301" t="str">
            <v>Abdulgadir Yagoub Kheir Alla</v>
          </cell>
          <cell r="F301" t="str">
            <v>NUT</v>
          </cell>
          <cell r="G301" t="str">
            <v>Watchman</v>
          </cell>
          <cell r="H301" t="str">
            <v>A</v>
          </cell>
          <cell r="I301" t="str">
            <v>TFC</v>
          </cell>
          <cell r="J301" t="str">
            <v>EFN01</v>
          </cell>
          <cell r="K301">
            <v>650101</v>
          </cell>
          <cell r="L301" t="str">
            <v>F1K</v>
          </cell>
          <cell r="M301" t="str">
            <v>CA02</v>
          </cell>
          <cell r="N301">
            <v>38991</v>
          </cell>
          <cell r="O301">
            <v>38991</v>
          </cell>
          <cell r="P301">
            <v>2958465</v>
          </cell>
          <cell r="Q301" t="str">
            <v>Not relocated</v>
          </cell>
          <cell r="R301">
            <v>2958434</v>
          </cell>
          <cell r="S301" t="str">
            <v>Indefinite</v>
          </cell>
          <cell r="T301" t="str">
            <v>Shift 48 hours</v>
          </cell>
          <cell r="U301">
            <v>1</v>
          </cell>
          <cell r="V301" t="str">
            <v>IC</v>
          </cell>
          <cell r="X301">
            <v>38990</v>
          </cell>
          <cell r="Y301" t="str">
            <v>N</v>
          </cell>
          <cell r="Z301">
            <v>38959</v>
          </cell>
        </row>
        <row r="302">
          <cell r="A302" t="str">
            <v>EF0301</v>
          </cell>
          <cell r="B302" t="str">
            <v>Stopped</v>
          </cell>
          <cell r="C302" t="str">
            <v>ELFASHER</v>
          </cell>
          <cell r="D302" t="str">
            <v>Ishag  Gamar eldeen Abdalla</v>
          </cell>
          <cell r="F302" t="str">
            <v>LOG</v>
          </cell>
          <cell r="G302" t="str">
            <v>Watchman</v>
          </cell>
          <cell r="H302" t="str">
            <v>A</v>
          </cell>
          <cell r="I302" t="str">
            <v>Office</v>
          </cell>
          <cell r="J302" t="str">
            <v>EFC01</v>
          </cell>
          <cell r="K302">
            <v>650100</v>
          </cell>
          <cell r="L302" t="str">
            <v>F1J</v>
          </cell>
          <cell r="M302" t="str">
            <v>CA52</v>
          </cell>
          <cell r="N302">
            <v>38991</v>
          </cell>
          <cell r="O302">
            <v>38991</v>
          </cell>
          <cell r="P302">
            <v>2958465</v>
          </cell>
          <cell r="Q302" t="str">
            <v>Not relocated</v>
          </cell>
          <cell r="R302">
            <v>2958434</v>
          </cell>
          <cell r="S302" t="str">
            <v>Indefinite</v>
          </cell>
          <cell r="T302" t="str">
            <v>Shift 48 hours</v>
          </cell>
          <cell r="U302">
            <v>1</v>
          </cell>
          <cell r="V302" t="str">
            <v>IC</v>
          </cell>
          <cell r="W302">
            <v>3</v>
          </cell>
          <cell r="X302"/>
          <cell r="Y302"/>
          <cell r="Z302"/>
          <cell r="AA302" t="str">
            <v>28/02/2007</v>
          </cell>
          <cell r="AB302" t="str">
            <v>End of contract</v>
          </cell>
        </row>
        <row r="303">
          <cell r="A303" t="str">
            <v>EF0302</v>
          </cell>
          <cell r="B303" t="str">
            <v>Stopped</v>
          </cell>
          <cell r="C303" t="str">
            <v>ELFASHER</v>
          </cell>
          <cell r="D303" t="str">
            <v>Ahmed Ibrahim Ahmed</v>
          </cell>
          <cell r="F303" t="str">
            <v>LOG</v>
          </cell>
          <cell r="G303" t="str">
            <v>Watchman</v>
          </cell>
          <cell r="H303" t="str">
            <v>A</v>
          </cell>
          <cell r="I303" t="str">
            <v>Office</v>
          </cell>
          <cell r="J303" t="str">
            <v>EFC01</v>
          </cell>
          <cell r="K303">
            <v>650100</v>
          </cell>
          <cell r="L303" t="str">
            <v>F1J</v>
          </cell>
          <cell r="M303" t="str">
            <v>CA52</v>
          </cell>
          <cell r="N303">
            <v>38991</v>
          </cell>
          <cell r="O303">
            <v>38991</v>
          </cell>
          <cell r="P303">
            <v>2958465</v>
          </cell>
          <cell r="Q303" t="str">
            <v>Not relocated</v>
          </cell>
          <cell r="R303">
            <v>2958434</v>
          </cell>
          <cell r="S303" t="str">
            <v>Indefinite</v>
          </cell>
          <cell r="T303" t="str">
            <v>Shift 48 hours</v>
          </cell>
          <cell r="U303">
            <v>1</v>
          </cell>
          <cell r="V303" t="str">
            <v>IC</v>
          </cell>
          <cell r="W303">
            <v>3</v>
          </cell>
          <cell r="X303"/>
          <cell r="Y303"/>
          <cell r="Z303"/>
          <cell r="AA303" t="str">
            <v>28/02/2007</v>
          </cell>
          <cell r="AB303" t="str">
            <v>End of contract</v>
          </cell>
        </row>
        <row r="304">
          <cell r="A304" t="str">
            <v>EF0303</v>
          </cell>
          <cell r="B304" t="str">
            <v>Stopped</v>
          </cell>
          <cell r="C304" t="str">
            <v>ELFASHER</v>
          </cell>
          <cell r="D304" t="str">
            <v>Yahya Abdalla Yagoub</v>
          </cell>
          <cell r="F304" t="str">
            <v>LOG</v>
          </cell>
          <cell r="G304" t="str">
            <v>Watchman</v>
          </cell>
          <cell r="H304" t="str">
            <v>A</v>
          </cell>
          <cell r="I304" t="str">
            <v>Guest House</v>
          </cell>
          <cell r="J304" t="str">
            <v>EFC01</v>
          </cell>
          <cell r="K304">
            <v>650014</v>
          </cell>
          <cell r="L304" t="str">
            <v>Z1L</v>
          </cell>
          <cell r="M304" t="str">
            <v>6500O</v>
          </cell>
          <cell r="N304">
            <v>38991</v>
          </cell>
          <cell r="O304">
            <v>38991</v>
          </cell>
          <cell r="P304">
            <v>2958465</v>
          </cell>
          <cell r="Q304" t="str">
            <v>Not relocated</v>
          </cell>
          <cell r="R304">
            <v>2958434</v>
          </cell>
          <cell r="S304" t="str">
            <v>Indefinite</v>
          </cell>
          <cell r="T304" t="str">
            <v>Shift 48 hours</v>
          </cell>
          <cell r="U304">
            <v>1</v>
          </cell>
          <cell r="V304" t="str">
            <v>IC</v>
          </cell>
          <cell r="W304">
            <v>3</v>
          </cell>
          <cell r="X304"/>
          <cell r="Y304"/>
          <cell r="Z304"/>
          <cell r="AA304" t="str">
            <v>28/02/2007</v>
          </cell>
          <cell r="AB304" t="str">
            <v>End of contract</v>
          </cell>
        </row>
        <row r="305">
          <cell r="A305" t="str">
            <v>EF0304</v>
          </cell>
          <cell r="B305" t="str">
            <v>Active</v>
          </cell>
          <cell r="C305" t="str">
            <v>ELFASHER</v>
          </cell>
          <cell r="D305" t="str">
            <v>Hassan Adam Ibrahim</v>
          </cell>
          <cell r="F305" t="str">
            <v>LOG</v>
          </cell>
          <cell r="G305" t="str">
            <v>Watchman</v>
          </cell>
          <cell r="H305" t="str">
            <v>A</v>
          </cell>
          <cell r="I305" t="str">
            <v>Guest house</v>
          </cell>
          <cell r="J305" t="str">
            <v>EFC01</v>
          </cell>
          <cell r="K305">
            <v>650014</v>
          </cell>
          <cell r="L305" t="str">
            <v>Z1L</v>
          </cell>
          <cell r="M305" t="str">
            <v>6500O</v>
          </cell>
          <cell r="N305">
            <v>38991</v>
          </cell>
          <cell r="O305">
            <v>38991</v>
          </cell>
          <cell r="P305">
            <v>2958465</v>
          </cell>
          <cell r="Q305" t="str">
            <v>Not relocated</v>
          </cell>
          <cell r="R305">
            <v>2958434</v>
          </cell>
          <cell r="S305" t="str">
            <v>Indefinite</v>
          </cell>
          <cell r="T305" t="str">
            <v>Shift 48 hours</v>
          </cell>
          <cell r="U305">
            <v>1</v>
          </cell>
          <cell r="V305" t="str">
            <v>IC</v>
          </cell>
          <cell r="X305">
            <v>38990</v>
          </cell>
          <cell r="Y305" t="str">
            <v>N</v>
          </cell>
          <cell r="Z305">
            <v>38959</v>
          </cell>
        </row>
        <row r="306">
          <cell r="A306" t="str">
            <v>EF0305</v>
          </cell>
          <cell r="B306" t="str">
            <v>Active</v>
          </cell>
          <cell r="C306" t="str">
            <v>ELFASHER</v>
          </cell>
          <cell r="D306" t="str">
            <v>Abdalla Mohamed Ahmed Elsafi</v>
          </cell>
          <cell r="F306" t="str">
            <v>LOG</v>
          </cell>
          <cell r="G306" t="str">
            <v>Watchman</v>
          </cell>
          <cell r="H306" t="str">
            <v>A</v>
          </cell>
          <cell r="I306" t="str">
            <v>Guest House</v>
          </cell>
          <cell r="J306" t="str">
            <v>EFC01</v>
          </cell>
          <cell r="K306">
            <v>650014</v>
          </cell>
          <cell r="L306" t="str">
            <v>Z1L</v>
          </cell>
          <cell r="M306" t="str">
            <v>6500O</v>
          </cell>
          <cell r="N306">
            <v>38991</v>
          </cell>
          <cell r="O306">
            <v>38991</v>
          </cell>
          <cell r="P306">
            <v>2958465</v>
          </cell>
          <cell r="Q306" t="str">
            <v>Not relocated</v>
          </cell>
          <cell r="R306">
            <v>2958434</v>
          </cell>
          <cell r="S306" t="str">
            <v>Indefinite</v>
          </cell>
          <cell r="T306" t="str">
            <v>Shift 48 hours</v>
          </cell>
          <cell r="U306">
            <v>1</v>
          </cell>
          <cell r="V306" t="str">
            <v>IC</v>
          </cell>
          <cell r="X306">
            <v>38990</v>
          </cell>
          <cell r="Y306" t="str">
            <v>N</v>
          </cell>
          <cell r="Z306">
            <v>38959</v>
          </cell>
        </row>
        <row r="307">
          <cell r="A307" t="str">
            <v>EF0306</v>
          </cell>
          <cell r="B307" t="str">
            <v>Stopped</v>
          </cell>
          <cell r="C307" t="str">
            <v>ELFASHER</v>
          </cell>
          <cell r="D307" t="str">
            <v>Samah Mansour Elyas</v>
          </cell>
          <cell r="F307" t="str">
            <v>WS</v>
          </cell>
          <cell r="G307" t="str">
            <v>Community Animator</v>
          </cell>
          <cell r="H307" t="str">
            <v>D</v>
          </cell>
          <cell r="I307" t="str">
            <v>Field</v>
          </cell>
          <cell r="J307" t="str">
            <v>EFH01</v>
          </cell>
          <cell r="K307">
            <v>650101</v>
          </cell>
          <cell r="M307" t="str">
            <v>CA12</v>
          </cell>
          <cell r="N307">
            <v>38991</v>
          </cell>
          <cell r="O307">
            <v>38991</v>
          </cell>
          <cell r="P307">
            <v>39082</v>
          </cell>
          <cell r="Q307" t="str">
            <v>Not relocated</v>
          </cell>
          <cell r="R307">
            <v>39051</v>
          </cell>
          <cell r="S307">
            <v>3</v>
          </cell>
          <cell r="T307" t="str">
            <v>Normal 45 hours</v>
          </cell>
          <cell r="U307">
            <v>1</v>
          </cell>
          <cell r="V307" t="str">
            <v>DC</v>
          </cell>
          <cell r="W307">
            <v>3</v>
          </cell>
          <cell r="X307"/>
          <cell r="Y307"/>
          <cell r="Z307"/>
          <cell r="AA307">
            <v>39020</v>
          </cell>
          <cell r="AB307" t="str">
            <v>Resignation</v>
          </cell>
        </row>
        <row r="308">
          <cell r="A308" t="str">
            <v>EF0307</v>
          </cell>
          <cell r="B308" t="str">
            <v>Active</v>
          </cell>
          <cell r="C308" t="str">
            <v>ELFASHER</v>
          </cell>
          <cell r="D308" t="str">
            <v>Ahmed Mohamed Abaker</v>
          </cell>
          <cell r="F308" t="str">
            <v>NUT</v>
          </cell>
          <cell r="G308" t="str">
            <v>Nurse</v>
          </cell>
          <cell r="H308" t="str">
            <v>D</v>
          </cell>
          <cell r="I308" t="str">
            <v>TFC</v>
          </cell>
          <cell r="J308" t="str">
            <v>EFN01</v>
          </cell>
          <cell r="K308">
            <v>650101</v>
          </cell>
          <cell r="L308" t="str">
            <v>F1K</v>
          </cell>
          <cell r="M308" t="str">
            <v>CA02</v>
          </cell>
          <cell r="N308">
            <v>38991</v>
          </cell>
          <cell r="O308">
            <v>39142</v>
          </cell>
          <cell r="P308">
            <v>39506</v>
          </cell>
          <cell r="Q308" t="str">
            <v>Not relocated</v>
          </cell>
          <cell r="R308">
            <v>39475</v>
          </cell>
          <cell r="S308">
            <v>12</v>
          </cell>
          <cell r="T308" t="str">
            <v>Shift 48 hours</v>
          </cell>
          <cell r="U308">
            <v>2</v>
          </cell>
          <cell r="V308" t="str">
            <v>DC</v>
          </cell>
          <cell r="W308" t="str">
            <v>N</v>
          </cell>
          <cell r="X308"/>
          <cell r="Y308"/>
          <cell r="Z308"/>
        </row>
        <row r="309">
          <cell r="A309" t="str">
            <v>EF0308</v>
          </cell>
          <cell r="B309" t="str">
            <v>Active</v>
          </cell>
          <cell r="C309" t="str">
            <v>ELFASHER</v>
          </cell>
          <cell r="D309" t="str">
            <v>Ahmed Abdulkarim Hassan</v>
          </cell>
          <cell r="F309" t="str">
            <v>LOG</v>
          </cell>
          <cell r="G309" t="str">
            <v>Driver</v>
          </cell>
          <cell r="H309" t="str">
            <v>C</v>
          </cell>
          <cell r="I309" t="str">
            <v>Office</v>
          </cell>
          <cell r="J309" t="str">
            <v>EFC01</v>
          </cell>
          <cell r="K309">
            <v>650100</v>
          </cell>
          <cell r="L309" t="str">
            <v>F1K</v>
          </cell>
          <cell r="M309" t="str">
            <v>CA03</v>
          </cell>
          <cell r="N309">
            <v>39022</v>
          </cell>
          <cell r="O309">
            <v>39203</v>
          </cell>
          <cell r="P309">
            <v>39568</v>
          </cell>
          <cell r="Q309" t="str">
            <v>Not relocated</v>
          </cell>
          <cell r="R309">
            <v>39537</v>
          </cell>
          <cell r="S309">
            <v>1</v>
          </cell>
          <cell r="T309" t="str">
            <v>Shift 48 hours</v>
          </cell>
          <cell r="U309">
            <v>2</v>
          </cell>
          <cell r="V309" t="str">
            <v>DC</v>
          </cell>
          <cell r="W309" t="str">
            <v>N</v>
          </cell>
          <cell r="X309"/>
          <cell r="Y309"/>
          <cell r="Z309"/>
        </row>
        <row r="310">
          <cell r="A310" t="str">
            <v>EF0309</v>
          </cell>
          <cell r="B310" t="str">
            <v>Active</v>
          </cell>
          <cell r="C310" t="str">
            <v>ELFASHER</v>
          </cell>
          <cell r="D310" t="str">
            <v>Elnour Mussa Abdalla</v>
          </cell>
          <cell r="F310" t="str">
            <v>LOG</v>
          </cell>
          <cell r="G310" t="str">
            <v>Driver</v>
          </cell>
          <cell r="H310" t="str">
            <v>C</v>
          </cell>
          <cell r="I310" t="str">
            <v>Office</v>
          </cell>
          <cell r="J310" t="str">
            <v>EFC01</v>
          </cell>
          <cell r="K310">
            <v>650100</v>
          </cell>
          <cell r="L310" t="str">
            <v>F1K</v>
          </cell>
          <cell r="M310" t="str">
            <v>CA03</v>
          </cell>
          <cell r="N310">
            <v>39022</v>
          </cell>
          <cell r="O310">
            <v>39203</v>
          </cell>
          <cell r="P310">
            <v>39568</v>
          </cell>
          <cell r="Q310" t="str">
            <v>Not relocated</v>
          </cell>
          <cell r="R310">
            <v>39537</v>
          </cell>
          <cell r="S310">
            <v>1</v>
          </cell>
          <cell r="T310" t="str">
            <v>Normal 45 hours</v>
          </cell>
          <cell r="U310">
            <v>2</v>
          </cell>
          <cell r="V310" t="str">
            <v>DC</v>
          </cell>
          <cell r="W310" t="str">
            <v>N</v>
          </cell>
          <cell r="X310"/>
          <cell r="Y310"/>
          <cell r="Z310"/>
        </row>
        <row r="311">
          <cell r="A311" t="str">
            <v>EF0310</v>
          </cell>
          <cell r="B311" t="str">
            <v>Active</v>
          </cell>
          <cell r="C311" t="str">
            <v>ELFASHER</v>
          </cell>
          <cell r="D311" t="str">
            <v>Mohamed Idris Adam</v>
          </cell>
          <cell r="F311" t="str">
            <v>NUT</v>
          </cell>
          <cell r="G311" t="str">
            <v>Registrar</v>
          </cell>
          <cell r="H311" t="str">
            <v>C4</v>
          </cell>
          <cell r="I311" t="str">
            <v>TFC</v>
          </cell>
          <cell r="J311" t="str">
            <v>EFN01</v>
          </cell>
          <cell r="K311">
            <v>650101</v>
          </cell>
          <cell r="L311" t="str">
            <v>F1K</v>
          </cell>
          <cell r="M311" t="str">
            <v>CA02</v>
          </cell>
          <cell r="N311">
            <v>39022</v>
          </cell>
          <cell r="O311">
            <v>39203</v>
          </cell>
          <cell r="P311">
            <v>39568</v>
          </cell>
          <cell r="Q311" t="str">
            <v>Not relocated</v>
          </cell>
          <cell r="R311">
            <v>39537</v>
          </cell>
          <cell r="S311">
            <v>1</v>
          </cell>
          <cell r="T311" t="str">
            <v>Normal 45 hours</v>
          </cell>
          <cell r="U311">
            <v>2</v>
          </cell>
          <cell r="V311" t="str">
            <v>DC</v>
          </cell>
          <cell r="W311">
            <v>3</v>
          </cell>
          <cell r="X311"/>
          <cell r="Y311"/>
          <cell r="Z311"/>
        </row>
        <row r="312">
          <cell r="A312" t="str">
            <v>EF0311</v>
          </cell>
          <cell r="B312" t="str">
            <v>Stopped</v>
          </cell>
          <cell r="C312" t="str">
            <v>ELFASHER</v>
          </cell>
          <cell r="D312" t="str">
            <v>Mohamed Badr Abdalmajid</v>
          </cell>
          <cell r="F312" t="str">
            <v>FS</v>
          </cell>
          <cell r="G312" t="str">
            <v>Data Entry Clerk</v>
          </cell>
          <cell r="H312" t="str">
            <v>C</v>
          </cell>
          <cell r="I312" t="str">
            <v>Field</v>
          </cell>
          <cell r="J312" t="str">
            <v>EFF01</v>
          </cell>
          <cell r="K312">
            <v>650101</v>
          </cell>
          <cell r="L312" t="str">
            <v>F1J</v>
          </cell>
          <cell r="M312" t="str">
            <v>CA42</v>
          </cell>
          <cell r="N312">
            <v>39022</v>
          </cell>
          <cell r="O312">
            <v>39022</v>
          </cell>
          <cell r="P312">
            <v>39202</v>
          </cell>
          <cell r="Q312" t="str">
            <v>Not relocated</v>
          </cell>
          <cell r="R312">
            <v>39171</v>
          </cell>
          <cell r="S312">
            <v>6</v>
          </cell>
          <cell r="T312" t="str">
            <v>Normal 45 hours</v>
          </cell>
          <cell r="U312">
            <v>1</v>
          </cell>
          <cell r="V312" t="str">
            <v>DC</v>
          </cell>
          <cell r="W312">
            <v>3</v>
          </cell>
          <cell r="X312"/>
          <cell r="Y312"/>
          <cell r="Z312"/>
          <cell r="AA312">
            <v>39159</v>
          </cell>
          <cell r="AB312" t="str">
            <v>Resignation</v>
          </cell>
        </row>
        <row r="313">
          <cell r="A313" t="str">
            <v>EF0312</v>
          </cell>
          <cell r="B313" t="str">
            <v>Active</v>
          </cell>
          <cell r="C313" t="str">
            <v>ELFASHER</v>
          </cell>
          <cell r="D313" t="str">
            <v>Zakaria Mohamed Khamees</v>
          </cell>
          <cell r="F313" t="str">
            <v>LOG</v>
          </cell>
          <cell r="G313" t="str">
            <v>Driver</v>
          </cell>
          <cell r="H313" t="str">
            <v>C</v>
          </cell>
          <cell r="I313" t="str">
            <v>Office</v>
          </cell>
          <cell r="J313" t="str">
            <v>EFC01</v>
          </cell>
          <cell r="K313">
            <v>650100</v>
          </cell>
          <cell r="L313" t="str">
            <v>F1K</v>
          </cell>
          <cell r="M313" t="str">
            <v>CA03</v>
          </cell>
          <cell r="N313">
            <v>39052</v>
          </cell>
          <cell r="O313">
            <v>39052</v>
          </cell>
          <cell r="P313">
            <v>39233</v>
          </cell>
          <cell r="Q313" t="str">
            <v>Not relocated</v>
          </cell>
          <cell r="R313">
            <v>39202</v>
          </cell>
          <cell r="S313">
            <v>6</v>
          </cell>
          <cell r="T313" t="str">
            <v>Normal 45 hours</v>
          </cell>
          <cell r="U313">
            <v>1</v>
          </cell>
          <cell r="V313" t="str">
            <v>DC</v>
          </cell>
          <cell r="W313">
            <v>3</v>
          </cell>
          <cell r="X313">
            <v>39141</v>
          </cell>
          <cell r="Y313" t="str">
            <v>N</v>
          </cell>
          <cell r="Z313">
            <v>39110</v>
          </cell>
        </row>
        <row r="314">
          <cell r="A314" t="str">
            <v>EF0313</v>
          </cell>
          <cell r="B314" t="str">
            <v>Active</v>
          </cell>
          <cell r="C314" t="str">
            <v>ELFASHER</v>
          </cell>
          <cell r="D314" t="str">
            <v>Adam Osman Mukhtar</v>
          </cell>
          <cell r="F314" t="str">
            <v>LOG</v>
          </cell>
          <cell r="G314" t="str">
            <v>Driver</v>
          </cell>
          <cell r="H314" t="str">
            <v>C</v>
          </cell>
          <cell r="I314" t="str">
            <v>Office</v>
          </cell>
          <cell r="J314" t="str">
            <v>EFC01</v>
          </cell>
          <cell r="K314">
            <v>650100</v>
          </cell>
          <cell r="L314" t="str">
            <v>F1K</v>
          </cell>
          <cell r="M314" t="str">
            <v>CA03</v>
          </cell>
          <cell r="N314">
            <v>39052</v>
          </cell>
          <cell r="O314">
            <v>39052</v>
          </cell>
          <cell r="P314">
            <v>39233</v>
          </cell>
          <cell r="Q314" t="str">
            <v>Not relocated</v>
          </cell>
          <cell r="R314">
            <v>39202</v>
          </cell>
          <cell r="S314">
            <v>6</v>
          </cell>
          <cell r="T314" t="str">
            <v>Normal 45 hours</v>
          </cell>
          <cell r="U314">
            <v>1</v>
          </cell>
          <cell r="V314" t="str">
            <v>DC</v>
          </cell>
          <cell r="W314">
            <v>3</v>
          </cell>
          <cell r="X314">
            <v>39141</v>
          </cell>
          <cell r="Y314" t="str">
            <v>N</v>
          </cell>
          <cell r="Z314">
            <v>39110</v>
          </cell>
        </row>
        <row r="315">
          <cell r="A315" t="str">
            <v>EF0314</v>
          </cell>
          <cell r="B315" t="str">
            <v>Active</v>
          </cell>
          <cell r="C315" t="str">
            <v>ELFASHER</v>
          </cell>
          <cell r="D315" t="str">
            <v>Mohamed Adam Mohamed Abdalla</v>
          </cell>
          <cell r="F315" t="str">
            <v>LOG</v>
          </cell>
          <cell r="G315" t="str">
            <v>Driver</v>
          </cell>
          <cell r="H315" t="str">
            <v>C</v>
          </cell>
          <cell r="I315" t="str">
            <v>Office</v>
          </cell>
          <cell r="J315" t="str">
            <v>EFC01</v>
          </cell>
          <cell r="K315">
            <v>650100</v>
          </cell>
          <cell r="L315" t="str">
            <v>F1K</v>
          </cell>
          <cell r="M315" t="str">
            <v>CA03</v>
          </cell>
          <cell r="N315">
            <v>39052</v>
          </cell>
          <cell r="O315">
            <v>39052</v>
          </cell>
          <cell r="P315">
            <v>39233</v>
          </cell>
          <cell r="Q315" t="str">
            <v>Not relocated</v>
          </cell>
          <cell r="R315">
            <v>39202</v>
          </cell>
          <cell r="S315">
            <v>6</v>
          </cell>
          <cell r="T315" t="str">
            <v>Normal 45 hours</v>
          </cell>
          <cell r="U315">
            <v>1</v>
          </cell>
          <cell r="V315" t="str">
            <v>DC</v>
          </cell>
          <cell r="W315">
            <v>3</v>
          </cell>
          <cell r="X315">
            <v>39141</v>
          </cell>
          <cell r="Y315" t="str">
            <v>N</v>
          </cell>
          <cell r="Z315">
            <v>39110</v>
          </cell>
        </row>
        <row r="316">
          <cell r="A316" t="str">
            <v>EF0315</v>
          </cell>
          <cell r="B316" t="str">
            <v>Stopped</v>
          </cell>
          <cell r="C316" t="str">
            <v>ELFASHER</v>
          </cell>
          <cell r="D316" t="str">
            <v>Elsadig Eissa Samani</v>
          </cell>
          <cell r="F316" t="str">
            <v>LOG</v>
          </cell>
          <cell r="G316" t="str">
            <v>Driver</v>
          </cell>
          <cell r="H316" t="str">
            <v>C</v>
          </cell>
          <cell r="I316" t="str">
            <v>Office</v>
          </cell>
          <cell r="J316" t="str">
            <v>EFC01</v>
          </cell>
          <cell r="K316">
            <v>650100</v>
          </cell>
          <cell r="L316" t="str">
            <v>F5L</v>
          </cell>
          <cell r="M316" t="str">
            <v>AB10</v>
          </cell>
          <cell r="N316">
            <v>39052</v>
          </cell>
          <cell r="O316">
            <v>39052</v>
          </cell>
          <cell r="P316">
            <v>39233</v>
          </cell>
          <cell r="Q316" t="str">
            <v>Not relocated</v>
          </cell>
          <cell r="R316">
            <v>39202</v>
          </cell>
          <cell r="S316">
            <v>6</v>
          </cell>
          <cell r="T316" t="str">
            <v>Normal 45 hours</v>
          </cell>
          <cell r="U316">
            <v>1</v>
          </cell>
          <cell r="V316" t="str">
            <v>DC</v>
          </cell>
          <cell r="W316">
            <v>3</v>
          </cell>
          <cell r="X316"/>
          <cell r="Y316"/>
          <cell r="Z316"/>
          <cell r="AA316">
            <v>39233</v>
          </cell>
          <cell r="AB316" t="str">
            <v>End of contract</v>
          </cell>
        </row>
        <row r="317">
          <cell r="A317" t="str">
            <v>EF0316</v>
          </cell>
          <cell r="B317" t="str">
            <v>Stopped</v>
          </cell>
          <cell r="C317" t="str">
            <v>ELFASHER</v>
          </cell>
          <cell r="D317" t="str">
            <v>Adam Omer Abaker</v>
          </cell>
          <cell r="F317" t="str">
            <v>LOG</v>
          </cell>
          <cell r="G317" t="str">
            <v>Watchman</v>
          </cell>
          <cell r="H317" t="str">
            <v>A</v>
          </cell>
          <cell r="I317" t="str">
            <v>Field</v>
          </cell>
          <cell r="J317" t="str">
            <v>EFC01</v>
          </cell>
          <cell r="K317">
            <v>650100</v>
          </cell>
          <cell r="L317" t="str">
            <v>F5L</v>
          </cell>
          <cell r="M317" t="str">
            <v>AB10</v>
          </cell>
          <cell r="N317">
            <v>39052</v>
          </cell>
          <cell r="O317">
            <v>39052</v>
          </cell>
          <cell r="P317">
            <v>2958465</v>
          </cell>
          <cell r="Q317" t="str">
            <v>Not relocated</v>
          </cell>
          <cell r="R317">
            <v>2958434</v>
          </cell>
          <cell r="S317" t="str">
            <v>Indefinite</v>
          </cell>
          <cell r="T317" t="str">
            <v>Shift 48 hours</v>
          </cell>
          <cell r="U317">
            <v>1</v>
          </cell>
          <cell r="V317" t="str">
            <v>IC</v>
          </cell>
          <cell r="X317"/>
          <cell r="Y317"/>
          <cell r="Z317"/>
          <cell r="AA317" t="str">
            <v>28/02/2007</v>
          </cell>
          <cell r="AB317" t="str">
            <v>End of contract</v>
          </cell>
        </row>
        <row r="318">
          <cell r="A318" t="str">
            <v>EF0317</v>
          </cell>
          <cell r="B318" t="str">
            <v>Stopped</v>
          </cell>
          <cell r="C318" t="str">
            <v>ELFASHER</v>
          </cell>
          <cell r="D318" t="str">
            <v>Mahmoud Ahmed Adam</v>
          </cell>
          <cell r="F318" t="str">
            <v>LOG</v>
          </cell>
          <cell r="G318" t="str">
            <v>Watchman</v>
          </cell>
          <cell r="H318" t="str">
            <v>A</v>
          </cell>
          <cell r="I318" t="str">
            <v>Field</v>
          </cell>
          <cell r="J318" t="str">
            <v>EFC01</v>
          </cell>
          <cell r="K318">
            <v>650100</v>
          </cell>
          <cell r="L318" t="str">
            <v>F5L</v>
          </cell>
          <cell r="M318" t="str">
            <v>AB10</v>
          </cell>
          <cell r="N318">
            <v>39052</v>
          </cell>
          <cell r="O318">
            <v>39052</v>
          </cell>
          <cell r="P318">
            <v>2958465</v>
          </cell>
          <cell r="Q318" t="str">
            <v>Not relocated</v>
          </cell>
          <cell r="R318">
            <v>2958434</v>
          </cell>
          <cell r="S318" t="str">
            <v>Indefinite</v>
          </cell>
          <cell r="T318" t="str">
            <v>Shift 48 hours</v>
          </cell>
          <cell r="U318">
            <v>1</v>
          </cell>
          <cell r="V318" t="str">
            <v>IC</v>
          </cell>
          <cell r="X318"/>
          <cell r="Y318"/>
          <cell r="Z318"/>
          <cell r="AA318" t="str">
            <v>28/02/2007</v>
          </cell>
          <cell r="AB318" t="str">
            <v>End of contract</v>
          </cell>
        </row>
        <row r="319">
          <cell r="A319" t="str">
            <v>EF0318</v>
          </cell>
          <cell r="B319" t="str">
            <v>Stopped</v>
          </cell>
          <cell r="C319" t="str">
            <v>ELFASHER</v>
          </cell>
          <cell r="D319" t="str">
            <v>Sanossi Mohamed Ibrahim</v>
          </cell>
          <cell r="F319" t="str">
            <v>LOG</v>
          </cell>
          <cell r="G319" t="str">
            <v>Watchman</v>
          </cell>
          <cell r="H319" t="str">
            <v>A</v>
          </cell>
          <cell r="I319" t="str">
            <v>Field</v>
          </cell>
          <cell r="J319" t="str">
            <v>EFC01</v>
          </cell>
          <cell r="K319">
            <v>650100</v>
          </cell>
          <cell r="L319" t="str">
            <v>F5L</v>
          </cell>
          <cell r="M319" t="str">
            <v>AB10</v>
          </cell>
          <cell r="N319">
            <v>39052</v>
          </cell>
          <cell r="O319">
            <v>39052</v>
          </cell>
          <cell r="P319">
            <v>2958465</v>
          </cell>
          <cell r="Q319" t="str">
            <v>Not relocated</v>
          </cell>
          <cell r="R319">
            <v>2958434</v>
          </cell>
          <cell r="S319" t="str">
            <v>Indefinite</v>
          </cell>
          <cell r="T319" t="str">
            <v>Shift 48 hours</v>
          </cell>
          <cell r="U319">
            <v>1</v>
          </cell>
          <cell r="V319" t="str">
            <v>IC</v>
          </cell>
          <cell r="X319"/>
          <cell r="Y319"/>
          <cell r="Z319"/>
          <cell r="AA319" t="str">
            <v>28/02/2007</v>
          </cell>
          <cell r="AB319" t="str">
            <v>End of contract</v>
          </cell>
        </row>
        <row r="320">
          <cell r="A320" t="str">
            <v>EF0319</v>
          </cell>
          <cell r="B320" t="str">
            <v>Stopped</v>
          </cell>
          <cell r="C320" t="str">
            <v>ELFASHER</v>
          </cell>
          <cell r="D320" t="str">
            <v>Adam Yaya MOHAMED</v>
          </cell>
          <cell r="F320" t="str">
            <v>LOG</v>
          </cell>
          <cell r="G320" t="str">
            <v>Watchman</v>
          </cell>
          <cell r="H320" t="str">
            <v>A</v>
          </cell>
          <cell r="I320" t="str">
            <v>Field</v>
          </cell>
          <cell r="J320" t="str">
            <v>EFC01</v>
          </cell>
          <cell r="K320">
            <v>650100</v>
          </cell>
          <cell r="L320" t="str">
            <v>F5L</v>
          </cell>
          <cell r="M320" t="str">
            <v>AB10</v>
          </cell>
          <cell r="N320">
            <v>39052</v>
          </cell>
          <cell r="O320">
            <v>39052</v>
          </cell>
          <cell r="P320">
            <v>2958465</v>
          </cell>
          <cell r="Q320" t="str">
            <v>Not relocated</v>
          </cell>
          <cell r="R320">
            <v>2958434</v>
          </cell>
          <cell r="S320" t="str">
            <v>Indefinite</v>
          </cell>
          <cell r="T320" t="str">
            <v>Shift 48 hours</v>
          </cell>
          <cell r="U320">
            <v>1</v>
          </cell>
          <cell r="V320" t="str">
            <v>IC</v>
          </cell>
          <cell r="X320"/>
          <cell r="Y320"/>
          <cell r="Z320"/>
          <cell r="AA320" t="str">
            <v>28/02/2007</v>
          </cell>
          <cell r="AB320" t="str">
            <v>End of contract</v>
          </cell>
        </row>
        <row r="321">
          <cell r="A321" t="str">
            <v>EF0320</v>
          </cell>
          <cell r="B321" t="str">
            <v>Stopped</v>
          </cell>
          <cell r="C321" t="str">
            <v>ELFASHER</v>
          </cell>
          <cell r="D321" t="str">
            <v>Elsadig Arja Abdurahman</v>
          </cell>
          <cell r="F321" t="str">
            <v>WS</v>
          </cell>
          <cell r="G321" t="str">
            <v>Drilling Assistant</v>
          </cell>
          <cell r="H321" t="str">
            <v>D</v>
          </cell>
          <cell r="I321" t="str">
            <v>Field</v>
          </cell>
          <cell r="J321" t="str">
            <v>EFH01</v>
          </cell>
          <cell r="K321">
            <v>650101</v>
          </cell>
          <cell r="L321" t="str">
            <v>F5L</v>
          </cell>
          <cell r="M321" t="str">
            <v>AB01</v>
          </cell>
          <cell r="N321">
            <v>39052</v>
          </cell>
          <cell r="O321">
            <v>39052</v>
          </cell>
          <cell r="P321">
            <v>39232</v>
          </cell>
          <cell r="Q321" t="str">
            <v>Not relocated</v>
          </cell>
          <cell r="R321">
            <v>39201</v>
          </cell>
          <cell r="S321">
            <v>6</v>
          </cell>
          <cell r="T321" t="str">
            <v>Normal 45 hours</v>
          </cell>
          <cell r="U321">
            <v>1</v>
          </cell>
          <cell r="V321" t="str">
            <v>DC</v>
          </cell>
          <cell r="W321">
            <v>3</v>
          </cell>
          <cell r="X321"/>
          <cell r="Y321"/>
          <cell r="Z321"/>
          <cell r="AA321" t="str">
            <v>28/02/2007</v>
          </cell>
          <cell r="AB321" t="str">
            <v>End of contract</v>
          </cell>
        </row>
        <row r="322">
          <cell r="A322" t="str">
            <v>EF0321</v>
          </cell>
          <cell r="B322" t="str">
            <v>Active</v>
          </cell>
          <cell r="C322" t="str">
            <v>ELFASHER</v>
          </cell>
          <cell r="D322" t="str">
            <v>Haider  Hamid Sharif</v>
          </cell>
          <cell r="F322" t="str">
            <v>LOG</v>
          </cell>
          <cell r="G322" t="str">
            <v>Stock manager assistant</v>
          </cell>
          <cell r="H322" t="str">
            <v>D</v>
          </cell>
          <cell r="I322" t="str">
            <v>Office</v>
          </cell>
          <cell r="J322" t="str">
            <v>EFC01</v>
          </cell>
          <cell r="K322">
            <v>650100</v>
          </cell>
          <cell r="L322" t="str">
            <v>F1K</v>
          </cell>
          <cell r="M322" t="str">
            <v>CA03</v>
          </cell>
          <cell r="N322">
            <v>39052</v>
          </cell>
          <cell r="O322">
            <v>39052</v>
          </cell>
          <cell r="P322">
            <v>2958465</v>
          </cell>
          <cell r="Q322" t="str">
            <v>Not relocated</v>
          </cell>
          <cell r="R322">
            <v>2958434</v>
          </cell>
          <cell r="S322" t="str">
            <v>Indefinite</v>
          </cell>
          <cell r="T322" t="str">
            <v>Normal 45 hours</v>
          </cell>
          <cell r="U322">
            <v>1</v>
          </cell>
          <cell r="V322" t="str">
            <v>IC</v>
          </cell>
          <cell r="X322">
            <v>39051</v>
          </cell>
          <cell r="Y322" t="str">
            <v>N</v>
          </cell>
          <cell r="Z322">
            <v>39020</v>
          </cell>
        </row>
        <row r="323">
          <cell r="A323" t="str">
            <v>EF0322</v>
          </cell>
          <cell r="B323" t="str">
            <v>Active</v>
          </cell>
          <cell r="C323" t="str">
            <v>ELFASHER</v>
          </cell>
          <cell r="D323" t="str">
            <v>Khalid Hassan El Ahnef Ahmed</v>
          </cell>
          <cell r="F323" t="str">
            <v>LOG</v>
          </cell>
          <cell r="G323" t="str">
            <v>Driver</v>
          </cell>
          <cell r="H323" t="str">
            <v>C</v>
          </cell>
          <cell r="I323" t="str">
            <v>Office</v>
          </cell>
          <cell r="J323" t="str">
            <v>EFC01</v>
          </cell>
          <cell r="K323">
            <v>650100</v>
          </cell>
          <cell r="L323" t="str">
            <v>F1K</v>
          </cell>
          <cell r="M323" t="str">
            <v>CA03</v>
          </cell>
          <cell r="N323">
            <v>39052</v>
          </cell>
          <cell r="O323">
            <v>39052</v>
          </cell>
          <cell r="P323">
            <v>39233</v>
          </cell>
          <cell r="Q323" t="str">
            <v>Not relocated</v>
          </cell>
          <cell r="R323">
            <v>39202</v>
          </cell>
          <cell r="S323">
            <v>6</v>
          </cell>
          <cell r="T323" t="str">
            <v>Shift 48 hours</v>
          </cell>
          <cell r="U323">
            <v>1</v>
          </cell>
          <cell r="V323" t="str">
            <v>DC</v>
          </cell>
          <cell r="W323">
            <v>3</v>
          </cell>
          <cell r="X323">
            <v>39141</v>
          </cell>
          <cell r="Y323" t="str">
            <v>N</v>
          </cell>
          <cell r="Z323">
            <v>39110</v>
          </cell>
        </row>
        <row r="324">
          <cell r="A324" t="str">
            <v>EF0323</v>
          </cell>
          <cell r="B324" t="str">
            <v>Active</v>
          </cell>
          <cell r="C324" t="str">
            <v>ELFASHER</v>
          </cell>
          <cell r="D324" t="str">
            <v>Hamid Gamer El Deen Abaker</v>
          </cell>
          <cell r="F324" t="str">
            <v>NUT</v>
          </cell>
          <cell r="G324" t="str">
            <v>Medical Assistant</v>
          </cell>
          <cell r="H324" t="str">
            <v>E</v>
          </cell>
          <cell r="I324" t="str">
            <v>TFC</v>
          </cell>
          <cell r="J324" t="str">
            <v>EFN01</v>
          </cell>
          <cell r="K324">
            <v>650101</v>
          </cell>
          <cell r="L324" t="str">
            <v>F1K</v>
          </cell>
          <cell r="M324" t="str">
            <v>CA02</v>
          </cell>
          <cell r="N324">
            <v>39083</v>
          </cell>
          <cell r="O324">
            <v>39083</v>
          </cell>
          <cell r="P324">
            <v>39263</v>
          </cell>
          <cell r="Q324" t="str">
            <v>Not relocated</v>
          </cell>
          <cell r="R324">
            <v>39232</v>
          </cell>
          <cell r="S324">
            <v>6</v>
          </cell>
          <cell r="T324" t="str">
            <v>Shift 48 hours</v>
          </cell>
          <cell r="U324">
            <v>1</v>
          </cell>
          <cell r="V324" t="str">
            <v>DC</v>
          </cell>
          <cell r="W324">
            <v>3</v>
          </cell>
          <cell r="X324">
            <v>39172</v>
          </cell>
          <cell r="Y324" t="str">
            <v>N</v>
          </cell>
          <cell r="Z324">
            <v>39141</v>
          </cell>
        </row>
        <row r="325">
          <cell r="A325" t="str">
            <v>EF0324</v>
          </cell>
          <cell r="B325" t="str">
            <v>Active</v>
          </cell>
          <cell r="C325" t="str">
            <v>ELFASHER</v>
          </cell>
          <cell r="D325" t="str">
            <v>Abdelrahim ABDALLAH ADAM</v>
          </cell>
          <cell r="F325" t="str">
            <v>FS</v>
          </cell>
          <cell r="G325" t="str">
            <v>Veterinary Officer</v>
          </cell>
          <cell r="H325" t="str">
            <v>E</v>
          </cell>
          <cell r="I325" t="str">
            <v>Field</v>
          </cell>
          <cell r="J325" t="str">
            <v>EFF01</v>
          </cell>
          <cell r="K325">
            <v>650101</v>
          </cell>
          <cell r="L325" t="str">
            <v>F1K</v>
          </cell>
          <cell r="M325" t="str">
            <v>CA01</v>
          </cell>
          <cell r="N325">
            <v>39114</v>
          </cell>
          <cell r="O325">
            <v>39114</v>
          </cell>
          <cell r="P325">
            <v>39355</v>
          </cell>
          <cell r="Q325" t="str">
            <v>Not relocated</v>
          </cell>
          <cell r="R325">
            <v>39324</v>
          </cell>
          <cell r="S325">
            <v>8</v>
          </cell>
          <cell r="T325" t="str">
            <v>Normal 45 hours</v>
          </cell>
          <cell r="U325">
            <v>2</v>
          </cell>
          <cell r="V325" t="str">
            <v>DC</v>
          </cell>
          <cell r="W325" t="str">
            <v>N</v>
          </cell>
          <cell r="X325"/>
          <cell r="Y325"/>
          <cell r="Z325"/>
        </row>
        <row r="326">
          <cell r="A326" t="str">
            <v>EF0325</v>
          </cell>
          <cell r="B326" t="str">
            <v>Active</v>
          </cell>
          <cell r="C326" t="str">
            <v>ELFASHER</v>
          </cell>
          <cell r="D326" t="str">
            <v>Yahya Abdalla Yagoub</v>
          </cell>
          <cell r="F326" t="str">
            <v>NUT</v>
          </cell>
          <cell r="G326" t="str">
            <v>watchman</v>
          </cell>
          <cell r="H326" t="str">
            <v>A</v>
          </cell>
          <cell r="I326" t="str">
            <v>OTP</v>
          </cell>
          <cell r="J326" t="str">
            <v>EFN01</v>
          </cell>
          <cell r="K326">
            <v>650101</v>
          </cell>
          <cell r="L326" t="str">
            <v>F1K</v>
          </cell>
          <cell r="M326" t="str">
            <v>CA02</v>
          </cell>
          <cell r="N326">
            <v>39173</v>
          </cell>
          <cell r="O326">
            <v>39173</v>
          </cell>
          <cell r="P326">
            <v>39355</v>
          </cell>
          <cell r="Q326" t="str">
            <v>Not relocated</v>
          </cell>
          <cell r="R326">
            <v>39324</v>
          </cell>
          <cell r="S326">
            <v>6</v>
          </cell>
          <cell r="T326" t="str">
            <v>Shift 48 hours</v>
          </cell>
          <cell r="U326">
            <v>1</v>
          </cell>
          <cell r="V326" t="str">
            <v>DC</v>
          </cell>
          <cell r="W326">
            <v>3</v>
          </cell>
          <cell r="X326">
            <v>39263</v>
          </cell>
          <cell r="Y326" t="str">
            <v>Y</v>
          </cell>
          <cell r="Z326">
            <v>39232</v>
          </cell>
        </row>
        <row r="327">
          <cell r="A327" t="str">
            <v>EF0326</v>
          </cell>
          <cell r="B327" t="str">
            <v>Active</v>
          </cell>
          <cell r="C327" t="str">
            <v>ELFASHER</v>
          </cell>
          <cell r="D327" t="str">
            <v xml:space="preserve">Haviz Ahmed Elbalowla </v>
          </cell>
          <cell r="F327" t="str">
            <v>NUT</v>
          </cell>
          <cell r="G327" t="str">
            <v>watchman</v>
          </cell>
          <cell r="H327" t="str">
            <v>A</v>
          </cell>
          <cell r="I327" t="str">
            <v>OTP</v>
          </cell>
          <cell r="J327" t="str">
            <v>EFN01</v>
          </cell>
          <cell r="K327">
            <v>650101</v>
          </cell>
          <cell r="L327" t="str">
            <v>F1K</v>
          </cell>
          <cell r="M327" t="str">
            <v>CA02</v>
          </cell>
          <cell r="N327">
            <v>39173</v>
          </cell>
          <cell r="O327">
            <v>39173</v>
          </cell>
          <cell r="P327">
            <v>39355</v>
          </cell>
          <cell r="Q327" t="str">
            <v>Not relocated</v>
          </cell>
          <cell r="R327">
            <v>39324</v>
          </cell>
          <cell r="S327">
            <v>6</v>
          </cell>
          <cell r="T327" t="str">
            <v>Shift 48 hours</v>
          </cell>
          <cell r="U327">
            <v>1</v>
          </cell>
          <cell r="V327" t="str">
            <v>DC</v>
          </cell>
          <cell r="W327">
            <v>3</v>
          </cell>
          <cell r="X327">
            <v>39263</v>
          </cell>
          <cell r="Y327" t="str">
            <v>Y</v>
          </cell>
          <cell r="Z327">
            <v>39232</v>
          </cell>
        </row>
        <row r="328">
          <cell r="A328" t="str">
            <v>EF0327</v>
          </cell>
          <cell r="B328" t="str">
            <v>Active</v>
          </cell>
          <cell r="C328" t="str">
            <v>ELFASHER</v>
          </cell>
          <cell r="D328" t="str">
            <v>Ismael Ahmed Osman</v>
          </cell>
          <cell r="F328" t="str">
            <v>NUT</v>
          </cell>
          <cell r="G328" t="str">
            <v>watchman</v>
          </cell>
          <cell r="H328" t="str">
            <v>A</v>
          </cell>
          <cell r="I328" t="str">
            <v>OTP</v>
          </cell>
          <cell r="J328" t="str">
            <v>EFN01</v>
          </cell>
          <cell r="K328">
            <v>650101</v>
          </cell>
          <cell r="L328" t="str">
            <v>F1K</v>
          </cell>
          <cell r="M328" t="str">
            <v>CA02</v>
          </cell>
          <cell r="N328">
            <v>39173</v>
          </cell>
          <cell r="O328">
            <v>39173</v>
          </cell>
          <cell r="P328">
            <v>39355</v>
          </cell>
          <cell r="Q328" t="str">
            <v>Not relocated</v>
          </cell>
          <cell r="R328">
            <v>39324</v>
          </cell>
          <cell r="S328">
            <v>6</v>
          </cell>
          <cell r="T328" t="str">
            <v>Shift 48 hours</v>
          </cell>
          <cell r="U328">
            <v>1</v>
          </cell>
          <cell r="V328" t="str">
            <v>DC</v>
          </cell>
          <cell r="W328">
            <v>3</v>
          </cell>
          <cell r="X328">
            <v>39263</v>
          </cell>
          <cell r="Y328" t="str">
            <v>Y</v>
          </cell>
          <cell r="Z328">
            <v>39232</v>
          </cell>
        </row>
        <row r="329">
          <cell r="A329" t="str">
            <v>EF0328</v>
          </cell>
          <cell r="B329" t="str">
            <v>Active</v>
          </cell>
          <cell r="C329" t="str">
            <v>ELFASHER</v>
          </cell>
          <cell r="D329" t="str">
            <v>Ahmed Ibrahim Ahmed</v>
          </cell>
          <cell r="F329" t="str">
            <v>NUT</v>
          </cell>
          <cell r="G329" t="str">
            <v>watchman</v>
          </cell>
          <cell r="H329" t="str">
            <v>A</v>
          </cell>
          <cell r="I329" t="str">
            <v>OTP</v>
          </cell>
          <cell r="J329" t="str">
            <v>EFN01</v>
          </cell>
          <cell r="K329">
            <v>650101</v>
          </cell>
          <cell r="L329" t="str">
            <v>F1K</v>
          </cell>
          <cell r="M329" t="str">
            <v>CA02</v>
          </cell>
          <cell r="N329">
            <v>39173</v>
          </cell>
          <cell r="O329">
            <v>39173</v>
          </cell>
          <cell r="P329">
            <v>39355</v>
          </cell>
          <cell r="Q329" t="str">
            <v>Not relocated</v>
          </cell>
          <cell r="R329">
            <v>39324</v>
          </cell>
          <cell r="S329">
            <v>6</v>
          </cell>
          <cell r="T329" t="str">
            <v>Shift 48 hours</v>
          </cell>
          <cell r="U329">
            <v>1</v>
          </cell>
          <cell r="V329" t="str">
            <v>DC</v>
          </cell>
          <cell r="W329">
            <v>3</v>
          </cell>
          <cell r="X329">
            <v>39263</v>
          </cell>
          <cell r="Y329" t="str">
            <v>Y</v>
          </cell>
          <cell r="Z329">
            <v>39232</v>
          </cell>
        </row>
        <row r="330">
          <cell r="A330" t="str">
            <v>EF0329</v>
          </cell>
          <cell r="B330" t="str">
            <v>Active</v>
          </cell>
          <cell r="C330" t="str">
            <v>ELFASHER</v>
          </cell>
          <cell r="D330" t="str">
            <v>Ishag Gamar Eldeen Abdalla</v>
          </cell>
          <cell r="F330" t="str">
            <v>NUT</v>
          </cell>
          <cell r="G330" t="str">
            <v>watchman</v>
          </cell>
          <cell r="H330" t="str">
            <v>A</v>
          </cell>
          <cell r="I330" t="str">
            <v>OTP</v>
          </cell>
          <cell r="J330" t="str">
            <v>EFN01</v>
          </cell>
          <cell r="K330">
            <v>650101</v>
          </cell>
          <cell r="L330" t="str">
            <v>F1K</v>
          </cell>
          <cell r="M330" t="str">
            <v>CA02</v>
          </cell>
          <cell r="N330">
            <v>39173</v>
          </cell>
          <cell r="O330">
            <v>39173</v>
          </cell>
          <cell r="P330">
            <v>39355</v>
          </cell>
          <cell r="Q330" t="str">
            <v>Not relocated</v>
          </cell>
          <cell r="R330">
            <v>39324</v>
          </cell>
          <cell r="S330">
            <v>6</v>
          </cell>
          <cell r="T330" t="str">
            <v>Shift 48 hours</v>
          </cell>
          <cell r="U330">
            <v>1</v>
          </cell>
          <cell r="V330" t="str">
            <v>DC</v>
          </cell>
          <cell r="W330">
            <v>3</v>
          </cell>
          <cell r="X330">
            <v>39263</v>
          </cell>
          <cell r="Y330" t="str">
            <v>Y</v>
          </cell>
          <cell r="Z330">
            <v>39232</v>
          </cell>
        </row>
        <row r="331">
          <cell r="A331" t="str">
            <v>EF0330</v>
          </cell>
          <cell r="B331" t="str">
            <v>Active</v>
          </cell>
          <cell r="C331" t="str">
            <v>ELFASHER</v>
          </cell>
          <cell r="D331" t="str">
            <v>Mubarak Abdulatif Al Sanosy</v>
          </cell>
          <cell r="F331" t="str">
            <v>WS</v>
          </cell>
          <cell r="G331" t="str">
            <v>Building Team Leader</v>
          </cell>
          <cell r="H331" t="str">
            <v>E</v>
          </cell>
          <cell r="I331" t="str">
            <v>Field</v>
          </cell>
          <cell r="J331" t="str">
            <v>EFH01</v>
          </cell>
          <cell r="K331">
            <v>650101</v>
          </cell>
          <cell r="L331" t="str">
            <v>F5L</v>
          </cell>
          <cell r="M331" t="str">
            <v>AB01</v>
          </cell>
          <cell r="N331">
            <v>39203</v>
          </cell>
          <cell r="O331">
            <v>39203</v>
          </cell>
          <cell r="P331">
            <v>39568</v>
          </cell>
          <cell r="Q331" t="str">
            <v>Not relocated</v>
          </cell>
          <cell r="R331">
            <v>39537</v>
          </cell>
          <cell r="S331">
            <v>1</v>
          </cell>
          <cell r="T331" t="str">
            <v>Normal 45 hours</v>
          </cell>
          <cell r="U331">
            <v>1</v>
          </cell>
          <cell r="V331" t="str">
            <v>DC</v>
          </cell>
          <cell r="W331">
            <v>3</v>
          </cell>
          <cell r="X331">
            <v>39294</v>
          </cell>
          <cell r="Y331" t="str">
            <v>Y</v>
          </cell>
          <cell r="Z331">
            <v>39263</v>
          </cell>
        </row>
        <row r="332">
          <cell r="A332" t="str">
            <v>EF0331</v>
          </cell>
          <cell r="B332" t="str">
            <v>Active</v>
          </cell>
          <cell r="C332" t="str">
            <v>ELFASHER</v>
          </cell>
          <cell r="D332" t="str">
            <v xml:space="preserve">Haroun Musa Ibrahim </v>
          </cell>
          <cell r="F332" t="str">
            <v>NUT</v>
          </cell>
          <cell r="G332" t="str">
            <v>Home visitor</v>
          </cell>
          <cell r="H332" t="str">
            <v>B</v>
          </cell>
          <cell r="I332" t="str">
            <v>OTP</v>
          </cell>
          <cell r="J332" t="str">
            <v>EFN01</v>
          </cell>
          <cell r="K332">
            <v>650101</v>
          </cell>
          <cell r="L332" t="str">
            <v>F1K</v>
          </cell>
          <cell r="M332" t="str">
            <v>CA02</v>
          </cell>
          <cell r="N332">
            <v>39234</v>
          </cell>
          <cell r="O332">
            <v>39234</v>
          </cell>
          <cell r="P332">
            <v>39416</v>
          </cell>
          <cell r="Q332" t="str">
            <v>Not relocated</v>
          </cell>
          <cell r="R332">
            <v>39385</v>
          </cell>
          <cell r="S332">
            <v>6</v>
          </cell>
          <cell r="T332" t="str">
            <v>Normal 45 hours</v>
          </cell>
          <cell r="U332">
            <v>1</v>
          </cell>
          <cell r="V332" t="str">
            <v>DC</v>
          </cell>
          <cell r="W332">
            <v>3</v>
          </cell>
          <cell r="X332">
            <v>39325</v>
          </cell>
          <cell r="Y332" t="str">
            <v>Y</v>
          </cell>
          <cell r="Z332">
            <v>39294</v>
          </cell>
        </row>
        <row r="333">
          <cell r="J333"/>
          <cell r="K333"/>
          <cell r="R333"/>
          <cell r="S333"/>
          <cell r="X333"/>
          <cell r="Y333"/>
          <cell r="Z333"/>
        </row>
        <row r="334">
          <cell r="J334"/>
          <cell r="K334"/>
          <cell r="R334"/>
          <cell r="S334"/>
          <cell r="X334"/>
          <cell r="Y334"/>
          <cell r="Z334"/>
        </row>
        <row r="335">
          <cell r="J335"/>
          <cell r="K335"/>
          <cell r="R335"/>
          <cell r="S335"/>
          <cell r="X335"/>
          <cell r="Y335"/>
          <cell r="Z335"/>
        </row>
        <row r="336">
          <cell r="J336"/>
          <cell r="K336"/>
          <cell r="R336"/>
          <cell r="S336"/>
          <cell r="X336"/>
          <cell r="Y336"/>
          <cell r="Z336"/>
        </row>
        <row r="337">
          <cell r="J337"/>
          <cell r="K337"/>
          <cell r="R337"/>
          <cell r="S337"/>
          <cell r="X337"/>
          <cell r="Y337"/>
          <cell r="Z337"/>
        </row>
        <row r="338">
          <cell r="J338"/>
          <cell r="K338"/>
          <cell r="R338"/>
          <cell r="S338"/>
          <cell r="X338"/>
          <cell r="Y338"/>
          <cell r="Z338"/>
        </row>
        <row r="339">
          <cell r="J339"/>
          <cell r="K339"/>
          <cell r="R339"/>
          <cell r="S339"/>
          <cell r="X339"/>
          <cell r="Y339"/>
          <cell r="Z339"/>
        </row>
        <row r="340">
          <cell r="J340"/>
          <cell r="K340"/>
          <cell r="R340"/>
          <cell r="S340"/>
          <cell r="X340"/>
          <cell r="Y340"/>
          <cell r="Z340"/>
        </row>
        <row r="341">
          <cell r="J341"/>
          <cell r="K341"/>
          <cell r="R341"/>
          <cell r="S341"/>
          <cell r="X341"/>
          <cell r="Y341"/>
          <cell r="Z341"/>
        </row>
        <row r="342">
          <cell r="J342"/>
          <cell r="K342"/>
          <cell r="R342"/>
          <cell r="S342"/>
          <cell r="X342"/>
          <cell r="Y342"/>
          <cell r="Z342"/>
        </row>
        <row r="343">
          <cell r="J343"/>
          <cell r="K343"/>
          <cell r="R343"/>
          <cell r="S343"/>
          <cell r="X343"/>
          <cell r="Y343"/>
          <cell r="Z343"/>
        </row>
        <row r="344">
          <cell r="J344"/>
          <cell r="K344"/>
          <cell r="R344"/>
          <cell r="S344"/>
          <cell r="X344"/>
          <cell r="Y344"/>
          <cell r="Z344"/>
        </row>
        <row r="345">
          <cell r="J345"/>
          <cell r="K345"/>
          <cell r="R345"/>
          <cell r="S345"/>
          <cell r="X345"/>
          <cell r="Y345"/>
          <cell r="Z345"/>
        </row>
        <row r="346">
          <cell r="J346"/>
          <cell r="K346"/>
          <cell r="R346"/>
          <cell r="S346"/>
          <cell r="X346"/>
          <cell r="Y346"/>
          <cell r="Z346"/>
        </row>
        <row r="347">
          <cell r="J347"/>
          <cell r="K347"/>
          <cell r="R347"/>
          <cell r="S347"/>
          <cell r="X347"/>
          <cell r="Y347"/>
          <cell r="Z347"/>
        </row>
        <row r="348">
          <cell r="J348"/>
          <cell r="K348"/>
          <cell r="R348"/>
          <cell r="S348"/>
          <cell r="X348"/>
          <cell r="Y348"/>
          <cell r="Z348"/>
        </row>
        <row r="349">
          <cell r="J349"/>
          <cell r="K349"/>
          <cell r="R349"/>
          <cell r="S349"/>
          <cell r="X349"/>
          <cell r="Y349"/>
          <cell r="Z349"/>
        </row>
        <row r="350">
          <cell r="J350"/>
          <cell r="K350"/>
          <cell r="R350"/>
          <cell r="S350"/>
          <cell r="X350"/>
          <cell r="Y350"/>
          <cell r="Z350"/>
        </row>
        <row r="351">
          <cell r="J351"/>
          <cell r="K351"/>
          <cell r="R351"/>
          <cell r="S351"/>
          <cell r="X351"/>
          <cell r="Y351"/>
          <cell r="Z351"/>
        </row>
        <row r="352">
          <cell r="J352"/>
          <cell r="K352"/>
          <cell r="R352"/>
          <cell r="S352"/>
          <cell r="X352"/>
          <cell r="Y352"/>
          <cell r="Z352"/>
        </row>
        <row r="353">
          <cell r="J353"/>
          <cell r="K353"/>
          <cell r="R353"/>
          <cell r="S353"/>
          <cell r="X353"/>
          <cell r="Y353"/>
          <cell r="Z353"/>
        </row>
        <row r="354">
          <cell r="J354"/>
          <cell r="K354"/>
          <cell r="R354"/>
          <cell r="S354"/>
          <cell r="X354"/>
          <cell r="Y354"/>
          <cell r="Z354"/>
        </row>
        <row r="355">
          <cell r="J355"/>
          <cell r="K355"/>
          <cell r="R355"/>
          <cell r="S355"/>
          <cell r="X355"/>
          <cell r="Y355"/>
          <cell r="Z355"/>
        </row>
        <row r="356">
          <cell r="J356"/>
          <cell r="K356"/>
          <cell r="R356"/>
          <cell r="S356"/>
          <cell r="X356"/>
          <cell r="Y356"/>
          <cell r="Z356"/>
        </row>
        <row r="357">
          <cell r="J357"/>
          <cell r="K357"/>
          <cell r="R357"/>
          <cell r="S357"/>
          <cell r="X357"/>
          <cell r="Y357"/>
          <cell r="Z357"/>
        </row>
        <row r="358">
          <cell r="J358"/>
          <cell r="K358"/>
          <cell r="R358"/>
          <cell r="S358"/>
          <cell r="X358"/>
          <cell r="Y358"/>
          <cell r="Z358"/>
        </row>
        <row r="359">
          <cell r="J359"/>
          <cell r="K359"/>
          <cell r="R359"/>
          <cell r="S359"/>
          <cell r="X359"/>
          <cell r="Y359"/>
          <cell r="Z359"/>
        </row>
        <row r="360">
          <cell r="J360"/>
          <cell r="K360"/>
          <cell r="R360"/>
          <cell r="S360"/>
          <cell r="X360"/>
          <cell r="Y360"/>
          <cell r="Z360"/>
        </row>
        <row r="361">
          <cell r="J361"/>
          <cell r="K361"/>
          <cell r="R361"/>
          <cell r="S361"/>
          <cell r="X361"/>
          <cell r="Y361"/>
          <cell r="Z361"/>
        </row>
        <row r="362">
          <cell r="J362"/>
          <cell r="K362"/>
          <cell r="R362"/>
          <cell r="S362"/>
          <cell r="X362"/>
          <cell r="Y362"/>
          <cell r="Z362"/>
        </row>
        <row r="363">
          <cell r="J363"/>
          <cell r="K363"/>
          <cell r="R363"/>
          <cell r="S363"/>
          <cell r="X363"/>
          <cell r="Y363"/>
          <cell r="Z363"/>
        </row>
        <row r="364">
          <cell r="J364"/>
          <cell r="K364"/>
          <cell r="R364"/>
          <cell r="S364"/>
          <cell r="X364"/>
          <cell r="Y364"/>
          <cell r="Z364"/>
        </row>
        <row r="365">
          <cell r="J365"/>
          <cell r="K365"/>
          <cell r="R365"/>
          <cell r="S365"/>
          <cell r="X365"/>
          <cell r="Y365"/>
          <cell r="Z365"/>
        </row>
        <row r="366">
          <cell r="J366"/>
          <cell r="K366"/>
          <cell r="R366"/>
          <cell r="S366"/>
          <cell r="X366"/>
          <cell r="Y366"/>
          <cell r="Z366"/>
        </row>
        <row r="367">
          <cell r="J367"/>
          <cell r="K367"/>
          <cell r="R367"/>
          <cell r="S367"/>
          <cell r="X367"/>
          <cell r="Y367"/>
          <cell r="Z367"/>
        </row>
        <row r="368">
          <cell r="J368"/>
          <cell r="K368"/>
          <cell r="R368"/>
          <cell r="S368"/>
          <cell r="X368"/>
          <cell r="Y368"/>
          <cell r="Z368"/>
        </row>
        <row r="369">
          <cell r="J369"/>
          <cell r="K369"/>
          <cell r="R369"/>
          <cell r="S369"/>
          <cell r="X369"/>
          <cell r="Y369"/>
          <cell r="Z369"/>
        </row>
        <row r="370">
          <cell r="J370"/>
          <cell r="K370"/>
          <cell r="R370"/>
          <cell r="S370"/>
          <cell r="X370"/>
          <cell r="Y370"/>
          <cell r="Z370"/>
        </row>
        <row r="371">
          <cell r="J371"/>
          <cell r="K371"/>
          <cell r="R371"/>
          <cell r="S371"/>
          <cell r="X371"/>
          <cell r="Y371"/>
          <cell r="Z371"/>
        </row>
        <row r="372">
          <cell r="J372"/>
          <cell r="K372"/>
          <cell r="R372"/>
          <cell r="S372"/>
          <cell r="X372"/>
          <cell r="Y372"/>
          <cell r="Z372"/>
        </row>
        <row r="373">
          <cell r="J373"/>
          <cell r="K373"/>
          <cell r="R373"/>
          <cell r="S373"/>
          <cell r="X373"/>
          <cell r="Y373"/>
          <cell r="Z373"/>
        </row>
        <row r="374">
          <cell r="J374"/>
          <cell r="K374"/>
          <cell r="R374"/>
          <cell r="S374"/>
          <cell r="X374"/>
          <cell r="Y374"/>
          <cell r="Z374"/>
        </row>
        <row r="375">
          <cell r="J375"/>
          <cell r="K375"/>
          <cell r="R375"/>
          <cell r="S375"/>
          <cell r="X375"/>
          <cell r="Y375"/>
          <cell r="Z375"/>
        </row>
        <row r="376">
          <cell r="J376"/>
          <cell r="K376"/>
          <cell r="R376"/>
          <cell r="S376"/>
          <cell r="X376"/>
          <cell r="Y376"/>
          <cell r="Z376"/>
        </row>
        <row r="377">
          <cell r="J377"/>
          <cell r="K377"/>
          <cell r="R377"/>
          <cell r="S377"/>
          <cell r="X377"/>
          <cell r="Y377"/>
          <cell r="Z377"/>
        </row>
        <row r="378">
          <cell r="J378"/>
          <cell r="K378"/>
          <cell r="R378"/>
          <cell r="S378"/>
          <cell r="X378"/>
          <cell r="Y378"/>
          <cell r="Z378"/>
        </row>
        <row r="379">
          <cell r="J379"/>
          <cell r="K379"/>
          <cell r="R379"/>
          <cell r="S379"/>
          <cell r="X379"/>
          <cell r="Y379"/>
          <cell r="Z379"/>
        </row>
        <row r="380">
          <cell r="J380"/>
          <cell r="K380"/>
          <cell r="R380"/>
          <cell r="S380"/>
          <cell r="X380"/>
          <cell r="Y380"/>
          <cell r="Z380"/>
        </row>
        <row r="381">
          <cell r="J381"/>
          <cell r="K381"/>
          <cell r="R381"/>
          <cell r="S381"/>
          <cell r="X381"/>
          <cell r="Y381"/>
          <cell r="Z381"/>
        </row>
        <row r="382">
          <cell r="J382"/>
          <cell r="K382"/>
          <cell r="R382"/>
          <cell r="S382"/>
          <cell r="X382"/>
          <cell r="Y382"/>
          <cell r="Z382"/>
        </row>
        <row r="383">
          <cell r="J383"/>
          <cell r="K383"/>
          <cell r="R383"/>
          <cell r="S383"/>
          <cell r="X383"/>
          <cell r="Y383"/>
          <cell r="Z383"/>
        </row>
        <row r="384">
          <cell r="J384"/>
          <cell r="K384"/>
          <cell r="R384"/>
          <cell r="S384"/>
          <cell r="X384"/>
          <cell r="Y384"/>
          <cell r="Z384"/>
        </row>
        <row r="385">
          <cell r="J385"/>
          <cell r="K385"/>
          <cell r="R385"/>
          <cell r="S385"/>
          <cell r="X385"/>
          <cell r="Y385"/>
          <cell r="Z385"/>
        </row>
        <row r="386">
          <cell r="J386"/>
          <cell r="K386"/>
          <cell r="R386"/>
          <cell r="S386"/>
          <cell r="X386"/>
          <cell r="Y386"/>
          <cell r="Z386"/>
        </row>
        <row r="387">
          <cell r="J387"/>
          <cell r="K387"/>
          <cell r="R387"/>
          <cell r="S387"/>
          <cell r="X387"/>
          <cell r="Y387"/>
          <cell r="Z387"/>
        </row>
        <row r="388">
          <cell r="J388"/>
          <cell r="K388"/>
          <cell r="R388"/>
          <cell r="S388"/>
          <cell r="X388"/>
          <cell r="Y388"/>
          <cell r="Z388"/>
        </row>
        <row r="389">
          <cell r="J389"/>
          <cell r="K389"/>
          <cell r="R389"/>
          <cell r="S389"/>
          <cell r="X389"/>
          <cell r="Y389"/>
          <cell r="Z389"/>
        </row>
        <row r="390">
          <cell r="J390"/>
          <cell r="K390"/>
          <cell r="R390"/>
          <cell r="S390"/>
          <cell r="X390"/>
          <cell r="Y390"/>
          <cell r="Z390"/>
        </row>
        <row r="391">
          <cell r="J391"/>
          <cell r="K391"/>
          <cell r="R391"/>
          <cell r="S391"/>
          <cell r="X391"/>
          <cell r="Y391"/>
          <cell r="Z391"/>
        </row>
        <row r="392">
          <cell r="J392"/>
          <cell r="K392"/>
          <cell r="R392"/>
          <cell r="S392"/>
          <cell r="X392"/>
          <cell r="Y392"/>
          <cell r="Z392"/>
        </row>
        <row r="393">
          <cell r="J393"/>
          <cell r="K393"/>
          <cell r="R393"/>
          <cell r="S393"/>
          <cell r="X393"/>
          <cell r="Y393"/>
          <cell r="Z393"/>
        </row>
        <row r="394">
          <cell r="J394"/>
          <cell r="K394"/>
          <cell r="R394"/>
          <cell r="S394"/>
          <cell r="X394"/>
          <cell r="Y394"/>
          <cell r="Z394"/>
        </row>
        <row r="395">
          <cell r="J395"/>
          <cell r="K395"/>
          <cell r="R395"/>
          <cell r="S395"/>
          <cell r="X395"/>
          <cell r="Y395"/>
          <cell r="Z395"/>
        </row>
        <row r="396">
          <cell r="J396"/>
          <cell r="K396"/>
          <cell r="R396"/>
          <cell r="S396"/>
          <cell r="X396"/>
          <cell r="Y396"/>
          <cell r="Z396"/>
        </row>
        <row r="397">
          <cell r="J397"/>
          <cell r="K397"/>
          <cell r="R397"/>
          <cell r="S397"/>
          <cell r="X397"/>
          <cell r="Y397"/>
          <cell r="Z397"/>
        </row>
        <row r="398">
          <cell r="J398"/>
          <cell r="K398"/>
          <cell r="R398"/>
          <cell r="S398"/>
          <cell r="X398"/>
          <cell r="Y398"/>
          <cell r="Z398"/>
        </row>
        <row r="399">
          <cell r="J399"/>
          <cell r="K399"/>
          <cell r="R399"/>
          <cell r="S399"/>
          <cell r="X399"/>
          <cell r="Y399"/>
          <cell r="Z399"/>
        </row>
        <row r="400">
          <cell r="J400"/>
          <cell r="K400"/>
          <cell r="R400"/>
          <cell r="S400"/>
          <cell r="X400"/>
          <cell r="Y400"/>
          <cell r="Z400"/>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 1"/>
      <sheetName val="Fix 2"/>
      <sheetName val="Fix 3"/>
      <sheetName val="YGN EMP"/>
      <sheetName val="YGN PAY"/>
    </sheetNames>
    <sheetDataSet>
      <sheetData sheetId="0" refreshError="1"/>
      <sheetData sheetId="1" refreshError="1"/>
      <sheetData sheetId="2" refreshError="1"/>
      <sheetData sheetId="3" refreshError="1">
        <row r="3">
          <cell r="A3" t="str">
            <v>Staff Code</v>
          </cell>
          <cell r="B3" t="str">
            <v>Name</v>
          </cell>
          <cell r="C3" t="str">
            <v>NRC Card</v>
          </cell>
          <cell r="D3" t="str">
            <v>Sex</v>
          </cell>
          <cell r="E3" t="str">
            <v>Father's name</v>
          </cell>
          <cell r="F3" t="str">
            <v>Address</v>
          </cell>
          <cell r="G3" t="str">
            <v>Civil Status</v>
          </cell>
          <cell r="H3" t="str">
            <v>Birth Date</v>
          </cell>
          <cell r="I3" t="str">
            <v>Age (years)</v>
          </cell>
          <cell r="J3" t="str">
            <v>Position</v>
          </cell>
          <cell r="K3" t="str">
            <v>Department</v>
          </cell>
          <cell r="L3" t="str">
            <v>Team</v>
          </cell>
          <cell r="M3" t="str">
            <v>Base of work</v>
          </cell>
          <cell r="N3" t="str">
            <v>Place of work</v>
          </cell>
          <cell r="O3" t="str">
            <v>Date Entry in current position</v>
          </cell>
          <cell r="P3" t="str">
            <v>Qualifications grade</v>
          </cell>
          <cell r="Q3" t="str">
            <v>Date for next seniority step</v>
          </cell>
          <cell r="R3" t="str">
            <v>HR Comments on career management</v>
          </cell>
          <cell r="S3" t="str">
            <v>Date Entry ACF</v>
          </cell>
          <cell r="T3" t="str">
            <v>Starting date contract</v>
          </cell>
          <cell r="U3" t="str">
            <v>Probationary Period</v>
          </cell>
          <cell r="V3" t="str">
            <v>End of probationary period date</v>
          </cell>
          <cell r="W3" t="str">
            <v>Contract duration (months)</v>
          </cell>
          <cell r="X3" t="str">
            <v>Ending date current contract</v>
          </cell>
          <cell r="Y3" t="str">
            <v>Seniority (months)</v>
          </cell>
          <cell r="Z3" t="str">
            <v>Seniority step</v>
          </cell>
          <cell r="AA3" t="str">
            <v>Date seniority step review</v>
          </cell>
          <cell r="AB3" t="str">
            <v>Next review of seniority</v>
          </cell>
          <cell r="AC3" t="str">
            <v>Date resignation</v>
          </cell>
          <cell r="AD3" t="str">
            <v>Ending date current contract due to resignation</v>
          </cell>
          <cell r="AE3" t="str">
            <v>Date of Last JD review</v>
          </cell>
          <cell r="AF3" t="str">
            <v>Date of last Appraisal</v>
          </cell>
          <cell r="AG3" t="str">
            <v>Appraisal done by</v>
          </cell>
          <cell r="AH3" t="str">
            <v>Date of next appraisal</v>
          </cell>
        </row>
        <row r="4">
          <cell r="A4" t="str">
            <v>YGN0090</v>
          </cell>
          <cell r="B4" t="str">
            <v>Zaw Htut Nyein</v>
          </cell>
          <cell r="C4" t="str">
            <v>7/ Pa Ka Ta (N) 000628</v>
          </cell>
          <cell r="D4" t="str">
            <v>M</v>
          </cell>
          <cell r="E4" t="str">
            <v>U San Tint</v>
          </cell>
          <cell r="F4" t="str">
            <v>145 (B), Khar Mar 4th Street, Hta Won Be Ward, North Okkalapa TSP, Yangon.</v>
          </cell>
          <cell r="G4" t="str">
            <v>Married</v>
          </cell>
          <cell r="H4">
            <v>26708</v>
          </cell>
          <cell r="I4">
            <v>39.351040525739322</v>
          </cell>
          <cell r="J4" t="str">
            <v>Watchman</v>
          </cell>
          <cell r="K4" t="str">
            <v>Logistics</v>
          </cell>
          <cell r="L4" t="str">
            <v>Guest House</v>
          </cell>
          <cell r="M4" t="str">
            <v>YGN</v>
          </cell>
          <cell r="N4" t="str">
            <v>YGN</v>
          </cell>
          <cell r="O4">
            <v>40430</v>
          </cell>
          <cell r="P4" t="str">
            <v>E1J</v>
          </cell>
          <cell r="Q4">
            <v>41161</v>
          </cell>
          <cell r="R4" t="str">
            <v>recruited on 9/9/10</v>
          </cell>
          <cell r="S4">
            <v>40430</v>
          </cell>
          <cell r="T4">
            <v>40909</v>
          </cell>
          <cell r="U4" t="str">
            <v>Nil</v>
          </cell>
          <cell r="W4">
            <v>11.9934282584885</v>
          </cell>
          <cell r="X4">
            <v>41274</v>
          </cell>
          <cell r="Y4">
            <v>21.68377823408624</v>
          </cell>
          <cell r="Z4" t="str">
            <v>s1</v>
          </cell>
          <cell r="AA4" t="str">
            <v xml:space="preserve">September </v>
          </cell>
          <cell r="AB4" t="str">
            <v>September'12</v>
          </cell>
          <cell r="AF4">
            <v>40940</v>
          </cell>
          <cell r="AG4" t="str">
            <v>Deputy Log Capital</v>
          </cell>
        </row>
        <row r="5">
          <cell r="A5" t="str">
            <v>YGN0092</v>
          </cell>
          <cell r="B5" t="str">
            <v>Zaw Win Maung Tun</v>
          </cell>
          <cell r="C5" t="str">
            <v>12/ Ah Sa Na (N) 182876</v>
          </cell>
          <cell r="D5" t="str">
            <v>M</v>
          </cell>
          <cell r="E5" t="str">
            <v>U Win Maung</v>
          </cell>
          <cell r="F5" t="str">
            <v>B/4 Sabai Street, Htan Pin Gone, Sawbwagyigone Qtr, Insein TSP, Yangon</v>
          </cell>
          <cell r="G5" t="str">
            <v>Married</v>
          </cell>
          <cell r="H5">
            <v>30180</v>
          </cell>
          <cell r="I5">
            <v>29.843921139101862</v>
          </cell>
          <cell r="J5" t="str">
            <v>Watchman</v>
          </cell>
          <cell r="K5" t="str">
            <v>Logistics</v>
          </cell>
          <cell r="L5" t="str">
            <v>Guest House</v>
          </cell>
          <cell r="M5" t="str">
            <v>YGN</v>
          </cell>
          <cell r="N5" t="str">
            <v>YGN</v>
          </cell>
          <cell r="O5">
            <v>40430</v>
          </cell>
          <cell r="P5" t="str">
            <v>E1J</v>
          </cell>
          <cell r="Q5">
            <v>41161</v>
          </cell>
          <cell r="R5" t="str">
            <v>recruited on 9/9/10</v>
          </cell>
          <cell r="S5">
            <v>40430</v>
          </cell>
          <cell r="T5">
            <v>40909</v>
          </cell>
          <cell r="U5" t="str">
            <v>Nil</v>
          </cell>
          <cell r="W5">
            <v>11.9934282584885</v>
          </cell>
          <cell r="X5">
            <v>41274</v>
          </cell>
          <cell r="Y5">
            <v>21.68377823408624</v>
          </cell>
          <cell r="Z5" t="str">
            <v>s1</v>
          </cell>
          <cell r="AA5" t="str">
            <v>September</v>
          </cell>
          <cell r="AB5" t="str">
            <v>September'12</v>
          </cell>
          <cell r="AF5">
            <v>40940</v>
          </cell>
          <cell r="AG5" t="str">
            <v>Deputy Log Capital</v>
          </cell>
        </row>
        <row r="6">
          <cell r="A6" t="str">
            <v>YGN0099</v>
          </cell>
          <cell r="B6" t="str">
            <v>Lwin Moe Thwin</v>
          </cell>
          <cell r="C6" t="str">
            <v>12/ MaYaKa (N) 115741</v>
          </cell>
          <cell r="D6" t="str">
            <v>M</v>
          </cell>
          <cell r="E6" t="str">
            <v>U San Thwin</v>
          </cell>
          <cell r="F6" t="str">
            <v>No. 104A, Arzani Road, Kyauk Yae Dwin 5 Ward, Mayangone Tsp, Yangon.</v>
          </cell>
          <cell r="G6" t="str">
            <v>Married</v>
          </cell>
          <cell r="H6">
            <v>30706</v>
          </cell>
          <cell r="I6">
            <v>28.403614457831328</v>
          </cell>
          <cell r="J6" t="str">
            <v>Front Desk Officer</v>
          </cell>
          <cell r="K6" t="str">
            <v>Administration</v>
          </cell>
          <cell r="L6" t="str">
            <v>Office</v>
          </cell>
          <cell r="M6" t="str">
            <v>YGN</v>
          </cell>
          <cell r="N6" t="str">
            <v>YGN</v>
          </cell>
          <cell r="O6">
            <v>40444</v>
          </cell>
          <cell r="P6" t="str">
            <v>E3J</v>
          </cell>
          <cell r="Q6">
            <v>41175</v>
          </cell>
          <cell r="R6" t="str">
            <v>recruited on 23/9/10</v>
          </cell>
          <cell r="S6">
            <v>40444</v>
          </cell>
          <cell r="T6">
            <v>40909</v>
          </cell>
          <cell r="U6" t="str">
            <v>Nil</v>
          </cell>
          <cell r="W6">
            <v>11.9934282584885</v>
          </cell>
          <cell r="X6">
            <v>41274</v>
          </cell>
          <cell r="Y6">
            <v>21.223819301848049</v>
          </cell>
          <cell r="Z6" t="str">
            <v>s1</v>
          </cell>
          <cell r="AA6" t="str">
            <v>September</v>
          </cell>
          <cell r="AB6" t="str">
            <v>September'12</v>
          </cell>
          <cell r="AF6">
            <v>40939</v>
          </cell>
          <cell r="AG6" t="str">
            <v>Financial Controller</v>
          </cell>
        </row>
        <row r="7">
          <cell r="A7" t="str">
            <v>YGN0104</v>
          </cell>
          <cell r="B7" t="str">
            <v>Naw Mu Thaw</v>
          </cell>
          <cell r="C7" t="str">
            <v>7/ Pa Kha Na (N) 231389</v>
          </cell>
          <cell r="D7" t="str">
            <v>F</v>
          </cell>
          <cell r="E7" t="str">
            <v>U Saw Pan Aung</v>
          </cell>
          <cell r="F7" t="str">
            <v>No.66, British Embassy Compound, Alanpya Pagoda Road, Yangon</v>
          </cell>
          <cell r="G7" t="str">
            <v>Married</v>
          </cell>
          <cell r="H7">
            <v>28990</v>
          </cell>
          <cell r="I7">
            <v>33.102409638554221</v>
          </cell>
          <cell r="J7" t="str">
            <v>Cleaner</v>
          </cell>
          <cell r="K7" t="str">
            <v>Administration</v>
          </cell>
          <cell r="L7" t="str">
            <v>Guest House</v>
          </cell>
          <cell r="M7" t="str">
            <v>YGN</v>
          </cell>
          <cell r="N7" t="str">
            <v>YGN</v>
          </cell>
          <cell r="O7">
            <v>40462</v>
          </cell>
          <cell r="P7" t="str">
            <v>E1J</v>
          </cell>
          <cell r="Q7">
            <v>41193</v>
          </cell>
          <cell r="R7" t="str">
            <v>recruited on 11/10/10</v>
          </cell>
          <cell r="S7">
            <v>40462</v>
          </cell>
          <cell r="T7">
            <v>40909</v>
          </cell>
          <cell r="U7" t="str">
            <v>Nil</v>
          </cell>
          <cell r="W7">
            <v>11.9934282584885</v>
          </cell>
          <cell r="X7">
            <v>41274</v>
          </cell>
          <cell r="Y7">
            <v>20.632443531827516</v>
          </cell>
          <cell r="Z7" t="str">
            <v>s1</v>
          </cell>
          <cell r="AA7" t="str">
            <v>October</v>
          </cell>
          <cell r="AB7" t="str">
            <v>October'12</v>
          </cell>
          <cell r="AF7">
            <v>40940</v>
          </cell>
          <cell r="AG7" t="str">
            <v>Financial Controller</v>
          </cell>
        </row>
        <row r="8">
          <cell r="A8" t="str">
            <v>YGN0105</v>
          </cell>
          <cell r="B8" t="str">
            <v>Aung Myo Oo</v>
          </cell>
          <cell r="C8" t="str">
            <v>12/DaGaMa(N)022607</v>
          </cell>
          <cell r="D8" t="str">
            <v>M</v>
          </cell>
          <cell r="E8" t="str">
            <v>U Myint Htay</v>
          </cell>
          <cell r="F8" t="str">
            <v>No.65, Pann Nyet Myaning Street, 49 Ward, Dagon Myo Thit (North)</v>
          </cell>
          <cell r="G8" t="str">
            <v>Single</v>
          </cell>
          <cell r="H8">
            <v>31529</v>
          </cell>
          <cell r="I8">
            <v>26.150054764512596</v>
          </cell>
          <cell r="J8" t="str">
            <v>Watchman</v>
          </cell>
          <cell r="K8" t="str">
            <v>Logistics</v>
          </cell>
          <cell r="L8" t="str">
            <v>Guest House</v>
          </cell>
          <cell r="M8" t="str">
            <v>YGN</v>
          </cell>
          <cell r="N8" t="str">
            <v>YGN</v>
          </cell>
          <cell r="O8">
            <v>40544</v>
          </cell>
          <cell r="P8" t="str">
            <v>E1J</v>
          </cell>
          <cell r="Q8">
            <v>40909</v>
          </cell>
          <cell r="R8" t="str">
            <v>Promoted from temporary worker on 01/01/2011</v>
          </cell>
          <cell r="S8">
            <v>40544</v>
          </cell>
          <cell r="T8">
            <v>40909</v>
          </cell>
          <cell r="U8" t="str">
            <v>Nil</v>
          </cell>
          <cell r="W8">
            <v>11.9934282584885</v>
          </cell>
          <cell r="X8">
            <v>41274</v>
          </cell>
          <cell r="Y8">
            <v>17.938398357289529</v>
          </cell>
          <cell r="Z8" t="str">
            <v>s1</v>
          </cell>
          <cell r="AA8" t="str">
            <v xml:space="preserve">January </v>
          </cell>
          <cell r="AB8" t="str">
            <v>January'13</v>
          </cell>
          <cell r="AF8">
            <v>40940</v>
          </cell>
          <cell r="AG8" t="str">
            <v>Deputy Log Capital</v>
          </cell>
        </row>
        <row r="9">
          <cell r="A9" t="str">
            <v>YGN0106</v>
          </cell>
          <cell r="B9" t="str">
            <v>Aung Aung Lwin</v>
          </cell>
          <cell r="C9" t="str">
            <v>11/SaTaNa(N) 069497</v>
          </cell>
          <cell r="D9" t="str">
            <v>M</v>
          </cell>
          <cell r="E9" t="str">
            <v>U Aung Tha Sein</v>
          </cell>
          <cell r="F9" t="str">
            <v>No. 29, Htan Ta Pin Street, Hledan, Kamayut Township, Yangon.</v>
          </cell>
          <cell r="G9" t="str">
            <v>Single</v>
          </cell>
          <cell r="H9">
            <v>32155</v>
          </cell>
          <cell r="I9">
            <v>24.43592552026287</v>
          </cell>
          <cell r="J9" t="str">
            <v>Watchman</v>
          </cell>
          <cell r="K9" t="str">
            <v>Logistics</v>
          </cell>
          <cell r="L9" t="str">
            <v>Guest House</v>
          </cell>
          <cell r="M9" t="str">
            <v>YGN</v>
          </cell>
          <cell r="N9" t="str">
            <v>YGN</v>
          </cell>
          <cell r="O9">
            <v>40558</v>
          </cell>
          <cell r="P9" t="str">
            <v>E1J</v>
          </cell>
          <cell r="Q9">
            <v>40909</v>
          </cell>
          <cell r="R9" t="str">
            <v>Promoted from temporary worker on 15/01/2011</v>
          </cell>
          <cell r="S9">
            <v>40558</v>
          </cell>
          <cell r="T9">
            <v>40909</v>
          </cell>
          <cell r="U9" t="str">
            <v>Nil</v>
          </cell>
          <cell r="W9">
            <v>11.9934282584885</v>
          </cell>
          <cell r="X9">
            <v>41274</v>
          </cell>
          <cell r="Y9">
            <v>17.478439425051334</v>
          </cell>
          <cell r="Z9" t="str">
            <v>s1</v>
          </cell>
          <cell r="AA9" t="str">
            <v>January</v>
          </cell>
          <cell r="AB9" t="str">
            <v>January'13</v>
          </cell>
          <cell r="AF9">
            <v>40939</v>
          </cell>
          <cell r="AG9" t="str">
            <v>Deputy Log Capital</v>
          </cell>
        </row>
        <row r="10">
          <cell r="A10" t="str">
            <v>YGN0107</v>
          </cell>
          <cell r="B10" t="str">
            <v>Aung Thura Tun</v>
          </cell>
          <cell r="C10" t="str">
            <v>14/BaKaLa(N) 184528</v>
          </cell>
          <cell r="D10" t="str">
            <v>M</v>
          </cell>
          <cell r="E10" t="str">
            <v>U Tun Myint</v>
          </cell>
          <cell r="F10" t="str">
            <v>No.22, 6th Flr, 6B, Aung Mar Ga Road, Byine Kywet thit Qtr, Tarmwe Tsp, Yangon. '0973055979</v>
          </cell>
          <cell r="G10" t="str">
            <v>Married</v>
          </cell>
          <cell r="H10">
            <v>30843</v>
          </cell>
          <cell r="I10">
            <v>28.028477546549837</v>
          </cell>
          <cell r="J10" t="str">
            <v>Deputy Logistician Base</v>
          </cell>
          <cell r="K10" t="str">
            <v>Logistics</v>
          </cell>
          <cell r="L10" t="str">
            <v>Office</v>
          </cell>
          <cell r="M10" t="str">
            <v>YGN</v>
          </cell>
          <cell r="N10" t="str">
            <v>YGN</v>
          </cell>
          <cell r="O10">
            <v>40606</v>
          </cell>
          <cell r="P10" t="str">
            <v>T3J</v>
          </cell>
          <cell r="Q10">
            <v>40972</v>
          </cell>
          <cell r="S10">
            <v>40606</v>
          </cell>
          <cell r="T10">
            <v>40909</v>
          </cell>
          <cell r="U10" t="str">
            <v>2 month</v>
          </cell>
          <cell r="V10">
            <v>40667</v>
          </cell>
          <cell r="W10">
            <v>11.9934282584885</v>
          </cell>
          <cell r="X10">
            <v>41274</v>
          </cell>
          <cell r="Y10">
            <v>15.901437371663246</v>
          </cell>
          <cell r="Z10" t="str">
            <v>s1</v>
          </cell>
          <cell r="AA10" t="str">
            <v xml:space="preserve">March </v>
          </cell>
          <cell r="AB10" t="str">
            <v>March '13</v>
          </cell>
          <cell r="AF10">
            <v>40959</v>
          </cell>
          <cell r="AG10" t="str">
            <v>Deputy Log Capital</v>
          </cell>
        </row>
        <row r="11">
          <cell r="A11" t="str">
            <v>YGN0108</v>
          </cell>
          <cell r="B11" t="str">
            <v>Thandar Tun</v>
          </cell>
          <cell r="C11" t="str">
            <v>12/LaTaNa(N) 014538</v>
          </cell>
          <cell r="D11" t="str">
            <v>F</v>
          </cell>
          <cell r="E11" t="str">
            <v>U Tin Tun</v>
          </cell>
          <cell r="F11" t="str">
            <v>No. 15, 4th Floor, Tayoke Kyaung Street, San Chaung Tsp, Yangon. Ph- 0973025530</v>
          </cell>
          <cell r="G11" t="str">
            <v>Married</v>
          </cell>
          <cell r="H11">
            <v>29322</v>
          </cell>
          <cell r="I11">
            <v>32.193318729463307</v>
          </cell>
          <cell r="J11" t="str">
            <v>Purchaser</v>
          </cell>
          <cell r="K11" t="str">
            <v>Logistics</v>
          </cell>
          <cell r="L11" t="str">
            <v>Office</v>
          </cell>
          <cell r="M11" t="str">
            <v>YGN</v>
          </cell>
          <cell r="N11" t="str">
            <v>YGN</v>
          </cell>
          <cell r="O11">
            <v>40637</v>
          </cell>
          <cell r="P11" t="str">
            <v>T2J</v>
          </cell>
          <cell r="Q11">
            <v>41003</v>
          </cell>
          <cell r="S11">
            <v>40637</v>
          </cell>
          <cell r="T11">
            <v>40909</v>
          </cell>
          <cell r="U11" t="str">
            <v>2 month</v>
          </cell>
          <cell r="V11">
            <v>40698</v>
          </cell>
          <cell r="W11">
            <v>11.9934282584885</v>
          </cell>
          <cell r="X11">
            <v>41274</v>
          </cell>
          <cell r="Y11">
            <v>14.882956878850102</v>
          </cell>
          <cell r="Z11" t="str">
            <v>s1</v>
          </cell>
          <cell r="AA11" t="str">
            <v xml:space="preserve">April  </v>
          </cell>
          <cell r="AB11" t="str">
            <v>April '13</v>
          </cell>
          <cell r="AF11">
            <v>40951</v>
          </cell>
          <cell r="AG11" t="str">
            <v>Log Supply, Dy Log Supply</v>
          </cell>
        </row>
        <row r="12">
          <cell r="A12" t="str">
            <v>YGN0109</v>
          </cell>
          <cell r="B12" t="str">
            <v>Win Tun Thein</v>
          </cell>
          <cell r="C12" t="str">
            <v>12/LaMaNa(N) 133329</v>
          </cell>
          <cell r="D12" t="str">
            <v>M</v>
          </cell>
          <cell r="E12" t="str">
            <v>U Pho Thar Nyo</v>
          </cell>
          <cell r="F12" t="str">
            <v>No. 156, U Cho Street, 8 Ward, Hlaing Township, Yangon. (c/o 095062906)</v>
          </cell>
          <cell r="G12" t="str">
            <v>Married</v>
          </cell>
          <cell r="H12">
            <v>29474</v>
          </cell>
          <cell r="I12">
            <v>31.777108433734941</v>
          </cell>
          <cell r="J12" t="str">
            <v>Watchman</v>
          </cell>
          <cell r="K12" t="str">
            <v>Logistics</v>
          </cell>
          <cell r="L12" t="str">
            <v>Guest House</v>
          </cell>
          <cell r="M12" t="str">
            <v>YGN</v>
          </cell>
          <cell r="N12" t="str">
            <v>YGN</v>
          </cell>
          <cell r="O12">
            <v>40664</v>
          </cell>
          <cell r="P12" t="str">
            <v>E1J</v>
          </cell>
          <cell r="Q12">
            <v>41030</v>
          </cell>
          <cell r="R12" t="str">
            <v>Newly Recruited</v>
          </cell>
          <cell r="S12">
            <v>40664</v>
          </cell>
          <cell r="T12">
            <v>40909</v>
          </cell>
          <cell r="U12" t="str">
            <v>1 month</v>
          </cell>
          <cell r="V12">
            <v>40695</v>
          </cell>
          <cell r="W12">
            <v>11.9934282584885</v>
          </cell>
          <cell r="X12">
            <v>41274</v>
          </cell>
          <cell r="Y12">
            <v>13.995893223819301</v>
          </cell>
          <cell r="Z12" t="str">
            <v>s1</v>
          </cell>
          <cell r="AA12" t="str">
            <v xml:space="preserve">May </v>
          </cell>
          <cell r="AB12" t="str">
            <v>May '13</v>
          </cell>
          <cell r="AF12">
            <v>40940</v>
          </cell>
          <cell r="AG12" t="str">
            <v>Deputy Log Capital</v>
          </cell>
        </row>
        <row r="13">
          <cell r="A13" t="str">
            <v>YGN0112</v>
          </cell>
          <cell r="B13" t="str">
            <v>Ei Mon Phyo</v>
          </cell>
          <cell r="C13" t="str">
            <v>12/AhSaNa(N)149455</v>
          </cell>
          <cell r="D13" t="str">
            <v>F</v>
          </cell>
          <cell r="E13" t="str">
            <v>U Tin Aung</v>
          </cell>
          <cell r="F13" t="str">
            <v>Room 304,Bldg12,Nawarat Street, Saethein Ward, Thingyangun Township, Yangon</v>
          </cell>
          <cell r="G13" t="str">
            <v>Married</v>
          </cell>
          <cell r="H13">
            <v>29118</v>
          </cell>
          <cell r="I13">
            <v>32.751916757940855</v>
          </cell>
          <cell r="J13" t="str">
            <v>Purchaser</v>
          </cell>
          <cell r="K13" t="str">
            <v>Logistics</v>
          </cell>
          <cell r="L13" t="str">
            <v>Office</v>
          </cell>
          <cell r="M13" t="str">
            <v>YGN</v>
          </cell>
          <cell r="N13" t="str">
            <v>YGN</v>
          </cell>
          <cell r="O13">
            <v>41044</v>
          </cell>
          <cell r="P13" t="str">
            <v>T2J</v>
          </cell>
          <cell r="Q13">
            <v>41409</v>
          </cell>
          <cell r="R13" t="str">
            <v>Newly Recruited on 15/5/2012</v>
          </cell>
          <cell r="S13">
            <v>41044</v>
          </cell>
          <cell r="T13">
            <v>41044</v>
          </cell>
          <cell r="U13" t="str">
            <v>2 month</v>
          </cell>
          <cell r="V13">
            <v>41105</v>
          </cell>
          <cell r="W13">
            <v>7.5575027382256295</v>
          </cell>
          <cell r="X13">
            <v>41274</v>
          </cell>
          <cell r="Y13">
            <v>1.5112936344969197</v>
          </cell>
          <cell r="Z13" t="str">
            <v>s0</v>
          </cell>
          <cell r="AA13" t="str">
            <v>May</v>
          </cell>
          <cell r="AB13" t="str">
            <v>May '13</v>
          </cell>
        </row>
        <row r="14">
          <cell r="A14" t="str">
            <v>YGN0110</v>
          </cell>
          <cell r="B14" t="str">
            <v>Dr.Kyawt Thazin Oo</v>
          </cell>
          <cell r="C14" t="str">
            <v>12/SaKhaNa(N)058876</v>
          </cell>
          <cell r="D14" t="str">
            <v>F</v>
          </cell>
          <cell r="E14" t="str">
            <v>U Sit Hla</v>
          </cell>
          <cell r="F14" t="str">
            <v>No.20,Minn Street, Sanchaung Township, Yangon</v>
          </cell>
          <cell r="G14" t="str">
            <v>Single</v>
          </cell>
          <cell r="H14">
            <v>30676</v>
          </cell>
          <cell r="I14">
            <v>28.485761226725081</v>
          </cell>
          <cell r="J14" t="str">
            <v>Sustain Programme Coordinator</v>
          </cell>
          <cell r="K14" t="str">
            <v>Sustain</v>
          </cell>
          <cell r="L14" t="str">
            <v>Office</v>
          </cell>
          <cell r="M14" t="str">
            <v>YGN</v>
          </cell>
          <cell r="N14" t="str">
            <v>YGN</v>
          </cell>
          <cell r="O14">
            <v>40969</v>
          </cell>
          <cell r="P14" t="str">
            <v>M3J</v>
          </cell>
          <cell r="Q14">
            <v>41334</v>
          </cell>
          <cell r="R14" t="str">
            <v>Newly Recruited  on 1/3/2012</v>
          </cell>
          <cell r="S14">
            <v>40969</v>
          </cell>
          <cell r="T14">
            <v>40969</v>
          </cell>
          <cell r="U14" t="str">
            <v>3 month</v>
          </cell>
          <cell r="V14">
            <v>41060</v>
          </cell>
          <cell r="W14">
            <v>10.021905805038335</v>
          </cell>
          <cell r="X14">
            <v>41274</v>
          </cell>
          <cell r="Y14">
            <v>3.9753593429158114</v>
          </cell>
          <cell r="Z14" t="str">
            <v>s0</v>
          </cell>
          <cell r="AA14" t="str">
            <v xml:space="preserve">March </v>
          </cell>
          <cell r="AB14" t="str">
            <v>March'13</v>
          </cell>
        </row>
        <row r="15">
          <cell r="A15" t="str">
            <v>YGN0111</v>
          </cell>
          <cell r="B15" t="str">
            <v>Nan Mwon Kham</v>
          </cell>
          <cell r="C15" t="str">
            <v>12/SaKhaNa(N)060335</v>
          </cell>
          <cell r="D15" t="str">
            <v>F</v>
          </cell>
          <cell r="E15" t="str">
            <v>U Myo Tint</v>
          </cell>
          <cell r="F15" t="str">
            <v>No.20/22 (C 4), Ma Kyee Kyee Street, Sanchaung Township, Yangon</v>
          </cell>
          <cell r="G15" t="str">
            <v>Single</v>
          </cell>
          <cell r="H15">
            <v>30574</v>
          </cell>
          <cell r="I15">
            <v>28.765060240963855</v>
          </cell>
          <cell r="J15" t="str">
            <v>Financial Controller</v>
          </cell>
          <cell r="K15" t="str">
            <v>Administration</v>
          </cell>
          <cell r="L15" t="str">
            <v>Office</v>
          </cell>
          <cell r="M15" t="str">
            <v>YGN</v>
          </cell>
          <cell r="N15" t="str">
            <v>YGN</v>
          </cell>
          <cell r="O15">
            <v>41022</v>
          </cell>
          <cell r="P15" t="str">
            <v>M2J</v>
          </cell>
          <cell r="Q15">
            <v>41387</v>
          </cell>
          <cell r="R15" t="str">
            <v>Newly Recruited on 23/4/2012</v>
          </cell>
          <cell r="S15">
            <v>41022</v>
          </cell>
          <cell r="T15">
            <v>41022</v>
          </cell>
          <cell r="U15" t="str">
            <v>3 month</v>
          </cell>
          <cell r="V15">
            <v>41113</v>
          </cell>
          <cell r="W15">
            <v>8.2803943044906898</v>
          </cell>
          <cell r="X15">
            <v>41274</v>
          </cell>
          <cell r="Y15">
            <v>2.2340862422997949</v>
          </cell>
          <cell r="Z15" t="str">
            <v>s0</v>
          </cell>
          <cell r="AA15" t="str">
            <v xml:space="preserve">April  </v>
          </cell>
          <cell r="AB15" t="str">
            <v>April'13</v>
          </cell>
        </row>
      </sheetData>
      <sheetData sheetId="4" refreshError="1">
        <row r="4">
          <cell r="A4" t="str">
            <v>Staff Code</v>
          </cell>
          <cell r="B4" t="str">
            <v>Name</v>
          </cell>
          <cell r="C4" t="str">
            <v>Position</v>
          </cell>
          <cell r="D4" t="str">
            <v>Department</v>
          </cell>
          <cell r="E4" t="str">
            <v>Team</v>
          </cell>
          <cell r="F4" t="str">
            <v>ACF starting date</v>
          </cell>
          <cell r="G4" t="str">
            <v>Current contract Starting date</v>
          </cell>
          <cell r="H4" t="str">
            <v>Current contract Ending date</v>
          </cell>
          <cell r="I4" t="str">
            <v>Contract code</v>
          </cell>
          <cell r="J4" t="str">
            <v>Project code</v>
          </cell>
          <cell r="K4" t="str">
            <v>Financial line code</v>
          </cell>
          <cell r="L4" t="str">
            <v>Grade status</v>
          </cell>
          <cell r="M4" t="str">
            <v>Seniority Step</v>
          </cell>
          <cell r="N4" t="str">
            <v>Basic salary (in MMK)</v>
          </cell>
          <cell r="O4" t="str">
            <v>Seniority in %</v>
          </cell>
          <cell r="P4" t="str">
            <v>Seniority in value (MMK)</v>
          </cell>
          <cell r="Q4" t="str">
            <v xml:space="preserve">Cost of Living allowance </v>
          </cell>
          <cell r="R4" t="str">
            <v>Total salary calculation (in MMK)</v>
          </cell>
          <cell r="S4" t="str">
            <v>Monthly SB accrued (in MMK)</v>
          </cell>
          <cell r="T4" t="str">
            <v>AL+CL</v>
          </cell>
          <cell r="U4" t="str">
            <v>Sick leaves (100 % pay)</v>
          </cell>
          <cell r="V4" t="str">
            <v>Sick leaves (at 50% pay)</v>
          </cell>
          <cell r="W4" t="str">
            <v>Sick leaves (at 25% pay)</v>
          </cell>
          <cell r="X4" t="str">
            <v>Unpaid sick leaves</v>
          </cell>
          <cell r="Y4" t="str">
            <v>Study leaves (50%)</v>
          </cell>
          <cell r="Z4" t="str">
            <v>Unpaid leaves</v>
          </cell>
          <cell r="AA4" t="str">
            <v>Stand by</v>
          </cell>
          <cell r="AB4" t="str">
            <v>Overtime (working official holidays)</v>
          </cell>
          <cell r="AC4" t="str">
            <v>Overtime (working official holidays)</v>
          </cell>
          <cell r="AD4" t="str">
            <v xml:space="preserve">Number of working days </v>
          </cell>
          <cell r="AE4" t="str">
            <v>Presence rate</v>
          </cell>
          <cell r="AF4" t="str">
            <v>OT Rate</v>
          </cell>
          <cell r="AG4" t="str">
            <v>Relocation Allowance (MMK)</v>
          </cell>
          <cell r="AH4" t="str">
            <v>Facilitation Allowance (MMK)</v>
          </cell>
          <cell r="AI4" t="str">
            <v>Scarcity Bonus (MMK)</v>
          </cell>
          <cell r="AJ4" t="str">
            <v>Other Allowance (MMK)</v>
          </cell>
          <cell r="AK4" t="str">
            <v>TOTAL MONTHLY SALARY (MMK)</v>
          </cell>
          <cell r="AL4" t="str">
            <v>Advance 
(FEC)</v>
          </cell>
          <cell r="AM4" t="str">
            <v>Advance Salary 
(MMK)</v>
          </cell>
          <cell r="AN4" t="str">
            <v>Net to pay Salary
(MMK)</v>
          </cell>
          <cell r="AO4" t="str">
            <v>Net to pay Salary
(MMK)</v>
          </cell>
          <cell r="AP4" t="str">
            <v>Field Allowance (MMK)</v>
          </cell>
          <cell r="AQ4" t="str">
            <v>Bonus for Exchange Rate (MMK)</v>
          </cell>
          <cell r="AR4" t="str">
            <v>Loan Deduction (MMK)</v>
          </cell>
          <cell r="AS4" t="str">
            <v>Total To Pay (MMK)</v>
          </cell>
        </row>
        <row r="5">
          <cell r="A5" t="str">
            <v>YGN0090</v>
          </cell>
          <cell r="B5" t="str">
            <v>Zaw Htut Nyein</v>
          </cell>
          <cell r="C5" t="str">
            <v>Watchman</v>
          </cell>
          <cell r="D5" t="str">
            <v>Logistics</v>
          </cell>
          <cell r="E5" t="str">
            <v>Guest House</v>
          </cell>
          <cell r="F5">
            <v>40430</v>
          </cell>
          <cell r="G5">
            <v>40909</v>
          </cell>
          <cell r="H5">
            <v>41274</v>
          </cell>
          <cell r="I5" t="str">
            <v>Z1Q</v>
          </cell>
          <cell r="J5" t="str">
            <v>YGC01</v>
          </cell>
          <cell r="K5" t="str">
            <v>6500O</v>
          </cell>
          <cell r="L5" t="str">
            <v>E1J</v>
          </cell>
          <cell r="M5" t="str">
            <v>s1</v>
          </cell>
          <cell r="N5">
            <v>90250</v>
          </cell>
          <cell r="O5">
            <v>0.03</v>
          </cell>
          <cell r="P5">
            <v>2708</v>
          </cell>
          <cell r="Q5">
            <v>38000</v>
          </cell>
          <cell r="R5">
            <v>130958</v>
          </cell>
          <cell r="S5" t="e">
            <v>#REF!</v>
          </cell>
          <cell r="T5" t="e">
            <v>#REF!</v>
          </cell>
          <cell r="U5" t="e">
            <v>#REF!</v>
          </cell>
          <cell r="V5" t="e">
            <v>#REF!</v>
          </cell>
          <cell r="W5" t="e">
            <v>#REF!</v>
          </cell>
          <cell r="X5" t="e">
            <v>#REF!</v>
          </cell>
          <cell r="Y5" t="e">
            <v>#REF!</v>
          </cell>
          <cell r="Z5" t="e">
            <v>#REF!</v>
          </cell>
          <cell r="AA5" t="e">
            <v>#REF!</v>
          </cell>
          <cell r="AB5" t="e">
            <v>#REF!</v>
          </cell>
          <cell r="AC5" t="e">
            <v>#REF!</v>
          </cell>
          <cell r="AD5">
            <v>22</v>
          </cell>
          <cell r="AE5" t="e">
            <v>#REF!</v>
          </cell>
          <cell r="AF5" t="e">
            <v>#REF!</v>
          </cell>
          <cell r="AK5" t="e">
            <v>#REF!</v>
          </cell>
          <cell r="AM5">
            <v>0</v>
          </cell>
          <cell r="AN5" t="e">
            <v>#REF!</v>
          </cell>
          <cell r="AO5" t="e">
            <v>#REF!</v>
          </cell>
          <cell r="AP5">
            <v>0</v>
          </cell>
          <cell r="AR5">
            <v>0</v>
          </cell>
          <cell r="AS5" t="e">
            <v>#REF!</v>
          </cell>
        </row>
        <row r="6">
          <cell r="A6" t="str">
            <v>YGN0092</v>
          </cell>
          <cell r="B6" t="str">
            <v>Zaw Win Maung Tun</v>
          </cell>
          <cell r="C6" t="str">
            <v>Watchman</v>
          </cell>
          <cell r="D6" t="str">
            <v>Logistics</v>
          </cell>
          <cell r="E6" t="str">
            <v>Guest House</v>
          </cell>
          <cell r="F6">
            <v>40430</v>
          </cell>
          <cell r="G6">
            <v>40909</v>
          </cell>
          <cell r="H6">
            <v>41274</v>
          </cell>
          <cell r="I6" t="str">
            <v>Z1Q</v>
          </cell>
          <cell r="J6" t="str">
            <v>YGC01</v>
          </cell>
          <cell r="K6" t="str">
            <v>6500O</v>
          </cell>
          <cell r="L6" t="str">
            <v>E1J</v>
          </cell>
          <cell r="M6" t="str">
            <v>s1</v>
          </cell>
          <cell r="N6">
            <v>90250</v>
          </cell>
          <cell r="O6">
            <v>0.03</v>
          </cell>
          <cell r="P6">
            <v>2708</v>
          </cell>
          <cell r="Q6">
            <v>38000</v>
          </cell>
          <cell r="R6">
            <v>130958</v>
          </cell>
          <cell r="S6" t="e">
            <v>#REF!</v>
          </cell>
          <cell r="T6" t="e">
            <v>#REF!</v>
          </cell>
          <cell r="U6" t="e">
            <v>#REF!</v>
          </cell>
          <cell r="V6" t="e">
            <v>#REF!</v>
          </cell>
          <cell r="W6" t="e">
            <v>#REF!</v>
          </cell>
          <cell r="X6" t="e">
            <v>#REF!</v>
          </cell>
          <cell r="Y6" t="e">
            <v>#REF!</v>
          </cell>
          <cell r="Z6" t="e">
            <v>#REF!</v>
          </cell>
          <cell r="AA6" t="e">
            <v>#REF!</v>
          </cell>
          <cell r="AB6" t="e">
            <v>#REF!</v>
          </cell>
          <cell r="AC6" t="e">
            <v>#REF!</v>
          </cell>
          <cell r="AD6">
            <v>22</v>
          </cell>
          <cell r="AE6" t="e">
            <v>#REF!</v>
          </cell>
          <cell r="AF6" t="e">
            <v>#REF!</v>
          </cell>
          <cell r="AK6" t="e">
            <v>#REF!</v>
          </cell>
          <cell r="AM6">
            <v>0</v>
          </cell>
          <cell r="AN6" t="e">
            <v>#REF!</v>
          </cell>
          <cell r="AO6" t="e">
            <v>#REF!</v>
          </cell>
          <cell r="AP6">
            <v>0</v>
          </cell>
          <cell r="AR6">
            <v>0</v>
          </cell>
          <cell r="AS6" t="e">
            <v>#REF!</v>
          </cell>
        </row>
        <row r="7">
          <cell r="A7" t="str">
            <v>YGN0099</v>
          </cell>
          <cell r="B7" t="str">
            <v>Lwin Moe Thwin</v>
          </cell>
          <cell r="C7" t="str">
            <v>Front Desk Officer</v>
          </cell>
          <cell r="D7" t="str">
            <v>Administration</v>
          </cell>
          <cell r="E7" t="str">
            <v>Office</v>
          </cell>
          <cell r="F7">
            <v>40444</v>
          </cell>
          <cell r="G7">
            <v>40909</v>
          </cell>
          <cell r="H7">
            <v>41274</v>
          </cell>
          <cell r="I7" t="str">
            <v xml:space="preserve">A3A  </v>
          </cell>
          <cell r="J7" t="str">
            <v>YGC01</v>
          </cell>
          <cell r="K7" t="str">
            <v>AA35</v>
          </cell>
          <cell r="L7" t="str">
            <v>E3J</v>
          </cell>
          <cell r="M7" t="str">
            <v>s1</v>
          </cell>
          <cell r="N7">
            <v>121600</v>
          </cell>
          <cell r="O7">
            <v>0.03</v>
          </cell>
          <cell r="P7">
            <v>3648</v>
          </cell>
          <cell r="Q7">
            <v>38000</v>
          </cell>
          <cell r="R7">
            <v>163248</v>
          </cell>
          <cell r="S7" t="e">
            <v>#REF!</v>
          </cell>
          <cell r="T7" t="e">
            <v>#REF!</v>
          </cell>
          <cell r="U7" t="e">
            <v>#REF!</v>
          </cell>
          <cell r="V7" t="e">
            <v>#REF!</v>
          </cell>
          <cell r="W7" t="e">
            <v>#REF!</v>
          </cell>
          <cell r="X7" t="e">
            <v>#REF!</v>
          </cell>
          <cell r="Y7" t="e">
            <v>#REF!</v>
          </cell>
          <cell r="Z7" t="e">
            <v>#REF!</v>
          </cell>
          <cell r="AA7" t="e">
            <v>#REF!</v>
          </cell>
          <cell r="AB7" t="e">
            <v>#REF!</v>
          </cell>
          <cell r="AC7" t="e">
            <v>#REF!</v>
          </cell>
          <cell r="AD7">
            <v>22</v>
          </cell>
          <cell r="AE7" t="e">
            <v>#REF!</v>
          </cell>
          <cell r="AF7" t="e">
            <v>#REF!</v>
          </cell>
          <cell r="AK7" t="e">
            <v>#REF!</v>
          </cell>
          <cell r="AM7">
            <v>0</v>
          </cell>
          <cell r="AN7" t="e">
            <v>#REF!</v>
          </cell>
          <cell r="AO7" t="e">
            <v>#REF!</v>
          </cell>
          <cell r="AP7">
            <v>0</v>
          </cell>
          <cell r="AR7">
            <v>0</v>
          </cell>
          <cell r="AS7" t="e">
            <v>#REF!</v>
          </cell>
        </row>
        <row r="8">
          <cell r="A8" t="str">
            <v>YGN0104</v>
          </cell>
          <cell r="B8" t="str">
            <v>Naw Mu Thaw</v>
          </cell>
          <cell r="C8" t="str">
            <v>Cleaner</v>
          </cell>
          <cell r="D8" t="str">
            <v>Administration</v>
          </cell>
          <cell r="E8" t="str">
            <v>Guest House</v>
          </cell>
          <cell r="F8">
            <v>40462</v>
          </cell>
          <cell r="G8">
            <v>40909</v>
          </cell>
          <cell r="H8">
            <v>41274</v>
          </cell>
          <cell r="I8" t="str">
            <v>Z1Q</v>
          </cell>
          <cell r="J8" t="str">
            <v>YGC01</v>
          </cell>
          <cell r="K8" t="str">
            <v>6500O</v>
          </cell>
          <cell r="L8" t="str">
            <v>E1J</v>
          </cell>
          <cell r="M8" t="str">
            <v>s1</v>
          </cell>
          <cell r="N8">
            <v>90250</v>
          </cell>
          <cell r="O8">
            <v>0.03</v>
          </cell>
          <cell r="P8">
            <v>2708</v>
          </cell>
          <cell r="Q8">
            <v>38000</v>
          </cell>
          <cell r="R8">
            <v>130958</v>
          </cell>
          <cell r="S8" t="e">
            <v>#REF!</v>
          </cell>
          <cell r="T8" t="e">
            <v>#REF!</v>
          </cell>
          <cell r="U8" t="e">
            <v>#REF!</v>
          </cell>
          <cell r="V8" t="e">
            <v>#REF!</v>
          </cell>
          <cell r="W8" t="e">
            <v>#REF!</v>
          </cell>
          <cell r="X8" t="e">
            <v>#REF!</v>
          </cell>
          <cell r="Y8" t="e">
            <v>#REF!</v>
          </cell>
          <cell r="Z8" t="e">
            <v>#REF!</v>
          </cell>
          <cell r="AA8" t="e">
            <v>#REF!</v>
          </cell>
          <cell r="AB8" t="e">
            <v>#REF!</v>
          </cell>
          <cell r="AC8" t="e">
            <v>#REF!</v>
          </cell>
          <cell r="AD8">
            <v>22</v>
          </cell>
          <cell r="AE8" t="e">
            <v>#REF!</v>
          </cell>
          <cell r="AF8" t="e">
            <v>#REF!</v>
          </cell>
          <cell r="AK8" t="e">
            <v>#REF!</v>
          </cell>
          <cell r="AM8">
            <v>0</v>
          </cell>
          <cell r="AN8" t="e">
            <v>#REF!</v>
          </cell>
          <cell r="AO8" t="e">
            <v>#REF!</v>
          </cell>
          <cell r="AP8">
            <v>0</v>
          </cell>
          <cell r="AR8">
            <v>0</v>
          </cell>
          <cell r="AS8" t="e">
            <v>#REF!</v>
          </cell>
        </row>
        <row r="9">
          <cell r="A9" t="str">
            <v>YGN0105</v>
          </cell>
          <cell r="B9" t="str">
            <v>Aung Myo Oo</v>
          </cell>
          <cell r="C9" t="str">
            <v>Watchman</v>
          </cell>
          <cell r="D9" t="str">
            <v>Logistics</v>
          </cell>
          <cell r="E9" t="str">
            <v>Guest House</v>
          </cell>
          <cell r="F9">
            <v>40544</v>
          </cell>
          <cell r="G9">
            <v>40909</v>
          </cell>
          <cell r="H9">
            <v>41274</v>
          </cell>
          <cell r="I9" t="str">
            <v>Z1Q</v>
          </cell>
          <cell r="J9" t="str">
            <v>YGC01</v>
          </cell>
          <cell r="K9" t="str">
            <v>6500O</v>
          </cell>
          <cell r="L9" t="str">
            <v>E1J</v>
          </cell>
          <cell r="M9" t="str">
            <v>s1</v>
          </cell>
          <cell r="N9">
            <v>90250</v>
          </cell>
          <cell r="O9">
            <v>0.03</v>
          </cell>
          <cell r="P9">
            <v>2708</v>
          </cell>
          <cell r="Q9">
            <v>38000</v>
          </cell>
          <cell r="R9">
            <v>130958</v>
          </cell>
          <cell r="S9" t="e">
            <v>#REF!</v>
          </cell>
          <cell r="T9" t="e">
            <v>#REF!</v>
          </cell>
          <cell r="U9" t="e">
            <v>#REF!</v>
          </cell>
          <cell r="V9" t="e">
            <v>#REF!</v>
          </cell>
          <cell r="W9" t="e">
            <v>#REF!</v>
          </cell>
          <cell r="X9" t="e">
            <v>#REF!</v>
          </cell>
          <cell r="Y9" t="e">
            <v>#REF!</v>
          </cell>
          <cell r="Z9" t="e">
            <v>#REF!</v>
          </cell>
          <cell r="AA9" t="e">
            <v>#REF!</v>
          </cell>
          <cell r="AB9">
            <v>0</v>
          </cell>
          <cell r="AC9" t="e">
            <v>#REF!</v>
          </cell>
          <cell r="AD9">
            <v>22</v>
          </cell>
          <cell r="AE9" t="e">
            <v>#REF!</v>
          </cell>
          <cell r="AF9">
            <v>0</v>
          </cell>
          <cell r="AK9" t="e">
            <v>#REF!</v>
          </cell>
          <cell r="AM9">
            <v>0</v>
          </cell>
          <cell r="AN9" t="e">
            <v>#REF!</v>
          </cell>
          <cell r="AO9" t="e">
            <v>#REF!</v>
          </cell>
          <cell r="AP9">
            <v>0</v>
          </cell>
          <cell r="AR9">
            <v>0</v>
          </cell>
          <cell r="AS9" t="e">
            <v>#REF!</v>
          </cell>
        </row>
        <row r="10">
          <cell r="A10" t="str">
            <v>YGN0106</v>
          </cell>
          <cell r="B10" t="str">
            <v>Aung Aung Lwin</v>
          </cell>
          <cell r="C10" t="str">
            <v>Watchman</v>
          </cell>
          <cell r="D10" t="str">
            <v>Logistics</v>
          </cell>
          <cell r="E10" t="str">
            <v>Guest House</v>
          </cell>
          <cell r="F10">
            <v>40558</v>
          </cell>
          <cell r="G10">
            <v>40909</v>
          </cell>
          <cell r="H10">
            <v>41274</v>
          </cell>
          <cell r="I10" t="str">
            <v>Z1Q</v>
          </cell>
          <cell r="J10" t="str">
            <v>YGC01</v>
          </cell>
          <cell r="K10" t="str">
            <v>6500O</v>
          </cell>
          <cell r="L10" t="str">
            <v>E1J</v>
          </cell>
          <cell r="M10" t="str">
            <v>s1</v>
          </cell>
          <cell r="N10">
            <v>90250</v>
          </cell>
          <cell r="O10">
            <v>0.03</v>
          </cell>
          <cell r="P10">
            <v>2708</v>
          </cell>
          <cell r="Q10">
            <v>38000</v>
          </cell>
          <cell r="R10">
            <v>130958</v>
          </cell>
          <cell r="S10" t="e">
            <v>#REF!</v>
          </cell>
          <cell r="T10" t="e">
            <v>#REF!</v>
          </cell>
          <cell r="U10" t="e">
            <v>#REF!</v>
          </cell>
          <cell r="V10" t="e">
            <v>#REF!</v>
          </cell>
          <cell r="W10" t="e">
            <v>#REF!</v>
          </cell>
          <cell r="X10" t="e">
            <v>#REF!</v>
          </cell>
          <cell r="Y10" t="e">
            <v>#REF!</v>
          </cell>
          <cell r="Z10" t="e">
            <v>#REF!</v>
          </cell>
          <cell r="AA10" t="e">
            <v>#REF!</v>
          </cell>
          <cell r="AB10">
            <v>0</v>
          </cell>
          <cell r="AC10" t="e">
            <v>#REF!</v>
          </cell>
          <cell r="AD10">
            <v>22</v>
          </cell>
          <cell r="AE10" t="e">
            <v>#REF!</v>
          </cell>
          <cell r="AF10">
            <v>0</v>
          </cell>
          <cell r="AK10" t="e">
            <v>#REF!</v>
          </cell>
          <cell r="AM10">
            <v>0</v>
          </cell>
          <cell r="AN10" t="e">
            <v>#REF!</v>
          </cell>
          <cell r="AO10" t="e">
            <v>#REF!</v>
          </cell>
          <cell r="AP10">
            <v>0</v>
          </cell>
          <cell r="AR10">
            <v>0</v>
          </cell>
          <cell r="AS10" t="e">
            <v>#REF!</v>
          </cell>
        </row>
        <row r="11">
          <cell r="A11" t="str">
            <v>YGN0107</v>
          </cell>
          <cell r="B11" t="str">
            <v>Aung Thura Tun</v>
          </cell>
          <cell r="C11" t="str">
            <v>Deputy Logistician Base</v>
          </cell>
          <cell r="D11" t="str">
            <v>Logistics</v>
          </cell>
          <cell r="E11" t="str">
            <v>Office</v>
          </cell>
          <cell r="F11">
            <v>40606</v>
          </cell>
          <cell r="G11">
            <v>40909</v>
          </cell>
          <cell r="H11">
            <v>41274</v>
          </cell>
          <cell r="I11" t="str">
            <v>A3A</v>
          </cell>
          <cell r="J11" t="str">
            <v>YGC01</v>
          </cell>
          <cell r="K11" t="str">
            <v>AA32</v>
          </cell>
          <cell r="L11" t="str">
            <v>T3J</v>
          </cell>
          <cell r="M11" t="str">
            <v>s1</v>
          </cell>
          <cell r="N11">
            <v>293550</v>
          </cell>
          <cell r="O11">
            <v>0.03</v>
          </cell>
          <cell r="P11">
            <v>8807</v>
          </cell>
          <cell r="Q11">
            <v>38000</v>
          </cell>
          <cell r="R11">
            <v>340357</v>
          </cell>
          <cell r="S11" t="e">
            <v>#REF!</v>
          </cell>
          <cell r="T11" t="e">
            <v>#REF!</v>
          </cell>
          <cell r="U11" t="e">
            <v>#REF!</v>
          </cell>
          <cell r="V11" t="e">
            <v>#REF!</v>
          </cell>
          <cell r="W11" t="e">
            <v>#REF!</v>
          </cell>
          <cell r="X11" t="e">
            <v>#REF!</v>
          </cell>
          <cell r="Y11" t="e">
            <v>#REF!</v>
          </cell>
          <cell r="Z11" t="e">
            <v>#REF!</v>
          </cell>
          <cell r="AA11" t="e">
            <v>#REF!</v>
          </cell>
          <cell r="AB11" t="e">
            <v>#REF!</v>
          </cell>
          <cell r="AC11" t="e">
            <v>#REF!</v>
          </cell>
          <cell r="AD11">
            <v>22</v>
          </cell>
          <cell r="AE11" t="e">
            <v>#REF!</v>
          </cell>
          <cell r="AF11" t="e">
            <v>#REF!</v>
          </cell>
          <cell r="AK11" t="e">
            <v>#REF!</v>
          </cell>
          <cell r="AM11">
            <v>0</v>
          </cell>
          <cell r="AN11" t="e">
            <v>#REF!</v>
          </cell>
          <cell r="AO11" t="e">
            <v>#REF!</v>
          </cell>
          <cell r="AP11">
            <v>0</v>
          </cell>
          <cell r="AR11">
            <v>0</v>
          </cell>
          <cell r="AS11" t="e">
            <v>#REF!</v>
          </cell>
        </row>
        <row r="12">
          <cell r="A12" t="str">
            <v>YGN0108</v>
          </cell>
          <cell r="B12" t="str">
            <v>Thandar Tun</v>
          </cell>
          <cell r="C12" t="str">
            <v>Purchaser</v>
          </cell>
          <cell r="D12" t="str">
            <v>Logistics</v>
          </cell>
          <cell r="E12" t="str">
            <v>Office</v>
          </cell>
          <cell r="F12">
            <v>40637</v>
          </cell>
          <cell r="G12">
            <v>40909</v>
          </cell>
          <cell r="H12">
            <v>41274</v>
          </cell>
          <cell r="I12" t="str">
            <v>A3A</v>
          </cell>
          <cell r="J12" t="str">
            <v>YGC01</v>
          </cell>
          <cell r="K12" t="str">
            <v>AA32</v>
          </cell>
          <cell r="L12" t="str">
            <v>T2J</v>
          </cell>
          <cell r="M12" t="str">
            <v>s1</v>
          </cell>
          <cell r="N12">
            <v>195700</v>
          </cell>
          <cell r="O12">
            <v>0.03</v>
          </cell>
          <cell r="P12">
            <v>5871</v>
          </cell>
          <cell r="Q12">
            <v>38000</v>
          </cell>
          <cell r="R12">
            <v>239571</v>
          </cell>
          <cell r="S12" t="e">
            <v>#REF!</v>
          </cell>
          <cell r="T12" t="e">
            <v>#REF!</v>
          </cell>
          <cell r="U12" t="e">
            <v>#REF!</v>
          </cell>
          <cell r="V12" t="e">
            <v>#REF!</v>
          </cell>
          <cell r="W12" t="e">
            <v>#REF!</v>
          </cell>
          <cell r="X12" t="e">
            <v>#REF!</v>
          </cell>
          <cell r="Y12" t="e">
            <v>#REF!</v>
          </cell>
          <cell r="Z12" t="e">
            <v>#REF!</v>
          </cell>
          <cell r="AA12" t="e">
            <v>#REF!</v>
          </cell>
          <cell r="AB12" t="e">
            <v>#REF!</v>
          </cell>
          <cell r="AC12" t="e">
            <v>#REF!</v>
          </cell>
          <cell r="AD12">
            <v>22</v>
          </cell>
          <cell r="AE12" t="e">
            <v>#REF!</v>
          </cell>
          <cell r="AF12" t="e">
            <v>#REF!</v>
          </cell>
          <cell r="AK12" t="e">
            <v>#REF!</v>
          </cell>
          <cell r="AM12">
            <v>0</v>
          </cell>
          <cell r="AN12" t="e">
            <v>#REF!</v>
          </cell>
          <cell r="AO12" t="e">
            <v>#REF!</v>
          </cell>
          <cell r="AP12">
            <v>0</v>
          </cell>
          <cell r="AR12">
            <v>0</v>
          </cell>
          <cell r="AS12" t="e">
            <v>#REF!</v>
          </cell>
        </row>
        <row r="13">
          <cell r="A13" t="str">
            <v>YGN0109</v>
          </cell>
          <cell r="B13" t="str">
            <v>Win Tun Thein</v>
          </cell>
          <cell r="C13" t="str">
            <v>Watchman</v>
          </cell>
          <cell r="D13" t="str">
            <v>Logistics</v>
          </cell>
          <cell r="E13" t="str">
            <v>Guest House</v>
          </cell>
          <cell r="F13">
            <v>40664</v>
          </cell>
          <cell r="G13">
            <v>40909</v>
          </cell>
          <cell r="H13">
            <v>41274</v>
          </cell>
          <cell r="I13" t="str">
            <v>Z1Q</v>
          </cell>
          <cell r="J13" t="str">
            <v>YGC01</v>
          </cell>
          <cell r="K13" t="str">
            <v>6500O</v>
          </cell>
          <cell r="L13" t="str">
            <v>E1J</v>
          </cell>
          <cell r="M13" t="str">
            <v>s1</v>
          </cell>
          <cell r="N13">
            <v>90250</v>
          </cell>
          <cell r="O13">
            <v>0.03</v>
          </cell>
          <cell r="P13">
            <v>2708</v>
          </cell>
          <cell r="Q13">
            <v>38000</v>
          </cell>
          <cell r="R13">
            <v>130958</v>
          </cell>
          <cell r="S13" t="e">
            <v>#REF!</v>
          </cell>
          <cell r="T13" t="e">
            <v>#REF!</v>
          </cell>
          <cell r="U13" t="e">
            <v>#REF!</v>
          </cell>
          <cell r="V13" t="e">
            <v>#REF!</v>
          </cell>
          <cell r="W13" t="e">
            <v>#REF!</v>
          </cell>
          <cell r="X13" t="e">
            <v>#REF!</v>
          </cell>
          <cell r="Y13" t="e">
            <v>#REF!</v>
          </cell>
          <cell r="Z13" t="e">
            <v>#REF!</v>
          </cell>
          <cell r="AA13" t="e">
            <v>#REF!</v>
          </cell>
          <cell r="AB13">
            <v>0</v>
          </cell>
          <cell r="AC13" t="e">
            <v>#REF!</v>
          </cell>
          <cell r="AD13">
            <v>22</v>
          </cell>
          <cell r="AE13" t="e">
            <v>#REF!</v>
          </cell>
          <cell r="AF13">
            <v>0</v>
          </cell>
          <cell r="AK13" t="e">
            <v>#REF!</v>
          </cell>
          <cell r="AM13">
            <v>0</v>
          </cell>
          <cell r="AN13" t="e">
            <v>#REF!</v>
          </cell>
          <cell r="AO13" t="e">
            <v>#REF!</v>
          </cell>
          <cell r="AP13">
            <v>0</v>
          </cell>
          <cell r="AR13">
            <v>0</v>
          </cell>
          <cell r="AS13" t="e">
            <v>#REF!</v>
          </cell>
        </row>
        <row r="14">
          <cell r="A14" t="str">
            <v>YGN0112</v>
          </cell>
          <cell r="B14" t="str">
            <v>Ei Mon Phyo</v>
          </cell>
          <cell r="C14" t="str">
            <v>Purchaser</v>
          </cell>
          <cell r="D14" t="str">
            <v>Logistics</v>
          </cell>
          <cell r="E14" t="str">
            <v>Office</v>
          </cell>
          <cell r="F14">
            <v>41044</v>
          </cell>
          <cell r="G14">
            <v>41044</v>
          </cell>
          <cell r="H14">
            <v>41274</v>
          </cell>
          <cell r="I14" t="str">
            <v xml:space="preserve">A3A  </v>
          </cell>
          <cell r="J14" t="str">
            <v>YGC01</v>
          </cell>
          <cell r="K14" t="str">
            <v>AA32</v>
          </cell>
          <cell r="L14" t="str">
            <v>T2J</v>
          </cell>
          <cell r="M14" t="str">
            <v>s0</v>
          </cell>
          <cell r="N14">
            <v>195700</v>
          </cell>
          <cell r="O14">
            <v>0</v>
          </cell>
          <cell r="P14">
            <v>0</v>
          </cell>
          <cell r="Q14">
            <v>38000</v>
          </cell>
          <cell r="R14">
            <v>233700</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v>13</v>
          </cell>
          <cell r="AE14" t="e">
            <v>#REF!</v>
          </cell>
          <cell r="AF14" t="e">
            <v>#REF!</v>
          </cell>
          <cell r="AK14" t="e">
            <v>#REF!</v>
          </cell>
          <cell r="AM14">
            <v>0</v>
          </cell>
          <cell r="AN14" t="e">
            <v>#REF!</v>
          </cell>
          <cell r="AO14" t="e">
            <v>#REF!</v>
          </cell>
          <cell r="AP14">
            <v>0</v>
          </cell>
          <cell r="AR14">
            <v>0</v>
          </cell>
          <cell r="AS14" t="e">
            <v>#REF!</v>
          </cell>
        </row>
        <row r="15">
          <cell r="A15" t="str">
            <v>YGN0110</v>
          </cell>
          <cell r="B15" t="str">
            <v>Dr.Kyawt Thazin Oo</v>
          </cell>
          <cell r="C15" t="str">
            <v>Sustain Programme Coordinator</v>
          </cell>
          <cell r="D15" t="str">
            <v>Sustain</v>
          </cell>
          <cell r="E15" t="str">
            <v>Office</v>
          </cell>
          <cell r="F15">
            <v>40969</v>
          </cell>
          <cell r="G15">
            <v>40969</v>
          </cell>
          <cell r="H15">
            <v>41274</v>
          </cell>
          <cell r="I15" t="str">
            <v>A3C</v>
          </cell>
          <cell r="J15" t="str">
            <v>YGC01</v>
          </cell>
          <cell r="K15" t="str">
            <v>AA00</v>
          </cell>
          <cell r="L15" t="str">
            <v>M3J</v>
          </cell>
          <cell r="M15" t="str">
            <v>s0</v>
          </cell>
          <cell r="N15">
            <v>861650</v>
          </cell>
          <cell r="O15">
            <v>0</v>
          </cell>
          <cell r="P15">
            <v>0</v>
          </cell>
          <cell r="Q15">
            <v>38000</v>
          </cell>
          <cell r="R15">
            <v>861650</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v>22</v>
          </cell>
          <cell r="AE15" t="e">
            <v>#REF!</v>
          </cell>
          <cell r="AF15" t="e">
            <v>#REF!</v>
          </cell>
          <cell r="AK15" t="e">
            <v>#REF!</v>
          </cell>
          <cell r="AM15">
            <v>0</v>
          </cell>
          <cell r="AN15" t="e">
            <v>#REF!</v>
          </cell>
          <cell r="AO15">
            <v>0</v>
          </cell>
          <cell r="AP15">
            <v>0</v>
          </cell>
          <cell r="AQ15">
            <v>39788.799999999996</v>
          </cell>
          <cell r="AR15" t="e">
            <v>#REF!</v>
          </cell>
        </row>
        <row r="16">
          <cell r="A16" t="str">
            <v>YGN0111</v>
          </cell>
          <cell r="B16" t="str">
            <v>Nan Mwon Kham</v>
          </cell>
          <cell r="C16" t="str">
            <v>Financial Controller</v>
          </cell>
          <cell r="D16" t="str">
            <v>Administration</v>
          </cell>
          <cell r="E16" t="str">
            <v>Office</v>
          </cell>
          <cell r="F16">
            <v>41022</v>
          </cell>
          <cell r="G16">
            <v>41022</v>
          </cell>
          <cell r="H16">
            <v>41274</v>
          </cell>
          <cell r="I16" t="str">
            <v>A1Z</v>
          </cell>
          <cell r="J16" t="str">
            <v>YGC01</v>
          </cell>
          <cell r="K16" t="str">
            <v>AB12</v>
          </cell>
          <cell r="L16" t="str">
            <v>M2J</v>
          </cell>
          <cell r="M16" t="str">
            <v>s0</v>
          </cell>
          <cell r="N16">
            <v>662150</v>
          </cell>
          <cell r="O16">
            <v>0</v>
          </cell>
          <cell r="P16">
            <v>0</v>
          </cell>
          <cell r="Q16">
            <v>38000</v>
          </cell>
          <cell r="R16">
            <v>662150</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v>22</v>
          </cell>
          <cell r="AE16" t="e">
            <v>#REF!</v>
          </cell>
          <cell r="AF16" t="e">
            <v>#REF!</v>
          </cell>
          <cell r="AK16" t="e">
            <v>#REF!</v>
          </cell>
          <cell r="AM16">
            <v>0</v>
          </cell>
          <cell r="AN16" t="e">
            <v>#REF!</v>
          </cell>
          <cell r="AO16">
            <v>0</v>
          </cell>
          <cell r="AP16">
            <v>0</v>
          </cell>
          <cell r="AQ16">
            <v>27674.799999999999</v>
          </cell>
          <cell r="AR16" t="e">
            <v>#REF!</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udget DGD Synthèse"/>
      <sheetName val="Budget DGD détaillé CONSOLIDE"/>
      <sheetName val="NIGER Budget DGD Synthèse"/>
      <sheetName val="NIGER Budget DGD détaillé"/>
      <sheetName val="RDC Budget DGD Synthèse"/>
      <sheetName val="RDC Budget DGD détaillé"/>
      <sheetName val="MALI Budget DGD Synthèse"/>
      <sheetName val="MALI Budget DGD détaillé"/>
    </sheetNames>
    <sheetDataSet>
      <sheetData sheetId="0" refreshError="1"/>
      <sheetData sheetId="1">
        <row r="1">
          <cell r="B1" t="str">
            <v xml:space="preserve">ONG : </v>
          </cell>
          <cell r="C1" t="str">
            <v xml:space="preserve">Médecins du Monde </v>
          </cell>
          <cell r="H1" t="str">
            <v>EUR</v>
          </cell>
          <cell r="I1">
            <v>1</v>
          </cell>
          <cell r="L1">
            <v>-594</v>
          </cell>
        </row>
        <row r="2">
          <cell r="B2" t="str">
            <v xml:space="preserve">Projet: </v>
          </cell>
          <cell r="C2" t="str">
            <v>Contribuer à la protection et à la réduction de la morbidité et de la mortalité des populations en situation de vulnérabilité, en particulier des femmes et adolescentes, ainsi que des survivant.e.s des violences sexuelles au Mali</v>
          </cell>
          <cell r="H2" t="str">
            <v>XOF</v>
          </cell>
          <cell r="I2">
            <v>655.95699999999999</v>
          </cell>
          <cell r="L2">
            <v>24750</v>
          </cell>
          <cell r="M2">
            <v>202315.61499999999</v>
          </cell>
          <cell r="N2">
            <v>0.43899999998393469</v>
          </cell>
        </row>
        <row r="3">
          <cell r="B3" t="str">
            <v xml:space="preserve">Dates : </v>
          </cell>
          <cell r="C3" t="str">
            <v>01/11/2023 - 31/10/2025</v>
          </cell>
          <cell r="H3" t="str">
            <v>USD</v>
          </cell>
          <cell r="I3">
            <v>1.0897333333333334</v>
          </cell>
          <cell r="L3">
            <v>25344</v>
          </cell>
          <cell r="M3">
            <v>2249.2161283598325</v>
          </cell>
          <cell r="N3">
            <v>4971.8946768022306</v>
          </cell>
          <cell r="O3">
            <v>778.8891948379345</v>
          </cell>
          <cell r="P3">
            <v>20000</v>
          </cell>
        </row>
        <row r="5">
          <cell r="B5" t="str">
            <v>Désignation</v>
          </cell>
          <cell r="C5" t="str">
            <v>Description</v>
          </cell>
          <cell r="D5" t="str">
            <v>Quantité</v>
          </cell>
          <cell r="E5" t="str">
            <v>Unité</v>
          </cell>
          <cell r="F5" t="str">
            <v>Fréquence</v>
          </cell>
          <cell r="G5" t="str">
            <v>Unité</v>
          </cell>
          <cell r="H5" t="str">
            <v>Prix unitaire devise locale</v>
          </cell>
          <cell r="I5" t="str">
            <v>Devise</v>
          </cell>
          <cell r="J5" t="str">
            <v>Prix unitaire en euros</v>
          </cell>
          <cell r="K5" t="str">
            <v>Devise</v>
          </cell>
          <cell r="L5" t="str">
            <v xml:space="preserve"> Total en euros</v>
          </cell>
          <cell r="M5" t="str">
            <v>R1</v>
          </cell>
          <cell r="N5" t="str">
            <v>R2</v>
          </cell>
          <cell r="O5" t="str">
            <v>R3</v>
          </cell>
          <cell r="P5" t="str">
            <v>Not attributed to results</v>
          </cell>
        </row>
        <row r="6">
          <cell r="B6" t="str">
            <v>T1</v>
          </cell>
          <cell r="C6" t="str">
            <v>1. EQUIPMENTS</v>
          </cell>
          <cell r="L6">
            <v>65318.625889410541</v>
          </cell>
          <cell r="M6">
            <v>15894.190584373064</v>
          </cell>
          <cell r="N6">
            <v>47822.969274774223</v>
          </cell>
          <cell r="O6">
            <v>1601.4660302632535</v>
          </cell>
          <cell r="P6">
            <v>0</v>
          </cell>
        </row>
        <row r="7">
          <cell r="B7" t="str">
            <v>T1.1</v>
          </cell>
          <cell r="C7" t="str">
            <v>Achat moyen de locomotion</v>
          </cell>
          <cell r="L7">
            <v>17576.060864680519</v>
          </cell>
          <cell r="M7">
            <v>4512.7425719456569</v>
          </cell>
          <cell r="N7">
            <v>12692.253004328981</v>
          </cell>
          <cell r="O7">
            <v>371.06528840587805</v>
          </cell>
          <cell r="P7">
            <v>0</v>
          </cell>
        </row>
        <row r="8">
          <cell r="B8" t="str">
            <v>C1.1.1</v>
          </cell>
          <cell r="C8" t="str">
            <v xml:space="preserve">ACHAT MOTO </v>
          </cell>
          <cell r="D8">
            <v>3</v>
          </cell>
          <cell r="E8" t="str">
            <v>Kit</v>
          </cell>
          <cell r="F8">
            <v>1</v>
          </cell>
          <cell r="G8" t="str">
            <v>AN</v>
          </cell>
          <cell r="H8">
            <v>5000</v>
          </cell>
          <cell r="I8" t="str">
            <v>USD</v>
          </cell>
          <cell r="J8">
            <v>4588.2784779150861</v>
          </cell>
          <cell r="K8" t="str">
            <v>EUR</v>
          </cell>
          <cell r="L8">
            <v>13764.835433745258</v>
          </cell>
          <cell r="M8">
            <v>3441.2088584363146</v>
          </cell>
          <cell r="N8">
            <v>10323.626575308943</v>
          </cell>
          <cell r="O8">
            <v>0</v>
          </cell>
          <cell r="P8">
            <v>0</v>
          </cell>
        </row>
        <row r="9">
          <cell r="B9" t="str">
            <v>N1.1.1</v>
          </cell>
          <cell r="C9" t="str">
            <v xml:space="preserve">ACHAT MOTO </v>
          </cell>
          <cell r="D9">
            <v>1</v>
          </cell>
          <cell r="E9" t="str">
            <v>pièce(s)</v>
          </cell>
          <cell r="F9">
            <v>1</v>
          </cell>
          <cell r="G9" t="str">
            <v>fois</v>
          </cell>
          <cell r="H9">
            <v>2500000</v>
          </cell>
          <cell r="I9" t="str">
            <v>XOF</v>
          </cell>
          <cell r="J9">
            <v>3811.2254309352597</v>
          </cell>
          <cell r="K9" t="str">
            <v>EUR</v>
          </cell>
          <cell r="L9">
            <v>3811.2254309352597</v>
          </cell>
          <cell r="M9">
            <v>1071.5337135093425</v>
          </cell>
          <cell r="N9">
            <v>2368.6264290200384</v>
          </cell>
          <cell r="O9">
            <v>371.06528840587805</v>
          </cell>
          <cell r="P9">
            <v>0</v>
          </cell>
        </row>
        <row r="10">
          <cell r="B10" t="str">
            <v>T1.2</v>
          </cell>
          <cell r="C10" t="str">
            <v>Achat informatique</v>
          </cell>
          <cell r="L10">
            <v>24675.970265775886</v>
          </cell>
          <cell r="M10">
            <v>6026.3252253891096</v>
          </cell>
          <cell r="N10">
            <v>17578.94443692502</v>
          </cell>
          <cell r="O10">
            <v>1070.7006034617602</v>
          </cell>
          <cell r="P10">
            <v>0</v>
          </cell>
        </row>
        <row r="11">
          <cell r="B11" t="str">
            <v>M1.2.1</v>
          </cell>
          <cell r="C11" t="str">
            <v>Lap top + antivirus +ms office</v>
          </cell>
          <cell r="D11">
            <v>6</v>
          </cell>
          <cell r="E11" t="str">
            <v>pièces</v>
          </cell>
          <cell r="F11">
            <v>1</v>
          </cell>
          <cell r="G11" t="str">
            <v>fois</v>
          </cell>
          <cell r="H11">
            <v>700000</v>
          </cell>
          <cell r="I11" t="str">
            <v>XOF</v>
          </cell>
          <cell r="J11">
            <v>1067.1431206618727</v>
          </cell>
          <cell r="K11" t="str">
            <v>EUR</v>
          </cell>
          <cell r="L11">
            <v>6402.858723971236</v>
          </cell>
          <cell r="M11">
            <v>1283.9837050668525</v>
          </cell>
          <cell r="N11">
            <v>5008.6573354244219</v>
          </cell>
          <cell r="O11">
            <v>110.217683479963</v>
          </cell>
          <cell r="P11">
            <v>0</v>
          </cell>
        </row>
        <row r="12">
          <cell r="B12" t="str">
            <v>M1.2.2</v>
          </cell>
          <cell r="C12" t="str">
            <v>Imprimante</v>
          </cell>
          <cell r="D12">
            <v>2</v>
          </cell>
          <cell r="E12" t="str">
            <v>pièces</v>
          </cell>
          <cell r="F12">
            <v>1</v>
          </cell>
          <cell r="G12" t="str">
            <v>fois</v>
          </cell>
          <cell r="H12">
            <v>750000</v>
          </cell>
          <cell r="I12" t="str">
            <v>XOF</v>
          </cell>
          <cell r="J12">
            <v>1143.3676292805778</v>
          </cell>
          <cell r="K12" t="str">
            <v>EUR</v>
          </cell>
          <cell r="L12">
            <v>2286.7352585611557</v>
          </cell>
          <cell r="M12">
            <v>458.56560895244735</v>
          </cell>
          <cell r="N12">
            <v>1788.8061912230078</v>
          </cell>
          <cell r="O12">
            <v>39.363458385701072</v>
          </cell>
          <cell r="P12">
            <v>0</v>
          </cell>
        </row>
        <row r="13">
          <cell r="B13" t="str">
            <v>M1.2.3</v>
          </cell>
          <cell r="C13" t="str">
            <v>Appareil photo</v>
          </cell>
          <cell r="D13">
            <v>1</v>
          </cell>
          <cell r="E13" t="str">
            <v>piece</v>
          </cell>
          <cell r="F13">
            <v>1</v>
          </cell>
          <cell r="G13" t="str">
            <v>fois</v>
          </cell>
          <cell r="H13">
            <v>90000</v>
          </cell>
          <cell r="I13" t="str">
            <v>XOF</v>
          </cell>
          <cell r="J13">
            <v>137.20411551366934</v>
          </cell>
          <cell r="K13" t="str">
            <v>EUR</v>
          </cell>
          <cell r="L13">
            <v>137.20411551366934</v>
          </cell>
          <cell r="M13">
            <v>27.51393653714684</v>
          </cell>
          <cell r="N13">
            <v>107.32837147338047</v>
          </cell>
          <cell r="O13">
            <v>2.3618075031420642</v>
          </cell>
          <cell r="P13">
            <v>0</v>
          </cell>
        </row>
        <row r="14">
          <cell r="B14" t="str">
            <v>C1.2.1</v>
          </cell>
          <cell r="C14" t="str">
            <v>ORDINATEUR PORTABLE + LICENCE</v>
          </cell>
          <cell r="D14">
            <v>5</v>
          </cell>
          <cell r="E14" t="str">
            <v xml:space="preserve">Pièce </v>
          </cell>
          <cell r="F14">
            <v>1</v>
          </cell>
          <cell r="G14" t="str">
            <v>AN</v>
          </cell>
          <cell r="H14">
            <v>1200</v>
          </cell>
          <cell r="I14" t="str">
            <v>USD</v>
          </cell>
          <cell r="J14">
            <v>1101.1868346996207</v>
          </cell>
          <cell r="K14" t="str">
            <v>EUR</v>
          </cell>
          <cell r="L14">
            <v>5505.9341734981035</v>
          </cell>
          <cell r="M14">
            <v>1376.4835433745259</v>
          </cell>
          <cell r="N14">
            <v>4129.4506301235779</v>
          </cell>
          <cell r="O14">
            <v>0</v>
          </cell>
          <cell r="P14">
            <v>0</v>
          </cell>
        </row>
        <row r="15">
          <cell r="B15" t="str">
            <v>C1.2.2</v>
          </cell>
          <cell r="C15" t="str">
            <v>IMPRIMANTE MULTIFONCTION</v>
          </cell>
          <cell r="D15">
            <v>1</v>
          </cell>
          <cell r="E15" t="str">
            <v xml:space="preserve">Pièce </v>
          </cell>
          <cell r="F15">
            <v>1</v>
          </cell>
          <cell r="G15" t="str">
            <v>AN</v>
          </cell>
          <cell r="H15">
            <v>494</v>
          </cell>
          <cell r="I15" t="str">
            <v>USD</v>
          </cell>
          <cell r="J15">
            <v>453.32191361801046</v>
          </cell>
          <cell r="K15" t="str">
            <v>EUR</v>
          </cell>
          <cell r="L15">
            <v>453.32191361801046</v>
          </cell>
          <cell r="M15">
            <v>113.33047840450261</v>
          </cell>
          <cell r="N15">
            <v>339.99143521350783</v>
          </cell>
          <cell r="O15">
            <v>0</v>
          </cell>
          <cell r="P15">
            <v>0</v>
          </cell>
        </row>
        <row r="16">
          <cell r="B16" t="str">
            <v>C1.2.3</v>
          </cell>
          <cell r="C16" t="str">
            <v>RETROPROJECTEUR</v>
          </cell>
          <cell r="D16">
            <v>1</v>
          </cell>
          <cell r="E16" t="str">
            <v xml:space="preserve">Pièce </v>
          </cell>
          <cell r="F16">
            <v>1</v>
          </cell>
          <cell r="G16" t="str">
            <v>AN</v>
          </cell>
          <cell r="H16">
            <v>494</v>
          </cell>
          <cell r="I16" t="str">
            <v>USD</v>
          </cell>
          <cell r="J16">
            <v>453.32191361801046</v>
          </cell>
          <cell r="K16" t="str">
            <v>EUR</v>
          </cell>
          <cell r="L16">
            <v>453.32191361801046</v>
          </cell>
          <cell r="M16">
            <v>113.33047840450261</v>
          </cell>
          <cell r="N16">
            <v>339.99143521350783</v>
          </cell>
          <cell r="O16">
            <v>0</v>
          </cell>
          <cell r="P16">
            <v>0</v>
          </cell>
        </row>
        <row r="17">
          <cell r="B17" t="str">
            <v>N1.2.1</v>
          </cell>
          <cell r="C17" t="str">
            <v>imprimantes</v>
          </cell>
          <cell r="D17">
            <v>1</v>
          </cell>
          <cell r="E17" t="str">
            <v>pièce(s)</v>
          </cell>
          <cell r="F17">
            <v>1</v>
          </cell>
          <cell r="G17" t="str">
            <v>fois</v>
          </cell>
          <cell r="H17">
            <v>2600000</v>
          </cell>
          <cell r="I17" t="str">
            <v>XOF</v>
          </cell>
          <cell r="J17">
            <v>3963.6744481726701</v>
          </cell>
          <cell r="K17" t="str">
            <v>EUR</v>
          </cell>
          <cell r="L17">
            <v>3963.6744481726701</v>
          </cell>
          <cell r="M17">
            <v>1114.3950620497162</v>
          </cell>
          <cell r="N17">
            <v>2463.3714861808398</v>
          </cell>
          <cell r="O17">
            <v>385.90789994211315</v>
          </cell>
          <cell r="P17">
            <v>0</v>
          </cell>
        </row>
        <row r="18">
          <cell r="B18" t="str">
            <v>N1.2.2</v>
          </cell>
          <cell r="C18" t="str">
            <v>ondulaire</v>
          </cell>
          <cell r="D18">
            <v>3</v>
          </cell>
          <cell r="E18" t="str">
            <v>pièce(s)</v>
          </cell>
          <cell r="F18">
            <v>1</v>
          </cell>
          <cell r="G18" t="str">
            <v>fois</v>
          </cell>
          <cell r="H18">
            <v>100000</v>
          </cell>
          <cell r="I18" t="str">
            <v>XOF</v>
          </cell>
          <cell r="J18">
            <v>152.44901723741037</v>
          </cell>
          <cell r="K18" t="str">
            <v>EUR</v>
          </cell>
          <cell r="L18">
            <v>457.34705171223112</v>
          </cell>
          <cell r="M18">
            <v>128.58404562112108</v>
          </cell>
          <cell r="N18">
            <v>284.23517148240455</v>
          </cell>
          <cell r="O18">
            <v>44.527834608705362</v>
          </cell>
          <cell r="P18">
            <v>0</v>
          </cell>
        </row>
        <row r="19">
          <cell r="B19" t="str">
            <v>N1.2.3</v>
          </cell>
          <cell r="C19" t="str">
            <v>stabilisateurs</v>
          </cell>
          <cell r="D19">
            <v>3</v>
          </cell>
          <cell r="E19" t="str">
            <v>pièce(s)</v>
          </cell>
          <cell r="F19">
            <v>1</v>
          </cell>
          <cell r="G19" t="str">
            <v>fois</v>
          </cell>
          <cell r="H19">
            <v>80000</v>
          </cell>
          <cell r="I19" t="str">
            <v>XOF</v>
          </cell>
          <cell r="J19">
            <v>121.9592137899283</v>
          </cell>
          <cell r="K19" t="str">
            <v>EUR</v>
          </cell>
          <cell r="L19">
            <v>365.8776413697849</v>
          </cell>
          <cell r="M19">
            <v>102.86723649689687</v>
          </cell>
          <cell r="N19">
            <v>227.38813718592365</v>
          </cell>
          <cell r="O19">
            <v>35.622267686964292</v>
          </cell>
          <cell r="P19">
            <v>0</v>
          </cell>
        </row>
        <row r="20">
          <cell r="B20" t="str">
            <v>N1.2.4</v>
          </cell>
          <cell r="C20" t="str">
            <v xml:space="preserve">ordinateurs </v>
          </cell>
          <cell r="D20">
            <v>3</v>
          </cell>
          <cell r="E20" t="str">
            <v>pièce(s)</v>
          </cell>
          <cell r="F20">
            <v>1</v>
          </cell>
          <cell r="G20" t="str">
            <v>fois</v>
          </cell>
          <cell r="H20">
            <v>750000</v>
          </cell>
          <cell r="I20" t="str">
            <v>XOF</v>
          </cell>
          <cell r="J20">
            <v>1143.3676292805778</v>
          </cell>
          <cell r="K20" t="str">
            <v>EUR</v>
          </cell>
          <cell r="L20">
            <v>3430.1028878417337</v>
          </cell>
          <cell r="M20">
            <v>964.38034215840821</v>
          </cell>
          <cell r="N20">
            <v>2131.7637861180347</v>
          </cell>
          <cell r="O20">
            <v>333.95875956529022</v>
          </cell>
          <cell r="P20">
            <v>0</v>
          </cell>
        </row>
        <row r="21">
          <cell r="B21" t="str">
            <v>N1.2.5</v>
          </cell>
          <cell r="C21" t="str">
            <v>Micro Projecteur</v>
          </cell>
          <cell r="D21">
            <v>1</v>
          </cell>
          <cell r="E21" t="str">
            <v>pièce(s)</v>
          </cell>
          <cell r="F21">
            <v>1</v>
          </cell>
          <cell r="G21" t="str">
            <v>fois</v>
          </cell>
          <cell r="H21">
            <v>800000</v>
          </cell>
          <cell r="I21" t="str">
            <v>XOF</v>
          </cell>
          <cell r="J21">
            <v>1219.592137899283</v>
          </cell>
          <cell r="K21" t="str">
            <v>EUR</v>
          </cell>
          <cell r="L21">
            <v>1219.592137899283</v>
          </cell>
          <cell r="M21">
            <v>342.89078832298952</v>
          </cell>
          <cell r="N21">
            <v>757.96045728641218</v>
          </cell>
          <cell r="O21">
            <v>118.74089228988096</v>
          </cell>
          <cell r="P21">
            <v>0</v>
          </cell>
        </row>
        <row r="22">
          <cell r="B22" t="str">
            <v>T1.3</v>
          </cell>
          <cell r="C22" t="str">
            <v>Achat télécomunication</v>
          </cell>
          <cell r="L22">
            <v>2545.8985878647532</v>
          </cell>
          <cell r="M22">
            <v>522.8266859106019</v>
          </cell>
          <cell r="N22">
            <v>1967.0288706408828</v>
          </cell>
          <cell r="O22">
            <v>56.043031313268905</v>
          </cell>
          <cell r="P22">
            <v>0</v>
          </cell>
        </row>
        <row r="23">
          <cell r="B23" t="str">
            <v>M1.3.1</v>
          </cell>
          <cell r="C23" t="str">
            <v>téléphone portable</v>
          </cell>
          <cell r="D23">
            <v>25</v>
          </cell>
          <cell r="E23" t="str">
            <v>pièces</v>
          </cell>
          <cell r="F23">
            <v>1.6666666666666667</v>
          </cell>
          <cell r="G23" t="str">
            <v>fois</v>
          </cell>
          <cell r="H23">
            <v>37680</v>
          </cell>
          <cell r="I23" t="str">
            <v>XOF</v>
          </cell>
          <cell r="J23">
            <v>57.44278969505622</v>
          </cell>
          <cell r="K23" t="str">
            <v>EUR</v>
          </cell>
          <cell r="L23">
            <v>2393.4495706273428</v>
          </cell>
          <cell r="M23">
            <v>479.96533737022821</v>
          </cell>
          <cell r="N23">
            <v>1872.2838134800813</v>
          </cell>
          <cell r="O23">
            <v>41.200419777033787</v>
          </cell>
          <cell r="P23">
            <v>0</v>
          </cell>
        </row>
        <row r="24">
          <cell r="B24" t="str">
            <v>N1.3.1</v>
          </cell>
          <cell r="C24" t="str">
            <v>téléphones</v>
          </cell>
          <cell r="D24">
            <v>5</v>
          </cell>
          <cell r="E24" t="str">
            <v>pièce(s)</v>
          </cell>
          <cell r="F24">
            <v>1</v>
          </cell>
          <cell r="G24" t="str">
            <v>fois</v>
          </cell>
          <cell r="H24">
            <v>20000</v>
          </cell>
          <cell r="I24" t="str">
            <v>XOF</v>
          </cell>
          <cell r="J24">
            <v>30.489803447482075</v>
          </cell>
          <cell r="K24" t="str">
            <v>EUR</v>
          </cell>
          <cell r="L24">
            <v>152.44901723741037</v>
          </cell>
          <cell r="M24">
            <v>42.86134854037369</v>
          </cell>
          <cell r="N24">
            <v>94.745057160801522</v>
          </cell>
          <cell r="O24">
            <v>14.84261153623512</v>
          </cell>
          <cell r="P24">
            <v>0</v>
          </cell>
        </row>
        <row r="25">
          <cell r="B25" t="str">
            <v>T1.4</v>
          </cell>
          <cell r="C25" t="str">
            <v>Achat Equipement bureau</v>
          </cell>
          <cell r="L25">
            <v>20520.696171089381</v>
          </cell>
          <cell r="M25">
            <v>4832.2961011276957</v>
          </cell>
          <cell r="N25">
            <v>15584.74296287934</v>
          </cell>
          <cell r="O25">
            <v>103.65710708234614</v>
          </cell>
          <cell r="P25">
            <v>0</v>
          </cell>
        </row>
        <row r="26">
          <cell r="B26" t="str">
            <v>M1.4.1</v>
          </cell>
          <cell r="C26" t="str">
            <v>Mobilier et équipement - base Kita (table, chaises…)</v>
          </cell>
          <cell r="D26">
            <v>1</v>
          </cell>
          <cell r="E26" t="str">
            <v>ff</v>
          </cell>
          <cell r="F26">
            <v>1</v>
          </cell>
          <cell r="G26" t="str">
            <v>fois</v>
          </cell>
          <cell r="H26">
            <v>2800000</v>
          </cell>
          <cell r="I26" t="str">
            <v>XOF</v>
          </cell>
          <cell r="J26">
            <v>4268.5724826474907</v>
          </cell>
          <cell r="K26" t="str">
            <v>EUR</v>
          </cell>
          <cell r="L26">
            <v>4268.5724826474907</v>
          </cell>
          <cell r="M26">
            <v>855.98913671123501</v>
          </cell>
          <cell r="N26">
            <v>3339.104890282948</v>
          </cell>
          <cell r="O26">
            <v>73.478455653308657</v>
          </cell>
          <cell r="P26">
            <v>0</v>
          </cell>
        </row>
        <row r="27">
          <cell r="B27" t="str">
            <v>M1.4.2</v>
          </cell>
          <cell r="C27" t="str">
            <v>Mobilier et équipement - base Bamako (table, chaises…)</v>
          </cell>
          <cell r="D27">
            <v>1</v>
          </cell>
          <cell r="E27" t="str">
            <v>ff</v>
          </cell>
          <cell r="F27">
            <v>1.3333333333333333</v>
          </cell>
          <cell r="G27" t="str">
            <v>fois</v>
          </cell>
          <cell r="H27">
            <v>862500</v>
          </cell>
          <cell r="I27" t="str">
            <v>XOF</v>
          </cell>
          <cell r="J27">
            <v>1314.8727736726646</v>
          </cell>
          <cell r="K27" t="str">
            <v>EUR</v>
          </cell>
          <cell r="L27">
            <v>1753.1636982302193</v>
          </cell>
          <cell r="M27">
            <v>351.56696686354297</v>
          </cell>
          <cell r="N27">
            <v>1371.4180799376393</v>
          </cell>
          <cell r="O27">
            <v>30.17865142903749</v>
          </cell>
          <cell r="P27">
            <v>0</v>
          </cell>
        </row>
        <row r="28">
          <cell r="B28" t="str">
            <v>C1.4.1</v>
          </cell>
          <cell r="C28" t="str">
            <v>EQPTS/INVEST BUREAU A DETAILLER</v>
          </cell>
          <cell r="D28">
            <v>1</v>
          </cell>
          <cell r="E28" t="str">
            <v>Kit</v>
          </cell>
          <cell r="F28">
            <v>1</v>
          </cell>
          <cell r="G28" t="str">
            <v>AN</v>
          </cell>
          <cell r="H28">
            <v>7500</v>
          </cell>
          <cell r="I28" t="str">
            <v>USD</v>
          </cell>
          <cell r="J28">
            <v>6882.4177168726283</v>
          </cell>
          <cell r="K28" t="str">
            <v>EUR</v>
          </cell>
          <cell r="L28">
            <v>6882.4177168726283</v>
          </cell>
          <cell r="M28">
            <v>1720.6044292181571</v>
          </cell>
          <cell r="N28">
            <v>5161.8132876544714</v>
          </cell>
          <cell r="O28">
            <v>0</v>
          </cell>
          <cell r="P28">
            <v>0</v>
          </cell>
        </row>
        <row r="29">
          <cell r="B29" t="str">
            <v>C1.4.2</v>
          </cell>
          <cell r="C29" t="str">
            <v>Back up Solaire</v>
          </cell>
          <cell r="D29">
            <v>1</v>
          </cell>
          <cell r="E29" t="str">
            <v>Kit</v>
          </cell>
          <cell r="F29">
            <v>1</v>
          </cell>
          <cell r="G29" t="str">
            <v>AN</v>
          </cell>
          <cell r="H29">
            <v>8300</v>
          </cell>
          <cell r="I29" t="str">
            <v>USD</v>
          </cell>
          <cell r="J29">
            <v>7616.5422733390424</v>
          </cell>
          <cell r="K29" t="str">
            <v>EUR</v>
          </cell>
          <cell r="L29">
            <v>7616.5422733390424</v>
          </cell>
          <cell r="M29">
            <v>1904.1355683347606</v>
          </cell>
          <cell r="N29">
            <v>5712.4067050042813</v>
          </cell>
          <cell r="O29">
            <v>0</v>
          </cell>
          <cell r="P29">
            <v>0</v>
          </cell>
        </row>
        <row r="30">
          <cell r="B30" t="str">
            <v>T2</v>
          </cell>
          <cell r="C30" t="str">
            <v>2. HUMAN RESOURCES</v>
          </cell>
          <cell r="L30">
            <v>2447455.3947665272</v>
          </cell>
          <cell r="M30">
            <v>587939.97746779071</v>
          </cell>
          <cell r="N30">
            <v>1742934.8385413883</v>
          </cell>
          <cell r="O30">
            <v>116580.57875734828</v>
          </cell>
          <cell r="P30">
            <v>0</v>
          </cell>
        </row>
        <row r="31">
          <cell r="B31" t="str">
            <v>T2.1</v>
          </cell>
          <cell r="C31" t="str">
            <v>Local staff</v>
          </cell>
          <cell r="L31">
            <v>1516852.4258170316</v>
          </cell>
          <cell r="M31">
            <v>364036.40186148521</v>
          </cell>
          <cell r="N31">
            <v>1083444.1851384246</v>
          </cell>
          <cell r="O31">
            <v>69371.838817121956</v>
          </cell>
          <cell r="P31">
            <v>0</v>
          </cell>
        </row>
        <row r="32">
          <cell r="B32" t="str">
            <v>T2.1.1</v>
          </cell>
          <cell r="C32" t="str">
            <v>Personnel projet</v>
          </cell>
          <cell r="L32">
            <v>1066203.2970670676</v>
          </cell>
          <cell r="M32">
            <v>257421.69403988589</v>
          </cell>
          <cell r="N32">
            <v>758637.16459012404</v>
          </cell>
          <cell r="O32">
            <v>50144.43843705779</v>
          </cell>
          <cell r="P32">
            <v>0</v>
          </cell>
        </row>
        <row r="33">
          <cell r="B33" t="str">
            <v>M2.1.1.1.1</v>
          </cell>
          <cell r="C33" t="str">
            <v>Médecin projet</v>
          </cell>
          <cell r="D33">
            <v>1</v>
          </cell>
          <cell r="E33" t="str">
            <v>PERS</v>
          </cell>
          <cell r="F33">
            <v>23</v>
          </cell>
          <cell r="G33" t="str">
            <v>mois</v>
          </cell>
          <cell r="H33">
            <v>1250000</v>
          </cell>
          <cell r="I33" t="str">
            <v>XOF</v>
          </cell>
          <cell r="J33">
            <v>1905.6127154676299</v>
          </cell>
          <cell r="K33" t="str">
            <v>EUR</v>
          </cell>
          <cell r="L33">
            <v>43829.09245575549</v>
          </cell>
          <cell r="M33">
            <v>8789.1741715885746</v>
          </cell>
          <cell r="N33">
            <v>34285.451998440993</v>
          </cell>
          <cell r="O33">
            <v>754.46628572593738</v>
          </cell>
          <cell r="P33">
            <v>0</v>
          </cell>
        </row>
        <row r="34">
          <cell r="B34" t="str">
            <v>M2.1.1.1.2</v>
          </cell>
          <cell r="C34" t="str">
            <v>Superviseur SSR</v>
          </cell>
          <cell r="D34">
            <v>1</v>
          </cell>
          <cell r="E34" t="str">
            <v>PERS</v>
          </cell>
          <cell r="F34">
            <v>23</v>
          </cell>
          <cell r="G34" t="str">
            <v>mois</v>
          </cell>
          <cell r="H34">
            <v>720000</v>
          </cell>
          <cell r="I34" t="str">
            <v>XOF</v>
          </cell>
          <cell r="J34">
            <v>1097.6329241093547</v>
          </cell>
          <cell r="K34" t="str">
            <v>EUR</v>
          </cell>
          <cell r="L34">
            <v>25245.557254515159</v>
          </cell>
          <cell r="M34">
            <v>5062.5643228350191</v>
          </cell>
          <cell r="N34">
            <v>19748.420351102006</v>
          </cell>
          <cell r="O34">
            <v>434.57258057813982</v>
          </cell>
          <cell r="P34">
            <v>0</v>
          </cell>
        </row>
        <row r="35">
          <cell r="B35" t="str">
            <v>M2.1.1.1.3</v>
          </cell>
          <cell r="C35" t="str">
            <v>Gestionnaire pharma</v>
          </cell>
          <cell r="D35">
            <v>1</v>
          </cell>
          <cell r="E35" t="str">
            <v>PERS</v>
          </cell>
          <cell r="F35">
            <v>23</v>
          </cell>
          <cell r="G35" t="str">
            <v>mois</v>
          </cell>
          <cell r="H35">
            <v>720000</v>
          </cell>
          <cell r="I35" t="str">
            <v>XOF</v>
          </cell>
          <cell r="J35">
            <v>1097.6329241093547</v>
          </cell>
          <cell r="K35" t="str">
            <v>EUR</v>
          </cell>
          <cell r="L35">
            <v>25245.557254515159</v>
          </cell>
          <cell r="M35">
            <v>5062.5643228350191</v>
          </cell>
          <cell r="N35">
            <v>19748.420351102006</v>
          </cell>
          <cell r="O35">
            <v>434.57258057813982</v>
          </cell>
          <cell r="P35">
            <v>0</v>
          </cell>
        </row>
        <row r="36">
          <cell r="B36" t="str">
            <v>M2.1.1.1.4</v>
          </cell>
          <cell r="C36" t="str">
            <v>Psychologue</v>
          </cell>
          <cell r="D36">
            <v>1</v>
          </cell>
          <cell r="E36" t="str">
            <v>PERS</v>
          </cell>
          <cell r="F36">
            <v>23</v>
          </cell>
          <cell r="G36" t="str">
            <v>mois</v>
          </cell>
          <cell r="H36">
            <v>1250000</v>
          </cell>
          <cell r="I36" t="str">
            <v>XOF</v>
          </cell>
          <cell r="J36">
            <v>1905.6127154676299</v>
          </cell>
          <cell r="K36" t="str">
            <v>EUR</v>
          </cell>
          <cell r="L36">
            <v>43829.09245575549</v>
          </cell>
          <cell r="M36">
            <v>8789.1741715885746</v>
          </cell>
          <cell r="N36">
            <v>34285.451998440993</v>
          </cell>
          <cell r="O36">
            <v>754.46628572593738</v>
          </cell>
          <cell r="P36">
            <v>0</v>
          </cell>
        </row>
        <row r="37">
          <cell r="B37" t="str">
            <v>M2.1.1.1.5</v>
          </cell>
          <cell r="C37" t="str">
            <v>Meal base</v>
          </cell>
          <cell r="D37">
            <v>1</v>
          </cell>
          <cell r="E37" t="str">
            <v>PERS</v>
          </cell>
          <cell r="F37">
            <v>23</v>
          </cell>
          <cell r="G37" t="str">
            <v>mois</v>
          </cell>
          <cell r="H37">
            <v>850000</v>
          </cell>
          <cell r="I37" t="str">
            <v>XOF</v>
          </cell>
          <cell r="J37">
            <v>1295.8166465179881</v>
          </cell>
          <cell r="K37" t="str">
            <v>EUR</v>
          </cell>
          <cell r="L37">
            <v>29803.782869913728</v>
          </cell>
          <cell r="M37">
            <v>5976.6384366802304</v>
          </cell>
          <cell r="N37">
            <v>23314.107358939869</v>
          </cell>
          <cell r="O37">
            <v>513.03707429363726</v>
          </cell>
          <cell r="P37">
            <v>0</v>
          </cell>
        </row>
        <row r="38">
          <cell r="B38" t="str">
            <v>M2.1.1.1.6</v>
          </cell>
          <cell r="C38" t="str">
            <v>Administrateur financier RH</v>
          </cell>
          <cell r="D38">
            <v>1</v>
          </cell>
          <cell r="E38" t="str">
            <v>PERS</v>
          </cell>
          <cell r="F38">
            <v>24</v>
          </cell>
          <cell r="G38" t="str">
            <v>mois</v>
          </cell>
          <cell r="H38">
            <v>850000</v>
          </cell>
          <cell r="I38" t="str">
            <v>XOF</v>
          </cell>
          <cell r="J38">
            <v>1295.8166465179881</v>
          </cell>
          <cell r="K38" t="str">
            <v>EUR</v>
          </cell>
          <cell r="L38">
            <v>31099.599516431714</v>
          </cell>
          <cell r="M38">
            <v>6236.4922817532834</v>
          </cell>
          <cell r="N38">
            <v>24327.764200632904</v>
          </cell>
          <cell r="O38">
            <v>535.34303404553452</v>
          </cell>
          <cell r="P38">
            <v>0</v>
          </cell>
        </row>
        <row r="39">
          <cell r="B39" t="str">
            <v>M2.1.1.1.7</v>
          </cell>
          <cell r="C39" t="str">
            <v>Logisticien base</v>
          </cell>
          <cell r="D39">
            <v>1</v>
          </cell>
          <cell r="E39" t="str">
            <v>PERS</v>
          </cell>
          <cell r="F39">
            <v>24</v>
          </cell>
          <cell r="G39" t="str">
            <v>mois</v>
          </cell>
          <cell r="H39">
            <v>850000</v>
          </cell>
          <cell r="I39" t="str">
            <v>XOF</v>
          </cell>
          <cell r="J39">
            <v>1295.8166465179881</v>
          </cell>
          <cell r="K39" t="str">
            <v>EUR</v>
          </cell>
          <cell r="L39">
            <v>31099.599516431714</v>
          </cell>
          <cell r="M39">
            <v>6236.4922817532834</v>
          </cell>
          <cell r="N39">
            <v>24327.764200632904</v>
          </cell>
          <cell r="O39">
            <v>535.34303404553452</v>
          </cell>
          <cell r="P39">
            <v>0</v>
          </cell>
        </row>
        <row r="40">
          <cell r="B40" t="str">
            <v>M2.1.1.1.8</v>
          </cell>
          <cell r="C40" t="str">
            <v>Gardien</v>
          </cell>
          <cell r="D40">
            <v>4</v>
          </cell>
          <cell r="E40" t="str">
            <v>PERS</v>
          </cell>
          <cell r="F40">
            <v>24</v>
          </cell>
          <cell r="G40" t="str">
            <v>mois</v>
          </cell>
          <cell r="H40">
            <v>322730</v>
          </cell>
          <cell r="I40" t="str">
            <v>XOF</v>
          </cell>
          <cell r="J40">
            <v>491.99871333029455</v>
          </cell>
          <cell r="K40" t="str">
            <v>EUR</v>
          </cell>
          <cell r="L40">
            <v>47231.876479708277</v>
          </cell>
          <cell r="M40">
            <v>9471.5442545422939</v>
          </cell>
          <cell r="N40">
            <v>36947.291013977687</v>
          </cell>
          <cell r="O40">
            <v>813.04121118830767</v>
          </cell>
          <cell r="P40">
            <v>0</v>
          </cell>
        </row>
        <row r="41">
          <cell r="B41" t="str">
            <v>M2.1.1.1.9</v>
          </cell>
          <cell r="C41" t="str">
            <v>Chauffeur</v>
          </cell>
          <cell r="D41">
            <v>2</v>
          </cell>
          <cell r="E41" t="str">
            <v>PERS</v>
          </cell>
          <cell r="F41">
            <v>24</v>
          </cell>
          <cell r="G41" t="str">
            <v>mois</v>
          </cell>
          <cell r="H41">
            <v>395326</v>
          </cell>
          <cell r="I41" t="str">
            <v>XOF</v>
          </cell>
          <cell r="J41">
            <v>602.67060188396499</v>
          </cell>
          <cell r="K41" t="str">
            <v>EUR</v>
          </cell>
          <cell r="L41">
            <v>28928.18889043032</v>
          </cell>
          <cell r="M41">
            <v>5801.0530535915268</v>
          </cell>
          <cell r="N41">
            <v>22629.171083245659</v>
          </cell>
          <cell r="O41">
            <v>497.96475359314121</v>
          </cell>
          <cell r="P41">
            <v>0</v>
          </cell>
        </row>
        <row r="42">
          <cell r="B42" t="str">
            <v>M2.1.1.1.10</v>
          </cell>
          <cell r="C42" t="str">
            <v>Femme de ménage</v>
          </cell>
          <cell r="D42">
            <v>1</v>
          </cell>
          <cell r="E42" t="str">
            <v>PERS</v>
          </cell>
          <cell r="F42">
            <v>24</v>
          </cell>
          <cell r="G42" t="str">
            <v>mois</v>
          </cell>
          <cell r="H42">
            <v>322730</v>
          </cell>
          <cell r="I42" t="str">
            <v>XOF</v>
          </cell>
          <cell r="J42">
            <v>491.99871333029455</v>
          </cell>
          <cell r="K42" t="str">
            <v>EUR</v>
          </cell>
          <cell r="L42">
            <v>11807.969119927069</v>
          </cell>
          <cell r="M42">
            <v>2367.8860636355735</v>
          </cell>
          <cell r="N42">
            <v>9236.8227534944217</v>
          </cell>
          <cell r="O42">
            <v>203.26030279707692</v>
          </cell>
          <cell r="P42">
            <v>0</v>
          </cell>
        </row>
        <row r="43">
          <cell r="B43" t="str">
            <v>M2.1.1.1.11</v>
          </cell>
          <cell r="C43" t="str">
            <v>Cuisinière</v>
          </cell>
          <cell r="D43">
            <v>1</v>
          </cell>
          <cell r="E43" t="str">
            <v>PERS</v>
          </cell>
          <cell r="F43">
            <v>24</v>
          </cell>
          <cell r="G43" t="str">
            <v>mois</v>
          </cell>
          <cell r="H43">
            <v>322730</v>
          </cell>
          <cell r="I43" t="str">
            <v>XOF</v>
          </cell>
          <cell r="J43">
            <v>491.99871333029455</v>
          </cell>
          <cell r="K43" t="str">
            <v>EUR</v>
          </cell>
          <cell r="L43">
            <v>11807.969119927069</v>
          </cell>
          <cell r="M43">
            <v>2367.8860636355735</v>
          </cell>
          <cell r="N43">
            <v>9236.8227534944217</v>
          </cell>
          <cell r="O43">
            <v>203.26030279707692</v>
          </cell>
          <cell r="P43">
            <v>0</v>
          </cell>
        </row>
        <row r="44">
          <cell r="B44" t="str">
            <v>M2.1.1.2.1</v>
          </cell>
          <cell r="C44" t="str">
            <v>Responsable Protection et Genre - ERAD</v>
          </cell>
          <cell r="D44">
            <v>1</v>
          </cell>
          <cell r="E44" t="str">
            <v>pers</v>
          </cell>
          <cell r="F44">
            <v>23</v>
          </cell>
          <cell r="G44" t="str">
            <v>mois</v>
          </cell>
          <cell r="H44">
            <v>900000</v>
          </cell>
          <cell r="I44" t="str">
            <v>XOF</v>
          </cell>
          <cell r="J44">
            <v>1372.0411551366935</v>
          </cell>
          <cell r="K44" t="str">
            <v>EUR</v>
          </cell>
          <cell r="L44">
            <v>31556.946568143951</v>
          </cell>
          <cell r="M44">
            <v>6328.2054035437741</v>
          </cell>
          <cell r="N44">
            <v>24685.52543887751</v>
          </cell>
          <cell r="O44">
            <v>543.21572572267485</v>
          </cell>
          <cell r="P44">
            <v>0</v>
          </cell>
        </row>
        <row r="45">
          <cell r="B45" t="str">
            <v>M2.1.1.2.2</v>
          </cell>
          <cell r="C45" t="str">
            <v>Superviseur communautaire - ERAD</v>
          </cell>
          <cell r="D45">
            <v>1</v>
          </cell>
          <cell r="E45" t="str">
            <v>pers</v>
          </cell>
          <cell r="F45">
            <v>23</v>
          </cell>
          <cell r="G45" t="str">
            <v>mois</v>
          </cell>
          <cell r="H45">
            <v>750000</v>
          </cell>
          <cell r="I45" t="str">
            <v>XOF</v>
          </cell>
          <cell r="J45">
            <v>1143.3676292805778</v>
          </cell>
          <cell r="K45" t="str">
            <v>EUR</v>
          </cell>
          <cell r="L45">
            <v>26297.45547345329</v>
          </cell>
          <cell r="M45">
            <v>5273.5045029531448</v>
          </cell>
          <cell r="N45">
            <v>20571.271199064591</v>
          </cell>
          <cell r="O45">
            <v>452.67977143556232</v>
          </cell>
          <cell r="P45">
            <v>0</v>
          </cell>
        </row>
        <row r="46">
          <cell r="B46" t="str">
            <v>M2.1.1.2.3</v>
          </cell>
          <cell r="C46" t="str">
            <v>Assistants communautaires (appelés animateurs à la phase 1) - ERAD</v>
          </cell>
          <cell r="D46">
            <v>4</v>
          </cell>
          <cell r="E46" t="str">
            <v>pers</v>
          </cell>
          <cell r="F46">
            <v>23</v>
          </cell>
          <cell r="G46" t="str">
            <v>mois</v>
          </cell>
          <cell r="H46">
            <v>400000</v>
          </cell>
          <cell r="I46" t="str">
            <v>XOF</v>
          </cell>
          <cell r="J46">
            <v>609.79606894964149</v>
          </cell>
          <cell r="K46" t="str">
            <v>EUR</v>
          </cell>
          <cell r="L46">
            <v>56101.238343367018</v>
          </cell>
          <cell r="M46">
            <v>11250.142939633375</v>
          </cell>
          <cell r="N46">
            <v>43885.378558004457</v>
          </cell>
          <cell r="O46">
            <v>965.71684572919969</v>
          </cell>
          <cell r="P46">
            <v>0</v>
          </cell>
        </row>
        <row r="47">
          <cell r="B47" t="str">
            <v>M2.1.1.2.4</v>
          </cell>
          <cell r="C47" t="str">
            <v>Comptable Kita - ERAD</v>
          </cell>
          <cell r="D47">
            <v>1</v>
          </cell>
          <cell r="E47" t="str">
            <v>pers</v>
          </cell>
          <cell r="F47">
            <v>23</v>
          </cell>
          <cell r="G47" t="str">
            <v>mois</v>
          </cell>
          <cell r="H47">
            <v>400000</v>
          </cell>
          <cell r="I47" t="str">
            <v>XOF</v>
          </cell>
          <cell r="J47">
            <v>609.79606894964149</v>
          </cell>
          <cell r="K47" t="str">
            <v>EUR</v>
          </cell>
          <cell r="L47">
            <v>14025.309585841755</v>
          </cell>
          <cell r="M47">
            <v>2812.5357349083438</v>
          </cell>
          <cell r="N47">
            <v>10971.344639501114</v>
          </cell>
          <cell r="O47">
            <v>241.42921143229992</v>
          </cell>
          <cell r="P47">
            <v>0</v>
          </cell>
        </row>
        <row r="48">
          <cell r="B48" t="str">
            <v>C2.1.1.1</v>
          </cell>
          <cell r="C48" t="str">
            <v>COORDINATEUR PROJET</v>
          </cell>
          <cell r="D48">
            <v>1</v>
          </cell>
          <cell r="E48" t="str">
            <v>Personne</v>
          </cell>
          <cell r="F48">
            <v>18</v>
          </cell>
          <cell r="G48" t="str">
            <v>Mois</v>
          </cell>
          <cell r="H48">
            <v>2500</v>
          </cell>
          <cell r="I48" t="str">
            <v>USD</v>
          </cell>
          <cell r="J48">
            <v>2294.1392389575431</v>
          </cell>
          <cell r="K48" t="str">
            <v>EUR</v>
          </cell>
          <cell r="L48">
            <v>41294.506301235771</v>
          </cell>
          <cell r="M48">
            <v>10323.626575308943</v>
          </cell>
          <cell r="N48">
            <v>30970.879725926829</v>
          </cell>
          <cell r="O48">
            <v>0</v>
          </cell>
          <cell r="P48">
            <v>0</v>
          </cell>
        </row>
        <row r="49">
          <cell r="B49" t="str">
            <v>C2.1.1.2</v>
          </cell>
          <cell r="C49" t="str">
            <v>INFIRMIER SUPERVISEUR</v>
          </cell>
          <cell r="D49">
            <v>1</v>
          </cell>
          <cell r="E49" t="str">
            <v>Personne</v>
          </cell>
          <cell r="F49">
            <v>18</v>
          </cell>
          <cell r="G49" t="str">
            <v>Mois</v>
          </cell>
          <cell r="H49">
            <v>1116</v>
          </cell>
          <cell r="I49" t="str">
            <v>USD</v>
          </cell>
          <cell r="J49">
            <v>1024.1037562706472</v>
          </cell>
          <cell r="K49" t="str">
            <v>EUR</v>
          </cell>
          <cell r="L49">
            <v>18433.867612871651</v>
          </cell>
          <cell r="M49">
            <v>4608.4669032179127</v>
          </cell>
          <cell r="N49">
            <v>13825.400709653739</v>
          </cell>
          <cell r="O49">
            <v>0</v>
          </cell>
          <cell r="P49">
            <v>0</v>
          </cell>
        </row>
        <row r="50">
          <cell r="B50" t="str">
            <v>C2.1.1.3</v>
          </cell>
          <cell r="C50" t="str">
            <v>INFIRMIER SUPERVISEUR</v>
          </cell>
          <cell r="D50">
            <v>1</v>
          </cell>
          <cell r="E50" t="str">
            <v>Personne</v>
          </cell>
          <cell r="F50">
            <v>16</v>
          </cell>
          <cell r="G50" t="str">
            <v>Mois</v>
          </cell>
          <cell r="H50">
            <v>1116</v>
          </cell>
          <cell r="I50" t="str">
            <v>USD</v>
          </cell>
          <cell r="J50">
            <v>1024.1037562706472</v>
          </cell>
          <cell r="K50" t="str">
            <v>EUR</v>
          </cell>
          <cell r="L50">
            <v>16385.660100330355</v>
          </cell>
          <cell r="M50">
            <v>4096.4150250825887</v>
          </cell>
          <cell r="N50">
            <v>12289.245075247767</v>
          </cell>
          <cell r="O50">
            <v>0</v>
          </cell>
          <cell r="P50">
            <v>0</v>
          </cell>
        </row>
        <row r="51">
          <cell r="B51" t="str">
            <v>C2.1.1.4</v>
          </cell>
          <cell r="C51" t="str">
            <v>PSYCHOLOGUE CLINICIEN</v>
          </cell>
          <cell r="D51">
            <v>1</v>
          </cell>
          <cell r="E51" t="str">
            <v>Personne</v>
          </cell>
          <cell r="F51">
            <v>16</v>
          </cell>
          <cell r="G51" t="str">
            <v>Mois</v>
          </cell>
          <cell r="H51">
            <v>1488</v>
          </cell>
          <cell r="I51" t="str">
            <v>USD</v>
          </cell>
          <cell r="J51">
            <v>1365.4716750275295</v>
          </cell>
          <cell r="K51" t="str">
            <v>EUR</v>
          </cell>
          <cell r="L51">
            <v>21847.546800440472</v>
          </cell>
          <cell r="M51">
            <v>5461.886700110118</v>
          </cell>
          <cell r="N51">
            <v>16385.660100330355</v>
          </cell>
          <cell r="O51">
            <v>0</v>
          </cell>
          <cell r="P51">
            <v>0</v>
          </cell>
        </row>
        <row r="52">
          <cell r="B52" t="str">
            <v>C2.1.1.5</v>
          </cell>
          <cell r="C52" t="str">
            <v>ASSISTANT RAF</v>
          </cell>
          <cell r="D52">
            <v>1</v>
          </cell>
          <cell r="E52" t="str">
            <v>Personne</v>
          </cell>
          <cell r="F52">
            <v>18</v>
          </cell>
          <cell r="G52" t="str">
            <v>Mois</v>
          </cell>
          <cell r="H52">
            <v>1500</v>
          </cell>
          <cell r="I52" t="str">
            <v>USD</v>
          </cell>
          <cell r="J52">
            <v>1376.4835433745257</v>
          </cell>
          <cell r="K52" t="str">
            <v>EUR</v>
          </cell>
          <cell r="L52">
            <v>24776.70378074146</v>
          </cell>
          <cell r="M52">
            <v>6194.175945185365</v>
          </cell>
          <cell r="N52">
            <v>18582.527835556095</v>
          </cell>
          <cell r="O52">
            <v>0</v>
          </cell>
          <cell r="P52">
            <v>0</v>
          </cell>
        </row>
        <row r="53">
          <cell r="B53" t="str">
            <v>C2.1.1.6</v>
          </cell>
          <cell r="C53" t="str">
            <v>CAISSIER</v>
          </cell>
          <cell r="D53">
            <v>1</v>
          </cell>
          <cell r="E53" t="str">
            <v>Personne</v>
          </cell>
          <cell r="F53">
            <v>15</v>
          </cell>
          <cell r="G53" t="str">
            <v>Mois</v>
          </cell>
          <cell r="H53">
            <v>950</v>
          </cell>
          <cell r="I53" t="str">
            <v>USD</v>
          </cell>
          <cell r="J53">
            <v>871.77291080386635</v>
          </cell>
          <cell r="K53" t="str">
            <v>EUR</v>
          </cell>
          <cell r="L53">
            <v>13076.593662057996</v>
          </cell>
          <cell r="M53">
            <v>3269.148415514499</v>
          </cell>
          <cell r="N53">
            <v>9807.445246543497</v>
          </cell>
          <cell r="O53">
            <v>0</v>
          </cell>
          <cell r="P53">
            <v>0</v>
          </cell>
        </row>
        <row r="54">
          <cell r="B54" t="str">
            <v>C2.1.1.7</v>
          </cell>
          <cell r="C54" t="str">
            <v>ASSISTANT LOGISTICIEN DE BASE</v>
          </cell>
          <cell r="D54">
            <v>1</v>
          </cell>
          <cell r="E54" t="str">
            <v>Personne</v>
          </cell>
          <cell r="F54">
            <v>18</v>
          </cell>
          <cell r="G54" t="str">
            <v>Mois</v>
          </cell>
          <cell r="H54">
            <v>1500</v>
          </cell>
          <cell r="I54" t="str">
            <v>USD</v>
          </cell>
          <cell r="J54">
            <v>1376.4835433745257</v>
          </cell>
          <cell r="K54" t="str">
            <v>EUR</v>
          </cell>
          <cell r="L54">
            <v>24776.70378074146</v>
          </cell>
          <cell r="M54">
            <v>6194.175945185365</v>
          </cell>
          <cell r="N54">
            <v>18582.527835556095</v>
          </cell>
          <cell r="O54">
            <v>0</v>
          </cell>
          <cell r="P54">
            <v>0</v>
          </cell>
        </row>
        <row r="55">
          <cell r="B55" t="str">
            <v>C2.1.1.8</v>
          </cell>
          <cell r="C55" t="str">
            <v>MENAGER</v>
          </cell>
          <cell r="D55">
            <v>1</v>
          </cell>
          <cell r="E55" t="str">
            <v>Personne</v>
          </cell>
          <cell r="F55">
            <v>6</v>
          </cell>
          <cell r="G55" t="str">
            <v>Mois</v>
          </cell>
          <cell r="H55">
            <v>675</v>
          </cell>
          <cell r="I55" t="str">
            <v>USD</v>
          </cell>
          <cell r="J55">
            <v>619.41759451853659</v>
          </cell>
          <cell r="K55" t="str">
            <v>EUR</v>
          </cell>
          <cell r="L55">
            <v>3716.5055671112195</v>
          </cell>
          <cell r="M55">
            <v>929.12639177780488</v>
          </cell>
          <cell r="N55">
            <v>2787.3791753334144</v>
          </cell>
          <cell r="O55">
            <v>0</v>
          </cell>
          <cell r="P55">
            <v>0</v>
          </cell>
        </row>
        <row r="56">
          <cell r="B56" t="str">
            <v>C2.1.1.9</v>
          </cell>
          <cell r="C56" t="str">
            <v>GARDIENS BASE</v>
          </cell>
          <cell r="D56">
            <v>3</v>
          </cell>
          <cell r="E56" t="str">
            <v>Personne</v>
          </cell>
          <cell r="F56">
            <v>6</v>
          </cell>
          <cell r="G56" t="str">
            <v>Mois</v>
          </cell>
          <cell r="H56">
            <v>250</v>
          </cell>
          <cell r="I56" t="str">
            <v>USD</v>
          </cell>
          <cell r="J56">
            <v>229.41392389575429</v>
          </cell>
          <cell r="K56" t="str">
            <v>EUR</v>
          </cell>
          <cell r="L56">
            <v>4129.450630123577</v>
          </cell>
          <cell r="M56">
            <v>1032.3626575308942</v>
          </cell>
          <cell r="N56">
            <v>3097.0879725926825</v>
          </cell>
          <cell r="O56">
            <v>0</v>
          </cell>
          <cell r="P56">
            <v>0</v>
          </cell>
        </row>
        <row r="57">
          <cell r="B57" t="str">
            <v>C2.1.1.10</v>
          </cell>
          <cell r="C57" t="str">
            <v>TRAVAILLEURS JOURNALIERS</v>
          </cell>
          <cell r="D57">
            <v>1</v>
          </cell>
          <cell r="E57" t="str">
            <v>forfait</v>
          </cell>
          <cell r="F57">
            <v>18</v>
          </cell>
          <cell r="G57" t="str">
            <v>Mois</v>
          </cell>
          <cell r="H57">
            <v>350</v>
          </cell>
          <cell r="I57" t="str">
            <v>USD</v>
          </cell>
          <cell r="J57">
            <v>321.179493454056</v>
          </cell>
          <cell r="K57" t="str">
            <v>EUR</v>
          </cell>
          <cell r="L57">
            <v>5781.2308821730076</v>
          </cell>
          <cell r="M57">
            <v>1445.3077205432519</v>
          </cell>
          <cell r="N57">
            <v>4335.9231616297557</v>
          </cell>
          <cell r="O57">
            <v>0</v>
          </cell>
          <cell r="P57">
            <v>0</v>
          </cell>
        </row>
        <row r="58">
          <cell r="B58" t="str">
            <v>N2.1.1.1</v>
          </cell>
          <cell r="C58" t="str">
            <v>Technicien Santé Protection</v>
          </cell>
          <cell r="D58">
            <v>3</v>
          </cell>
          <cell r="E58" t="str">
            <v>personne(s)</v>
          </cell>
          <cell r="F58">
            <v>22</v>
          </cell>
          <cell r="G58" t="str">
            <v xml:space="preserve">mois </v>
          </cell>
          <cell r="H58">
            <v>907438</v>
          </cell>
          <cell r="I58" t="str">
            <v>XOF</v>
          </cell>
          <cell r="J58">
            <v>1383.3803130388121</v>
          </cell>
          <cell r="K58" t="str">
            <v>EUR</v>
          </cell>
          <cell r="L58">
            <v>91303.100660561598</v>
          </cell>
          <cell r="M58">
            <v>25670.050821874556</v>
          </cell>
          <cell r="N58">
            <v>56743.675018723057</v>
          </cell>
          <cell r="O58">
            <v>8889.3748199639631</v>
          </cell>
          <cell r="P58">
            <v>0</v>
          </cell>
        </row>
        <row r="59">
          <cell r="B59" t="str">
            <v>N2.1.1.2</v>
          </cell>
          <cell r="C59" t="str">
            <v>Chargé de Dispensation</v>
          </cell>
          <cell r="D59">
            <v>1</v>
          </cell>
          <cell r="E59" t="str">
            <v>personne(s)</v>
          </cell>
          <cell r="F59">
            <v>22</v>
          </cell>
          <cell r="G59" t="str">
            <v xml:space="preserve">mois </v>
          </cell>
          <cell r="H59">
            <v>976371</v>
          </cell>
          <cell r="I59" t="str">
            <v>XOF</v>
          </cell>
          <cell r="J59">
            <v>1488.4679940910762</v>
          </cell>
          <cell r="K59" t="str">
            <v>EUR</v>
          </cell>
          <cell r="L59">
            <v>32746.295870003676</v>
          </cell>
          <cell r="M59">
            <v>9206.6871018569054</v>
          </cell>
          <cell r="N59">
            <v>20351.391765132768</v>
          </cell>
          <cell r="O59">
            <v>3188.2170030139928</v>
          </cell>
          <cell r="P59">
            <v>0</v>
          </cell>
        </row>
        <row r="60">
          <cell r="B60" t="str">
            <v>N2.1.1.3</v>
          </cell>
          <cell r="C60" t="str">
            <v>Psychologue</v>
          </cell>
          <cell r="D60">
            <v>1</v>
          </cell>
          <cell r="E60" t="str">
            <v>personne(s)</v>
          </cell>
          <cell r="F60">
            <v>22</v>
          </cell>
          <cell r="G60" t="str">
            <v xml:space="preserve">mois </v>
          </cell>
          <cell r="H60">
            <v>907438</v>
          </cell>
          <cell r="I60" t="str">
            <v>XOF</v>
          </cell>
          <cell r="J60">
            <v>1383.3803130388121</v>
          </cell>
          <cell r="K60" t="str">
            <v>EUR</v>
          </cell>
          <cell r="L60">
            <v>30434.366886853866</v>
          </cell>
          <cell r="M60">
            <v>8556.6836072915175</v>
          </cell>
          <cell r="N60">
            <v>18914.558339574352</v>
          </cell>
          <cell r="O60">
            <v>2963.124939987988</v>
          </cell>
          <cell r="P60">
            <v>0</v>
          </cell>
        </row>
        <row r="61">
          <cell r="B61" t="str">
            <v>N2.1.1.4</v>
          </cell>
          <cell r="C61" t="str">
            <v>Responsable des activités</v>
          </cell>
          <cell r="D61">
            <v>1</v>
          </cell>
          <cell r="E61" t="str">
            <v>personne(s)</v>
          </cell>
          <cell r="F61">
            <v>23</v>
          </cell>
          <cell r="G61" t="str">
            <v xml:space="preserve">mois </v>
          </cell>
          <cell r="H61">
            <v>1319105</v>
          </cell>
          <cell r="I61" t="str">
            <v>XOF</v>
          </cell>
          <cell r="J61">
            <v>2010.9626088295422</v>
          </cell>
          <cell r="K61" t="str">
            <v>EUR</v>
          </cell>
          <cell r="L61">
            <v>46252.140003079468</v>
          </cell>
          <cell r="M61">
            <v>13003.882408260417</v>
          </cell>
          <cell r="N61">
            <v>28745.096084002791</v>
          </cell>
          <cell r="O61">
            <v>4503.1615108162487</v>
          </cell>
          <cell r="P61">
            <v>0</v>
          </cell>
        </row>
        <row r="62">
          <cell r="B62" t="str">
            <v>N2.1.1.5</v>
          </cell>
          <cell r="C62" t="str">
            <v>Agent de Santé Communautaire</v>
          </cell>
          <cell r="D62">
            <v>2</v>
          </cell>
          <cell r="E62" t="str">
            <v>personne(s)</v>
          </cell>
          <cell r="F62">
            <v>22</v>
          </cell>
          <cell r="G62" t="str">
            <v xml:space="preserve">mois </v>
          </cell>
          <cell r="H62">
            <v>568282</v>
          </cell>
          <cell r="I62" t="str">
            <v>XOF</v>
          </cell>
          <cell r="J62">
            <v>866.34032413710042</v>
          </cell>
          <cell r="K62" t="str">
            <v>EUR</v>
          </cell>
          <cell r="L62">
            <v>38118.974262032418</v>
          </cell>
          <cell r="M62">
            <v>10717.226463337083</v>
          </cell>
          <cell r="N62">
            <v>23690.440652320027</v>
          </cell>
          <cell r="O62">
            <v>3711.3071463752972</v>
          </cell>
          <cell r="P62">
            <v>0</v>
          </cell>
        </row>
        <row r="63">
          <cell r="B63" t="str">
            <v>N2.1.1.6</v>
          </cell>
          <cell r="C63" t="str">
            <v>Admin Base</v>
          </cell>
          <cell r="D63">
            <v>1</v>
          </cell>
          <cell r="E63" t="str">
            <v>personne(s)</v>
          </cell>
          <cell r="F63">
            <v>24</v>
          </cell>
          <cell r="G63" t="str">
            <v xml:space="preserve">mois </v>
          </cell>
          <cell r="H63">
            <v>1052197</v>
          </cell>
          <cell r="I63" t="str">
            <v>XOF</v>
          </cell>
          <cell r="J63">
            <v>1604.0639859015148</v>
          </cell>
          <cell r="K63" t="str">
            <v>EUR</v>
          </cell>
          <cell r="L63">
            <v>38497.535661636357</v>
          </cell>
          <cell r="M63">
            <v>10823.65976403254</v>
          </cell>
          <cell r="N63">
            <v>23925.711578261733</v>
          </cell>
          <cell r="O63">
            <v>3748.1643193420764</v>
          </cell>
          <cell r="P63">
            <v>0</v>
          </cell>
        </row>
        <row r="64">
          <cell r="B64" t="str">
            <v>N2.1.1.7</v>
          </cell>
          <cell r="C64" t="str">
            <v>Caissier</v>
          </cell>
          <cell r="D64">
            <v>1</v>
          </cell>
          <cell r="E64" t="str">
            <v>personne(s)</v>
          </cell>
          <cell r="F64">
            <v>10</v>
          </cell>
          <cell r="G64" t="str">
            <v xml:space="preserve">mois </v>
          </cell>
          <cell r="H64">
            <v>529533</v>
          </cell>
          <cell r="I64" t="str">
            <v>XOF</v>
          </cell>
          <cell r="J64">
            <v>807.26785444777636</v>
          </cell>
          <cell r="K64" t="str">
            <v>EUR</v>
          </cell>
          <cell r="L64">
            <v>8072.6785444777634</v>
          </cell>
          <cell r="M64">
            <v>2269.6498476629704</v>
          </cell>
          <cell r="N64">
            <v>5017.0634353530713</v>
          </cell>
          <cell r="O64">
            <v>785.96526146171925</v>
          </cell>
          <cell r="P64">
            <v>0</v>
          </cell>
        </row>
        <row r="65">
          <cell r="B65" t="str">
            <v>N2.1.1.8</v>
          </cell>
          <cell r="C65" t="str">
            <v>Référent Rehabilitation_Projet et/ou Responsable Réhab_Volant</v>
          </cell>
          <cell r="D65">
            <v>1</v>
          </cell>
          <cell r="E65" t="str">
            <v>personne(s)</v>
          </cell>
          <cell r="F65">
            <v>5</v>
          </cell>
          <cell r="G65" t="str">
            <v xml:space="preserve">mois </v>
          </cell>
          <cell r="H65">
            <v>1219015</v>
          </cell>
          <cell r="I65" t="str">
            <v>XOF</v>
          </cell>
          <cell r="J65">
            <v>1858.3763874766182</v>
          </cell>
          <cell r="K65" t="str">
            <v>EUR</v>
          </cell>
          <cell r="L65">
            <v>9291.881937383092</v>
          </cell>
          <cell r="M65">
            <v>2612.4313395471822</v>
          </cell>
          <cell r="N65">
            <v>5774.7822927437246</v>
          </cell>
          <cell r="O65">
            <v>904.66830509218289</v>
          </cell>
          <cell r="P65">
            <v>0</v>
          </cell>
        </row>
        <row r="66">
          <cell r="B66" t="str">
            <v>N2.1.1.9</v>
          </cell>
          <cell r="C66" t="str">
            <v>Gardiens</v>
          </cell>
          <cell r="D66">
            <v>5</v>
          </cell>
          <cell r="E66" t="str">
            <v>Equipe</v>
          </cell>
          <cell r="F66">
            <v>24</v>
          </cell>
          <cell r="G66" t="str">
            <v xml:space="preserve">mois </v>
          </cell>
          <cell r="H66">
            <v>142800</v>
          </cell>
          <cell r="I66" t="str">
            <v>XOF</v>
          </cell>
          <cell r="J66">
            <v>217.69719661502202</v>
          </cell>
          <cell r="K66" t="str">
            <v>EUR</v>
          </cell>
          <cell r="L66">
            <v>26123.663593802645</v>
          </cell>
          <cell r="M66">
            <v>7344.7206858784366</v>
          </cell>
          <cell r="N66">
            <v>16235.512995074951</v>
          </cell>
          <cell r="O66">
            <v>2543.4299128492507</v>
          </cell>
          <cell r="P66">
            <v>0</v>
          </cell>
        </row>
        <row r="67">
          <cell r="B67" t="str">
            <v>N2.1.1.10</v>
          </cell>
          <cell r="C67" t="str">
            <v>Chauffeurs</v>
          </cell>
          <cell r="D67">
            <v>2</v>
          </cell>
          <cell r="E67" t="str">
            <v>personne(s)</v>
          </cell>
          <cell r="F67">
            <v>24</v>
          </cell>
          <cell r="G67" t="str">
            <v xml:space="preserve">mois </v>
          </cell>
          <cell r="H67">
            <v>529534</v>
          </cell>
          <cell r="I67" t="str">
            <v>XOF</v>
          </cell>
          <cell r="J67">
            <v>807.26937893794866</v>
          </cell>
          <cell r="K67" t="str">
            <v>EUR</v>
          </cell>
          <cell r="L67">
            <v>38748.930189021536</v>
          </cell>
          <cell r="M67">
            <v>10894.339842229558</v>
          </cell>
          <cell r="N67">
            <v>24081.94996732218</v>
          </cell>
          <cell r="O67">
            <v>3772.6403794697899</v>
          </cell>
          <cell r="P67">
            <v>0</v>
          </cell>
        </row>
        <row r="68">
          <cell r="B68" t="str">
            <v>N2.1.1.11</v>
          </cell>
          <cell r="C68" t="str">
            <v>Cuisinière Menagère Guest-Bureau</v>
          </cell>
          <cell r="D68">
            <v>1</v>
          </cell>
          <cell r="E68" t="str">
            <v>personne(s)</v>
          </cell>
          <cell r="F68">
            <v>23</v>
          </cell>
          <cell r="G68" t="str">
            <v xml:space="preserve">mois </v>
          </cell>
          <cell r="H68">
            <v>440117</v>
          </cell>
          <cell r="I68" t="str">
            <v>XOF</v>
          </cell>
          <cell r="J68">
            <v>670.95404119477348</v>
          </cell>
          <cell r="K68" t="str">
            <v>EUR</v>
          </cell>
          <cell r="L68">
            <v>15431.942947479791</v>
          </cell>
          <cell r="M68">
            <v>4338.7218711750402</v>
          </cell>
          <cell r="N68">
            <v>9590.7493741613125</v>
          </cell>
          <cell r="O68">
            <v>1502.4717021434344</v>
          </cell>
          <cell r="P68">
            <v>0</v>
          </cell>
        </row>
        <row r="69">
          <cell r="B69" t="str">
            <v>N2.1.1.12</v>
          </cell>
          <cell r="C69" t="str">
            <v>Agent de menage (Mi-temps)</v>
          </cell>
          <cell r="D69">
            <v>1</v>
          </cell>
          <cell r="E69" t="str">
            <v>personne(s)</v>
          </cell>
          <cell r="F69">
            <v>12</v>
          </cell>
          <cell r="G69" t="str">
            <v xml:space="preserve">mois </v>
          </cell>
          <cell r="H69">
            <v>440117</v>
          </cell>
          <cell r="I69" t="str">
            <v>XOF</v>
          </cell>
          <cell r="J69">
            <v>670.95404119477348</v>
          </cell>
          <cell r="K69" t="str">
            <v>EUR</v>
          </cell>
          <cell r="L69">
            <v>8051.4484943372818</v>
          </cell>
          <cell r="M69">
            <v>2263.6809762652383</v>
          </cell>
          <cell r="N69">
            <v>5003.8692386928587</v>
          </cell>
          <cell r="O69">
            <v>783.89827937918324</v>
          </cell>
          <cell r="P69">
            <v>0</v>
          </cell>
        </row>
        <row r="70">
          <cell r="B70" t="str">
            <v>N2.1.1.13</v>
          </cell>
          <cell r="C70" t="str">
            <v>Assitant gestionnaire Données</v>
          </cell>
          <cell r="D70">
            <v>1</v>
          </cell>
          <cell r="E70" t="str">
            <v>personne(s)</v>
          </cell>
          <cell r="F70">
            <v>22</v>
          </cell>
          <cell r="G70" t="str">
            <v xml:space="preserve">mois </v>
          </cell>
          <cell r="H70">
            <v>719440</v>
          </cell>
          <cell r="I70" t="str">
            <v>XOF</v>
          </cell>
          <cell r="J70">
            <v>1096.7792096128253</v>
          </cell>
          <cell r="K70" t="str">
            <v>EUR</v>
          </cell>
          <cell r="L70">
            <v>24129.142611482155</v>
          </cell>
          <cell r="M70">
            <v>6783.9570906550198</v>
          </cell>
          <cell r="N70">
            <v>14995.94446322875</v>
          </cell>
          <cell r="O70">
            <v>2349.241057598379</v>
          </cell>
          <cell r="P70">
            <v>0</v>
          </cell>
        </row>
        <row r="71">
          <cell r="B71" t="str">
            <v>N2.1.1.14</v>
          </cell>
          <cell r="C71" t="str">
            <v>Journaliers / prestataires</v>
          </cell>
          <cell r="D71">
            <v>2</v>
          </cell>
          <cell r="E71" t="str">
            <v>personne(s)</v>
          </cell>
          <cell r="F71">
            <v>200</v>
          </cell>
          <cell r="G71" t="str">
            <v>Jours</v>
          </cell>
          <cell r="H71">
            <v>4500</v>
          </cell>
          <cell r="I71" t="str">
            <v>XOF</v>
          </cell>
          <cell r="J71">
            <v>6.8602057756834673</v>
          </cell>
          <cell r="K71" t="str">
            <v>EUR</v>
          </cell>
          <cell r="L71">
            <v>2744.0823102733871</v>
          </cell>
          <cell r="M71">
            <v>771.50427372672664</v>
          </cell>
          <cell r="N71">
            <v>1705.4110288944275</v>
          </cell>
          <cell r="O71">
            <v>267.1670076522322</v>
          </cell>
          <cell r="P71">
            <v>0</v>
          </cell>
        </row>
        <row r="72">
          <cell r="B72" t="str">
            <v>N2.1.1.15</v>
          </cell>
          <cell r="C72" t="str">
            <v>Assistant Log</v>
          </cell>
          <cell r="D72">
            <v>1</v>
          </cell>
          <cell r="E72" t="str">
            <v>personne(s)</v>
          </cell>
          <cell r="F72">
            <v>22</v>
          </cell>
          <cell r="G72" t="str">
            <v xml:space="preserve">mois </v>
          </cell>
          <cell r="H72">
            <v>719439</v>
          </cell>
          <cell r="I72" t="str">
            <v>XOF</v>
          </cell>
          <cell r="J72">
            <v>1096.7776851226529</v>
          </cell>
          <cell r="K72" t="str">
            <v>EUR</v>
          </cell>
          <cell r="L72">
            <v>24129.109072698364</v>
          </cell>
          <cell r="M72">
            <v>6783.9476611583405</v>
          </cell>
          <cell r="N72">
            <v>14995.923619316176</v>
          </cell>
          <cell r="O72">
            <v>2349.2377922238411</v>
          </cell>
          <cell r="P72">
            <v>0</v>
          </cell>
        </row>
        <row r="73">
          <cell r="B73" t="str">
            <v>T2.1.2</v>
          </cell>
          <cell r="C73" t="str">
            <v>Personnel support</v>
          </cell>
          <cell r="L73">
            <v>395958.58960066776</v>
          </cell>
          <cell r="M73">
            <v>93918.973970231775</v>
          </cell>
          <cell r="N73">
            <v>285472.01539950212</v>
          </cell>
          <cell r="O73">
            <v>16567.600230933964</v>
          </cell>
          <cell r="P73">
            <v>0</v>
          </cell>
        </row>
        <row r="74">
          <cell r="B74" t="str">
            <v>M2.1.2.2.1</v>
          </cell>
          <cell r="C74" t="str">
            <v xml:space="preserve"> Adjoint Coordinateur Logistique </v>
          </cell>
          <cell r="D74">
            <v>1</v>
          </cell>
          <cell r="E74" t="str">
            <v>Pers</v>
          </cell>
          <cell r="F74">
            <v>6</v>
          </cell>
          <cell r="G74" t="str">
            <v>mois</v>
          </cell>
          <cell r="H74">
            <v>1250000</v>
          </cell>
          <cell r="I74" t="str">
            <v>XOF</v>
          </cell>
          <cell r="J74">
            <v>1905.6127154676299</v>
          </cell>
          <cell r="K74" t="str">
            <v>EUR</v>
          </cell>
          <cell r="L74">
            <v>11433.67629280578</v>
          </cell>
          <cell r="M74">
            <v>2292.8280447622369</v>
          </cell>
          <cell r="N74">
            <v>8944.0309561150407</v>
          </cell>
          <cell r="O74">
            <v>196.8172919285054</v>
          </cell>
          <cell r="P74">
            <v>0</v>
          </cell>
        </row>
        <row r="75">
          <cell r="B75" t="str">
            <v>M2.1.2.2.2</v>
          </cell>
          <cell r="C75" t="str">
            <v xml:space="preserve"> Logisticien Base  </v>
          </cell>
          <cell r="D75">
            <v>1</v>
          </cell>
          <cell r="E75" t="str">
            <v>Pers</v>
          </cell>
          <cell r="F75">
            <v>6</v>
          </cell>
          <cell r="G75" t="str">
            <v>mois</v>
          </cell>
          <cell r="H75">
            <v>850000</v>
          </cell>
          <cell r="I75" t="str">
            <v>XOF</v>
          </cell>
          <cell r="J75">
            <v>1295.8166465179881</v>
          </cell>
          <cell r="K75" t="str">
            <v>EUR</v>
          </cell>
          <cell r="L75">
            <v>7774.8998791079284</v>
          </cell>
          <cell r="M75">
            <v>1559.1230704383208</v>
          </cell>
          <cell r="N75">
            <v>6081.9410501582261</v>
          </cell>
          <cell r="O75">
            <v>133.83575851138363</v>
          </cell>
          <cell r="P75">
            <v>0</v>
          </cell>
        </row>
        <row r="76">
          <cell r="B76" t="str">
            <v>M2.1.2.2.3</v>
          </cell>
          <cell r="C76" t="str">
            <v xml:space="preserve"> Logisticien achat  </v>
          </cell>
          <cell r="D76">
            <v>1</v>
          </cell>
          <cell r="E76" t="str">
            <v>Pers</v>
          </cell>
          <cell r="F76">
            <v>6</v>
          </cell>
          <cell r="G76" t="str">
            <v>mois</v>
          </cell>
          <cell r="H76">
            <v>850000</v>
          </cell>
          <cell r="I76" t="str">
            <v>XOF</v>
          </cell>
          <cell r="J76">
            <v>1295.8166465179881</v>
          </cell>
          <cell r="K76" t="str">
            <v>EUR</v>
          </cell>
          <cell r="L76">
            <v>7774.8998791079284</v>
          </cell>
          <cell r="M76">
            <v>1559.1230704383208</v>
          </cell>
          <cell r="N76">
            <v>6081.9410501582261</v>
          </cell>
          <cell r="O76">
            <v>133.83575851138363</v>
          </cell>
          <cell r="P76">
            <v>0</v>
          </cell>
        </row>
        <row r="77">
          <cell r="B77" t="str">
            <v>M2.1.2.2.4</v>
          </cell>
          <cell r="C77" t="str">
            <v xml:space="preserve"> Gardiens Bureau, logements  </v>
          </cell>
          <cell r="D77">
            <v>8</v>
          </cell>
          <cell r="E77" t="str">
            <v>Pers</v>
          </cell>
          <cell r="F77">
            <v>6</v>
          </cell>
          <cell r="G77" t="str">
            <v>mois</v>
          </cell>
          <cell r="H77">
            <v>271465.59999999998</v>
          </cell>
          <cell r="I77" t="str">
            <v>XOF</v>
          </cell>
          <cell r="J77">
            <v>413.84663933763949</v>
          </cell>
          <cell r="K77" t="str">
            <v>EUR</v>
          </cell>
          <cell r="L77">
            <v>19864.638688206694</v>
          </cell>
          <cell r="M77">
            <v>3983.5132215565272</v>
          </cell>
          <cell r="N77">
            <v>15539.179071490193</v>
          </cell>
          <cell r="O77">
            <v>341.94639515997989</v>
          </cell>
          <cell r="P77">
            <v>0</v>
          </cell>
        </row>
        <row r="78">
          <cell r="B78" t="str">
            <v>M2.1.2.2.5</v>
          </cell>
          <cell r="C78" t="str">
            <v xml:space="preserve"> Chauffeurs  </v>
          </cell>
          <cell r="D78">
            <v>7</v>
          </cell>
          <cell r="E78" t="str">
            <v>Pers</v>
          </cell>
          <cell r="F78">
            <v>6</v>
          </cell>
          <cell r="G78" t="str">
            <v>mois</v>
          </cell>
          <cell r="H78">
            <v>373795.8</v>
          </cell>
          <cell r="I78" t="str">
            <v>XOF</v>
          </cell>
          <cell r="J78">
            <v>569.84802357471597</v>
          </cell>
          <cell r="K78" t="str">
            <v>EUR</v>
          </cell>
          <cell r="L78">
            <v>23933.616990138071</v>
          </cell>
          <cell r="M78">
            <v>4799.4771622242815</v>
          </cell>
          <cell r="N78">
            <v>18722.150756208401</v>
          </cell>
          <cell r="O78">
            <v>411.98907170539553</v>
          </cell>
          <cell r="P78">
            <v>0</v>
          </cell>
        </row>
        <row r="79">
          <cell r="B79" t="str">
            <v>M2.1.2.2.6</v>
          </cell>
          <cell r="C79" t="str">
            <v xml:space="preserve"> Personnel de Ménage Guest House  </v>
          </cell>
          <cell r="D79">
            <v>1</v>
          </cell>
          <cell r="E79" t="str">
            <v>Pers</v>
          </cell>
          <cell r="F79">
            <v>6</v>
          </cell>
          <cell r="G79" t="str">
            <v>mois</v>
          </cell>
          <cell r="H79">
            <v>262660.53000000003</v>
          </cell>
          <cell r="I79" t="str">
            <v>XOF</v>
          </cell>
          <cell r="J79">
            <v>400.42339665557353</v>
          </cell>
          <cell r="K79" t="str">
            <v>EUR</v>
          </cell>
          <cell r="L79">
            <v>2402.5403799334413</v>
          </cell>
          <cell r="M79">
            <v>481.78834354889034</v>
          </cell>
          <cell r="N79">
            <v>1879.3951290156667</v>
          </cell>
          <cell r="O79">
            <v>41.356907368884762</v>
          </cell>
          <cell r="P79">
            <v>0</v>
          </cell>
        </row>
        <row r="80">
          <cell r="B80" t="str">
            <v>M2.1.2.2.7</v>
          </cell>
          <cell r="C80" t="str">
            <v xml:space="preserve"> Cuisinier Guest House  </v>
          </cell>
          <cell r="D80">
            <v>1</v>
          </cell>
          <cell r="E80" t="str">
            <v>Pers</v>
          </cell>
          <cell r="F80">
            <v>6</v>
          </cell>
          <cell r="G80" t="str">
            <v>mois</v>
          </cell>
          <cell r="H80">
            <v>398803.07</v>
          </cell>
          <cell r="I80" t="str">
            <v>XOF</v>
          </cell>
          <cell r="J80">
            <v>607.97136092762184</v>
          </cell>
          <cell r="K80" t="str">
            <v>EUR</v>
          </cell>
          <cell r="L80">
            <v>3647.8281655657311</v>
          </cell>
          <cell r="M80">
            <v>731.50949058662206</v>
          </cell>
          <cell r="N80">
            <v>2853.5256027789706</v>
          </cell>
          <cell r="O80">
            <v>62.793072200139335</v>
          </cell>
          <cell r="P80">
            <v>0</v>
          </cell>
        </row>
        <row r="81">
          <cell r="B81" t="str">
            <v>M2.1.2.2.8</v>
          </cell>
          <cell r="C81" t="str">
            <v xml:space="preserve"> Personnel de Ménage Bureau  </v>
          </cell>
          <cell r="D81">
            <v>1</v>
          </cell>
          <cell r="E81" t="str">
            <v>Pers</v>
          </cell>
          <cell r="F81">
            <v>6</v>
          </cell>
          <cell r="G81" t="str">
            <v>mois</v>
          </cell>
          <cell r="H81">
            <v>271648.07</v>
          </cell>
          <cell r="I81" t="str">
            <v>XOF</v>
          </cell>
          <cell r="J81">
            <v>414.12481305939264</v>
          </cell>
          <cell r="K81" t="str">
            <v>EUR</v>
          </cell>
          <cell r="L81">
            <v>2484.7488783563558</v>
          </cell>
          <cell r="M81">
            <v>498.27385056122819</v>
          </cell>
          <cell r="N81">
            <v>1943.7029977991242</v>
          </cell>
          <cell r="O81">
            <v>42.772029996004051</v>
          </cell>
          <cell r="P81">
            <v>0</v>
          </cell>
        </row>
        <row r="82">
          <cell r="B82" t="str">
            <v>M2.1.2.2.9</v>
          </cell>
          <cell r="C82" t="str">
            <v xml:space="preserve"> Adjoint Coordinateur Ressources Humaines </v>
          </cell>
          <cell r="D82">
            <v>1</v>
          </cell>
          <cell r="E82" t="str">
            <v>Pers</v>
          </cell>
          <cell r="F82">
            <v>6</v>
          </cell>
          <cell r="G82" t="str">
            <v>mois</v>
          </cell>
          <cell r="H82">
            <v>1250000</v>
          </cell>
          <cell r="I82" t="str">
            <v>XOF</v>
          </cell>
          <cell r="J82">
            <v>1905.6127154676299</v>
          </cell>
          <cell r="K82" t="str">
            <v>EUR</v>
          </cell>
          <cell r="L82">
            <v>11433.67629280578</v>
          </cell>
          <cell r="M82">
            <v>2292.8280447622369</v>
          </cell>
          <cell r="N82">
            <v>8944.0309561150407</v>
          </cell>
          <cell r="O82">
            <v>196.8172919285054</v>
          </cell>
          <cell r="P82">
            <v>0</v>
          </cell>
        </row>
        <row r="83">
          <cell r="B83" t="str">
            <v>M2.1.2.2.10</v>
          </cell>
          <cell r="C83" t="str">
            <v xml:space="preserve"> Chargé du récrutement et Developpement RH </v>
          </cell>
          <cell r="D83">
            <v>1</v>
          </cell>
          <cell r="E83" t="str">
            <v>Pers</v>
          </cell>
          <cell r="F83">
            <v>6</v>
          </cell>
          <cell r="G83" t="str">
            <v>mois</v>
          </cell>
          <cell r="H83">
            <v>850000</v>
          </cell>
          <cell r="I83" t="str">
            <v>XOF</v>
          </cell>
          <cell r="J83">
            <v>1295.8166465179881</v>
          </cell>
          <cell r="K83" t="str">
            <v>EUR</v>
          </cell>
          <cell r="L83">
            <v>7774.8998791079284</v>
          </cell>
          <cell r="M83">
            <v>1559.1230704383208</v>
          </cell>
          <cell r="N83">
            <v>6081.9410501582261</v>
          </cell>
          <cell r="O83">
            <v>133.83575851138363</v>
          </cell>
          <cell r="P83">
            <v>0</v>
          </cell>
        </row>
        <row r="84">
          <cell r="B84" t="str">
            <v>M2.1.2.2.11</v>
          </cell>
          <cell r="C84" t="str">
            <v xml:space="preserve"> Assist Admin RH Bamako  </v>
          </cell>
          <cell r="D84">
            <v>1</v>
          </cell>
          <cell r="E84" t="str">
            <v>Pers</v>
          </cell>
          <cell r="F84">
            <v>6</v>
          </cell>
          <cell r="G84" t="str">
            <v>mois</v>
          </cell>
          <cell r="H84">
            <v>623000</v>
          </cell>
          <cell r="I84" t="str">
            <v>XOF</v>
          </cell>
          <cell r="J84">
            <v>949.75737738906662</v>
          </cell>
          <cell r="K84" t="str">
            <v>EUR</v>
          </cell>
          <cell r="L84">
            <v>5698.5442643343995</v>
          </cell>
          <cell r="M84">
            <v>1142.7454975094986</v>
          </cell>
          <cell r="N84">
            <v>4457.7050285277355</v>
          </cell>
          <cell r="O84">
            <v>98.093738297167064</v>
          </cell>
          <cell r="P84">
            <v>0</v>
          </cell>
        </row>
        <row r="85">
          <cell r="B85" t="str">
            <v>M2.1.2.2.12</v>
          </cell>
          <cell r="C85" t="str">
            <v xml:space="preserve"> Adjoint coordinateur Financier </v>
          </cell>
          <cell r="D85">
            <v>1</v>
          </cell>
          <cell r="E85" t="str">
            <v>Pers</v>
          </cell>
          <cell r="F85">
            <v>6</v>
          </cell>
          <cell r="G85" t="str">
            <v>mois</v>
          </cell>
          <cell r="H85">
            <v>1250000</v>
          </cell>
          <cell r="I85" t="str">
            <v>XOF</v>
          </cell>
          <cell r="J85">
            <v>1905.6127154676299</v>
          </cell>
          <cell r="K85" t="str">
            <v>EUR</v>
          </cell>
          <cell r="L85">
            <v>11433.67629280578</v>
          </cell>
          <cell r="M85">
            <v>2292.8280447622369</v>
          </cell>
          <cell r="N85">
            <v>8944.0309561150407</v>
          </cell>
          <cell r="O85">
            <v>196.8172919285054</v>
          </cell>
          <cell r="P85">
            <v>0</v>
          </cell>
        </row>
        <row r="86">
          <cell r="B86" t="str">
            <v>M2.1.2.2.13</v>
          </cell>
          <cell r="C86" t="str">
            <v xml:space="preserve">Assistante Comptable  </v>
          </cell>
          <cell r="D86">
            <v>1</v>
          </cell>
          <cell r="E86" t="str">
            <v>Pers</v>
          </cell>
          <cell r="F86">
            <v>6</v>
          </cell>
          <cell r="G86" t="str">
            <v>mois</v>
          </cell>
          <cell r="H86">
            <v>623000</v>
          </cell>
          <cell r="I86" t="str">
            <v>XOF</v>
          </cell>
          <cell r="J86">
            <v>949.75737738906662</v>
          </cell>
          <cell r="K86" t="str">
            <v>EUR</v>
          </cell>
          <cell r="L86">
            <v>5698.5442643343995</v>
          </cell>
          <cell r="M86">
            <v>1142.7454975094986</v>
          </cell>
          <cell r="N86">
            <v>4457.7050285277355</v>
          </cell>
          <cell r="O86">
            <v>98.093738297167064</v>
          </cell>
          <cell r="P86">
            <v>0</v>
          </cell>
        </row>
        <row r="87">
          <cell r="B87" t="str">
            <v>M2.1.2.2.14</v>
          </cell>
          <cell r="C87" t="str">
            <v xml:space="preserve"> Comptable National  </v>
          </cell>
          <cell r="D87">
            <v>1</v>
          </cell>
          <cell r="E87" t="str">
            <v>Pers</v>
          </cell>
          <cell r="F87">
            <v>6</v>
          </cell>
          <cell r="G87" t="str">
            <v>mois</v>
          </cell>
          <cell r="H87">
            <v>1100000</v>
          </cell>
          <cell r="I87" t="str">
            <v>XOF</v>
          </cell>
          <cell r="J87">
            <v>1676.9391896115142</v>
          </cell>
          <cell r="K87" t="str">
            <v>EUR</v>
          </cell>
          <cell r="L87">
            <v>10061.635137669085</v>
          </cell>
          <cell r="M87">
            <v>2017.6886793907684</v>
          </cell>
          <cell r="N87">
            <v>7870.7472413812347</v>
          </cell>
          <cell r="O87">
            <v>173.19921689708474</v>
          </cell>
          <cell r="P87">
            <v>0</v>
          </cell>
        </row>
        <row r="88">
          <cell r="B88" t="str">
            <v>M2.1.2.2.15</v>
          </cell>
          <cell r="C88" t="str">
            <v xml:space="preserve"> Adjoint Comed </v>
          </cell>
          <cell r="D88">
            <v>1</v>
          </cell>
          <cell r="E88" t="str">
            <v>Pers</v>
          </cell>
          <cell r="F88">
            <v>6</v>
          </cell>
          <cell r="G88" t="str">
            <v>mois</v>
          </cell>
          <cell r="H88">
            <v>1300000</v>
          </cell>
          <cell r="I88" t="str">
            <v>XOF</v>
          </cell>
          <cell r="J88">
            <v>1981.837224086335</v>
          </cell>
          <cell r="K88" t="str">
            <v>EUR</v>
          </cell>
          <cell r="L88">
            <v>11891.023344518009</v>
          </cell>
          <cell r="M88">
            <v>2384.5411665527263</v>
          </cell>
          <cell r="N88">
            <v>9301.7921943596411</v>
          </cell>
          <cell r="O88">
            <v>204.68998360564558</v>
          </cell>
          <cell r="P88">
            <v>0</v>
          </cell>
        </row>
        <row r="89">
          <cell r="B89" t="str">
            <v>M2.1.2.2.16</v>
          </cell>
          <cell r="C89" t="str">
            <v xml:space="preserve"> Responsable redevabilité </v>
          </cell>
          <cell r="D89">
            <v>1</v>
          </cell>
          <cell r="E89" t="str">
            <v>Pers</v>
          </cell>
          <cell r="F89">
            <v>6</v>
          </cell>
          <cell r="G89" t="str">
            <v>mois</v>
          </cell>
          <cell r="H89">
            <v>850000</v>
          </cell>
          <cell r="I89" t="str">
            <v>XOF</v>
          </cell>
          <cell r="J89">
            <v>1295.8166465179881</v>
          </cell>
          <cell r="K89" t="str">
            <v>EUR</v>
          </cell>
          <cell r="L89">
            <v>7774.8998791079284</v>
          </cell>
          <cell r="M89">
            <v>1559.1230704383208</v>
          </cell>
          <cell r="N89">
            <v>6081.9410501582261</v>
          </cell>
          <cell r="O89">
            <v>133.83575851138363</v>
          </cell>
          <cell r="P89">
            <v>0</v>
          </cell>
        </row>
        <row r="90">
          <cell r="B90" t="str">
            <v>M2.1.2.2.17</v>
          </cell>
          <cell r="C90" t="str">
            <v xml:space="preserve"> Chargé des Bases de données </v>
          </cell>
          <cell r="D90">
            <v>1</v>
          </cell>
          <cell r="E90" t="str">
            <v>Pers</v>
          </cell>
          <cell r="F90">
            <v>6</v>
          </cell>
          <cell r="G90" t="str">
            <v>mois</v>
          </cell>
          <cell r="H90">
            <v>850000</v>
          </cell>
          <cell r="I90" t="str">
            <v>XOF</v>
          </cell>
          <cell r="J90">
            <v>1295.8166465179881</v>
          </cell>
          <cell r="K90" t="str">
            <v>EUR</v>
          </cell>
          <cell r="L90">
            <v>7774.8998791079284</v>
          </cell>
          <cell r="M90">
            <v>1559.1230704383208</v>
          </cell>
          <cell r="N90">
            <v>6081.9410501582261</v>
          </cell>
          <cell r="O90">
            <v>133.83575851138363</v>
          </cell>
          <cell r="P90">
            <v>0</v>
          </cell>
        </row>
        <row r="91">
          <cell r="B91" t="str">
            <v>M2.1.2.3.1</v>
          </cell>
          <cell r="C91" t="str">
            <v>Indemnite Directeur (10%) de 1 500 000 FCFA - ERAD</v>
          </cell>
          <cell r="D91">
            <v>1</v>
          </cell>
          <cell r="E91" t="str">
            <v>pers</v>
          </cell>
          <cell r="F91">
            <v>23</v>
          </cell>
          <cell r="G91" t="str">
            <v>mois</v>
          </cell>
          <cell r="H91">
            <v>150000</v>
          </cell>
          <cell r="I91" t="str">
            <v>XOF</v>
          </cell>
          <cell r="J91">
            <v>228.67352585611556</v>
          </cell>
          <cell r="K91" t="str">
            <v>EUR</v>
          </cell>
          <cell r="L91">
            <v>5259.4910946906575</v>
          </cell>
          <cell r="M91">
            <v>1054.7009005906289</v>
          </cell>
          <cell r="N91">
            <v>4114.2542398129181</v>
          </cell>
          <cell r="O91">
            <v>90.53595428711246</v>
          </cell>
          <cell r="P91">
            <v>0</v>
          </cell>
        </row>
        <row r="92">
          <cell r="B92" t="str">
            <v>M2.1.2.3.2</v>
          </cell>
          <cell r="C92" t="str">
            <v>Salaire Coordinateur de projet (50%) de 900 000 FCFA - ERAD</v>
          </cell>
          <cell r="D92">
            <v>1</v>
          </cell>
          <cell r="E92" t="str">
            <v>pers</v>
          </cell>
          <cell r="F92">
            <v>23</v>
          </cell>
          <cell r="G92" t="str">
            <v>mois</v>
          </cell>
          <cell r="H92">
            <v>450000.00000000017</v>
          </cell>
          <cell r="I92" t="str">
            <v>XOF</v>
          </cell>
          <cell r="J92">
            <v>686.02057756834699</v>
          </cell>
          <cell r="K92" t="str">
            <v>EUR</v>
          </cell>
          <cell r="L92">
            <v>15778.473284071981</v>
          </cell>
          <cell r="M92">
            <v>3164.102701771888</v>
          </cell>
          <cell r="N92">
            <v>12342.762719438761</v>
          </cell>
          <cell r="O92">
            <v>271.60786286133754</v>
          </cell>
          <cell r="P92">
            <v>0</v>
          </cell>
        </row>
        <row r="93">
          <cell r="B93" t="str">
            <v>M2.1.2.3.3</v>
          </cell>
          <cell r="C93" t="str">
            <v>Comptable Bureau ERAD Bamako (50%) de 500 000 FCFA - ERAD</v>
          </cell>
          <cell r="D93">
            <v>1</v>
          </cell>
          <cell r="E93" t="str">
            <v>pers</v>
          </cell>
          <cell r="F93">
            <v>23</v>
          </cell>
          <cell r="G93" t="str">
            <v>mois</v>
          </cell>
          <cell r="H93">
            <v>250000.00000000012</v>
          </cell>
          <cell r="I93" t="str">
            <v>XOF</v>
          </cell>
          <cell r="J93">
            <v>381.12254309352613</v>
          </cell>
          <cell r="K93" t="str">
            <v>EUR</v>
          </cell>
          <cell r="L93">
            <v>8765.8184911511016</v>
          </cell>
          <cell r="M93">
            <v>1757.8348343177158</v>
          </cell>
          <cell r="N93">
            <v>6857.0903996882007</v>
          </cell>
          <cell r="O93">
            <v>150.89325714518753</v>
          </cell>
          <cell r="P93">
            <v>0</v>
          </cell>
        </row>
        <row r="94">
          <cell r="B94" t="str">
            <v>C2.1.2.1</v>
          </cell>
          <cell r="C94" t="str">
            <v>ADJOINT COORDINATEUR RH</v>
          </cell>
          <cell r="D94">
            <v>1</v>
          </cell>
          <cell r="E94" t="str">
            <v>Personne</v>
          </cell>
          <cell r="F94">
            <v>2</v>
          </cell>
          <cell r="G94" t="str">
            <v xml:space="preserve">Mois </v>
          </cell>
          <cell r="H94">
            <v>2449.9990090813881</v>
          </cell>
          <cell r="I94" t="str">
            <v>USD</v>
          </cell>
          <cell r="J94">
            <v>2248.2555448562839</v>
          </cell>
          <cell r="K94" t="str">
            <v>EUR</v>
          </cell>
          <cell r="L94">
            <v>4496.5110897125678</v>
          </cell>
          <cell r="M94">
            <v>1124.127772428142</v>
          </cell>
          <cell r="N94">
            <v>3372.3833172844261</v>
          </cell>
          <cell r="O94">
            <v>0</v>
          </cell>
          <cell r="P94">
            <v>0</v>
          </cell>
        </row>
        <row r="95">
          <cell r="B95" t="str">
            <v>C2.1.2.2</v>
          </cell>
          <cell r="C95" t="str">
            <v>ADJOINT COORDINATEUR FINANCIER</v>
          </cell>
          <cell r="D95">
            <v>1</v>
          </cell>
          <cell r="E95" t="str">
            <v>Personne</v>
          </cell>
          <cell r="F95">
            <v>2</v>
          </cell>
          <cell r="G95" t="str">
            <v xml:space="preserve">Mois </v>
          </cell>
          <cell r="H95">
            <v>2450.3252499782761</v>
          </cell>
          <cell r="I95" t="str">
            <v>USD</v>
          </cell>
          <cell r="J95">
            <v>2248.5549216734453</v>
          </cell>
          <cell r="K95" t="str">
            <v>EUR</v>
          </cell>
          <cell r="L95">
            <v>4497.1098433468906</v>
          </cell>
          <cell r="M95">
            <v>1124.2774608367226</v>
          </cell>
          <cell r="N95">
            <v>3372.8323825101679</v>
          </cell>
          <cell r="O95">
            <v>0</v>
          </cell>
          <cell r="P95">
            <v>0</v>
          </cell>
        </row>
        <row r="96">
          <cell r="B96" t="str">
            <v>C2.1.2.3</v>
          </cell>
          <cell r="C96" t="str">
            <v>ADJOINT COORDINATEUR LOGISTIQUE</v>
          </cell>
          <cell r="D96">
            <v>1</v>
          </cell>
          <cell r="E96" t="str">
            <v>Personne</v>
          </cell>
          <cell r="F96">
            <v>2</v>
          </cell>
          <cell r="G96" t="str">
            <v xml:space="preserve">Mois </v>
          </cell>
          <cell r="H96">
            <v>2450.3252499782761</v>
          </cell>
          <cell r="I96" t="str">
            <v>USD</v>
          </cell>
          <cell r="J96">
            <v>2248.5549216734453</v>
          </cell>
          <cell r="K96" t="str">
            <v>EUR</v>
          </cell>
          <cell r="L96">
            <v>4497.1098433468906</v>
          </cell>
          <cell r="M96">
            <v>1124.2774608367226</v>
          </cell>
          <cell r="N96">
            <v>3372.8323825101679</v>
          </cell>
          <cell r="O96">
            <v>0</v>
          </cell>
          <cell r="P96">
            <v>0</v>
          </cell>
        </row>
        <row r="97">
          <cell r="B97" t="str">
            <v>C2.1.2.4</v>
          </cell>
          <cell r="C97" t="str">
            <v>REFERENT SECURITE</v>
          </cell>
          <cell r="D97">
            <v>1</v>
          </cell>
          <cell r="E97" t="str">
            <v>Personne</v>
          </cell>
          <cell r="F97">
            <v>2</v>
          </cell>
          <cell r="G97" t="str">
            <v xml:space="preserve">Mois </v>
          </cell>
          <cell r="H97">
            <v>3540.718370259026</v>
          </cell>
          <cell r="I97" t="str">
            <v>USD</v>
          </cell>
          <cell r="J97">
            <v>3249.1603789236133</v>
          </cell>
          <cell r="K97" t="str">
            <v>EUR</v>
          </cell>
          <cell r="L97">
            <v>6498.3207578472266</v>
          </cell>
          <cell r="M97">
            <v>1624.5801894618066</v>
          </cell>
          <cell r="N97">
            <v>4873.7405683854195</v>
          </cell>
          <cell r="O97">
            <v>0</v>
          </cell>
          <cell r="P97">
            <v>0</v>
          </cell>
        </row>
        <row r="98">
          <cell r="B98" t="str">
            <v>C2.1.2.5</v>
          </cell>
          <cell r="C98" t="str">
            <v>REFERENT MEDICAL RDC</v>
          </cell>
          <cell r="D98">
            <v>1</v>
          </cell>
          <cell r="E98" t="str">
            <v>Personne</v>
          </cell>
          <cell r="F98">
            <v>2</v>
          </cell>
          <cell r="G98" t="str">
            <v xml:space="preserve">Mois </v>
          </cell>
          <cell r="H98">
            <v>3540.718370259026</v>
          </cell>
          <cell r="I98" t="str">
            <v>USD</v>
          </cell>
          <cell r="J98">
            <v>3249.1603789236133</v>
          </cell>
          <cell r="K98" t="str">
            <v>EUR</v>
          </cell>
          <cell r="L98">
            <v>6498.3207578472266</v>
          </cell>
          <cell r="M98">
            <v>1624.5801894618066</v>
          </cell>
          <cell r="N98">
            <v>4873.7405683854195</v>
          </cell>
          <cell r="O98">
            <v>0</v>
          </cell>
          <cell r="P98">
            <v>0</v>
          </cell>
        </row>
        <row r="99">
          <cell r="B99" t="str">
            <v>C2.1.2.6</v>
          </cell>
          <cell r="C99" t="str">
            <v>COMPTABLE NATIONAL / RESPONSABLE FINANCIER</v>
          </cell>
          <cell r="D99">
            <v>1</v>
          </cell>
          <cell r="E99" t="str">
            <v>Personne</v>
          </cell>
          <cell r="F99">
            <v>2</v>
          </cell>
          <cell r="G99" t="str">
            <v xml:space="preserve">Mois </v>
          </cell>
          <cell r="H99">
            <v>1686.5129878940236</v>
          </cell>
          <cell r="I99" t="str">
            <v>USD</v>
          </cell>
          <cell r="J99">
            <v>1547.6382490156827</v>
          </cell>
          <cell r="K99" t="str">
            <v>EUR</v>
          </cell>
          <cell r="L99">
            <v>3095.2764980313655</v>
          </cell>
          <cell r="M99">
            <v>773.81912450784137</v>
          </cell>
          <cell r="N99">
            <v>2321.457373523524</v>
          </cell>
          <cell r="O99">
            <v>0</v>
          </cell>
          <cell r="P99">
            <v>0</v>
          </cell>
        </row>
        <row r="100">
          <cell r="B100" t="str">
            <v>C2.1.2.7</v>
          </cell>
          <cell r="C100" t="str">
            <v>CHARGE DES ARCHIVES</v>
          </cell>
          <cell r="D100">
            <v>1</v>
          </cell>
          <cell r="E100" t="str">
            <v>Personne</v>
          </cell>
          <cell r="F100">
            <v>2</v>
          </cell>
          <cell r="G100" t="str">
            <v xml:space="preserve">Mois </v>
          </cell>
          <cell r="H100">
            <v>1719.3611776381683</v>
          </cell>
          <cell r="I100" t="str">
            <v>USD</v>
          </cell>
          <cell r="J100">
            <v>1577.7815774239889</v>
          </cell>
          <cell r="K100" t="str">
            <v>EUR</v>
          </cell>
          <cell r="L100">
            <v>3155.5631548479778</v>
          </cell>
          <cell r="M100">
            <v>788.89078871199445</v>
          </cell>
          <cell r="N100">
            <v>2366.6723661359833</v>
          </cell>
          <cell r="O100">
            <v>0</v>
          </cell>
          <cell r="P100">
            <v>0</v>
          </cell>
        </row>
        <row r="101">
          <cell r="B101" t="str">
            <v>C2.1.2.8</v>
          </cell>
          <cell r="C101" t="str">
            <v>ASSISTANT CHARGE DES ARCHIVES</v>
          </cell>
          <cell r="D101">
            <v>1</v>
          </cell>
          <cell r="E101" t="str">
            <v>Personne</v>
          </cell>
          <cell r="F101">
            <v>2</v>
          </cell>
          <cell r="G101" t="str">
            <v xml:space="preserve">Mois </v>
          </cell>
          <cell r="H101">
            <v>950</v>
          </cell>
          <cell r="I101" t="str">
            <v>USD</v>
          </cell>
          <cell r="J101">
            <v>871.77291080386635</v>
          </cell>
          <cell r="K101" t="str">
            <v>EUR</v>
          </cell>
          <cell r="L101">
            <v>1743.5458216077327</v>
          </cell>
          <cell r="M101">
            <v>435.88645540193318</v>
          </cell>
          <cell r="N101">
            <v>1307.6593662057994</v>
          </cell>
          <cell r="O101">
            <v>0</v>
          </cell>
          <cell r="P101">
            <v>0</v>
          </cell>
        </row>
        <row r="102">
          <cell r="B102" t="str">
            <v>C2.1.2.9</v>
          </cell>
          <cell r="C102" t="str">
            <v>ASSISTANT ADMINISTRATIF RH</v>
          </cell>
          <cell r="D102">
            <v>1</v>
          </cell>
          <cell r="E102" t="str">
            <v>Personne</v>
          </cell>
          <cell r="F102">
            <v>2</v>
          </cell>
          <cell r="G102" t="str">
            <v xml:space="preserve">Mois </v>
          </cell>
          <cell r="H102">
            <v>1494.1208036502394</v>
          </cell>
          <cell r="I102" t="str">
            <v>USD</v>
          </cell>
          <cell r="J102">
            <v>1371.088465358717</v>
          </cell>
          <cell r="K102" t="str">
            <v>EUR</v>
          </cell>
          <cell r="L102">
            <v>2742.1769307174341</v>
          </cell>
          <cell r="M102">
            <v>685.54423267935852</v>
          </cell>
          <cell r="N102">
            <v>2056.6326980380754</v>
          </cell>
          <cell r="O102">
            <v>0</v>
          </cell>
          <cell r="P102">
            <v>0</v>
          </cell>
        </row>
        <row r="103">
          <cell r="B103" t="str">
            <v>C2.1.2.10</v>
          </cell>
          <cell r="C103" t="str">
            <v>ASSISTANT ADMINISTRATIF (KINSHASA)</v>
          </cell>
          <cell r="D103">
            <v>1</v>
          </cell>
          <cell r="E103" t="str">
            <v>Personne</v>
          </cell>
          <cell r="F103">
            <v>2</v>
          </cell>
          <cell r="G103" t="str">
            <v xml:space="preserve">Mois </v>
          </cell>
          <cell r="H103">
            <v>1494.1208036502394</v>
          </cell>
          <cell r="I103" t="str">
            <v>USD</v>
          </cell>
          <cell r="J103">
            <v>1371.088465358717</v>
          </cell>
          <cell r="K103" t="str">
            <v>EUR</v>
          </cell>
          <cell r="L103">
            <v>2742.1769307174341</v>
          </cell>
          <cell r="M103">
            <v>685.54423267935852</v>
          </cell>
          <cell r="N103">
            <v>2056.6326980380754</v>
          </cell>
          <cell r="O103">
            <v>0</v>
          </cell>
          <cell r="P103">
            <v>0</v>
          </cell>
        </row>
        <row r="104">
          <cell r="B104" t="str">
            <v>C2.1.2.11</v>
          </cell>
          <cell r="C104" t="str">
            <v>ASSISTANT LOGISTIQUE</v>
          </cell>
          <cell r="D104">
            <v>1</v>
          </cell>
          <cell r="E104" t="str">
            <v>Personne</v>
          </cell>
          <cell r="F104">
            <v>2</v>
          </cell>
          <cell r="G104" t="str">
            <v xml:space="preserve">Mois </v>
          </cell>
          <cell r="H104">
            <v>1494.1208036502394</v>
          </cell>
          <cell r="I104" t="str">
            <v>USD</v>
          </cell>
          <cell r="J104">
            <v>1371.088465358717</v>
          </cell>
          <cell r="K104" t="str">
            <v>EUR</v>
          </cell>
          <cell r="L104">
            <v>2742.1769307174341</v>
          </cell>
          <cell r="M104">
            <v>685.54423267935852</v>
          </cell>
          <cell r="N104">
            <v>2056.6326980380754</v>
          </cell>
          <cell r="O104">
            <v>0</v>
          </cell>
          <cell r="P104">
            <v>0</v>
          </cell>
        </row>
        <row r="105">
          <cell r="B105" t="str">
            <v>C2.1.2.12</v>
          </cell>
          <cell r="C105" t="str">
            <v>RESPONSABLE MEAL / REFERENT MEAL</v>
          </cell>
          <cell r="D105">
            <v>1</v>
          </cell>
          <cell r="E105" t="str">
            <v>Personne</v>
          </cell>
          <cell r="F105">
            <v>2</v>
          </cell>
          <cell r="G105" t="str">
            <v xml:space="preserve">Mois </v>
          </cell>
          <cell r="H105">
            <v>2335.1744092981703</v>
          </cell>
          <cell r="I105" t="str">
            <v>USD</v>
          </cell>
          <cell r="J105">
            <v>2142.8860968721738</v>
          </cell>
          <cell r="K105" t="str">
            <v>EUR</v>
          </cell>
          <cell r="L105">
            <v>4285.7721937443475</v>
          </cell>
          <cell r="M105">
            <v>1071.4430484360869</v>
          </cell>
          <cell r="N105">
            <v>3214.3291453082606</v>
          </cell>
          <cell r="O105">
            <v>0</v>
          </cell>
          <cell r="P105">
            <v>0</v>
          </cell>
        </row>
        <row r="106">
          <cell r="B106" t="str">
            <v>C2.1.2.13</v>
          </cell>
          <cell r="C106" t="str">
            <v>CHARGE REDEVABILITE</v>
          </cell>
          <cell r="D106">
            <v>1</v>
          </cell>
          <cell r="E106" t="str">
            <v>Personne</v>
          </cell>
          <cell r="F106">
            <v>2</v>
          </cell>
          <cell r="G106" t="str">
            <v xml:space="preserve">Mois </v>
          </cell>
          <cell r="H106">
            <v>1359.8421847773559</v>
          </cell>
          <cell r="I106" t="str">
            <v>USD</v>
          </cell>
          <cell r="J106">
            <v>1247.8669259549943</v>
          </cell>
          <cell r="K106" t="str">
            <v>EUR</v>
          </cell>
          <cell r="L106">
            <v>2495.7338519099885</v>
          </cell>
          <cell r="M106">
            <v>623.93346297749713</v>
          </cell>
          <cell r="N106">
            <v>1871.8003889324914</v>
          </cell>
          <cell r="O106">
            <v>0</v>
          </cell>
          <cell r="P106">
            <v>0</v>
          </cell>
        </row>
        <row r="107">
          <cell r="B107" t="str">
            <v>C2.1.2.14</v>
          </cell>
          <cell r="C107" t="str">
            <v>LOGISTICIEN SUPPLY</v>
          </cell>
          <cell r="D107">
            <v>1</v>
          </cell>
          <cell r="E107" t="str">
            <v>Personne</v>
          </cell>
          <cell r="F107">
            <v>2</v>
          </cell>
          <cell r="G107" t="str">
            <v xml:space="preserve">Mois </v>
          </cell>
          <cell r="H107">
            <v>1963.8070788176665</v>
          </cell>
          <cell r="I107" t="str">
            <v>USD</v>
          </cell>
          <cell r="J107">
            <v>1802.0987509032786</v>
          </cell>
          <cell r="K107" t="str">
            <v>EUR</v>
          </cell>
          <cell r="L107">
            <v>3604.1975018065573</v>
          </cell>
          <cell r="M107">
            <v>901.04937545163932</v>
          </cell>
          <cell r="N107">
            <v>2703.1481263549181</v>
          </cell>
          <cell r="O107">
            <v>0</v>
          </cell>
          <cell r="P107">
            <v>0</v>
          </cell>
        </row>
        <row r="108">
          <cell r="B108" t="str">
            <v>C2.1.2.15</v>
          </cell>
          <cell r="C108" t="str">
            <v>PHARMACIEN COORDINATION</v>
          </cell>
          <cell r="D108">
            <v>1</v>
          </cell>
          <cell r="E108" t="str">
            <v>Personne</v>
          </cell>
          <cell r="F108">
            <v>2</v>
          </cell>
          <cell r="G108" t="str">
            <v xml:space="preserve">Mois </v>
          </cell>
          <cell r="H108">
            <v>2447.5339084726593</v>
          </cell>
          <cell r="I108" t="str">
            <v>USD</v>
          </cell>
          <cell r="J108">
            <v>2245.9934312424989</v>
          </cell>
          <cell r="K108" t="str">
            <v>EUR</v>
          </cell>
          <cell r="L108">
            <v>4491.9868624849978</v>
          </cell>
          <cell r="M108">
            <v>1122.9967156212495</v>
          </cell>
          <cell r="N108">
            <v>3368.9901468637481</v>
          </cell>
          <cell r="O108">
            <v>0</v>
          </cell>
          <cell r="P108">
            <v>0</v>
          </cell>
        </row>
        <row r="109">
          <cell r="B109" t="str">
            <v>C2.1.2.16</v>
          </cell>
          <cell r="C109" t="str">
            <v>SUPERVISEUR PSYCHOLOGUE / REFERENT SMSPS</v>
          </cell>
          <cell r="D109">
            <v>1</v>
          </cell>
          <cell r="E109" t="str">
            <v>Personne</v>
          </cell>
          <cell r="F109">
            <v>2</v>
          </cell>
          <cell r="G109" t="str">
            <v xml:space="preserve">Mois </v>
          </cell>
          <cell r="H109">
            <v>1824.732413862494</v>
          </cell>
          <cell r="I109" t="str">
            <v>USD</v>
          </cell>
          <cell r="J109">
            <v>1674.4760924958648</v>
          </cell>
          <cell r="K109" t="str">
            <v>EUR</v>
          </cell>
          <cell r="L109">
            <v>3348.9521849917296</v>
          </cell>
          <cell r="M109">
            <v>837.2380462479324</v>
          </cell>
          <cell r="N109">
            <v>2511.7141387437973</v>
          </cell>
          <cell r="O109">
            <v>0</v>
          </cell>
          <cell r="P109">
            <v>0</v>
          </cell>
        </row>
        <row r="110">
          <cell r="B110" t="str">
            <v>C2.1.2.17</v>
          </cell>
          <cell r="C110" t="str">
            <v>CHARGE VOLET COMMUNAUTAIRE / REFERENT RENFORCEMENT COM</v>
          </cell>
          <cell r="D110">
            <v>1</v>
          </cell>
          <cell r="E110" t="str">
            <v>Personne</v>
          </cell>
          <cell r="F110">
            <v>2</v>
          </cell>
          <cell r="G110" t="str">
            <v xml:space="preserve">Mois </v>
          </cell>
          <cell r="H110">
            <v>1488.1051654300511</v>
          </cell>
          <cell r="I110" t="str">
            <v>USD</v>
          </cell>
          <cell r="J110">
            <v>1365.5681806833943</v>
          </cell>
          <cell r="K110" t="str">
            <v>EUR</v>
          </cell>
          <cell r="L110">
            <v>2731.1363613667886</v>
          </cell>
          <cell r="M110">
            <v>682.78409034169715</v>
          </cell>
          <cell r="N110">
            <v>2048.3522710250913</v>
          </cell>
          <cell r="O110">
            <v>0</v>
          </cell>
          <cell r="P110">
            <v>0</v>
          </cell>
        </row>
        <row r="111">
          <cell r="B111" t="str">
            <v>C2.1.2.18</v>
          </cell>
          <cell r="C111" t="str">
            <v>CHAUFFEURS</v>
          </cell>
          <cell r="D111">
            <v>1</v>
          </cell>
          <cell r="E111" t="str">
            <v>Personne</v>
          </cell>
          <cell r="F111">
            <v>2</v>
          </cell>
          <cell r="G111" t="str">
            <v xml:space="preserve">Mois </v>
          </cell>
          <cell r="H111">
            <v>783.16718931271407</v>
          </cell>
          <cell r="I111" t="str">
            <v>USD</v>
          </cell>
          <cell r="J111">
            <v>718.67783186655515</v>
          </cell>
          <cell r="K111" t="str">
            <v>EUR</v>
          </cell>
          <cell r="L111">
            <v>1437.3556637331103</v>
          </cell>
          <cell r="M111">
            <v>359.33891593327758</v>
          </cell>
          <cell r="N111">
            <v>1078.0167477998327</v>
          </cell>
          <cell r="O111">
            <v>0</v>
          </cell>
          <cell r="P111">
            <v>0</v>
          </cell>
        </row>
        <row r="112">
          <cell r="B112" t="str">
            <v>C2.1.2.19</v>
          </cell>
          <cell r="C112" t="str">
            <v>MENAGER</v>
          </cell>
          <cell r="D112">
            <v>1</v>
          </cell>
          <cell r="E112" t="str">
            <v>Personne</v>
          </cell>
          <cell r="F112">
            <v>2</v>
          </cell>
          <cell r="G112" t="str">
            <v xml:space="preserve">Mois </v>
          </cell>
          <cell r="H112">
            <v>675.84308117757723</v>
          </cell>
          <cell r="I112" t="str">
            <v>USD</v>
          </cell>
          <cell r="J112">
            <v>620.19125276297916</v>
          </cell>
          <cell r="K112" t="str">
            <v>EUR</v>
          </cell>
          <cell r="L112">
            <v>1240.3825055259583</v>
          </cell>
          <cell r="M112">
            <v>310.09562638148958</v>
          </cell>
          <cell r="N112">
            <v>930.28687914446868</v>
          </cell>
          <cell r="O112">
            <v>0</v>
          </cell>
          <cell r="P112">
            <v>0</v>
          </cell>
        </row>
        <row r="113">
          <cell r="B113" t="str">
            <v>C2.1.2.20</v>
          </cell>
          <cell r="C113" t="str">
            <v>GARDIENS</v>
          </cell>
          <cell r="D113">
            <v>3</v>
          </cell>
          <cell r="E113" t="str">
            <v>Personne</v>
          </cell>
          <cell r="F113">
            <v>2</v>
          </cell>
          <cell r="G113" t="str">
            <v xml:space="preserve">Mois </v>
          </cell>
          <cell r="H113">
            <v>316.97047214985128</v>
          </cell>
          <cell r="I113" t="str">
            <v>USD</v>
          </cell>
          <cell r="J113">
            <v>290.86975909994914</v>
          </cell>
          <cell r="K113" t="str">
            <v>EUR</v>
          </cell>
          <cell r="L113">
            <v>1745.2185545996949</v>
          </cell>
          <cell r="M113">
            <v>436.30463864992373</v>
          </cell>
          <cell r="N113">
            <v>1308.9139159497713</v>
          </cell>
          <cell r="O113">
            <v>0</v>
          </cell>
          <cell r="P113">
            <v>0</v>
          </cell>
        </row>
        <row r="114">
          <cell r="B114" t="str">
            <v>C2.1.2.21</v>
          </cell>
          <cell r="C114" t="str">
            <v>OPERATEUR RADIO</v>
          </cell>
          <cell r="D114">
            <v>1</v>
          </cell>
          <cell r="E114" t="str">
            <v>Personne</v>
          </cell>
          <cell r="F114">
            <v>2</v>
          </cell>
          <cell r="G114" t="str">
            <v xml:space="preserve">Mois </v>
          </cell>
          <cell r="H114">
            <v>853.1931208905462</v>
          </cell>
          <cell r="I114" t="str">
            <v>USD</v>
          </cell>
          <cell r="J114">
            <v>782.93752681745946</v>
          </cell>
          <cell r="K114" t="str">
            <v>EUR</v>
          </cell>
          <cell r="L114">
            <v>1565.8750536349189</v>
          </cell>
          <cell r="M114">
            <v>391.46876340872973</v>
          </cell>
          <cell r="N114">
            <v>1174.4062902261892</v>
          </cell>
          <cell r="O114">
            <v>0</v>
          </cell>
          <cell r="P114">
            <v>0</v>
          </cell>
        </row>
        <row r="115">
          <cell r="B115" t="str">
            <v>C2.1.2.22</v>
          </cell>
          <cell r="C115" t="str">
            <v>TRAVAILLEUR JOURNALIER</v>
          </cell>
          <cell r="D115">
            <v>1</v>
          </cell>
          <cell r="E115" t="str">
            <v>Personne</v>
          </cell>
          <cell r="F115">
            <v>2</v>
          </cell>
          <cell r="G115" t="str">
            <v xml:space="preserve">Mois </v>
          </cell>
          <cell r="H115">
            <v>452.81626691993529</v>
          </cell>
          <cell r="I115" t="str">
            <v>USD</v>
          </cell>
          <cell r="J115">
            <v>415.5294263917184</v>
          </cell>
          <cell r="K115" t="str">
            <v>EUR</v>
          </cell>
          <cell r="L115">
            <v>831.05885278343681</v>
          </cell>
          <cell r="M115">
            <v>207.7647131958592</v>
          </cell>
          <cell r="N115">
            <v>623.29413958757755</v>
          </cell>
          <cell r="O115">
            <v>0</v>
          </cell>
          <cell r="P115">
            <v>0</v>
          </cell>
        </row>
        <row r="116">
          <cell r="B116" t="str">
            <v>N2.1.2.1</v>
          </cell>
          <cell r="C116" t="str">
            <v>Adjoint Coordinateur Finance</v>
          </cell>
          <cell r="D116">
            <v>1</v>
          </cell>
          <cell r="E116" t="str">
            <v>personne(s)</v>
          </cell>
          <cell r="F116">
            <v>6</v>
          </cell>
          <cell r="G116" t="str">
            <v xml:space="preserve">mois </v>
          </cell>
          <cell r="H116">
            <v>1429204</v>
          </cell>
          <cell r="I116" t="str">
            <v>XOF</v>
          </cell>
          <cell r="J116">
            <v>2178.8074523177588</v>
          </cell>
          <cell r="K116" t="str">
            <v>EUR</v>
          </cell>
          <cell r="L116">
            <v>13072.844713906554</v>
          </cell>
          <cell r="M116">
            <v>3675.4566467577752</v>
          </cell>
          <cell r="N116">
            <v>8124.6008804667727</v>
          </cell>
          <cell r="O116">
            <v>1272.787186682003</v>
          </cell>
          <cell r="P116">
            <v>0</v>
          </cell>
        </row>
        <row r="117">
          <cell r="B117" t="str">
            <v>N2.1.2.2</v>
          </cell>
          <cell r="C117" t="str">
            <v>Comptable National</v>
          </cell>
          <cell r="D117">
            <v>1</v>
          </cell>
          <cell r="E117" t="str">
            <v>personne(s)</v>
          </cell>
          <cell r="F117">
            <v>6</v>
          </cell>
          <cell r="G117" t="str">
            <v xml:space="preserve">mois </v>
          </cell>
          <cell r="H117">
            <v>976371</v>
          </cell>
          <cell r="I117" t="str">
            <v>XOF</v>
          </cell>
          <cell r="J117">
            <v>1488.4679940910762</v>
          </cell>
          <cell r="K117" t="str">
            <v>EUR</v>
          </cell>
          <cell r="L117">
            <v>8930.8079645464568</v>
          </cell>
          <cell r="M117">
            <v>2510.9146641427924</v>
          </cell>
          <cell r="N117">
            <v>5550.379572308937</v>
          </cell>
          <cell r="O117">
            <v>869.51372809472525</v>
          </cell>
          <cell r="P117">
            <v>0</v>
          </cell>
        </row>
        <row r="118">
          <cell r="B118" t="str">
            <v>N2.1.2.3</v>
          </cell>
          <cell r="C118" t="str">
            <v>Assistant Admin-RH</v>
          </cell>
          <cell r="D118">
            <v>1</v>
          </cell>
          <cell r="E118" t="str">
            <v>personne(s)</v>
          </cell>
          <cell r="F118">
            <v>6</v>
          </cell>
          <cell r="G118" t="str">
            <v xml:space="preserve">mois </v>
          </cell>
          <cell r="H118">
            <v>769572</v>
          </cell>
          <cell r="I118" t="str">
            <v>XOF</v>
          </cell>
          <cell r="J118">
            <v>1173.2049509342837</v>
          </cell>
          <cell r="K118" t="str">
            <v>EUR</v>
          </cell>
          <cell r="L118">
            <v>7039.2297056057023</v>
          </cell>
          <cell r="M118">
            <v>1979.0936231347478</v>
          </cell>
          <cell r="N118">
            <v>4374.7885877611407</v>
          </cell>
          <cell r="O118">
            <v>685.34749470981205</v>
          </cell>
          <cell r="P118">
            <v>0</v>
          </cell>
        </row>
        <row r="119">
          <cell r="B119" t="str">
            <v>N2.1.2.4</v>
          </cell>
          <cell r="C119" t="str">
            <v>Chargé RH</v>
          </cell>
          <cell r="D119">
            <v>1</v>
          </cell>
          <cell r="E119" t="str">
            <v>personne(s)</v>
          </cell>
          <cell r="F119">
            <v>6</v>
          </cell>
          <cell r="G119" t="str">
            <v xml:space="preserve">mois </v>
          </cell>
          <cell r="H119">
            <v>976371</v>
          </cell>
          <cell r="I119" t="str">
            <v>XOF</v>
          </cell>
          <cell r="J119">
            <v>1488.4679940910762</v>
          </cell>
          <cell r="K119" t="str">
            <v>EUR</v>
          </cell>
          <cell r="L119">
            <v>8930.8079645464568</v>
          </cell>
          <cell r="M119">
            <v>2510.9146641427924</v>
          </cell>
          <cell r="N119">
            <v>5550.379572308937</v>
          </cell>
          <cell r="O119">
            <v>869.51372809472525</v>
          </cell>
          <cell r="P119">
            <v>0</v>
          </cell>
        </row>
        <row r="120">
          <cell r="B120" t="str">
            <v>N2.1.2.5</v>
          </cell>
          <cell r="C120" t="str">
            <v>Coordinateur Logistique</v>
          </cell>
          <cell r="D120">
            <v>1</v>
          </cell>
          <cell r="E120" t="str">
            <v>personne(s)</v>
          </cell>
          <cell r="F120">
            <v>6</v>
          </cell>
          <cell r="G120" t="str">
            <v xml:space="preserve">mois </v>
          </cell>
          <cell r="H120">
            <v>1671422.9182333236</v>
          </cell>
          <cell r="I120" t="str">
            <v>XOF</v>
          </cell>
          <cell r="J120">
            <v>2548.0678127275473</v>
          </cell>
          <cell r="K120" t="str">
            <v>EUR</v>
          </cell>
          <cell r="L120">
            <v>15288.406876365283</v>
          </cell>
          <cell r="M120">
            <v>4298.3664154060207</v>
          </cell>
          <cell r="N120">
            <v>9501.5435956733963</v>
          </cell>
          <cell r="O120">
            <v>1488.496865285862</v>
          </cell>
          <cell r="P120">
            <v>0</v>
          </cell>
        </row>
        <row r="121">
          <cell r="B121" t="str">
            <v>N2.1.2.6</v>
          </cell>
          <cell r="C121" t="str">
            <v>Adjoint Cooridnateur Logistique</v>
          </cell>
          <cell r="D121">
            <v>1</v>
          </cell>
          <cell r="E121" t="str">
            <v>personne(s)</v>
          </cell>
          <cell r="F121">
            <v>6</v>
          </cell>
          <cell r="G121" t="str">
            <v xml:space="preserve">mois </v>
          </cell>
          <cell r="H121">
            <v>1319104.8933333333</v>
          </cell>
          <cell r="I121" t="str">
            <v>XOF</v>
          </cell>
          <cell r="J121">
            <v>2010.9624462172571</v>
          </cell>
          <cell r="K121" t="str">
            <v>EUR</v>
          </cell>
          <cell r="L121">
            <v>12065.774677303543</v>
          </cell>
          <cell r="M121">
            <v>3392.3168756683481</v>
          </cell>
          <cell r="N121">
            <v>7498.7201111975801</v>
          </cell>
          <cell r="O121">
            <v>1174.7376904376119</v>
          </cell>
          <cell r="P121">
            <v>0</v>
          </cell>
        </row>
        <row r="122">
          <cell r="B122" t="str">
            <v>N2.1.2.7</v>
          </cell>
          <cell r="C122" t="str">
            <v>Assistant Log Niamey</v>
          </cell>
          <cell r="D122">
            <v>1</v>
          </cell>
          <cell r="E122" t="str">
            <v>personne(s)</v>
          </cell>
          <cell r="F122">
            <v>6</v>
          </cell>
          <cell r="G122" t="str">
            <v xml:space="preserve">mois </v>
          </cell>
          <cell r="H122">
            <v>719439.48792497453</v>
          </cell>
          <cell r="I122" t="str">
            <v>XOF</v>
          </cell>
          <cell r="J122">
            <v>1096.7784289594813</v>
          </cell>
          <cell r="K122" t="str">
            <v>EUR</v>
          </cell>
          <cell r="L122">
            <v>6580.6705737568882</v>
          </cell>
          <cell r="M122">
            <v>1850.1687987396183</v>
          </cell>
          <cell r="N122">
            <v>4089.8001244313696</v>
          </cell>
          <cell r="O122">
            <v>640.70165058589885</v>
          </cell>
          <cell r="P122">
            <v>0</v>
          </cell>
        </row>
        <row r="123">
          <cell r="B123" t="str">
            <v>N2.1.2.8</v>
          </cell>
          <cell r="C123" t="str">
            <v>Point Focal Acces Humaniatire</v>
          </cell>
          <cell r="D123">
            <v>1</v>
          </cell>
          <cell r="E123" t="str">
            <v>personne(s)</v>
          </cell>
          <cell r="F123">
            <v>6</v>
          </cell>
          <cell r="G123" t="str">
            <v xml:space="preserve">mois </v>
          </cell>
          <cell r="H123">
            <v>1219014</v>
          </cell>
          <cell r="I123" t="str">
            <v>XOF</v>
          </cell>
          <cell r="J123">
            <v>1858.3748629864458</v>
          </cell>
          <cell r="K123" t="str">
            <v>EUR</v>
          </cell>
          <cell r="L123">
            <v>11150.249177918675</v>
          </cell>
          <cell r="M123">
            <v>3134.9150357757062</v>
          </cell>
          <cell r="N123">
            <v>6929.7330665890386</v>
          </cell>
          <cell r="O123">
            <v>1085.6010755539273</v>
          </cell>
          <cell r="P123">
            <v>0</v>
          </cell>
        </row>
        <row r="124">
          <cell r="B124" t="str">
            <v>N2.1.2.9</v>
          </cell>
          <cell r="C124" t="str">
            <v>Chauffeurs</v>
          </cell>
          <cell r="D124">
            <v>3</v>
          </cell>
          <cell r="E124" t="str">
            <v>personne(s)</v>
          </cell>
          <cell r="F124">
            <v>6</v>
          </cell>
          <cell r="G124" t="str">
            <v xml:space="preserve">mois </v>
          </cell>
          <cell r="H124">
            <v>529533.85124581459</v>
          </cell>
          <cell r="I124" t="str">
            <v>XOF</v>
          </cell>
          <cell r="J124">
            <v>807.26915216365489</v>
          </cell>
          <cell r="K124" t="str">
            <v>EUR</v>
          </cell>
          <cell r="L124">
            <v>14530.844738945789</v>
          </cell>
          <cell r="M124">
            <v>4085.3762931911861</v>
          </cell>
          <cell r="N124">
            <v>9030.7287008755338</v>
          </cell>
          <cell r="O124">
            <v>1414.7397448790653</v>
          </cell>
          <cell r="P124">
            <v>0</v>
          </cell>
        </row>
        <row r="125">
          <cell r="B125" t="str">
            <v>N2.1.2.10</v>
          </cell>
          <cell r="C125" t="str">
            <v>Agent entretien bureau &amp; guest</v>
          </cell>
          <cell r="D125">
            <v>2</v>
          </cell>
          <cell r="E125" t="str">
            <v>personne(s)</v>
          </cell>
          <cell r="F125">
            <v>6</v>
          </cell>
          <cell r="G125" t="str">
            <v xml:space="preserve">mois </v>
          </cell>
          <cell r="H125">
            <v>440116.82788139582</v>
          </cell>
          <cell r="I125" t="str">
            <v>XOF</v>
          </cell>
          <cell r="J125">
            <v>670.9537788016529</v>
          </cell>
          <cell r="K125" t="str">
            <v>EUR</v>
          </cell>
          <cell r="L125">
            <v>8051.4453456198353</v>
          </cell>
          <cell r="M125">
            <v>2263.6800909969802</v>
          </cell>
          <cell r="N125">
            <v>5003.8672818064197</v>
          </cell>
          <cell r="O125">
            <v>783.89797281643359</v>
          </cell>
          <cell r="P125">
            <v>0</v>
          </cell>
        </row>
        <row r="126">
          <cell r="B126" t="str">
            <v>N2.1.2.11</v>
          </cell>
          <cell r="C126" t="str">
            <v>Référent Médical</v>
          </cell>
          <cell r="D126">
            <v>1</v>
          </cell>
          <cell r="E126" t="str">
            <v>personne(s)</v>
          </cell>
          <cell r="F126">
            <v>6</v>
          </cell>
          <cell r="G126" t="str">
            <v xml:space="preserve">mois </v>
          </cell>
          <cell r="H126">
            <v>1219014.2396005441</v>
          </cell>
          <cell r="I126" t="str">
            <v>XOF</v>
          </cell>
          <cell r="J126">
            <v>1858.3752282551206</v>
          </cell>
          <cell r="K126" t="str">
            <v>EUR</v>
          </cell>
          <cell r="L126">
            <v>11150.251369530724</v>
          </cell>
          <cell r="M126">
            <v>3134.9156519518524</v>
          </cell>
          <cell r="N126">
            <v>6929.7344286470743</v>
          </cell>
          <cell r="O126">
            <v>1085.6012889317954</v>
          </cell>
          <cell r="P126">
            <v>0</v>
          </cell>
        </row>
        <row r="127">
          <cell r="B127" t="str">
            <v>N2.1.2.12</v>
          </cell>
          <cell r="C127" t="str">
            <v>Gestionnaire de Données Niamey/Responsable Meal</v>
          </cell>
          <cell r="D127">
            <v>1</v>
          </cell>
          <cell r="E127" t="str">
            <v>personne(s)</v>
          </cell>
          <cell r="F127">
            <v>6</v>
          </cell>
          <cell r="G127" t="str">
            <v xml:space="preserve">mois </v>
          </cell>
          <cell r="H127">
            <v>969572</v>
          </cell>
          <cell r="I127" t="str">
            <v>XOF</v>
          </cell>
          <cell r="J127">
            <v>1478.1029854091046</v>
          </cell>
          <cell r="K127" t="str">
            <v>EUR</v>
          </cell>
          <cell r="L127">
            <v>8868.617912454627</v>
          </cell>
          <cell r="M127">
            <v>2493.429805619232</v>
          </cell>
          <cell r="N127">
            <v>5511.7292736907593</v>
          </cell>
          <cell r="O127">
            <v>863.45883314463345</v>
          </cell>
          <cell r="P127">
            <v>0</v>
          </cell>
        </row>
        <row r="128">
          <cell r="B128" t="str">
            <v>N2.1.2.13</v>
          </cell>
          <cell r="C128" t="str">
            <v>Responsable plaidoyer</v>
          </cell>
          <cell r="D128">
            <v>1</v>
          </cell>
          <cell r="E128" t="str">
            <v>personne(s)</v>
          </cell>
          <cell r="F128">
            <v>6</v>
          </cell>
          <cell r="G128" t="str">
            <v xml:space="preserve">mois </v>
          </cell>
          <cell r="H128">
            <v>1219014</v>
          </cell>
          <cell r="I128" t="str">
            <v>XOF</v>
          </cell>
          <cell r="J128">
            <v>1858.3748629864458</v>
          </cell>
          <cell r="K128" t="str">
            <v>EUR</v>
          </cell>
          <cell r="L128">
            <v>11150.249177918675</v>
          </cell>
          <cell r="M128">
            <v>3134.9150357757062</v>
          </cell>
          <cell r="N128">
            <v>6929.7330665890386</v>
          </cell>
          <cell r="O128">
            <v>1085.6010755539273</v>
          </cell>
          <cell r="P128">
            <v>0</v>
          </cell>
        </row>
        <row r="129">
          <cell r="B129" t="str">
            <v>T2.1.3</v>
          </cell>
          <cell r="C129" t="str">
            <v>Autres frais</v>
          </cell>
          <cell r="L129">
            <v>54690.539149296295</v>
          </cell>
          <cell r="M129">
            <v>12695.733851367564</v>
          </cell>
          <cell r="N129">
            <v>39335.00514879854</v>
          </cell>
          <cell r="O129">
            <v>2659.8001491301929</v>
          </cell>
          <cell r="P129">
            <v>0</v>
          </cell>
        </row>
        <row r="130">
          <cell r="B130" t="str">
            <v>M2.1.3.1</v>
          </cell>
          <cell r="C130" t="str">
            <v>Frais médicaux - Incentives - KITA</v>
          </cell>
          <cell r="D130">
            <v>1</v>
          </cell>
          <cell r="E130" t="str">
            <v>Bureau</v>
          </cell>
          <cell r="F130">
            <v>24</v>
          </cell>
          <cell r="G130" t="str">
            <v>mois</v>
          </cell>
          <cell r="H130">
            <v>118333.33333333331</v>
          </cell>
          <cell r="I130" t="str">
            <v>XOF</v>
          </cell>
          <cell r="J130">
            <v>180.39800373093559</v>
          </cell>
          <cell r="K130" t="str">
            <v>EUR</v>
          </cell>
          <cell r="L130">
            <v>4329.5520895424543</v>
          </cell>
          <cell r="M130">
            <v>868.21755294996694</v>
          </cell>
          <cell r="N130">
            <v>3386.8063887155613</v>
          </cell>
          <cell r="O130">
            <v>74.528147876927363</v>
          </cell>
          <cell r="P130">
            <v>0</v>
          </cell>
        </row>
        <row r="131">
          <cell r="B131" t="str">
            <v>M2.1.3.2</v>
          </cell>
          <cell r="C131" t="str">
            <v xml:space="preserve"> Frais médicaux - Incentives -BAMAKO </v>
          </cell>
          <cell r="D131">
            <v>1</v>
          </cell>
          <cell r="E131" t="str">
            <v>Bureau</v>
          </cell>
          <cell r="F131">
            <v>24</v>
          </cell>
          <cell r="G131" t="str">
            <v>mois</v>
          </cell>
          <cell r="H131">
            <v>155807.20786478955</v>
          </cell>
          <cell r="I131" t="str">
            <v>XOF</v>
          </cell>
          <cell r="J131">
            <v>237.52655717492084</v>
          </cell>
          <cell r="K131" t="str">
            <v>EUR</v>
          </cell>
          <cell r="L131">
            <v>5700.6373721980999</v>
          </cell>
          <cell r="M131">
            <v>1143.1652344591639</v>
          </cell>
          <cell r="N131">
            <v>4459.34236905129</v>
          </cell>
          <cell r="O131">
            <v>98.129768687646703</v>
          </cell>
          <cell r="P131">
            <v>0</v>
          </cell>
        </row>
        <row r="132">
          <cell r="B132" t="str">
            <v>M2.1.3.4</v>
          </cell>
          <cell r="C132" t="str">
            <v>Fonds formation</v>
          </cell>
          <cell r="D132">
            <v>1</v>
          </cell>
          <cell r="E132" t="str">
            <v>Bureau</v>
          </cell>
          <cell r="F132">
            <v>24</v>
          </cell>
          <cell r="G132" t="str">
            <v>mois</v>
          </cell>
          <cell r="H132">
            <v>340478.5</v>
          </cell>
          <cell r="I132" t="str">
            <v>XOF</v>
          </cell>
          <cell r="J132">
            <v>519.05612715467635</v>
          </cell>
          <cell r="K132" t="str">
            <v>EUR</v>
          </cell>
          <cell r="L132">
            <v>12457.347051712233</v>
          </cell>
          <cell r="M132">
            <v>2498.1076910034535</v>
          </cell>
          <cell r="N132">
            <v>9744.8007804531662</v>
          </cell>
          <cell r="O132">
            <v>214.43858025561477</v>
          </cell>
          <cell r="P132">
            <v>0</v>
          </cell>
        </row>
        <row r="133">
          <cell r="B133" t="str">
            <v>M2.1.3.5</v>
          </cell>
          <cell r="C133" t="str">
            <v>Frais de recrutement</v>
          </cell>
          <cell r="D133">
            <v>1</v>
          </cell>
          <cell r="E133" t="str">
            <v>Bureau</v>
          </cell>
          <cell r="F133">
            <v>24</v>
          </cell>
          <cell r="G133" t="str">
            <v>mois</v>
          </cell>
          <cell r="H133">
            <v>62500</v>
          </cell>
          <cell r="I133" t="str">
            <v>XOF</v>
          </cell>
          <cell r="J133">
            <v>95.280635773381491</v>
          </cell>
          <cell r="K133" t="str">
            <v>EUR</v>
          </cell>
          <cell r="L133">
            <v>2286.7352585611557</v>
          </cell>
          <cell r="M133">
            <v>458.56560895244735</v>
          </cell>
          <cell r="N133">
            <v>1788.8061912230078</v>
          </cell>
          <cell r="O133">
            <v>39.363458385701072</v>
          </cell>
          <cell r="P133">
            <v>0</v>
          </cell>
        </row>
        <row r="134">
          <cell r="B134" t="str">
            <v>M2.1.3.6</v>
          </cell>
          <cell r="C134" t="str">
            <v>Personnel journalier</v>
          </cell>
          <cell r="D134">
            <v>1</v>
          </cell>
          <cell r="E134" t="str">
            <v>Bureau</v>
          </cell>
          <cell r="F134">
            <v>24</v>
          </cell>
          <cell r="G134" t="str">
            <v>mois</v>
          </cell>
          <cell r="H134">
            <v>190000</v>
          </cell>
          <cell r="I134" t="str">
            <v>XOF</v>
          </cell>
          <cell r="J134">
            <v>289.65313275107968</v>
          </cell>
          <cell r="K134" t="str">
            <v>EUR</v>
          </cell>
          <cell r="L134">
            <v>6951.6751860259119</v>
          </cell>
          <cell r="M134">
            <v>1394.0394512154398</v>
          </cell>
          <cell r="N134">
            <v>5437.9708213179438</v>
          </cell>
          <cell r="O134">
            <v>119.66491349253124</v>
          </cell>
          <cell r="P134">
            <v>0</v>
          </cell>
        </row>
        <row r="135">
          <cell r="B135" t="str">
            <v>M2.1.3.7</v>
          </cell>
          <cell r="C135" t="str">
            <v>Prime installation</v>
          </cell>
          <cell r="D135">
            <v>1</v>
          </cell>
          <cell r="E135" t="str">
            <v>Bureau</v>
          </cell>
          <cell r="F135">
            <v>24</v>
          </cell>
          <cell r="G135" t="str">
            <v>mois</v>
          </cell>
          <cell r="H135">
            <v>41666.666666666664</v>
          </cell>
          <cell r="I135" t="str">
            <v>XOF</v>
          </cell>
          <cell r="J135">
            <v>63.520423848920991</v>
          </cell>
          <cell r="K135" t="str">
            <v>EUR</v>
          </cell>
          <cell r="L135">
            <v>1524.4901723741038</v>
          </cell>
          <cell r="M135">
            <v>305.71040596829823</v>
          </cell>
          <cell r="N135">
            <v>1192.5374608153386</v>
          </cell>
          <cell r="O135">
            <v>26.242305590467382</v>
          </cell>
          <cell r="P135">
            <v>0</v>
          </cell>
        </row>
        <row r="136">
          <cell r="B136" t="str">
            <v>N2.1.3.1</v>
          </cell>
          <cell r="C136" t="str">
            <v>Fonds formation</v>
          </cell>
          <cell r="D136">
            <v>1</v>
          </cell>
          <cell r="E136" t="str">
            <v>forfait</v>
          </cell>
          <cell r="F136">
            <v>2</v>
          </cell>
          <cell r="G136" t="str">
            <v>An</v>
          </cell>
          <cell r="H136">
            <v>2000000</v>
          </cell>
          <cell r="I136" t="str">
            <v>XOF</v>
          </cell>
          <cell r="J136">
            <v>3048.9803447482077</v>
          </cell>
          <cell r="K136" t="str">
            <v>EUR</v>
          </cell>
          <cell r="L136">
            <v>6097.9606894964154</v>
          </cell>
          <cell r="M136">
            <v>1714.4539416149478</v>
          </cell>
          <cell r="N136">
            <v>3789.802286432061</v>
          </cell>
          <cell r="O136">
            <v>593.7044614494049</v>
          </cell>
          <cell r="P136">
            <v>0</v>
          </cell>
        </row>
        <row r="137">
          <cell r="B137" t="str">
            <v>N2.1.3.2</v>
          </cell>
          <cell r="C137" t="str">
            <v>Fonds formation Coordination Niamey</v>
          </cell>
          <cell r="D137">
            <v>1</v>
          </cell>
          <cell r="E137" t="str">
            <v>Forfait</v>
          </cell>
          <cell r="F137">
            <v>1</v>
          </cell>
          <cell r="G137" t="str">
            <v>fois</v>
          </cell>
          <cell r="H137">
            <v>3279785</v>
          </cell>
          <cell r="I137" t="str">
            <v>XOF</v>
          </cell>
          <cell r="J137">
            <v>5000</v>
          </cell>
          <cell r="K137" t="str">
            <v>EUR</v>
          </cell>
          <cell r="L137">
            <v>5000</v>
          </cell>
          <cell r="M137">
            <v>1405.7600802248953</v>
          </cell>
          <cell r="N137">
            <v>3107.4341730013944</v>
          </cell>
          <cell r="O137">
            <v>486.80574677370907</v>
          </cell>
          <cell r="P137">
            <v>0</v>
          </cell>
        </row>
        <row r="138">
          <cell r="B138" t="str">
            <v>N2.1.3.3</v>
          </cell>
          <cell r="C138" t="str">
            <v>Team Bulding Coordination Niamey</v>
          </cell>
          <cell r="D138">
            <v>19</v>
          </cell>
          <cell r="E138" t="str">
            <v>Personne</v>
          </cell>
          <cell r="F138">
            <v>2</v>
          </cell>
          <cell r="G138" t="str">
            <v>Année</v>
          </cell>
          <cell r="H138">
            <v>104000</v>
          </cell>
          <cell r="I138" t="str">
            <v>XOF</v>
          </cell>
          <cell r="J138">
            <v>158.54697792690681</v>
          </cell>
          <cell r="K138" t="str">
            <v>EUR</v>
          </cell>
          <cell r="L138">
            <v>6024.7851612224586</v>
          </cell>
          <cell r="M138">
            <v>1693.8804943155685</v>
          </cell>
          <cell r="N138">
            <v>3744.3246589948767</v>
          </cell>
          <cell r="O138">
            <v>586.58000791201198</v>
          </cell>
          <cell r="P138">
            <v>0</v>
          </cell>
        </row>
        <row r="139">
          <cell r="B139" t="str">
            <v>N2.1.3.4</v>
          </cell>
          <cell r="C139" t="str">
            <v>Visite médicale staff Tahoua</v>
          </cell>
          <cell r="D139">
            <v>1</v>
          </cell>
          <cell r="E139" t="str">
            <v>Forfait</v>
          </cell>
          <cell r="F139">
            <v>1</v>
          </cell>
          <cell r="G139" t="str">
            <v>fois</v>
          </cell>
          <cell r="H139">
            <v>2000000</v>
          </cell>
          <cell r="I139" t="str">
            <v>XOF</v>
          </cell>
          <cell r="J139">
            <v>3048.9803447482077</v>
          </cell>
          <cell r="K139" t="str">
            <v>EUR</v>
          </cell>
          <cell r="L139">
            <v>3048.9803447482077</v>
          </cell>
          <cell r="M139">
            <v>857.22697080747389</v>
          </cell>
          <cell r="N139">
            <v>1894.9011432160305</v>
          </cell>
          <cell r="O139">
            <v>296.85223072470245</v>
          </cell>
          <cell r="P139">
            <v>0</v>
          </cell>
        </row>
        <row r="140">
          <cell r="B140" t="str">
            <v>N2.1.3.5</v>
          </cell>
          <cell r="C140" t="str">
            <v>Visite Médicale Staff National Niamey</v>
          </cell>
          <cell r="D140">
            <v>16</v>
          </cell>
          <cell r="E140" t="str">
            <v>personne(s)</v>
          </cell>
          <cell r="F140">
            <v>1</v>
          </cell>
          <cell r="G140" t="str">
            <v>Année</v>
          </cell>
          <cell r="H140">
            <v>52000</v>
          </cell>
          <cell r="I140" t="str">
            <v>XOF</v>
          </cell>
          <cell r="J140">
            <v>79.273488963453403</v>
          </cell>
          <cell r="K140" t="str">
            <v>EUR</v>
          </cell>
          <cell r="L140">
            <v>1268.3758234152544</v>
          </cell>
          <cell r="M140">
            <v>356.60641985590917</v>
          </cell>
          <cell r="N140">
            <v>788.27887557786869</v>
          </cell>
          <cell r="O140">
            <v>123.49052798147622</v>
          </cell>
          <cell r="P140">
            <v>0</v>
          </cell>
        </row>
        <row r="141">
          <cell r="B141" t="str">
            <v>T2.2</v>
          </cell>
          <cell r="C141" t="str">
            <v>Expatriates staff</v>
          </cell>
          <cell r="L141">
            <v>930602.96894949535</v>
          </cell>
          <cell r="M141">
            <v>223903.57560630544</v>
          </cell>
          <cell r="N141">
            <v>659490.65340296365</v>
          </cell>
          <cell r="O141">
            <v>47208.739940226325</v>
          </cell>
          <cell r="P141">
            <v>0</v>
          </cell>
        </row>
        <row r="142">
          <cell r="B142" t="str">
            <v>T2.2.1</v>
          </cell>
          <cell r="C142" t="str">
            <v>Personnel projet</v>
          </cell>
          <cell r="L142">
            <v>407885</v>
          </cell>
          <cell r="M142">
            <v>93403.509551873896</v>
          </cell>
          <cell r="N142">
            <v>295919.01498208242</v>
          </cell>
          <cell r="O142">
            <v>18562.475466043717</v>
          </cell>
          <cell r="P142">
            <v>0</v>
          </cell>
        </row>
        <row r="143">
          <cell r="B143" t="str">
            <v>M2.2.1.1</v>
          </cell>
          <cell r="C143" t="str">
            <v>Chef de projet - KITA</v>
          </cell>
          <cell r="D143">
            <v>1</v>
          </cell>
          <cell r="E143" t="str">
            <v>PERS</v>
          </cell>
          <cell r="F143">
            <v>24</v>
          </cell>
          <cell r="G143" t="str">
            <v>mois</v>
          </cell>
          <cell r="H143">
            <v>5380</v>
          </cell>
          <cell r="I143" t="str">
            <v>EUR</v>
          </cell>
          <cell r="J143">
            <v>5380</v>
          </cell>
          <cell r="K143" t="str">
            <v>EUR</v>
          </cell>
          <cell r="L143">
            <v>129120</v>
          </cell>
          <cell r="M143">
            <v>25892.805564731494</v>
          </cell>
          <cell r="N143">
            <v>101004.54547416416</v>
          </cell>
          <cell r="O143">
            <v>2222.6489611043862</v>
          </cell>
          <cell r="P143">
            <v>0</v>
          </cell>
        </row>
        <row r="144">
          <cell r="B144" t="str">
            <v>M2.2.1.2</v>
          </cell>
          <cell r="C144" t="str">
            <v xml:space="preserve">Coordinateur Medical  </v>
          </cell>
          <cell r="D144">
            <v>1</v>
          </cell>
          <cell r="E144" t="str">
            <v>Pers</v>
          </cell>
          <cell r="F144">
            <v>5</v>
          </cell>
          <cell r="G144" t="str">
            <v>mois</v>
          </cell>
          <cell r="H144">
            <v>6119</v>
          </cell>
          <cell r="I144" t="str">
            <v>EUR</v>
          </cell>
          <cell r="J144">
            <v>6119</v>
          </cell>
          <cell r="K144" t="str">
            <v>EUR</v>
          </cell>
          <cell r="L144">
            <v>30595</v>
          </cell>
          <cell r="M144">
            <v>6135.3034870892197</v>
          </cell>
          <cell r="N144">
            <v>23933.03956615592</v>
          </cell>
          <cell r="O144">
            <v>526.65694675486907</v>
          </cell>
          <cell r="P144">
            <v>0</v>
          </cell>
        </row>
        <row r="145">
          <cell r="B145" t="str">
            <v>M2.2.1.3</v>
          </cell>
          <cell r="C145" t="str">
            <v xml:space="preserve">Coordinateur Meal </v>
          </cell>
          <cell r="D145">
            <v>1</v>
          </cell>
          <cell r="E145" t="str">
            <v>Pers</v>
          </cell>
          <cell r="F145">
            <v>5</v>
          </cell>
          <cell r="G145" t="str">
            <v>mois</v>
          </cell>
          <cell r="H145">
            <v>5589</v>
          </cell>
          <cell r="I145" t="str">
            <v>EUR</v>
          </cell>
          <cell r="J145">
            <v>5589</v>
          </cell>
          <cell r="K145" t="str">
            <v>EUR</v>
          </cell>
          <cell r="L145">
            <v>27945</v>
          </cell>
          <cell r="M145">
            <v>5603.8913530546897</v>
          </cell>
          <cell r="N145">
            <v>21860.068333918196</v>
          </cell>
          <cell r="O145">
            <v>481.04031302712258</v>
          </cell>
          <cell r="P145">
            <v>0</v>
          </cell>
        </row>
        <row r="146">
          <cell r="B146" t="str">
            <v>M2.2.1.4</v>
          </cell>
          <cell r="C146" t="str">
            <v xml:space="preserve">Coordinateur Général Adjoint </v>
          </cell>
          <cell r="D146">
            <v>1</v>
          </cell>
          <cell r="E146" t="str">
            <v>Pers</v>
          </cell>
          <cell r="F146">
            <v>5</v>
          </cell>
          <cell r="G146" t="str">
            <v>mois</v>
          </cell>
          <cell r="H146">
            <v>5824</v>
          </cell>
          <cell r="I146" t="str">
            <v>EUR</v>
          </cell>
          <cell r="J146">
            <v>5824</v>
          </cell>
          <cell r="K146" t="str">
            <v>EUR</v>
          </cell>
          <cell r="L146">
            <v>29120</v>
          </cell>
          <cell r="M146">
            <v>5839.517487956793</v>
          </cell>
          <cell r="N146">
            <v>22779.21595575945</v>
          </cell>
          <cell r="O146">
            <v>501.26655628376488</v>
          </cell>
          <cell r="P146">
            <v>0</v>
          </cell>
        </row>
        <row r="147">
          <cell r="B147" t="str">
            <v>M2.2.1.5</v>
          </cell>
          <cell r="C147" t="str">
            <v>Reporting officer volontaire</v>
          </cell>
          <cell r="D147">
            <v>1</v>
          </cell>
          <cell r="E147" t="str">
            <v>Pers</v>
          </cell>
          <cell r="F147">
            <v>5</v>
          </cell>
          <cell r="G147" t="str">
            <v>mois</v>
          </cell>
          <cell r="H147">
            <v>3862</v>
          </cell>
          <cell r="I147" t="str">
            <v>EUR</v>
          </cell>
          <cell r="J147">
            <v>3862</v>
          </cell>
          <cell r="K147" t="str">
            <v>EUR</v>
          </cell>
          <cell r="L147">
            <v>19310</v>
          </cell>
          <cell r="M147">
            <v>3872.2899276251947</v>
          </cell>
          <cell r="N147">
            <v>15105.311130003949</v>
          </cell>
          <cell r="O147">
            <v>332.39894237086196</v>
          </cell>
          <cell r="P147">
            <v>0</v>
          </cell>
        </row>
        <row r="148">
          <cell r="B148" t="str">
            <v>M2.2.1.6</v>
          </cell>
          <cell r="C148" t="str">
            <v>Pharmacien Volant</v>
          </cell>
          <cell r="D148">
            <v>1</v>
          </cell>
          <cell r="E148" t="str">
            <v>Pers</v>
          </cell>
          <cell r="F148">
            <v>2</v>
          </cell>
          <cell r="G148" t="str">
            <v>mois</v>
          </cell>
          <cell r="H148">
            <v>5559</v>
          </cell>
          <cell r="I148" t="str">
            <v>EUR</v>
          </cell>
          <cell r="J148">
            <v>5559</v>
          </cell>
          <cell r="K148" t="str">
            <v>EUR</v>
          </cell>
          <cell r="L148">
            <v>11118</v>
          </cell>
          <cell r="M148">
            <v>2229.5245683758112</v>
          </cell>
          <cell r="N148">
            <v>8697.0921358562355</v>
          </cell>
          <cell r="O148">
            <v>191.38329576795667</v>
          </cell>
          <cell r="P148">
            <v>0</v>
          </cell>
        </row>
        <row r="149">
          <cell r="B149" t="str">
            <v>M2.2.1.7</v>
          </cell>
          <cell r="C149" t="str">
            <v>Meal Régional</v>
          </cell>
          <cell r="D149">
            <v>1</v>
          </cell>
          <cell r="E149" t="str">
            <v>Pers</v>
          </cell>
          <cell r="F149">
            <v>2</v>
          </cell>
          <cell r="G149" t="str">
            <v>mois</v>
          </cell>
          <cell r="H149">
            <v>5559</v>
          </cell>
          <cell r="I149" t="str">
            <v>EUR</v>
          </cell>
          <cell r="J149">
            <v>5559</v>
          </cell>
          <cell r="K149" t="str">
            <v>EUR</v>
          </cell>
          <cell r="L149">
            <v>11118</v>
          </cell>
          <cell r="M149">
            <v>2229.5245683758112</v>
          </cell>
          <cell r="N149">
            <v>8697.0921358562355</v>
          </cell>
          <cell r="O149">
            <v>191.38329576795667</v>
          </cell>
          <cell r="P149">
            <v>0</v>
          </cell>
        </row>
        <row r="150">
          <cell r="B150" t="str">
            <v>M2.2.1.8</v>
          </cell>
          <cell r="C150" t="str">
            <v>Psy Régional</v>
          </cell>
          <cell r="D150">
            <v>1</v>
          </cell>
          <cell r="E150" t="str">
            <v>Pers</v>
          </cell>
          <cell r="F150">
            <v>1</v>
          </cell>
          <cell r="G150" t="str">
            <v>mois</v>
          </cell>
          <cell r="H150">
            <v>5559</v>
          </cell>
          <cell r="I150" t="str">
            <v>EUR</v>
          </cell>
          <cell r="J150">
            <v>5559</v>
          </cell>
          <cell r="K150" t="str">
            <v>EUR</v>
          </cell>
          <cell r="L150">
            <v>5559</v>
          </cell>
          <cell r="M150">
            <v>1114.7622841879056</v>
          </cell>
          <cell r="N150">
            <v>4348.5460679281177</v>
          </cell>
          <cell r="O150">
            <v>95.691647883978334</v>
          </cell>
          <cell r="P150">
            <v>0</v>
          </cell>
        </row>
        <row r="151">
          <cell r="B151" t="str">
            <v>N2.2.1.1</v>
          </cell>
          <cell r="C151" t="str">
            <v>Coordinateur Projet</v>
          </cell>
          <cell r="D151">
            <v>1</v>
          </cell>
          <cell r="E151" t="str">
            <v>personne(s)</v>
          </cell>
          <cell r="F151">
            <v>24</v>
          </cell>
          <cell r="G151" t="str">
            <v xml:space="preserve">mois </v>
          </cell>
          <cell r="H151">
            <v>6000</v>
          </cell>
          <cell r="I151" t="str">
            <v>EUR</v>
          </cell>
          <cell r="J151">
            <v>6000</v>
          </cell>
          <cell r="K151" t="str">
            <v>EUR</v>
          </cell>
          <cell r="L151">
            <v>144000</v>
          </cell>
          <cell r="M151">
            <v>40485.890310476985</v>
          </cell>
          <cell r="N151">
            <v>89494.104182440162</v>
          </cell>
          <cell r="O151">
            <v>14020.00550708282</v>
          </cell>
          <cell r="P151">
            <v>0</v>
          </cell>
        </row>
        <row r="152">
          <cell r="B152" t="str">
            <v>T2.2.2</v>
          </cell>
          <cell r="C152" t="str">
            <v>Personnel support</v>
          </cell>
          <cell r="L152">
            <v>522717.96894949535</v>
          </cell>
          <cell r="M152">
            <v>130500.06605443155</v>
          </cell>
          <cell r="N152">
            <v>363571.63842088118</v>
          </cell>
          <cell r="O152">
            <v>28646.264474182604</v>
          </cell>
          <cell r="P152">
            <v>0</v>
          </cell>
        </row>
        <row r="153">
          <cell r="B153" t="str">
            <v>M2.2.2.1</v>
          </cell>
          <cell r="C153" t="str">
            <v xml:space="preserve"> Coordinateur Général  </v>
          </cell>
          <cell r="D153">
            <v>1</v>
          </cell>
          <cell r="E153" t="str">
            <v>Pers</v>
          </cell>
          <cell r="F153">
            <v>5</v>
          </cell>
          <cell r="G153" t="str">
            <v>mois</v>
          </cell>
          <cell r="H153">
            <v>11185</v>
          </cell>
          <cell r="I153" t="str">
            <v>EUR</v>
          </cell>
          <cell r="J153">
            <v>11185</v>
          </cell>
          <cell r="K153" t="str">
            <v>EUR</v>
          </cell>
          <cell r="L153">
            <v>55925</v>
          </cell>
          <cell r="M153">
            <v>11214.80135693625</v>
          </cell>
          <cell r="N153">
            <v>43747.515533167832</v>
          </cell>
          <cell r="O153">
            <v>962.68310989593238</v>
          </cell>
          <cell r="P153">
            <v>0</v>
          </cell>
        </row>
        <row r="154">
          <cell r="B154" t="str">
            <v>M2.2.2.2</v>
          </cell>
          <cell r="C154" t="str">
            <v xml:space="preserve"> Coordinateur RH </v>
          </cell>
          <cell r="D154">
            <v>1</v>
          </cell>
          <cell r="E154" t="str">
            <v>Pers</v>
          </cell>
          <cell r="F154">
            <v>5</v>
          </cell>
          <cell r="G154" t="str">
            <v>mois</v>
          </cell>
          <cell r="H154">
            <v>5471</v>
          </cell>
          <cell r="I154" t="str">
            <v>EUR</v>
          </cell>
          <cell r="J154">
            <v>5471</v>
          </cell>
          <cell r="K154" t="str">
            <v>EUR</v>
          </cell>
          <cell r="L154">
            <v>27355</v>
          </cell>
          <cell r="M154">
            <v>5485.576953401719</v>
          </cell>
          <cell r="N154">
            <v>21398.538889759606</v>
          </cell>
          <cell r="O154">
            <v>470.88415683868095</v>
          </cell>
          <cell r="P154">
            <v>0</v>
          </cell>
        </row>
        <row r="155">
          <cell r="B155" t="str">
            <v>M2.2.2.3</v>
          </cell>
          <cell r="C155" t="str">
            <v xml:space="preserve"> Coordinateur Fin  </v>
          </cell>
          <cell r="D155">
            <v>1</v>
          </cell>
          <cell r="E155" t="str">
            <v>Pers</v>
          </cell>
          <cell r="F155">
            <v>5</v>
          </cell>
          <cell r="G155" t="str">
            <v>mois</v>
          </cell>
          <cell r="H155">
            <v>5775</v>
          </cell>
          <cell r="I155" t="str">
            <v>EUR</v>
          </cell>
          <cell r="J155">
            <v>5775</v>
          </cell>
          <cell r="K155" t="str">
            <v>EUR</v>
          </cell>
          <cell r="L155">
            <v>28875</v>
          </cell>
          <cell r="M155">
            <v>5790.3869321686943</v>
          </cell>
          <cell r="N155">
            <v>22587.563898439359</v>
          </cell>
          <cell r="O155">
            <v>497.04916939195436</v>
          </cell>
          <cell r="P155">
            <v>0</v>
          </cell>
        </row>
        <row r="156">
          <cell r="B156" t="str">
            <v>M2.2.2.4</v>
          </cell>
          <cell r="C156" t="str">
            <v xml:space="preserve"> Coordinateur logistique  </v>
          </cell>
          <cell r="D156">
            <v>1</v>
          </cell>
          <cell r="E156" t="str">
            <v>Pers</v>
          </cell>
          <cell r="F156">
            <v>5</v>
          </cell>
          <cell r="G156" t="str">
            <v>mois</v>
          </cell>
          <cell r="H156">
            <v>11567</v>
          </cell>
          <cell r="I156" t="str">
            <v>EUR</v>
          </cell>
          <cell r="J156">
            <v>11567</v>
          </cell>
          <cell r="K156" t="str">
            <v>EUR</v>
          </cell>
          <cell r="L156">
            <v>57835</v>
          </cell>
          <cell r="M156">
            <v>11597.819159202649</v>
          </cell>
          <cell r="N156">
            <v>45241.619326969361</v>
          </cell>
          <cell r="O156">
            <v>995.56151382800624</v>
          </cell>
          <cell r="P156">
            <v>0</v>
          </cell>
        </row>
        <row r="157">
          <cell r="B157" t="str">
            <v>C2.2.2.1</v>
          </cell>
          <cell r="C157" t="str">
            <v xml:space="preserve">Coordinateur General </v>
          </cell>
          <cell r="D157">
            <v>1</v>
          </cell>
          <cell r="E157" t="str">
            <v>Personne</v>
          </cell>
          <cell r="F157">
            <v>2</v>
          </cell>
          <cell r="G157" t="str">
            <v xml:space="preserve">Mois </v>
          </cell>
          <cell r="H157">
            <v>6933</v>
          </cell>
          <cell r="I157" t="str">
            <v>EUR</v>
          </cell>
          <cell r="J157">
            <v>6933</v>
          </cell>
          <cell r="K157" t="str">
            <v>EUR</v>
          </cell>
          <cell r="L157">
            <v>13866</v>
          </cell>
          <cell r="M157">
            <v>3466.5</v>
          </cell>
          <cell r="N157">
            <v>10399.5</v>
          </cell>
          <cell r="O157">
            <v>0</v>
          </cell>
          <cell r="P157">
            <v>0</v>
          </cell>
        </row>
        <row r="158">
          <cell r="B158" t="str">
            <v>C2.2.2.2</v>
          </cell>
          <cell r="C158" t="str">
            <v>Adjoint Coordinateur General</v>
          </cell>
          <cell r="D158">
            <v>1</v>
          </cell>
          <cell r="E158" t="str">
            <v>Personne</v>
          </cell>
          <cell r="F158">
            <v>2</v>
          </cell>
          <cell r="G158" t="str">
            <v xml:space="preserve">Mois </v>
          </cell>
          <cell r="H158">
            <v>7927</v>
          </cell>
          <cell r="I158" t="str">
            <v>EUR</v>
          </cell>
          <cell r="J158">
            <v>7927</v>
          </cell>
          <cell r="K158" t="str">
            <v>EUR</v>
          </cell>
          <cell r="L158">
            <v>15854</v>
          </cell>
          <cell r="M158">
            <v>3963.5</v>
          </cell>
          <cell r="N158">
            <v>11890.5</v>
          </cell>
          <cell r="O158">
            <v>0</v>
          </cell>
          <cell r="P158">
            <v>0</v>
          </cell>
        </row>
        <row r="159">
          <cell r="B159" t="str">
            <v>C2.2.2.3</v>
          </cell>
          <cell r="C159" t="str">
            <v>Assistant Coordinatur General</v>
          </cell>
          <cell r="D159">
            <v>1</v>
          </cell>
          <cell r="E159" t="str">
            <v>Personne</v>
          </cell>
          <cell r="F159">
            <v>2</v>
          </cell>
          <cell r="G159" t="str">
            <v xml:space="preserve">Mois </v>
          </cell>
          <cell r="H159">
            <v>1063</v>
          </cell>
          <cell r="I159" t="str">
            <v>EUR</v>
          </cell>
          <cell r="J159">
            <v>1063</v>
          </cell>
          <cell r="K159" t="str">
            <v>EUR</v>
          </cell>
          <cell r="L159">
            <v>2126</v>
          </cell>
          <cell r="M159">
            <v>531.5</v>
          </cell>
          <cell r="N159">
            <v>1594.5</v>
          </cell>
          <cell r="O159">
            <v>0</v>
          </cell>
          <cell r="P159">
            <v>0</v>
          </cell>
        </row>
        <row r="160">
          <cell r="B160" t="str">
            <v>C2.2.2.4</v>
          </cell>
          <cell r="C160" t="str">
            <v>Coodrinateur Santé</v>
          </cell>
          <cell r="D160">
            <v>1</v>
          </cell>
          <cell r="E160" t="str">
            <v>Personne</v>
          </cell>
          <cell r="F160">
            <v>2</v>
          </cell>
          <cell r="G160" t="str">
            <v xml:space="preserve">Mois </v>
          </cell>
          <cell r="H160">
            <v>5951</v>
          </cell>
          <cell r="I160" t="str">
            <v>EUR</v>
          </cell>
          <cell r="J160">
            <v>5951</v>
          </cell>
          <cell r="K160" t="str">
            <v>EUR</v>
          </cell>
          <cell r="L160">
            <v>11902</v>
          </cell>
          <cell r="M160">
            <v>2975.5</v>
          </cell>
          <cell r="N160">
            <v>8926.5</v>
          </cell>
          <cell r="O160">
            <v>0</v>
          </cell>
          <cell r="P160">
            <v>0</v>
          </cell>
        </row>
        <row r="161">
          <cell r="B161" t="str">
            <v>C2.2.2.5</v>
          </cell>
          <cell r="C161" t="str">
            <v>Coordinateur Financier</v>
          </cell>
          <cell r="D161">
            <v>1</v>
          </cell>
          <cell r="E161" t="str">
            <v>Personne</v>
          </cell>
          <cell r="F161">
            <v>2</v>
          </cell>
          <cell r="G161" t="str">
            <v xml:space="preserve">Mois </v>
          </cell>
          <cell r="H161">
            <v>5461</v>
          </cell>
          <cell r="I161" t="str">
            <v>EUR</v>
          </cell>
          <cell r="J161">
            <v>5461</v>
          </cell>
          <cell r="K161" t="str">
            <v>EUR</v>
          </cell>
          <cell r="L161">
            <v>10922</v>
          </cell>
          <cell r="M161">
            <v>2730.5</v>
          </cell>
          <cell r="N161">
            <v>8191.5</v>
          </cell>
          <cell r="O161">
            <v>0</v>
          </cell>
          <cell r="P161">
            <v>0</v>
          </cell>
        </row>
        <row r="162">
          <cell r="B162" t="str">
            <v>C2.2.2.6</v>
          </cell>
          <cell r="C162" t="str">
            <v xml:space="preserve">Coordinateur RH </v>
          </cell>
          <cell r="D162">
            <v>1</v>
          </cell>
          <cell r="E162" t="str">
            <v>Personne</v>
          </cell>
          <cell r="F162">
            <v>2</v>
          </cell>
          <cell r="G162" t="str">
            <v xml:space="preserve">Mois </v>
          </cell>
          <cell r="H162">
            <v>5809</v>
          </cell>
          <cell r="I162" t="str">
            <v>EUR</v>
          </cell>
          <cell r="J162">
            <v>5809</v>
          </cell>
          <cell r="K162" t="str">
            <v>EUR</v>
          </cell>
          <cell r="L162">
            <v>11618</v>
          </cell>
          <cell r="M162">
            <v>2904.5</v>
          </cell>
          <cell r="N162">
            <v>8713.5</v>
          </cell>
          <cell r="O162">
            <v>0</v>
          </cell>
          <cell r="P162">
            <v>0</v>
          </cell>
        </row>
        <row r="163">
          <cell r="B163" t="str">
            <v>C2.2.2.7</v>
          </cell>
          <cell r="C163" t="str">
            <v>Coordinateur Logistique</v>
          </cell>
          <cell r="D163">
            <v>1</v>
          </cell>
          <cell r="E163" t="str">
            <v>Personne</v>
          </cell>
          <cell r="F163">
            <v>2</v>
          </cell>
          <cell r="G163" t="str">
            <v xml:space="preserve">Mois </v>
          </cell>
          <cell r="H163">
            <v>5729</v>
          </cell>
          <cell r="I163" t="str">
            <v>EUR</v>
          </cell>
          <cell r="J163">
            <v>5729</v>
          </cell>
          <cell r="K163" t="str">
            <v>EUR</v>
          </cell>
          <cell r="L163">
            <v>11458</v>
          </cell>
          <cell r="M163">
            <v>2864.5</v>
          </cell>
          <cell r="N163">
            <v>8593.5</v>
          </cell>
          <cell r="O163">
            <v>0</v>
          </cell>
          <cell r="P163">
            <v>0</v>
          </cell>
        </row>
        <row r="164">
          <cell r="B164" t="str">
            <v>C2.2.2.8</v>
          </cell>
          <cell r="C164" t="str">
            <v xml:space="preserve">Coordinateur Meal </v>
          </cell>
          <cell r="D164">
            <v>1</v>
          </cell>
          <cell r="E164" t="str">
            <v>Personne</v>
          </cell>
          <cell r="F164">
            <v>2</v>
          </cell>
          <cell r="G164" t="str">
            <v xml:space="preserve">Mois </v>
          </cell>
          <cell r="H164">
            <v>5405</v>
          </cell>
          <cell r="I164" t="str">
            <v>EUR</v>
          </cell>
          <cell r="J164">
            <v>5405</v>
          </cell>
          <cell r="K164" t="str">
            <v>EUR</v>
          </cell>
          <cell r="L164">
            <v>10810</v>
          </cell>
          <cell r="M164">
            <v>2702.5</v>
          </cell>
          <cell r="N164">
            <v>8107.5</v>
          </cell>
          <cell r="O164">
            <v>0</v>
          </cell>
          <cell r="P164">
            <v>0</v>
          </cell>
        </row>
        <row r="165">
          <cell r="B165" t="str">
            <v>N2.2.2.1</v>
          </cell>
          <cell r="C165" t="str">
            <v>Coordinateur Général</v>
          </cell>
          <cell r="D165">
            <v>1</v>
          </cell>
          <cell r="E165" t="str">
            <v>personne(s)</v>
          </cell>
          <cell r="F165">
            <v>6</v>
          </cell>
          <cell r="G165" t="str">
            <v xml:space="preserve">mois </v>
          </cell>
          <cell r="H165">
            <v>8997.5127155738464</v>
          </cell>
          <cell r="I165" t="str">
            <v>EUR</v>
          </cell>
          <cell r="J165">
            <v>8997.5127155738464</v>
          </cell>
          <cell r="K165" t="str">
            <v>EUR</v>
          </cell>
          <cell r="L165">
            <v>53985.076293443082</v>
          </cell>
          <cell r="M165">
            <v>15178.013036243528</v>
          </cell>
          <cell r="N165">
            <v>33551.014181266495</v>
          </cell>
          <cell r="O165">
            <v>5256.0490759330432</v>
          </cell>
          <cell r="P165">
            <v>0</v>
          </cell>
        </row>
        <row r="166">
          <cell r="B166" t="str">
            <v>N2.2.2.2</v>
          </cell>
          <cell r="C166" t="str">
            <v>Coordinateur Finance</v>
          </cell>
          <cell r="D166">
            <v>1</v>
          </cell>
          <cell r="E166" t="str">
            <v>personne(s)</v>
          </cell>
          <cell r="F166">
            <v>3</v>
          </cell>
          <cell r="G166" t="str">
            <v xml:space="preserve">mois </v>
          </cell>
          <cell r="H166">
            <v>9238.029426172443</v>
          </cell>
          <cell r="I166" t="str">
            <v>EUR</v>
          </cell>
          <cell r="J166">
            <v>9238.029426172443</v>
          </cell>
          <cell r="K166" t="str">
            <v>EUR</v>
          </cell>
          <cell r="L166">
            <v>27714.088278517331</v>
          </cell>
          <cell r="M166">
            <v>7791.8717923536715</v>
          </cell>
          <cell r="N166">
            <v>17223.940998048427</v>
          </cell>
          <cell r="O166">
            <v>2698.2754881152255</v>
          </cell>
          <cell r="P166">
            <v>0</v>
          </cell>
        </row>
        <row r="167">
          <cell r="B167" t="str">
            <v>N2.2.2.3</v>
          </cell>
          <cell r="C167" t="str">
            <v>Coordinateur RH</v>
          </cell>
          <cell r="D167">
            <v>1</v>
          </cell>
          <cell r="E167" t="str">
            <v>personne(s)</v>
          </cell>
          <cell r="F167">
            <v>4</v>
          </cell>
          <cell r="G167" t="str">
            <v xml:space="preserve">mois </v>
          </cell>
          <cell r="H167">
            <v>5641.4746763429657</v>
          </cell>
          <cell r="I167" t="str">
            <v>EUR</v>
          </cell>
          <cell r="J167">
            <v>5641.4746763429657</v>
          </cell>
          <cell r="K167" t="str">
            <v>EUR</v>
          </cell>
          <cell r="L167">
            <v>22565.898705371863</v>
          </cell>
          <cell r="M167">
            <v>6344.4479148820828</v>
          </cell>
          <cell r="N167">
            <v>14024.408956312091</v>
          </cell>
          <cell r="O167">
            <v>2197.0418341776849</v>
          </cell>
          <cell r="P167">
            <v>0</v>
          </cell>
        </row>
        <row r="168">
          <cell r="B168" t="str">
            <v>N2.2.2.4</v>
          </cell>
          <cell r="C168" t="str">
            <v>Adjoint Coordinateur général</v>
          </cell>
          <cell r="D168">
            <v>1</v>
          </cell>
          <cell r="E168" t="str">
            <v>personne(s)</v>
          </cell>
          <cell r="F168">
            <v>4</v>
          </cell>
          <cell r="G168" t="str">
            <v xml:space="preserve">mois </v>
          </cell>
          <cell r="H168">
            <v>8000</v>
          </cell>
          <cell r="I168" t="str">
            <v>EUR</v>
          </cell>
          <cell r="J168">
            <v>8000</v>
          </cell>
          <cell r="K168" t="str">
            <v>EUR</v>
          </cell>
          <cell r="L168">
            <v>32000</v>
          </cell>
          <cell r="M168">
            <v>8996.86451343933</v>
          </cell>
          <cell r="N168">
            <v>19887.578707208922</v>
          </cell>
          <cell r="O168">
            <v>3115.556779351738</v>
          </cell>
          <cell r="P168">
            <v>0</v>
          </cell>
        </row>
        <row r="169">
          <cell r="B169" t="str">
            <v>N2.2.2.5</v>
          </cell>
          <cell r="C169" t="str">
            <v xml:space="preserve">Logisticien Regional </v>
          </cell>
          <cell r="D169">
            <v>1</v>
          </cell>
          <cell r="E169" t="str">
            <v>personne(s)</v>
          </cell>
          <cell r="F169">
            <v>4</v>
          </cell>
          <cell r="G169" t="str">
            <v xml:space="preserve">mois </v>
          </cell>
          <cell r="H169">
            <v>8000</v>
          </cell>
          <cell r="I169" t="str">
            <v>EUR</v>
          </cell>
          <cell r="J169">
            <v>8000</v>
          </cell>
          <cell r="K169" t="str">
            <v>EUR</v>
          </cell>
          <cell r="L169">
            <v>32000</v>
          </cell>
          <cell r="M169">
            <v>8996.86451343933</v>
          </cell>
          <cell r="N169">
            <v>19887.578707208922</v>
          </cell>
          <cell r="O169">
            <v>3115.556779351738</v>
          </cell>
          <cell r="P169">
            <v>0</v>
          </cell>
        </row>
        <row r="170">
          <cell r="B170" t="str">
            <v>N2.2.2.6</v>
          </cell>
          <cell r="C170" t="str">
            <v>Coordinateur MEAL</v>
          </cell>
          <cell r="D170">
            <v>1</v>
          </cell>
          <cell r="E170" t="str">
            <v>personne(s)</v>
          </cell>
          <cell r="F170">
            <v>6</v>
          </cell>
          <cell r="G170" t="str">
            <v xml:space="preserve">mois </v>
          </cell>
          <cell r="H170">
            <v>5641.4746763429657</v>
          </cell>
          <cell r="I170" t="str">
            <v>EUR</v>
          </cell>
          <cell r="J170">
            <v>5641.4746763429657</v>
          </cell>
          <cell r="K170" t="str">
            <v>EUR</v>
          </cell>
          <cell r="L170">
            <v>33848.848058057796</v>
          </cell>
          <cell r="M170">
            <v>9516.6718723231243</v>
          </cell>
          <cell r="N170">
            <v>21036.613434468138</v>
          </cell>
          <cell r="O170">
            <v>3295.5627512665274</v>
          </cell>
          <cell r="P170">
            <v>0</v>
          </cell>
        </row>
        <row r="171">
          <cell r="B171" t="str">
            <v>N2.2.2.7</v>
          </cell>
          <cell r="C171" t="str">
            <v>Pharmacien Volant</v>
          </cell>
          <cell r="D171">
            <v>1</v>
          </cell>
          <cell r="E171" t="str">
            <v>personne(s)</v>
          </cell>
          <cell r="F171">
            <v>1</v>
          </cell>
          <cell r="G171" t="str">
            <v xml:space="preserve">mois </v>
          </cell>
          <cell r="H171">
            <v>5641.4746763429657</v>
          </cell>
          <cell r="I171" t="str">
            <v>EUR</v>
          </cell>
          <cell r="J171">
            <v>5641.4746763429657</v>
          </cell>
          <cell r="K171" t="str">
            <v>EUR</v>
          </cell>
          <cell r="L171">
            <v>5641.4746763429657</v>
          </cell>
          <cell r="M171">
            <v>1586.1119787205207</v>
          </cell>
          <cell r="N171">
            <v>3506.1022390780226</v>
          </cell>
          <cell r="O171">
            <v>549.26045854442123</v>
          </cell>
          <cell r="P171">
            <v>0</v>
          </cell>
        </row>
        <row r="172">
          <cell r="B172" t="str">
            <v>N2.2.2.8</v>
          </cell>
          <cell r="C172" t="str">
            <v>Coordinateur Santé</v>
          </cell>
          <cell r="D172">
            <v>1</v>
          </cell>
          <cell r="E172" t="str">
            <v>personne(s)</v>
          </cell>
          <cell r="F172">
            <v>9</v>
          </cell>
          <cell r="G172" t="str">
            <v xml:space="preserve">mois </v>
          </cell>
          <cell r="H172">
            <v>6268.5092153069199</v>
          </cell>
          <cell r="I172" t="str">
            <v>EUR</v>
          </cell>
          <cell r="J172">
            <v>6268.5092153069199</v>
          </cell>
          <cell r="K172" t="str">
            <v>EUR</v>
          </cell>
          <cell r="L172">
            <v>56416.582937762279</v>
          </cell>
          <cell r="M172">
            <v>15861.636031320633</v>
          </cell>
          <cell r="N172">
            <v>35062.163548953984</v>
          </cell>
          <cell r="O172">
            <v>5492.7833574876522</v>
          </cell>
          <cell r="P172">
            <v>0</v>
          </cell>
        </row>
        <row r="173">
          <cell r="B173" t="str">
            <v>T3</v>
          </cell>
          <cell r="C173" t="str">
            <v>3. Running costs</v>
          </cell>
          <cell r="L173">
            <v>575658.13824692974</v>
          </cell>
          <cell r="M173">
            <v>139497.95467056151</v>
          </cell>
          <cell r="N173">
            <v>407088.53000798664</v>
          </cell>
          <cell r="O173">
            <v>29071.65356838156</v>
          </cell>
          <cell r="P173">
            <v>0</v>
          </cell>
        </row>
        <row r="174">
          <cell r="B174" t="str">
            <v>T3.1</v>
          </cell>
          <cell r="C174" t="str">
            <v>Running costs of vehicles</v>
          </cell>
          <cell r="L174">
            <v>121853.7939953438</v>
          </cell>
          <cell r="M174">
            <v>30737.719404166004</v>
          </cell>
          <cell r="N174">
            <v>83989.273477717637</v>
          </cell>
          <cell r="O174">
            <v>7126.8011134601547</v>
          </cell>
          <cell r="P174">
            <v>0</v>
          </cell>
        </row>
        <row r="175">
          <cell r="B175" t="str">
            <v>M3.1.1</v>
          </cell>
          <cell r="C175" t="str">
            <v xml:space="preserve">Frais de fonctionnement des véhicules - KITA </v>
          </cell>
          <cell r="D175">
            <v>1</v>
          </cell>
          <cell r="E175" t="str">
            <v>ff</v>
          </cell>
          <cell r="F175">
            <v>24</v>
          </cell>
          <cell r="G175" t="str">
            <v>mois</v>
          </cell>
          <cell r="H175">
            <v>328958.33333333331</v>
          </cell>
          <cell r="I175" t="str">
            <v>XOF</v>
          </cell>
          <cell r="J175">
            <v>501.4937462872312</v>
          </cell>
          <cell r="K175" t="str">
            <v>EUR</v>
          </cell>
          <cell r="L175">
            <v>12035.849910893548</v>
          </cell>
          <cell r="M175">
            <v>2413.5836551197144</v>
          </cell>
          <cell r="N175">
            <v>9415.0832531370979</v>
          </cell>
          <cell r="O175">
            <v>207.18300263674001</v>
          </cell>
          <cell r="P175">
            <v>0</v>
          </cell>
        </row>
        <row r="176">
          <cell r="B176" t="str">
            <v>M3.1.2</v>
          </cell>
          <cell r="C176" t="str">
            <v xml:space="preserve">Frais de fonctionnement des motos - KITA </v>
          </cell>
          <cell r="D176">
            <v>1</v>
          </cell>
          <cell r="E176" t="str">
            <v>ff</v>
          </cell>
          <cell r="F176">
            <v>24</v>
          </cell>
          <cell r="G176" t="str">
            <v>mois</v>
          </cell>
          <cell r="H176">
            <v>30000</v>
          </cell>
          <cell r="I176" t="str">
            <v>XOF</v>
          </cell>
          <cell r="J176">
            <v>45.734705171223112</v>
          </cell>
          <cell r="K176" t="str">
            <v>EUR</v>
          </cell>
          <cell r="L176">
            <v>1097.6329241093547</v>
          </cell>
          <cell r="M176">
            <v>220.11149229717472</v>
          </cell>
          <cell r="N176">
            <v>858.62697178704377</v>
          </cell>
          <cell r="O176">
            <v>18.894460025136514</v>
          </cell>
          <cell r="P176">
            <v>0</v>
          </cell>
        </row>
        <row r="177">
          <cell r="B177" t="str">
            <v>M3.1.3</v>
          </cell>
          <cell r="C177" t="str">
            <v>Frais de fonctionnement des véhicules BAMAKO</v>
          </cell>
          <cell r="D177">
            <v>1</v>
          </cell>
          <cell r="E177" t="str">
            <v>ff</v>
          </cell>
          <cell r="F177">
            <v>6</v>
          </cell>
          <cell r="G177" t="str">
            <v>mois</v>
          </cell>
          <cell r="H177">
            <v>2553499.9999999995</v>
          </cell>
          <cell r="I177" t="str">
            <v>XOF</v>
          </cell>
          <cell r="J177">
            <v>3892.7856551572736</v>
          </cell>
          <cell r="K177" t="str">
            <v>EUR</v>
          </cell>
          <cell r="L177">
            <v>23356.713930943642</v>
          </cell>
          <cell r="M177">
            <v>4683.7891298402974</v>
          </cell>
          <cell r="N177">
            <v>18270.866437151803</v>
          </cell>
          <cell r="O177">
            <v>402.05836395155075</v>
          </cell>
          <cell r="P177">
            <v>0</v>
          </cell>
        </row>
        <row r="178">
          <cell r="B178" t="str">
            <v>C3.1.1</v>
          </cell>
          <cell r="C178" t="str">
            <v>Frais de Fonctionnement Motos Projet</v>
          </cell>
          <cell r="D178">
            <v>2</v>
          </cell>
          <cell r="E178" t="str">
            <v>forfait</v>
          </cell>
          <cell r="F178">
            <v>18</v>
          </cell>
          <cell r="G178" t="str">
            <v>mois</v>
          </cell>
          <cell r="H178">
            <v>412.50000000000006</v>
          </cell>
          <cell r="I178" t="str">
            <v>USD</v>
          </cell>
          <cell r="J178">
            <v>378.53297442799465</v>
          </cell>
          <cell r="K178" t="str">
            <v>EUR</v>
          </cell>
          <cell r="L178">
            <v>13627.187079407808</v>
          </cell>
          <cell r="M178">
            <v>3406.7967698519515</v>
          </cell>
          <cell r="N178">
            <v>10220.390309555853</v>
          </cell>
          <cell r="O178">
            <v>0</v>
          </cell>
          <cell r="P178">
            <v>0</v>
          </cell>
        </row>
        <row r="179">
          <cell r="B179" t="str">
            <v>C3.1.2</v>
          </cell>
          <cell r="C179" t="str">
            <v>Frais de fonctionnement véhicules coordination Bukavu</v>
          </cell>
          <cell r="D179">
            <v>1</v>
          </cell>
          <cell r="E179" t="str">
            <v>forfait</v>
          </cell>
          <cell r="F179">
            <v>2</v>
          </cell>
          <cell r="G179" t="str">
            <v>mois</v>
          </cell>
          <cell r="H179">
            <v>2718</v>
          </cell>
          <cell r="I179" t="str">
            <v>USD</v>
          </cell>
          <cell r="J179">
            <v>2494.1881805946405</v>
          </cell>
          <cell r="K179" t="str">
            <v>EUR</v>
          </cell>
          <cell r="L179">
            <v>4988.3763611892809</v>
          </cell>
          <cell r="M179">
            <v>1247.0940902973202</v>
          </cell>
          <cell r="N179">
            <v>3741.2822708919607</v>
          </cell>
          <cell r="O179">
            <v>0</v>
          </cell>
          <cell r="P179">
            <v>0</v>
          </cell>
        </row>
        <row r="180">
          <cell r="B180" t="str">
            <v>N3.1.1</v>
          </cell>
          <cell r="C180" t="str">
            <v>Location et Running cost Véhicules Programme Tahoua</v>
          </cell>
          <cell r="D180">
            <v>1</v>
          </cell>
          <cell r="E180" t="str">
            <v>unité</v>
          </cell>
          <cell r="F180">
            <v>23</v>
          </cell>
          <cell r="G180" t="str">
            <v xml:space="preserve">Mois </v>
          </cell>
          <cell r="H180">
            <v>545391.30434782605</v>
          </cell>
          <cell r="I180" t="str">
            <v>XOF</v>
          </cell>
          <cell r="J180">
            <v>831.44368357655469</v>
          </cell>
          <cell r="K180" t="str">
            <v>EUR</v>
          </cell>
          <cell r="L180">
            <v>19123.204722260758</v>
          </cell>
          <cell r="M180">
            <v>5376.5275609044756</v>
          </cell>
          <cell r="N180">
            <v>11884.819970250941</v>
          </cell>
          <cell r="O180">
            <v>1861.8571911053336</v>
          </cell>
          <cell r="P180">
            <v>0</v>
          </cell>
        </row>
        <row r="181">
          <cell r="B181" t="str">
            <v>N3.1.2</v>
          </cell>
          <cell r="C181" t="str">
            <v>Location et Running cost Motos Programme Tahoua</v>
          </cell>
          <cell r="D181">
            <v>2</v>
          </cell>
          <cell r="E181" t="str">
            <v>unité</v>
          </cell>
          <cell r="F181">
            <v>23</v>
          </cell>
          <cell r="G181" t="str">
            <v xml:space="preserve">Mois </v>
          </cell>
          <cell r="H181">
            <v>24078.260869565216</v>
          </cell>
          <cell r="I181" t="str">
            <v>XOF</v>
          </cell>
          <cell r="J181">
            <v>36.707072063512115</v>
          </cell>
          <cell r="K181" t="str">
            <v>EUR</v>
          </cell>
          <cell r="L181">
            <v>1688.5253149215573</v>
          </cell>
          <cell r="M181">
            <v>474.73229643317904</v>
          </cell>
          <cell r="N181">
            <v>1049.3962531130378</v>
          </cell>
          <cell r="O181">
            <v>164.39676537534021</v>
          </cell>
          <cell r="P181">
            <v>0</v>
          </cell>
        </row>
        <row r="182">
          <cell r="B182" t="str">
            <v>N3.1.3</v>
          </cell>
          <cell r="C182" t="str">
            <v>Location et Running cost Véhicules Coordination</v>
          </cell>
          <cell r="D182">
            <v>3</v>
          </cell>
          <cell r="E182" t="str">
            <v>unité</v>
          </cell>
          <cell r="F182">
            <v>12</v>
          </cell>
          <cell r="G182" t="str">
            <v xml:space="preserve">Mois </v>
          </cell>
          <cell r="H182">
            <v>837006.66666666651</v>
          </cell>
          <cell r="I182" t="str">
            <v>XOF</v>
          </cell>
          <cell r="J182">
            <v>1276.0084375449405</v>
          </cell>
          <cell r="K182" t="str">
            <v>EUR</v>
          </cell>
          <cell r="L182">
            <v>45936.303751617859</v>
          </cell>
          <cell r="M182">
            <v>12915.084409421894</v>
          </cell>
          <cell r="N182">
            <v>28548.8080118299</v>
          </cell>
          <cell r="O182">
            <v>4472.4113303660533</v>
          </cell>
          <cell r="P182">
            <v>0</v>
          </cell>
        </row>
        <row r="183">
          <cell r="B183" t="str">
            <v>T3.2</v>
          </cell>
          <cell r="C183" t="str">
            <v>Travel costs</v>
          </cell>
          <cell r="L183">
            <v>7223.9590372933981</v>
          </cell>
          <cell r="M183">
            <v>2010.3337858957254</v>
          </cell>
          <cell r="N183">
            <v>4574.9773622165467</v>
          </cell>
          <cell r="O183">
            <v>638.6478891811247</v>
          </cell>
          <cell r="P183">
            <v>0</v>
          </cell>
        </row>
        <row r="184">
          <cell r="B184" t="str">
            <v>C3.2.1</v>
          </cell>
          <cell r="C184" t="str">
            <v>TAXES TRANSFRONTALIERES</v>
          </cell>
          <cell r="D184">
            <v>2</v>
          </cell>
          <cell r="E184" t="str">
            <v>TAXES</v>
          </cell>
          <cell r="F184">
            <v>2</v>
          </cell>
          <cell r="G184" t="str">
            <v>Mois</v>
          </cell>
          <cell r="H184">
            <v>181</v>
          </cell>
          <cell r="I184" t="str">
            <v>USD</v>
          </cell>
          <cell r="J184">
            <v>166.09568090052611</v>
          </cell>
          <cell r="K184" t="str">
            <v>EUR</v>
          </cell>
          <cell r="L184">
            <v>664.38272360210442</v>
          </cell>
          <cell r="M184">
            <v>166.09568090052611</v>
          </cell>
          <cell r="N184">
            <v>498.28704270157834</v>
          </cell>
          <cell r="O184">
            <v>0</v>
          </cell>
          <cell r="P184">
            <v>0</v>
          </cell>
        </row>
        <row r="185">
          <cell r="B185" t="str">
            <v>N3.2.1</v>
          </cell>
          <cell r="C185" t="str">
            <v>transport - Péage</v>
          </cell>
          <cell r="D185">
            <v>1</v>
          </cell>
          <cell r="E185" t="str">
            <v>trajet</v>
          </cell>
          <cell r="F185">
            <v>48</v>
          </cell>
          <cell r="G185" t="str">
            <v>fois</v>
          </cell>
          <cell r="H185">
            <v>3600</v>
          </cell>
          <cell r="I185" t="str">
            <v>XOF</v>
          </cell>
          <cell r="J185">
            <v>5.4881646205467733</v>
          </cell>
          <cell r="K185" t="str">
            <v>EUR</v>
          </cell>
          <cell r="L185">
            <v>263.43190178624513</v>
          </cell>
          <cell r="M185">
            <v>74.064410277765745</v>
          </cell>
          <cell r="N185">
            <v>163.71945877386503</v>
          </cell>
          <cell r="O185">
            <v>25.64803273461429</v>
          </cell>
          <cell r="P185">
            <v>0</v>
          </cell>
        </row>
        <row r="186">
          <cell r="B186" t="str">
            <v>N3.2.2</v>
          </cell>
          <cell r="C186" t="str">
            <v>Suivi des Activités Tahoua &lt;=&gt;Niamey</v>
          </cell>
          <cell r="D186">
            <v>1</v>
          </cell>
          <cell r="E186" t="str">
            <v>Unité</v>
          </cell>
          <cell r="F186">
            <v>2</v>
          </cell>
          <cell r="G186" t="str">
            <v>Mois</v>
          </cell>
          <cell r="H186">
            <v>2065000</v>
          </cell>
          <cell r="I186" t="str">
            <v>XOF</v>
          </cell>
          <cell r="J186">
            <v>3148.0722059525242</v>
          </cell>
          <cell r="K186" t="str">
            <v>EUR</v>
          </cell>
          <cell r="L186">
            <v>6296.1444119050484</v>
          </cell>
          <cell r="M186">
            <v>1770.1736947174336</v>
          </cell>
          <cell r="N186">
            <v>3912.970860741103</v>
          </cell>
          <cell r="O186">
            <v>612.99985644651042</v>
          </cell>
          <cell r="P186">
            <v>0</v>
          </cell>
        </row>
        <row r="187">
          <cell r="B187" t="str">
            <v>T3.3</v>
          </cell>
          <cell r="C187" t="str">
            <v>Communication, visibility, information</v>
          </cell>
          <cell r="L187">
            <v>14532.349509283082</v>
          </cell>
          <cell r="M187">
            <v>3677.2009676637117</v>
          </cell>
          <cell r="N187">
            <v>10029.242895364729</v>
          </cell>
          <cell r="O187">
            <v>825.90564625464151</v>
          </cell>
          <cell r="P187">
            <v>0</v>
          </cell>
        </row>
        <row r="188">
          <cell r="B188" t="str">
            <v>M3.3.1</v>
          </cell>
          <cell r="C188" t="str">
            <v>Matériel de visibilité</v>
          </cell>
          <cell r="D188">
            <v>1</v>
          </cell>
          <cell r="E188" t="str">
            <v>ff</v>
          </cell>
          <cell r="F188">
            <v>2</v>
          </cell>
          <cell r="G188" t="str">
            <v>année</v>
          </cell>
          <cell r="H188">
            <v>2002.2412717130499</v>
          </cell>
          <cell r="I188" t="str">
            <v>EUR</v>
          </cell>
          <cell r="J188">
            <v>2002.2412717130499</v>
          </cell>
          <cell r="K188" t="str">
            <v>EUR</v>
          </cell>
          <cell r="L188">
            <v>4004.4825434260997</v>
          </cell>
          <cell r="M188">
            <v>803.03042041739036</v>
          </cell>
          <cell r="N188">
            <v>3132.5196651020606</v>
          </cell>
          <cell r="O188">
            <v>68.932457906650171</v>
          </cell>
          <cell r="P188">
            <v>0</v>
          </cell>
        </row>
        <row r="189">
          <cell r="B189" t="str">
            <v>C3.3.1</v>
          </cell>
          <cell r="C189" t="str">
            <v>Visibilité-bailleur</v>
          </cell>
          <cell r="D189">
            <v>1</v>
          </cell>
          <cell r="E189" t="str">
            <v xml:space="preserve">Forfait </v>
          </cell>
          <cell r="F189">
            <v>1</v>
          </cell>
          <cell r="G189" t="str">
            <v>An</v>
          </cell>
          <cell r="H189">
            <v>3000</v>
          </cell>
          <cell r="I189" t="str">
            <v>USD</v>
          </cell>
          <cell r="J189">
            <v>2752.9670867490513</v>
          </cell>
          <cell r="K189" t="str">
            <v>EUR</v>
          </cell>
          <cell r="L189">
            <v>2752.9670867490513</v>
          </cell>
          <cell r="M189">
            <v>688.24177168726283</v>
          </cell>
          <cell r="N189">
            <v>2064.7253150617885</v>
          </cell>
          <cell r="O189">
            <v>0</v>
          </cell>
          <cell r="P189">
            <v>0</v>
          </cell>
        </row>
        <row r="190">
          <cell r="B190" t="str">
            <v>N3.3.1</v>
          </cell>
          <cell r="C190" t="str">
            <v>Visibilité bailleur</v>
          </cell>
          <cell r="D190">
            <v>1</v>
          </cell>
          <cell r="E190" t="str">
            <v>forfait</v>
          </cell>
          <cell r="F190">
            <v>2</v>
          </cell>
          <cell r="G190" t="str">
            <v>fois</v>
          </cell>
          <cell r="H190">
            <v>800000</v>
          </cell>
          <cell r="I190" t="str">
            <v>XOF</v>
          </cell>
          <cell r="J190">
            <v>1219.592137899283</v>
          </cell>
          <cell r="K190" t="str">
            <v>EUR</v>
          </cell>
          <cell r="L190">
            <v>2439.184275798566</v>
          </cell>
          <cell r="M190">
            <v>685.78157664597904</v>
          </cell>
          <cell r="N190">
            <v>1515.9209145728244</v>
          </cell>
          <cell r="O190">
            <v>237.48178457976192</v>
          </cell>
          <cell r="P190">
            <v>0</v>
          </cell>
        </row>
        <row r="191">
          <cell r="B191" t="str">
            <v>N3.3.2</v>
          </cell>
          <cell r="C191" t="str">
            <v>Frais de représentation Niamey</v>
          </cell>
          <cell r="D191">
            <v>1</v>
          </cell>
          <cell r="E191" t="str">
            <v>Forfait</v>
          </cell>
          <cell r="F191">
            <v>2</v>
          </cell>
          <cell r="G191" t="str">
            <v>Année</v>
          </cell>
          <cell r="H191">
            <v>500000</v>
          </cell>
          <cell r="I191" t="str">
            <v>XOF</v>
          </cell>
          <cell r="J191">
            <v>762.24508618705192</v>
          </cell>
          <cell r="K191" t="str">
            <v>EUR</v>
          </cell>
          <cell r="L191">
            <v>1524.4901723741038</v>
          </cell>
          <cell r="M191">
            <v>428.61348540373695</v>
          </cell>
          <cell r="N191">
            <v>947.45057160801525</v>
          </cell>
          <cell r="O191">
            <v>148.42611536235123</v>
          </cell>
          <cell r="P191">
            <v>0</v>
          </cell>
        </row>
        <row r="192">
          <cell r="B192" t="str">
            <v>N3.3.3</v>
          </cell>
          <cell r="C192" t="str">
            <v>Visibilité staff</v>
          </cell>
          <cell r="D192">
            <v>1</v>
          </cell>
          <cell r="E192" t="str">
            <v>forfait</v>
          </cell>
          <cell r="F192">
            <v>2</v>
          </cell>
          <cell r="G192" t="str">
            <v>Année</v>
          </cell>
          <cell r="H192">
            <v>1000000</v>
          </cell>
          <cell r="I192" t="str">
            <v>XOF</v>
          </cell>
          <cell r="J192">
            <v>1524.4901723741038</v>
          </cell>
          <cell r="K192" t="str">
            <v>EUR</v>
          </cell>
          <cell r="L192">
            <v>3048.9803447482077</v>
          </cell>
          <cell r="M192">
            <v>857.22697080747389</v>
          </cell>
          <cell r="N192">
            <v>1894.9011432160305</v>
          </cell>
          <cell r="O192">
            <v>296.85223072470245</v>
          </cell>
          <cell r="P192">
            <v>0</v>
          </cell>
        </row>
        <row r="193">
          <cell r="B193" t="str">
            <v>N3.3.4</v>
          </cell>
          <cell r="C193" t="str">
            <v>Visibilité staff Niamey</v>
          </cell>
          <cell r="D193">
            <v>1</v>
          </cell>
          <cell r="E193" t="str">
            <v>Forfait</v>
          </cell>
          <cell r="F193">
            <v>1</v>
          </cell>
          <cell r="G193" t="str">
            <v>Année</v>
          </cell>
          <cell r="H193">
            <v>500000</v>
          </cell>
          <cell r="I193" t="str">
            <v>XOF</v>
          </cell>
          <cell r="J193">
            <v>762.24508618705192</v>
          </cell>
          <cell r="K193" t="str">
            <v>EUR</v>
          </cell>
          <cell r="L193">
            <v>762.24508618705192</v>
          </cell>
          <cell r="M193">
            <v>214.30674270186847</v>
          </cell>
          <cell r="N193">
            <v>473.72528580400763</v>
          </cell>
          <cell r="O193">
            <v>74.213057681175613</v>
          </cell>
          <cell r="P193">
            <v>0</v>
          </cell>
        </row>
        <row r="194">
          <cell r="B194" t="str">
            <v>T3.4</v>
          </cell>
          <cell r="C194" t="str">
            <v>Buildings : rent and utilities</v>
          </cell>
          <cell r="L194">
            <v>212067.19080251089</v>
          </cell>
          <cell r="M194">
            <v>49889.984919925606</v>
          </cell>
          <cell r="N194">
            <v>152862.12747115694</v>
          </cell>
          <cell r="O194">
            <v>9315.0784114283852</v>
          </cell>
          <cell r="P194">
            <v>0</v>
          </cell>
        </row>
        <row r="195">
          <cell r="B195" t="str">
            <v>M3.4.1</v>
          </cell>
          <cell r="C195" t="str">
            <v>LOCATION &amp; CHARGES - MAISON / BUREAU MDM - KITA</v>
          </cell>
          <cell r="D195">
            <v>1</v>
          </cell>
          <cell r="E195" t="str">
            <v>Bureau</v>
          </cell>
          <cell r="F195">
            <v>24</v>
          </cell>
          <cell r="G195" t="str">
            <v>mois</v>
          </cell>
          <cell r="H195">
            <v>1465661.2916666667</v>
          </cell>
          <cell r="I195" t="str">
            <v>XOF</v>
          </cell>
          <cell r="J195">
            <v>2234.3862351749681</v>
          </cell>
          <cell r="K195" t="str">
            <v>EUR</v>
          </cell>
          <cell r="L195">
            <v>53625.26964419923</v>
          </cell>
          <cell r="M195">
            <v>10753.62980369849</v>
          </cell>
          <cell r="N195">
            <v>41948.543884307903</v>
          </cell>
          <cell r="O195">
            <v>923.09595619285949</v>
          </cell>
          <cell r="P195">
            <v>0</v>
          </cell>
        </row>
        <row r="196">
          <cell r="B196" t="str">
            <v>M3.4.2</v>
          </cell>
          <cell r="C196" t="str">
            <v>LOCATIONS  &amp; CHARGES - MAISON / BUREAU  - BAMAKO</v>
          </cell>
          <cell r="D196">
            <v>3</v>
          </cell>
          <cell r="E196" t="str">
            <v>Locaux</v>
          </cell>
          <cell r="F196">
            <v>6</v>
          </cell>
          <cell r="G196" t="str">
            <v>mois</v>
          </cell>
          <cell r="H196">
            <v>1709888.888888889</v>
          </cell>
          <cell r="I196" t="str">
            <v>XOF</v>
          </cell>
          <cell r="J196">
            <v>2606.7088069627871</v>
          </cell>
          <cell r="K196" t="str">
            <v>EUR</v>
          </cell>
          <cell r="L196">
            <v>46920.758525330166</v>
          </cell>
          <cell r="M196">
            <v>9409.1548748922869</v>
          </cell>
          <cell r="N196">
            <v>36703.917968974492</v>
          </cell>
          <cell r="O196">
            <v>807.68568146340499</v>
          </cell>
          <cell r="P196">
            <v>0</v>
          </cell>
        </row>
        <row r="197">
          <cell r="B197" t="str">
            <v>M3.4.3</v>
          </cell>
          <cell r="C197" t="str">
            <v>ERAD - LOCATION &amp; CHARGES - BUREAU</v>
          </cell>
          <cell r="D197">
            <v>1</v>
          </cell>
          <cell r="E197" t="str">
            <v>Bureau</v>
          </cell>
          <cell r="F197">
            <v>24</v>
          </cell>
          <cell r="G197" t="str">
            <v>mois</v>
          </cell>
          <cell r="H197">
            <v>169999.99999999997</v>
          </cell>
          <cell r="I197" t="str">
            <v>XOF</v>
          </cell>
          <cell r="J197">
            <v>259.16332930359761</v>
          </cell>
          <cell r="K197" t="str">
            <v>EUR</v>
          </cell>
          <cell r="L197">
            <v>6219.9199032863426</v>
          </cell>
          <cell r="M197">
            <v>1247.2984563506568</v>
          </cell>
          <cell r="N197">
            <v>4865.5528401265801</v>
          </cell>
          <cell r="O197">
            <v>107.06860680910692</v>
          </cell>
          <cell r="P197">
            <v>0</v>
          </cell>
        </row>
        <row r="198">
          <cell r="B198" t="str">
            <v>M3.4.4</v>
          </cell>
          <cell r="C198" t="str">
            <v>LOCATION &amp; CHARGES  - ENTREPOT MDM KITA</v>
          </cell>
          <cell r="D198">
            <v>1</v>
          </cell>
          <cell r="E198" t="str">
            <v>Local</v>
          </cell>
          <cell r="F198">
            <v>3</v>
          </cell>
          <cell r="G198" t="str">
            <v>mois</v>
          </cell>
          <cell r="H198">
            <v>945999.99999999988</v>
          </cell>
          <cell r="I198" t="str">
            <v>XOF</v>
          </cell>
          <cell r="J198">
            <v>1442.1677030659021</v>
          </cell>
          <cell r="K198" t="str">
            <v>EUR</v>
          </cell>
          <cell r="L198">
            <v>4326.5031091977062</v>
          </cell>
          <cell r="M198">
            <v>867.60613213803038</v>
          </cell>
          <cell r="N198">
            <v>3384.4213137939309</v>
          </cell>
          <cell r="O198">
            <v>74.475663265746434</v>
          </cell>
          <cell r="P198">
            <v>0</v>
          </cell>
        </row>
        <row r="199">
          <cell r="B199" t="str">
            <v>C.3.4.1</v>
          </cell>
          <cell r="C199" t="str">
            <v>Location &amp; charges projet</v>
          </cell>
          <cell r="D199">
            <v>1</v>
          </cell>
          <cell r="E199" t="str">
            <v>forfait</v>
          </cell>
          <cell r="F199">
            <v>6</v>
          </cell>
          <cell r="G199" t="str">
            <v>mois</v>
          </cell>
          <cell r="H199">
            <v>1288.13545</v>
          </cell>
          <cell r="I199" t="str">
            <v>USD</v>
          </cell>
          <cell r="J199">
            <v>1182.0648323748928</v>
          </cell>
          <cell r="K199" t="str">
            <v>EUR</v>
          </cell>
          <cell r="L199">
            <v>7092.388994249357</v>
          </cell>
          <cell r="M199">
            <v>1773.0972485623392</v>
          </cell>
          <cell r="N199">
            <v>5319.2917456870173</v>
          </cell>
          <cell r="O199">
            <v>0</v>
          </cell>
          <cell r="P199">
            <v>0</v>
          </cell>
        </row>
        <row r="200">
          <cell r="B200" t="str">
            <v>C.3.4.2</v>
          </cell>
          <cell r="C200" t="str">
            <v>Location et charges (résidence/bureau) Cooridnation Bukavu</v>
          </cell>
          <cell r="D200">
            <v>2</v>
          </cell>
          <cell r="E200" t="str">
            <v>forfait</v>
          </cell>
          <cell r="F200">
            <v>2</v>
          </cell>
          <cell r="G200" t="str">
            <v>mois</v>
          </cell>
          <cell r="H200">
            <v>4862.4999999999991</v>
          </cell>
          <cell r="I200" t="str">
            <v>USD</v>
          </cell>
          <cell r="J200">
            <v>4462.1008197724204</v>
          </cell>
          <cell r="K200" t="str">
            <v>EUR</v>
          </cell>
          <cell r="L200">
            <v>17848.403279089682</v>
          </cell>
          <cell r="M200">
            <v>4462.1008197724204</v>
          </cell>
          <cell r="N200">
            <v>13386.302459317265</v>
          </cell>
          <cell r="O200">
            <v>0</v>
          </cell>
          <cell r="P200">
            <v>0</v>
          </cell>
        </row>
        <row r="201">
          <cell r="B201" t="str">
            <v>N3.4.1</v>
          </cell>
          <cell r="C201" t="str">
            <v>Location et charges bureau Programme Tahoua</v>
          </cell>
          <cell r="D201">
            <v>1</v>
          </cell>
          <cell r="E201" t="str">
            <v>unité</v>
          </cell>
          <cell r="F201">
            <v>24</v>
          </cell>
          <cell r="G201" t="str">
            <v xml:space="preserve">Mois </v>
          </cell>
          <cell r="H201">
            <v>1240625</v>
          </cell>
          <cell r="I201" t="str">
            <v>XOF</v>
          </cell>
          <cell r="J201">
            <v>1891.3206201016226</v>
          </cell>
          <cell r="K201" t="str">
            <v>EUR</v>
          </cell>
          <cell r="L201">
            <v>45391.69488243894</v>
          </cell>
          <cell r="M201">
            <v>12761.966527896268</v>
          </cell>
          <cell r="N201">
            <v>28210.340769628652</v>
          </cell>
          <cell r="O201">
            <v>4419.3875849140086</v>
          </cell>
          <cell r="P201">
            <v>0</v>
          </cell>
        </row>
        <row r="202">
          <cell r="B202" t="str">
            <v>N3.4.2</v>
          </cell>
          <cell r="C202" t="str">
            <v>Location et charges bureau Coordination</v>
          </cell>
          <cell r="D202">
            <v>1</v>
          </cell>
          <cell r="E202" t="str">
            <v>unité</v>
          </cell>
          <cell r="F202">
            <v>12</v>
          </cell>
          <cell r="G202" t="str">
            <v xml:space="preserve">Mois </v>
          </cell>
          <cell r="H202">
            <v>725000.00000000012</v>
          </cell>
          <cell r="I202" t="str">
            <v>XOF</v>
          </cell>
          <cell r="J202">
            <v>1105.2553749712254</v>
          </cell>
          <cell r="K202" t="str">
            <v>EUR</v>
          </cell>
          <cell r="L202">
            <v>13263.064499654705</v>
          </cell>
          <cell r="M202">
            <v>3728.937323012512</v>
          </cell>
          <cell r="N202">
            <v>8242.8199729897333</v>
          </cell>
          <cell r="O202">
            <v>1291.3072036524557</v>
          </cell>
          <cell r="P202">
            <v>0</v>
          </cell>
        </row>
        <row r="203">
          <cell r="B203" t="str">
            <v>N3.4.3</v>
          </cell>
          <cell r="C203" t="str">
            <v>Location et charges Guest Coordination</v>
          </cell>
          <cell r="D203">
            <v>1</v>
          </cell>
          <cell r="E203" t="str">
            <v>unité</v>
          </cell>
          <cell r="F203">
            <v>12</v>
          </cell>
          <cell r="G203" t="str">
            <v xml:space="preserve">Mois </v>
          </cell>
          <cell r="H203">
            <v>949999.99999999988</v>
          </cell>
          <cell r="I203" t="str">
            <v>XOF</v>
          </cell>
          <cell r="J203">
            <v>1448.2656637553985</v>
          </cell>
          <cell r="K203" t="str">
            <v>EUR</v>
          </cell>
          <cell r="L203">
            <v>17379.187965064782</v>
          </cell>
          <cell r="M203">
            <v>4886.1937336026003</v>
          </cell>
          <cell r="N203">
            <v>10800.936516331374</v>
          </cell>
          <cell r="O203">
            <v>1692.0577151308041</v>
          </cell>
          <cell r="P203">
            <v>0</v>
          </cell>
        </row>
        <row r="204">
          <cell r="B204" t="str">
            <v>T3.5</v>
          </cell>
          <cell r="C204" t="str">
            <v>Supplies and materials</v>
          </cell>
          <cell r="L204">
            <v>141534.03899155185</v>
          </cell>
          <cell r="M204">
            <v>31127.237958758633</v>
          </cell>
          <cell r="N204">
            <v>106879.25171143407</v>
          </cell>
          <cell r="O204">
            <v>3527.5493213591335</v>
          </cell>
          <cell r="P204">
            <v>0</v>
          </cell>
        </row>
        <row r="205">
          <cell r="B205" t="str">
            <v>M3.5.1</v>
          </cell>
          <cell r="C205" t="str">
            <v>SERVICES &amp; CONSOMMABLES -  MAISON / BUREAU MDM - KITA</v>
          </cell>
          <cell r="D205">
            <v>1</v>
          </cell>
          <cell r="E205" t="str">
            <v>Bureau</v>
          </cell>
          <cell r="F205">
            <v>24</v>
          </cell>
          <cell r="G205" t="str">
            <v>mois</v>
          </cell>
          <cell r="H205">
            <v>457500</v>
          </cell>
          <cell r="I205" t="str">
            <v>XOF</v>
          </cell>
          <cell r="J205">
            <v>697.45425386115255</v>
          </cell>
          <cell r="K205" t="str">
            <v>EUR</v>
          </cell>
          <cell r="L205">
            <v>16738.90209266766</v>
          </cell>
          <cell r="M205">
            <v>3356.7002575319148</v>
          </cell>
          <cell r="N205">
            <v>13094.061319752414</v>
          </cell>
          <cell r="O205">
            <v>288.14051538333183</v>
          </cell>
          <cell r="P205">
            <v>0</v>
          </cell>
        </row>
        <row r="206">
          <cell r="B206" t="str">
            <v>M3.5.2</v>
          </cell>
          <cell r="C206" t="str">
            <v>SERVICES &amp; CONSOMMABLES - MAISON / BUREAU  - BAMAKO</v>
          </cell>
          <cell r="D206">
            <v>3</v>
          </cell>
          <cell r="E206" t="str">
            <v>Locaux</v>
          </cell>
          <cell r="F206">
            <v>6</v>
          </cell>
          <cell r="G206" t="str">
            <v>mois</v>
          </cell>
          <cell r="H206">
            <v>2351831.5800555558</v>
          </cell>
          <cell r="I206" t="str">
            <v>XOF</v>
          </cell>
          <cell r="J206">
            <v>3585.3441308737551</v>
          </cell>
          <cell r="K206" t="str">
            <v>EUR</v>
          </cell>
          <cell r="L206">
            <v>64536.194355727595</v>
          </cell>
          <cell r="M206">
            <v>12941.628967941269</v>
          </cell>
          <cell r="N206">
            <v>50483.650693406002</v>
          </cell>
          <cell r="O206">
            <v>1110.9146943803332</v>
          </cell>
          <cell r="P206">
            <v>0</v>
          </cell>
        </row>
        <row r="207">
          <cell r="B207" t="str">
            <v>M3.5.3</v>
          </cell>
          <cell r="C207" t="str">
            <v>ERAD - SERVICES &amp; CONSOMMABLES - BUREAU ERAD</v>
          </cell>
          <cell r="D207">
            <v>1</v>
          </cell>
          <cell r="E207" t="str">
            <v>Bureau</v>
          </cell>
          <cell r="F207">
            <v>24</v>
          </cell>
          <cell r="G207" t="str">
            <v>mois</v>
          </cell>
          <cell r="H207">
            <v>435000</v>
          </cell>
          <cell r="I207" t="str">
            <v>XOF</v>
          </cell>
          <cell r="J207">
            <v>663.1532249827352</v>
          </cell>
          <cell r="K207" t="str">
            <v>EUR</v>
          </cell>
          <cell r="L207">
            <v>15915.677399585646</v>
          </cell>
          <cell r="M207">
            <v>3191.6166383090331</v>
          </cell>
          <cell r="N207">
            <v>12450.091090912132</v>
          </cell>
          <cell r="O207">
            <v>273.96967036447944</v>
          </cell>
          <cell r="P207">
            <v>0</v>
          </cell>
        </row>
        <row r="208">
          <cell r="B208" t="str">
            <v>M3.5.4</v>
          </cell>
          <cell r="C208" t="str">
            <v>SERVICES &amp; CONSOMMABLES - ENTREPOT MDM KITA</v>
          </cell>
          <cell r="D208">
            <v>1</v>
          </cell>
          <cell r="E208" t="str">
            <v>Local</v>
          </cell>
          <cell r="F208">
            <v>3</v>
          </cell>
          <cell r="G208" t="str">
            <v>mois</v>
          </cell>
          <cell r="H208">
            <v>166666.66666666666</v>
          </cell>
          <cell r="I208" t="str">
            <v>XOF</v>
          </cell>
          <cell r="J208">
            <v>254.08169539568397</v>
          </cell>
          <cell r="K208" t="str">
            <v>EUR</v>
          </cell>
          <cell r="L208">
            <v>762.24508618705192</v>
          </cell>
          <cell r="M208">
            <v>152.85520298414912</v>
          </cell>
          <cell r="N208">
            <v>596.2687304076693</v>
          </cell>
          <cell r="O208">
            <v>13.121152795233691</v>
          </cell>
          <cell r="P208">
            <v>0</v>
          </cell>
        </row>
        <row r="209">
          <cell r="B209" t="str">
            <v>C3.5.1</v>
          </cell>
          <cell r="C209" t="str">
            <v>Services et consommables (résidence/bureau) Projet</v>
          </cell>
          <cell r="D209">
            <v>1</v>
          </cell>
          <cell r="E209" t="str">
            <v>forfait</v>
          </cell>
          <cell r="F209">
            <v>6</v>
          </cell>
          <cell r="G209" t="str">
            <v>mois</v>
          </cell>
          <cell r="H209">
            <v>1450.9383333333335</v>
          </cell>
          <cell r="I209" t="str">
            <v>USD</v>
          </cell>
          <cell r="J209">
            <v>1331.4618255230637</v>
          </cell>
          <cell r="K209" t="str">
            <v>EUR</v>
          </cell>
          <cell r="L209">
            <v>7988.7709531383825</v>
          </cell>
          <cell r="M209">
            <v>1997.1927382845956</v>
          </cell>
          <cell r="N209">
            <v>5991.5782148537855</v>
          </cell>
          <cell r="O209">
            <v>0</v>
          </cell>
          <cell r="P209">
            <v>0</v>
          </cell>
        </row>
        <row r="210">
          <cell r="B210" t="str">
            <v>C3.5.2</v>
          </cell>
          <cell r="C210" t="str">
            <v>Services et consommables (résidence/bureau) Cooridnation Bukavu</v>
          </cell>
          <cell r="D210">
            <v>2</v>
          </cell>
          <cell r="E210" t="str">
            <v>forfait</v>
          </cell>
          <cell r="F210">
            <v>2</v>
          </cell>
          <cell r="G210" t="str">
            <v>mois</v>
          </cell>
          <cell r="H210">
            <v>4543.9502147244402</v>
          </cell>
          <cell r="I210" t="str">
            <v>USD</v>
          </cell>
          <cell r="J210">
            <v>4169.7817949875562</v>
          </cell>
          <cell r="K210" t="str">
            <v>EUR</v>
          </cell>
          <cell r="L210">
            <v>16679.127179950225</v>
          </cell>
          <cell r="M210">
            <v>4169.7817949875562</v>
          </cell>
          <cell r="N210">
            <v>12509.345384962673</v>
          </cell>
          <cell r="O210">
            <v>0</v>
          </cell>
          <cell r="P210">
            <v>0</v>
          </cell>
        </row>
        <row r="211">
          <cell r="B211" t="str">
            <v>N3.5.1</v>
          </cell>
          <cell r="C211" t="str">
            <v>Fournitures, consomables et Mobilier Programme Tahoua</v>
          </cell>
          <cell r="D211">
            <v>1</v>
          </cell>
          <cell r="E211" t="str">
            <v>unité</v>
          </cell>
          <cell r="F211">
            <v>24</v>
          </cell>
          <cell r="G211" t="str">
            <v xml:space="preserve">Mois </v>
          </cell>
          <cell r="H211">
            <v>293420.60033333336</v>
          </cell>
          <cell r="I211" t="str">
            <v>XOF</v>
          </cell>
          <cell r="J211">
            <v>447.31682158027638</v>
          </cell>
          <cell r="K211" t="str">
            <v>EUR</v>
          </cell>
          <cell r="L211">
            <v>10735.603717926633</v>
          </cell>
          <cell r="M211">
            <v>3018.3366287550457</v>
          </cell>
          <cell r="N211">
            <v>6672.0363721772082</v>
          </cell>
          <cell r="O211">
            <v>1045.2307169943765</v>
          </cell>
          <cell r="P211">
            <v>0</v>
          </cell>
        </row>
        <row r="212">
          <cell r="B212" t="str">
            <v>N3.5.2</v>
          </cell>
          <cell r="C212" t="str">
            <v>Fournitures, consomables et Mobilier Bureau Coordination</v>
          </cell>
          <cell r="D212">
            <v>1</v>
          </cell>
          <cell r="E212" t="str">
            <v>unité</v>
          </cell>
          <cell r="F212">
            <v>12</v>
          </cell>
          <cell r="G212" t="str">
            <v xml:space="preserve">Mois </v>
          </cell>
          <cell r="H212">
            <v>362381.18333333329</v>
          </cell>
          <cell r="I212" t="str">
            <v>XOF</v>
          </cell>
          <cell r="J212">
            <v>552.44655264496498</v>
          </cell>
          <cell r="K212" t="str">
            <v>EUR</v>
          </cell>
          <cell r="L212">
            <v>6629.3586317395802</v>
          </cell>
          <cell r="M212">
            <v>1863.8575443987668</v>
          </cell>
          <cell r="N212">
            <v>4120.0591114698673</v>
          </cell>
          <cell r="O212">
            <v>645.44197587094413</v>
          </cell>
          <cell r="P212">
            <v>0</v>
          </cell>
        </row>
        <row r="213">
          <cell r="B213" t="str">
            <v>N3.5.3</v>
          </cell>
          <cell r="C213" t="str">
            <v>Fournitures, consomables et Mobilier Guest Coordination</v>
          </cell>
          <cell r="D213">
            <v>1</v>
          </cell>
          <cell r="E213" t="str">
            <v>unité</v>
          </cell>
          <cell r="F213">
            <v>12</v>
          </cell>
          <cell r="G213" t="str">
            <v xml:space="preserve">Mois </v>
          </cell>
          <cell r="H213">
            <v>84627.175841246833</v>
          </cell>
          <cell r="I213" t="str">
            <v>XOF</v>
          </cell>
          <cell r="J213">
            <v>129.01329788575597</v>
          </cell>
          <cell r="K213" t="str">
            <v>EUR</v>
          </cell>
          <cell r="L213">
            <v>1548.1595746290718</v>
          </cell>
          <cell r="M213">
            <v>435.26818556630076</v>
          </cell>
          <cell r="N213">
            <v>962.16079349233587</v>
          </cell>
          <cell r="O213">
            <v>150.73059557043459</v>
          </cell>
          <cell r="P213">
            <v>0</v>
          </cell>
        </row>
        <row r="214">
          <cell r="B214" t="str">
            <v>T3.6</v>
          </cell>
          <cell r="C214" t="str">
            <v>External services</v>
          </cell>
          <cell r="L214">
            <v>78446.805910946656</v>
          </cell>
          <cell r="M214">
            <v>22055.477634151837</v>
          </cell>
          <cell r="N214">
            <v>48753.657090096684</v>
          </cell>
          <cell r="O214">
            <v>7637.6711866981204</v>
          </cell>
          <cell r="P214">
            <v>0</v>
          </cell>
        </row>
        <row r="215">
          <cell r="B215" t="str">
            <v>N3.6.1</v>
          </cell>
          <cell r="C215" t="str">
            <v>Autres charges bureau Programme Tahoua</v>
          </cell>
          <cell r="D215">
            <v>1</v>
          </cell>
          <cell r="E215" t="str">
            <v>unité</v>
          </cell>
          <cell r="F215">
            <v>24</v>
          </cell>
          <cell r="G215" t="str">
            <v xml:space="preserve">Mois </v>
          </cell>
          <cell r="H215">
            <v>986320.31200000003</v>
          </cell>
          <cell r="I215" t="str">
            <v>XOF</v>
          </cell>
          <cell r="J215">
            <v>1503.6356224569599</v>
          </cell>
          <cell r="K215" t="str">
            <v>EUR</v>
          </cell>
          <cell r="L215">
            <v>36087.254938967038</v>
          </cell>
          <cell r="M215">
            <v>10146.004479619711</v>
          </cell>
          <cell r="N215">
            <v>22427.753841431899</v>
          </cell>
          <cell r="O215">
            <v>3513.4966179154135</v>
          </cell>
          <cell r="P215">
            <v>0</v>
          </cell>
        </row>
        <row r="216">
          <cell r="B216" t="str">
            <v>N3.6.2</v>
          </cell>
          <cell r="C216" t="str">
            <v>Autres charges externes bureau Coordination</v>
          </cell>
          <cell r="D216">
            <v>1</v>
          </cell>
          <cell r="E216" t="str">
            <v>unité</v>
          </cell>
          <cell r="F216">
            <v>12</v>
          </cell>
          <cell r="G216" t="str">
            <v xml:space="preserve">Mois </v>
          </cell>
          <cell r="H216">
            <v>1660900.0000000002</v>
          </cell>
          <cell r="I216" t="str">
            <v>XOF</v>
          </cell>
          <cell r="J216">
            <v>2532.0257272961494</v>
          </cell>
          <cell r="K216" t="str">
            <v>EUR</v>
          </cell>
          <cell r="L216">
            <v>30384.308727553791</v>
          </cell>
          <cell r="M216">
            <v>8542.6096548848</v>
          </cell>
          <cell r="N216">
            <v>18883.44785260503</v>
          </cell>
          <cell r="O216">
            <v>2958.2512200639494</v>
          </cell>
          <cell r="P216">
            <v>0</v>
          </cell>
        </row>
        <row r="217">
          <cell r="B217" t="str">
            <v>N3.6.3</v>
          </cell>
          <cell r="C217" t="str">
            <v>Autres charges externes Guest Coordination</v>
          </cell>
          <cell r="D217">
            <v>1</v>
          </cell>
          <cell r="E217" t="str">
            <v>unité</v>
          </cell>
          <cell r="F217">
            <v>12</v>
          </cell>
          <cell r="G217" t="str">
            <v xml:space="preserve">Mois </v>
          </cell>
          <cell r="H217">
            <v>305966.66666666663</v>
          </cell>
          <cell r="I217" t="str">
            <v>XOF</v>
          </cell>
          <cell r="J217">
            <v>466.44317640739661</v>
          </cell>
          <cell r="K217" t="str">
            <v>EUR</v>
          </cell>
          <cell r="L217">
            <v>5597.3181168887595</v>
          </cell>
          <cell r="M217">
            <v>1573.6972730083608</v>
          </cell>
          <cell r="N217">
            <v>3478.6595187159883</v>
          </cell>
          <cell r="O217">
            <v>544.96132516440855</v>
          </cell>
          <cell r="P217">
            <v>0</v>
          </cell>
        </row>
        <row r="218">
          <cell r="B218" t="str">
            <v>N3.6.4</v>
          </cell>
          <cell r="C218" t="str">
            <v>Participation des frais de bureau partenaire</v>
          </cell>
          <cell r="D218">
            <v>1</v>
          </cell>
          <cell r="E218" t="str">
            <v>forfait</v>
          </cell>
          <cell r="F218">
            <v>1</v>
          </cell>
          <cell r="G218" t="str">
            <v>fois</v>
          </cell>
          <cell r="H218">
            <v>4183643.9769268404</v>
          </cell>
          <cell r="I218" t="str">
            <v>XOF</v>
          </cell>
          <cell r="J218">
            <v>6377.9241275370805</v>
          </cell>
          <cell r="K218" t="str">
            <v>EUR</v>
          </cell>
          <cell r="L218">
            <v>6377.9241275370805</v>
          </cell>
          <cell r="M218">
            <v>1793.1662266389644</v>
          </cell>
          <cell r="N218">
            <v>3963.7958773437654</v>
          </cell>
          <cell r="O218">
            <v>620.96202355434912</v>
          </cell>
          <cell r="P218">
            <v>0</v>
          </cell>
        </row>
        <row r="219">
          <cell r="B219" t="str">
            <v>T4</v>
          </cell>
          <cell r="C219" t="str">
            <v>4. ACTIVITES</v>
          </cell>
          <cell r="L219">
            <v>1647708.1785594036</v>
          </cell>
          <cell r="M219">
            <v>304088.21055341884</v>
          </cell>
          <cell r="N219">
            <v>1017580.8977740167</v>
          </cell>
          <cell r="O219">
            <v>68849.605995514939</v>
          </cell>
          <cell r="P219">
            <v>257189.46423645323</v>
          </cell>
        </row>
        <row r="220">
          <cell r="B220" t="str">
            <v>T4.1</v>
          </cell>
          <cell r="C220" t="str">
            <v>RESULTAT 1 : Renforcer les  mécanismes communautaires de sensibilisation, d’empowerment, de prévention et d’alerte précoce en terme de protection (VBG) et d’accès aux soins (santé sexuelle et reproductive, soutien psychosocial)</v>
          </cell>
          <cell r="L220">
            <v>304088.21055341884</v>
          </cell>
          <cell r="M220">
            <v>304088.21055341884</v>
          </cell>
          <cell r="N220">
            <v>0</v>
          </cell>
          <cell r="O220">
            <v>0</v>
          </cell>
          <cell r="P220">
            <v>0</v>
          </cell>
        </row>
        <row r="221">
          <cell r="B221" t="str">
            <v>M4.1.1</v>
          </cell>
          <cell r="C221" t="str">
            <v>R1.A1 : Sensibiliser les populations sur la disponibilité des services SMSPS, SSR et PEC VSBG</v>
          </cell>
          <cell r="D221">
            <v>1</v>
          </cell>
          <cell r="E221" t="str">
            <v>Activité</v>
          </cell>
          <cell r="F221">
            <v>2</v>
          </cell>
          <cell r="G221" t="str">
            <v>fois</v>
          </cell>
          <cell r="H221">
            <v>16048000.000000002</v>
          </cell>
          <cell r="I221" t="str">
            <v>XOF</v>
          </cell>
          <cell r="J221">
            <v>24465.018286259619</v>
          </cell>
          <cell r="K221" t="str">
            <v>EUR</v>
          </cell>
          <cell r="L221">
            <v>48930.036572519239</v>
          </cell>
          <cell r="M221">
            <v>48930.036572519239</v>
          </cell>
          <cell r="N221">
            <v>0</v>
          </cell>
          <cell r="O221">
            <v>0</v>
          </cell>
          <cell r="P221">
            <v>0</v>
          </cell>
        </row>
        <row r="222">
          <cell r="B222" t="str">
            <v>M4.1.2</v>
          </cell>
          <cell r="C222" t="str">
            <v>R1.A2 : Appuyer le renforcement de capacités des éducateurs</v>
          </cell>
          <cell r="D222">
            <v>1</v>
          </cell>
          <cell r="E222" t="str">
            <v>Activité</v>
          </cell>
          <cell r="F222">
            <v>2</v>
          </cell>
          <cell r="G222" t="str">
            <v>fois</v>
          </cell>
          <cell r="H222">
            <v>4671499.9999999991</v>
          </cell>
          <cell r="I222" t="str">
            <v>XOF</v>
          </cell>
          <cell r="J222">
            <v>7121.6558402456249</v>
          </cell>
          <cell r="K222" t="str">
            <v>EUR</v>
          </cell>
          <cell r="L222">
            <v>14243.31168049125</v>
          </cell>
          <cell r="M222">
            <v>14243.31168049125</v>
          </cell>
          <cell r="N222">
            <v>0</v>
          </cell>
          <cell r="O222">
            <v>0</v>
          </cell>
          <cell r="P222">
            <v>0</v>
          </cell>
        </row>
        <row r="223">
          <cell r="B223" t="str">
            <v>M4.1.3</v>
          </cell>
          <cell r="C223" t="str">
            <v>R1.A3 : Former et accompagner les acteurs communautaires (matrones/ATR et relais communautaires) sur l’identification et l’orientation des cas (e.a. signes de danger de la grossesse, traumatisme psy, ...)</v>
          </cell>
          <cell r="D223">
            <v>1</v>
          </cell>
          <cell r="E223" t="str">
            <v>Activité</v>
          </cell>
          <cell r="F223">
            <v>2</v>
          </cell>
          <cell r="G223" t="str">
            <v>fois</v>
          </cell>
          <cell r="H223">
            <v>2773000</v>
          </cell>
          <cell r="I223" t="str">
            <v>XOF</v>
          </cell>
          <cell r="J223">
            <v>4227.4112479933901</v>
          </cell>
          <cell r="K223" t="str">
            <v>EUR</v>
          </cell>
          <cell r="L223">
            <v>8454.8224959867803</v>
          </cell>
          <cell r="M223">
            <v>8454.8224959867803</v>
          </cell>
          <cell r="N223">
            <v>0</v>
          </cell>
          <cell r="O223">
            <v>0</v>
          </cell>
          <cell r="P223">
            <v>0</v>
          </cell>
        </row>
        <row r="224">
          <cell r="B224" t="str">
            <v>M4.1.4</v>
          </cell>
          <cell r="C224" t="str">
            <v>R1.A4 : Identifier et référer les personnes à besoin de protection et de santé (mentale, SDSR et SVSBG)</v>
          </cell>
          <cell r="D224">
            <v>1</v>
          </cell>
          <cell r="E224" t="str">
            <v>Activité</v>
          </cell>
          <cell r="F224">
            <v>2</v>
          </cell>
          <cell r="G224" t="str">
            <v>fois</v>
          </cell>
          <cell r="H224">
            <v>1727999.9999999998</v>
          </cell>
          <cell r="I224" t="str">
            <v>XOF</v>
          </cell>
          <cell r="J224">
            <v>2634.3190178624509</v>
          </cell>
          <cell r="K224" t="str">
            <v>EUR</v>
          </cell>
          <cell r="L224">
            <v>5268.6380357249018</v>
          </cell>
          <cell r="M224">
            <v>5268.6380357249018</v>
          </cell>
          <cell r="N224">
            <v>0</v>
          </cell>
          <cell r="O224">
            <v>0</v>
          </cell>
          <cell r="P224">
            <v>0</v>
          </cell>
        </row>
        <row r="225">
          <cell r="B225" t="str">
            <v>M4.1.5</v>
          </cell>
          <cell r="C225" t="str">
            <v xml:space="preserve">R1.A5 : Renforcer la stratégie DBC (distributeur à base communautaire des contraceptifs) </v>
          </cell>
          <cell r="D225">
            <v>1</v>
          </cell>
          <cell r="E225" t="str">
            <v>Activité</v>
          </cell>
          <cell r="F225">
            <v>2</v>
          </cell>
          <cell r="G225" t="str">
            <v>fois</v>
          </cell>
          <cell r="H225">
            <v>390999.99999999994</v>
          </cell>
          <cell r="I225" t="str">
            <v>XOF</v>
          </cell>
          <cell r="J225">
            <v>596.07565739827453</v>
          </cell>
          <cell r="K225" t="str">
            <v>EUR</v>
          </cell>
          <cell r="L225">
            <v>1192.1513147965491</v>
          </cell>
          <cell r="M225">
            <v>1192.1513147965491</v>
          </cell>
          <cell r="N225">
            <v>0</v>
          </cell>
          <cell r="O225">
            <v>0</v>
          </cell>
          <cell r="P225">
            <v>0</v>
          </cell>
        </row>
        <row r="226">
          <cell r="B226" t="str">
            <v>M4.1.6</v>
          </cell>
          <cell r="C226" t="str">
            <v>R1.A6 : Appuyer la gestion et la promotion de l’hygiène menstruelle en milieu scolaire/sites PDI</v>
          </cell>
          <cell r="D226">
            <v>1</v>
          </cell>
          <cell r="E226" t="str">
            <v>Activité</v>
          </cell>
          <cell r="F226">
            <v>2</v>
          </cell>
          <cell r="G226" t="str">
            <v>fois</v>
          </cell>
          <cell r="H226">
            <v>7749780</v>
          </cell>
          <cell r="I226" t="str">
            <v>XOF</v>
          </cell>
          <cell r="J226">
            <v>11814.463448061382</v>
          </cell>
          <cell r="K226" t="str">
            <v>EUR</v>
          </cell>
          <cell r="L226">
            <v>23628.926896122764</v>
          </cell>
          <cell r="M226">
            <v>23628.926896122764</v>
          </cell>
          <cell r="N226">
            <v>0</v>
          </cell>
          <cell r="O226">
            <v>0</v>
          </cell>
          <cell r="P226">
            <v>0</v>
          </cell>
        </row>
        <row r="227">
          <cell r="B227" t="str">
            <v>M4.1.7</v>
          </cell>
          <cell r="C227" t="str">
            <v>R1.A7 : Sensibiliser et former les adolescents.es, les familles et la communauté dans leur rôle de prévention de la violence (psychologique, physique, sexuelle) et leurs conséquences</v>
          </cell>
          <cell r="D227">
            <v>1</v>
          </cell>
          <cell r="E227" t="str">
            <v>Activité</v>
          </cell>
          <cell r="F227">
            <v>2</v>
          </cell>
          <cell r="G227" t="str">
            <v>fois</v>
          </cell>
          <cell r="H227">
            <v>1661999.9999999998</v>
          </cell>
          <cell r="I227" t="str">
            <v>XOF</v>
          </cell>
          <cell r="J227">
            <v>2533.7026664857603</v>
          </cell>
          <cell r="K227" t="str">
            <v>EUR</v>
          </cell>
          <cell r="L227">
            <v>5067.4053329715207</v>
          </cell>
          <cell r="M227">
            <v>5067.4053329715207</v>
          </cell>
          <cell r="N227">
            <v>0</v>
          </cell>
          <cell r="O227">
            <v>0</v>
          </cell>
          <cell r="P227">
            <v>0</v>
          </cell>
        </row>
        <row r="228">
          <cell r="B228" t="str">
            <v>M4.1.8</v>
          </cell>
          <cell r="C228" t="str">
            <v>R1.A8: Renforcer la réinsertion socioprofessionnelle et économique  des filles/femmes en situation de vulnérabilité et en particulier les survivant,es de VBG</v>
          </cell>
          <cell r="D228">
            <v>1</v>
          </cell>
          <cell r="E228" t="str">
            <v>Activité</v>
          </cell>
          <cell r="F228">
            <v>2</v>
          </cell>
          <cell r="G228" t="str">
            <v>fois</v>
          </cell>
          <cell r="H228">
            <v>3899999.9999999991</v>
          </cell>
          <cell r="I228" t="str">
            <v>XOF</v>
          </cell>
          <cell r="J228">
            <v>5945.5116722590037</v>
          </cell>
          <cell r="K228" t="str">
            <v>EUR</v>
          </cell>
          <cell r="L228">
            <v>11891.023344518007</v>
          </cell>
          <cell r="M228">
            <v>11891.023344518007</v>
          </cell>
          <cell r="N228">
            <v>0</v>
          </cell>
          <cell r="O228">
            <v>0</v>
          </cell>
          <cell r="P228">
            <v>0</v>
          </cell>
        </row>
        <row r="229">
          <cell r="B229" t="str">
            <v>M4.1.9</v>
          </cell>
          <cell r="C229" t="str">
            <v xml:space="preserve">R1.A 9 : Organiser une Rencontre Communautaire en début et en fin de projet pour informer les communautés et renforcer leur implication et participation active au processus de programmation, d’implémentation, de suivi/évaluation et de capitalisation du projet </v>
          </cell>
          <cell r="D229">
            <v>1</v>
          </cell>
          <cell r="E229" t="str">
            <v>Activité</v>
          </cell>
          <cell r="F229">
            <v>2</v>
          </cell>
          <cell r="G229" t="str">
            <v>fois</v>
          </cell>
          <cell r="H229">
            <v>2000000</v>
          </cell>
          <cell r="I229" t="str">
            <v>XOF</v>
          </cell>
          <cell r="J229">
            <v>3048.9803447482077</v>
          </cell>
          <cell r="K229" t="str">
            <v>EUR</v>
          </cell>
          <cell r="L229">
            <v>6097.9606894964154</v>
          </cell>
          <cell r="M229">
            <v>6097.9606894964154</v>
          </cell>
          <cell r="N229">
            <v>0</v>
          </cell>
          <cell r="O229">
            <v>0</v>
          </cell>
          <cell r="P229">
            <v>0</v>
          </cell>
        </row>
        <row r="230">
          <cell r="B230" t="str">
            <v>C4.1.1</v>
          </cell>
          <cell r="C230" t="str">
            <v>R1.A1. RENFORCEMENT DES CAPACITÉS DES RECO EN MATIÈRE DE PROTECTION</v>
          </cell>
          <cell r="D230">
            <v>1</v>
          </cell>
          <cell r="E230" t="str">
            <v>Forfait</v>
          </cell>
          <cell r="F230">
            <v>1</v>
          </cell>
          <cell r="G230" t="str">
            <v>Formation</v>
          </cell>
          <cell r="H230">
            <v>2500</v>
          </cell>
          <cell r="I230" t="str">
            <v>USD</v>
          </cell>
          <cell r="J230">
            <v>2294.1392389575431</v>
          </cell>
          <cell r="K230" t="str">
            <v>EUR</v>
          </cell>
          <cell r="L230">
            <v>2294.1392389575431</v>
          </cell>
          <cell r="M230">
            <v>2294.1392389575431</v>
          </cell>
          <cell r="N230">
            <v>0</v>
          </cell>
          <cell r="O230">
            <v>0</v>
          </cell>
          <cell r="P230">
            <v>0</v>
          </cell>
        </row>
        <row r="231">
          <cell r="B231" t="str">
            <v>C4.1.2</v>
          </cell>
          <cell r="C231" t="str">
            <v>R1.A2. MISE EN PLACE DE CIRCUITS D’IDENTIFICATION ET D’ORIENTATION DES VICTIMES DE VBG ET AUTRES PERSONNES EN BESOIN DE PROTECTION</v>
          </cell>
          <cell r="D231">
            <v>10</v>
          </cell>
          <cell r="E231" t="str">
            <v>Forfait</v>
          </cell>
          <cell r="F231">
            <v>18</v>
          </cell>
          <cell r="G231" t="str">
            <v>Mois</v>
          </cell>
          <cell r="H231">
            <v>15</v>
          </cell>
          <cell r="I231" t="str">
            <v>USD</v>
          </cell>
          <cell r="J231">
            <v>13.764835433745258</v>
          </cell>
          <cell r="K231" t="str">
            <v>EUR</v>
          </cell>
          <cell r="L231">
            <v>2477.6703780741464</v>
          </cell>
          <cell r="M231">
            <v>2477.6703780741464</v>
          </cell>
          <cell r="N231">
            <v>0</v>
          </cell>
          <cell r="O231">
            <v>0</v>
          </cell>
          <cell r="P231">
            <v>0</v>
          </cell>
        </row>
        <row r="232">
          <cell r="B232" t="str">
            <v>C4.1.3</v>
          </cell>
          <cell r="C232" t="str">
            <v>R1.A3. FORMATION DE RÉFÉRENTS PSYCHOSOCIAUX PROFESSIONNELS ET NON PROFESSIONNELS</v>
          </cell>
          <cell r="D232">
            <v>1</v>
          </cell>
          <cell r="E232" t="str">
            <v>Forfait</v>
          </cell>
          <cell r="F232">
            <v>1</v>
          </cell>
          <cell r="G232" t="str">
            <v>Formation</v>
          </cell>
          <cell r="H232">
            <v>1750</v>
          </cell>
          <cell r="I232" t="str">
            <v>USD</v>
          </cell>
          <cell r="J232">
            <v>1605.89746727028</v>
          </cell>
          <cell r="K232" t="str">
            <v>EUR</v>
          </cell>
          <cell r="L232">
            <v>1605.89746727028</v>
          </cell>
          <cell r="M232">
            <v>1605.89746727028</v>
          </cell>
          <cell r="N232">
            <v>0</v>
          </cell>
          <cell r="O232">
            <v>0</v>
          </cell>
          <cell r="P232">
            <v>0</v>
          </cell>
        </row>
        <row r="233">
          <cell r="B233" t="str">
            <v>C4.1.4</v>
          </cell>
          <cell r="C233" t="str">
            <v>R1.A5. SENSIBILISATION DES COMMUNAUTÉS SUR DIFFÉRENTES THÉMATIQUES EN LIEN AVEC LA PROTECTION (COMMUNICATION SUR CHANGEMENT DE COMPORTEMENTS)</v>
          </cell>
          <cell r="D233">
            <v>1</v>
          </cell>
          <cell r="E233" t="str">
            <v>Forfait</v>
          </cell>
          <cell r="F233">
            <v>1</v>
          </cell>
          <cell r="G233" t="str">
            <v>Formation</v>
          </cell>
          <cell r="H233">
            <v>5000</v>
          </cell>
          <cell r="I233" t="str">
            <v>USD</v>
          </cell>
          <cell r="J233">
            <v>4588.2784779150861</v>
          </cell>
          <cell r="K233" t="str">
            <v>EUR</v>
          </cell>
          <cell r="L233">
            <v>4588.2784779150861</v>
          </cell>
          <cell r="M233">
            <v>4588.2784779150861</v>
          </cell>
          <cell r="N233">
            <v>0</v>
          </cell>
          <cell r="O233">
            <v>0</v>
          </cell>
          <cell r="P233">
            <v>0</v>
          </cell>
        </row>
        <row r="234">
          <cell r="B234" t="str">
            <v>C4.1.5</v>
          </cell>
          <cell r="C234" t="str">
            <v>R1.A6. CONTRIBUTION À LA COORDINATION DES ACTEURS DE PROTECTION</v>
          </cell>
          <cell r="D234">
            <v>1</v>
          </cell>
          <cell r="E234" t="str">
            <v>Forfait</v>
          </cell>
          <cell r="F234">
            <v>1</v>
          </cell>
          <cell r="G234" t="str">
            <v>Formation</v>
          </cell>
          <cell r="H234">
            <v>500</v>
          </cell>
          <cell r="I234" t="str">
            <v>USD</v>
          </cell>
          <cell r="J234">
            <v>458.82784779150859</v>
          </cell>
          <cell r="K234" t="str">
            <v>EUR</v>
          </cell>
          <cell r="L234">
            <v>458.82784779150859</v>
          </cell>
          <cell r="M234">
            <v>458.82784779150859</v>
          </cell>
          <cell r="N234">
            <v>0</v>
          </cell>
          <cell r="O234">
            <v>0</v>
          </cell>
          <cell r="P234">
            <v>0</v>
          </cell>
        </row>
        <row r="235">
          <cell r="B235" t="str">
            <v>N4.1.1</v>
          </cell>
          <cell r="C235" t="str">
            <v>R1.A1 : Former les acteurs/leaders communautaires sur les techniques de la communication pour le changement social et comportemental (CCSC). </v>
          </cell>
          <cell r="D235">
            <v>1</v>
          </cell>
          <cell r="E235" t="str">
            <v>Activités</v>
          </cell>
          <cell r="F235">
            <v>20</v>
          </cell>
          <cell r="G235" t="str">
            <v>Mois</v>
          </cell>
          <cell r="H235">
            <v>294400</v>
          </cell>
          <cell r="I235" t="str">
            <v>XOF</v>
          </cell>
          <cell r="J235">
            <v>448.80990674693618</v>
          </cell>
          <cell r="K235" t="str">
            <v>EUR</v>
          </cell>
          <cell r="L235">
            <v>8976.1981349387243</v>
          </cell>
          <cell r="M235">
            <v>8976.1981349387243</v>
          </cell>
          <cell r="N235">
            <v>0</v>
          </cell>
          <cell r="O235">
            <v>0</v>
          </cell>
          <cell r="P235">
            <v>0</v>
          </cell>
        </row>
        <row r="236">
          <cell r="B236" t="str">
            <v>N4.1.2</v>
          </cell>
          <cell r="C236" t="str">
            <v>R1.A2 : Communication pour le changement social et comportemental et informer les communautés sur les thématiques de la SDSR/VBG, SMSPS. </v>
          </cell>
          <cell r="D236">
            <v>150</v>
          </cell>
          <cell r="E236" t="str">
            <v>AC</v>
          </cell>
          <cell r="F236">
            <v>15</v>
          </cell>
          <cell r="G236" t="str">
            <v>Mois</v>
          </cell>
          <cell r="H236">
            <v>11000</v>
          </cell>
          <cell r="I236" t="str">
            <v>XOF</v>
          </cell>
          <cell r="J236">
            <v>16.769391896115142</v>
          </cell>
          <cell r="K236" t="str">
            <v>EUR</v>
          </cell>
          <cell r="L236">
            <v>37731.131766259066</v>
          </cell>
          <cell r="M236">
            <v>37731.131766259066</v>
          </cell>
          <cell r="N236">
            <v>0</v>
          </cell>
          <cell r="O236">
            <v>0</v>
          </cell>
          <cell r="P236">
            <v>0</v>
          </cell>
        </row>
        <row r="237">
          <cell r="B237" t="str">
            <v>N4.1.3</v>
          </cell>
          <cell r="C237" t="str">
            <v>R1.A3 : Former des lanceurs d'alerte sur le circuit de remontée d'information. </v>
          </cell>
          <cell r="D237">
            <v>1</v>
          </cell>
          <cell r="E237" t="str">
            <v>Activités</v>
          </cell>
          <cell r="F237">
            <v>20</v>
          </cell>
          <cell r="G237" t="str">
            <v>Mois</v>
          </cell>
          <cell r="H237">
            <v>168400</v>
          </cell>
          <cell r="I237" t="str">
            <v>XOF</v>
          </cell>
          <cell r="J237">
            <v>256.72414502779907</v>
          </cell>
          <cell r="K237" t="str">
            <v>EUR</v>
          </cell>
          <cell r="L237">
            <v>5134.4829005559814</v>
          </cell>
          <cell r="M237">
            <v>5134.4829005559823</v>
          </cell>
          <cell r="N237">
            <v>0</v>
          </cell>
          <cell r="O237">
            <v>0</v>
          </cell>
          <cell r="P237">
            <v>0</v>
          </cell>
        </row>
        <row r="238">
          <cell r="B238" t="str">
            <v>N4.1.4</v>
          </cell>
          <cell r="C238" t="str">
            <v>R1.A4 : Redynamiser les COGES de l’ensemble des DS de l’action  </v>
          </cell>
          <cell r="D238">
            <v>1</v>
          </cell>
          <cell r="E238" t="str">
            <v>Activités</v>
          </cell>
          <cell r="F238">
            <v>20</v>
          </cell>
          <cell r="G238" t="str">
            <v>Mois</v>
          </cell>
          <cell r="H238">
            <v>443725</v>
          </cell>
          <cell r="I238" t="str">
            <v>XOF</v>
          </cell>
          <cell r="J238">
            <v>676.4544017366992</v>
          </cell>
          <cell r="K238" t="str">
            <v>EUR</v>
          </cell>
          <cell r="L238">
            <v>13529.088034733984</v>
          </cell>
          <cell r="M238">
            <v>13529.088034733986</v>
          </cell>
          <cell r="N238">
            <v>0</v>
          </cell>
          <cell r="O238">
            <v>0</v>
          </cell>
          <cell r="P238">
            <v>0</v>
          </cell>
        </row>
        <row r="239">
          <cell r="B239" t="str">
            <v>N4.1.5</v>
          </cell>
          <cell r="C239" t="str">
            <v>R1.A5 : Appuyer la gestion et la promotion de l'hygiène menstruelle et les sensibilisations sur les VBG (identification, signalement, référencement) d’une façon participative en milieu scolaire. </v>
          </cell>
          <cell r="D239">
            <v>1</v>
          </cell>
          <cell r="E239" t="str">
            <v>Activités</v>
          </cell>
          <cell r="F239">
            <v>20</v>
          </cell>
          <cell r="G239" t="str">
            <v>Mois</v>
          </cell>
          <cell r="H239">
            <v>1163000</v>
          </cell>
          <cell r="I239" t="str">
            <v>XOF</v>
          </cell>
          <cell r="J239">
            <v>1772.9820704710828</v>
          </cell>
          <cell r="K239" t="str">
            <v>EUR</v>
          </cell>
          <cell r="L239">
            <v>35459.64140942166</v>
          </cell>
          <cell r="M239">
            <v>35459.641409421652</v>
          </cell>
          <cell r="N239">
            <v>0</v>
          </cell>
          <cell r="O239">
            <v>0</v>
          </cell>
          <cell r="P239">
            <v>0</v>
          </cell>
        </row>
        <row r="240">
          <cell r="B240" t="str">
            <v>N4.1.6</v>
          </cell>
          <cell r="C240" t="str">
            <v>R1.A6 : Soutenir l’élaboration/révision et la mise en œuvre des Plans de Contingences contre les épidémies et catastrophes  </v>
          </cell>
          <cell r="D240">
            <v>1</v>
          </cell>
          <cell r="E240" t="str">
            <v>Activités</v>
          </cell>
          <cell r="F240">
            <v>20</v>
          </cell>
          <cell r="G240" t="str">
            <v>Mois</v>
          </cell>
          <cell r="H240">
            <v>910363.2</v>
          </cell>
          <cell r="I240" t="str">
            <v>XOF</v>
          </cell>
          <cell r="J240">
            <v>1387.8397516910406</v>
          </cell>
          <cell r="K240" t="str">
            <v>EUR</v>
          </cell>
          <cell r="L240">
            <v>27756.795033820814</v>
          </cell>
          <cell r="M240">
            <v>27756.79503382081</v>
          </cell>
          <cell r="N240">
            <v>0</v>
          </cell>
          <cell r="O240">
            <v>0</v>
          </cell>
          <cell r="P240">
            <v>0</v>
          </cell>
        </row>
        <row r="241">
          <cell r="B241" t="str">
            <v>N4.1.7</v>
          </cell>
          <cell r="C241" t="str">
            <v>R1.A7 : Appuyer les campagnes nationales (JNV) et locales (JLV) de vaccinations ainsi que les campagnes réactives en cas d’épidémie confirmée. </v>
          </cell>
          <cell r="D241">
            <v>1</v>
          </cell>
          <cell r="E241" t="str">
            <v>Activités</v>
          </cell>
          <cell r="F241">
            <v>20</v>
          </cell>
          <cell r="G241" t="str">
            <v>Mois</v>
          </cell>
          <cell r="H241">
            <v>400000</v>
          </cell>
          <cell r="I241" t="str">
            <v>XOF</v>
          </cell>
          <cell r="J241">
            <v>609.79606894964149</v>
          </cell>
          <cell r="K241" t="str">
            <v>EUR</v>
          </cell>
          <cell r="L241">
            <v>12195.921378992829</v>
          </cell>
          <cell r="M241">
            <v>12195.921378992831</v>
          </cell>
          <cell r="N241">
            <v>0</v>
          </cell>
          <cell r="O241">
            <v>0</v>
          </cell>
          <cell r="P241">
            <v>0</v>
          </cell>
        </row>
        <row r="242">
          <cell r="B242" t="str">
            <v>N4.1.8</v>
          </cell>
          <cell r="C242" t="str">
            <v>R1.A8 : Déployer 3 Cliniques Mobiles Polyvalentes/CMP (1 par DS) pour couvrir les Soins de Santé Primaire (SSP) en particulier la SDSR/VBG avec des agents formées sur les bases de la SMSPS au bénéfice des communautés éloignées à plus de 15 km d’une structure sanitaire fonctionnelle</v>
          </cell>
          <cell r="D242">
            <v>1</v>
          </cell>
          <cell r="E242" t="str">
            <v>Activités</v>
          </cell>
          <cell r="F242">
            <v>20</v>
          </cell>
          <cell r="G242" t="str">
            <v>Mois</v>
          </cell>
          <cell r="H242">
            <v>329040</v>
          </cell>
          <cell r="I242" t="str">
            <v>XOF</v>
          </cell>
          <cell r="J242">
            <v>501.61824631797509</v>
          </cell>
          <cell r="K242" t="str">
            <v>EUR</v>
          </cell>
          <cell r="L242">
            <v>10032.364926359502</v>
          </cell>
          <cell r="M242">
            <v>10032.364926359502</v>
          </cell>
          <cell r="N242">
            <v>0</v>
          </cell>
          <cell r="O242">
            <v>0</v>
          </cell>
          <cell r="P242">
            <v>0</v>
          </cell>
        </row>
        <row r="243">
          <cell r="B243" t="str">
            <v>N4.1.9</v>
          </cell>
          <cell r="C243" t="str">
            <v>R1.A9 : Former les acteurs communautaires de santé de première ligne sur les principes de base d’un soutien psychosocial (écoute active, non jugement, empathie, do no harm…) et l’orientation des femmes et filles ayant besoin de soutien psychosocial </v>
          </cell>
          <cell r="D243">
            <v>1</v>
          </cell>
          <cell r="E243" t="str">
            <v>Activités</v>
          </cell>
          <cell r="F243">
            <v>20</v>
          </cell>
          <cell r="G243" t="str">
            <v>Mois</v>
          </cell>
          <cell r="H243">
            <v>355950</v>
          </cell>
          <cell r="I243" t="str">
            <v>XOF</v>
          </cell>
          <cell r="J243">
            <v>542.64227685656226</v>
          </cell>
          <cell r="K243" t="str">
            <v>EUR</v>
          </cell>
          <cell r="L243">
            <v>10852.845537131245</v>
          </cell>
          <cell r="M243">
            <v>10852.845537131247</v>
          </cell>
          <cell r="N243">
            <v>0</v>
          </cell>
          <cell r="O243">
            <v>0</v>
          </cell>
          <cell r="P243">
            <v>0</v>
          </cell>
        </row>
        <row r="244">
          <cell r="B244" t="str">
            <v>N4.1.10</v>
          </cell>
          <cell r="C244" t="str">
            <v>R1.A10 : Assurer un suivi et un coaching des acteurs communautaires à la suite de leur formation</v>
          </cell>
          <cell r="D244">
            <v>1</v>
          </cell>
          <cell r="E244" t="str">
            <v>Activités</v>
          </cell>
          <cell r="F244">
            <v>20</v>
          </cell>
          <cell r="G244" t="str">
            <v>Mois</v>
          </cell>
          <cell r="H244">
            <v>204024</v>
          </cell>
          <cell r="I244" t="str">
            <v>XOF</v>
          </cell>
          <cell r="J244">
            <v>311.03258292845413</v>
          </cell>
          <cell r="K244" t="str">
            <v>EUR</v>
          </cell>
          <cell r="L244">
            <v>6220.6516585690824</v>
          </cell>
          <cell r="M244">
            <v>6220.6516585690824</v>
          </cell>
          <cell r="N244">
            <v>0</v>
          </cell>
          <cell r="O244">
            <v>0</v>
          </cell>
          <cell r="P244">
            <v>0</v>
          </cell>
        </row>
        <row r="245">
          <cell r="B245" t="str">
            <v>T4.2</v>
          </cell>
          <cell r="C245" t="str">
            <v>RESULTAT 2 : Renforcer les capacités des services de prise en charge médicale (e.a. SSR/ VLG) et psychosociale des personnes affectées directement ou indirectement par le conflit  e.a. les Survivantes de Violences Liées au Genre</v>
          </cell>
          <cell r="L245">
            <v>1017580.8977740167</v>
          </cell>
          <cell r="M245">
            <v>0</v>
          </cell>
          <cell r="N245">
            <v>1017580.8977740167</v>
          </cell>
          <cell r="O245">
            <v>0</v>
          </cell>
          <cell r="P245">
            <v>0</v>
          </cell>
        </row>
        <row r="246">
          <cell r="B246" t="str">
            <v>M4.2.1</v>
          </cell>
          <cell r="C246" t="str">
            <v>R2.A1: Doter les centres de santé en équipements de base et en produits de santé y compris ceux nécessaires à la prise en charge des survivant.e.s des VSBG et des problèmes de santé mentale permettant d’assurer la confidentialité de la consultation.</v>
          </cell>
          <cell r="D246">
            <v>1</v>
          </cell>
          <cell r="E246" t="str">
            <v>Activité</v>
          </cell>
          <cell r="F246">
            <v>2</v>
          </cell>
          <cell r="G246" t="str">
            <v>fois</v>
          </cell>
          <cell r="H246">
            <v>146244.73784104749</v>
          </cell>
          <cell r="I246" t="str">
            <v>EUR</v>
          </cell>
          <cell r="J246">
            <v>146244.73784104749</v>
          </cell>
          <cell r="K246" t="str">
            <v>EUR</v>
          </cell>
          <cell r="L246">
            <v>292489.47568209498</v>
          </cell>
          <cell r="M246">
            <v>0</v>
          </cell>
          <cell r="N246">
            <v>292489.47568209498</v>
          </cell>
          <cell r="O246">
            <v>0</v>
          </cell>
          <cell r="P246">
            <v>0</v>
          </cell>
        </row>
        <row r="247">
          <cell r="B247" t="str">
            <v>M4.2.2</v>
          </cell>
          <cell r="C247" t="str">
            <v xml:space="preserve">R2.A2 : Remise à niveau/accompagner (par système de coaching ou stage) les prestataires, les acteurs de la protection et les élus sur le protocole de prise en charge de survivant.e.s de VSBG intégrant le GBV/IMS et les SONUBsurvivant.e.s de VSBG intégrant le GBV/IMS </v>
          </cell>
          <cell r="D247">
            <v>1</v>
          </cell>
          <cell r="E247" t="str">
            <v>Activité</v>
          </cell>
          <cell r="F247">
            <v>1</v>
          </cell>
          <cell r="G247" t="str">
            <v>fois</v>
          </cell>
          <cell r="H247">
            <v>5360000</v>
          </cell>
          <cell r="I247" t="str">
            <v>XOF</v>
          </cell>
          <cell r="J247">
            <v>8171.2673239251963</v>
          </cell>
          <cell r="K247" t="str">
            <v>EUR</v>
          </cell>
          <cell r="L247">
            <v>8171.2673239251963</v>
          </cell>
          <cell r="M247">
            <v>0</v>
          </cell>
          <cell r="N247">
            <v>8171.2673239251963</v>
          </cell>
          <cell r="O247">
            <v>0</v>
          </cell>
          <cell r="P247">
            <v>0</v>
          </cell>
        </row>
        <row r="248">
          <cell r="B248" t="str">
            <v>M4.2.3</v>
          </cell>
          <cell r="C248" t="str">
            <v>R2.A3: Former/accompagner les prestataires sur les SONUB</v>
          </cell>
          <cell r="D248">
            <v>1</v>
          </cell>
          <cell r="E248" t="str">
            <v>Activité</v>
          </cell>
          <cell r="F248">
            <v>6</v>
          </cell>
          <cell r="G248" t="str">
            <v>fois</v>
          </cell>
          <cell r="H248">
            <v>668000</v>
          </cell>
          <cell r="I248" t="str">
            <v>XOF</v>
          </cell>
          <cell r="J248">
            <v>1018.3594351459013</v>
          </cell>
          <cell r="K248" t="str">
            <v>EUR</v>
          </cell>
          <cell r="L248">
            <v>6110.1566108754078</v>
          </cell>
          <cell r="M248">
            <v>0</v>
          </cell>
          <cell r="N248">
            <v>6110.1566108754078</v>
          </cell>
          <cell r="O248">
            <v>0</v>
          </cell>
          <cell r="P248">
            <v>0</v>
          </cell>
        </row>
        <row r="249">
          <cell r="B249" t="str">
            <v>M4.2.4</v>
          </cell>
          <cell r="C249" t="str">
            <v>R2.A4: Appuyer le district dans la mise en place de 3 nouvelles  structures SONUB</v>
          </cell>
          <cell r="D249">
            <v>1</v>
          </cell>
          <cell r="E249" t="str">
            <v>Activité</v>
          </cell>
          <cell r="F249">
            <v>1</v>
          </cell>
          <cell r="G249" t="str">
            <v>fois</v>
          </cell>
          <cell r="H249">
            <v>83999.999999999985</v>
          </cell>
          <cell r="I249" t="str">
            <v>XOF</v>
          </cell>
          <cell r="J249">
            <v>128.0571744794247</v>
          </cell>
          <cell r="K249" t="str">
            <v>EUR</v>
          </cell>
          <cell r="L249">
            <v>128.0571744794247</v>
          </cell>
          <cell r="M249">
            <v>0</v>
          </cell>
          <cell r="N249">
            <v>128.0571744794247</v>
          </cell>
          <cell r="O249">
            <v>0</v>
          </cell>
          <cell r="P249">
            <v>0</v>
          </cell>
        </row>
        <row r="250">
          <cell r="B250" t="str">
            <v>M4.2.5</v>
          </cell>
          <cell r="C250" t="str">
            <v>R2.A5 : Prise en charge holistique des cas de VSBG à travers le système de guichet unique et les CSCOM</v>
          </cell>
          <cell r="D250">
            <v>1</v>
          </cell>
          <cell r="E250" t="str">
            <v>Activité</v>
          </cell>
          <cell r="F250">
            <v>24</v>
          </cell>
          <cell r="G250" t="str">
            <v>mois</v>
          </cell>
          <cell r="H250">
            <v>1026553.333333333</v>
          </cell>
          <cell r="I250" t="str">
            <v>XOF</v>
          </cell>
          <cell r="J250">
            <v>1564.9704680845437</v>
          </cell>
          <cell r="K250" t="str">
            <v>EUR</v>
          </cell>
          <cell r="L250">
            <v>37559.29123402905</v>
          </cell>
          <cell r="M250">
            <v>0</v>
          </cell>
          <cell r="N250">
            <v>37559.29123402905</v>
          </cell>
          <cell r="O250">
            <v>0</v>
          </cell>
          <cell r="P250">
            <v>0</v>
          </cell>
        </row>
        <row r="251">
          <cell r="B251" t="str">
            <v>M4.2.6</v>
          </cell>
          <cell r="C251" t="str">
            <v xml:space="preserve">R2.A6 : Mettre à jour semestriellement la cartographie des acteurs SDSR/VBG </v>
          </cell>
          <cell r="D251">
            <v>1</v>
          </cell>
          <cell r="E251" t="str">
            <v>Activité</v>
          </cell>
          <cell r="F251">
            <v>2</v>
          </cell>
          <cell r="G251" t="str">
            <v>fois</v>
          </cell>
          <cell r="H251">
            <v>1250000</v>
          </cell>
          <cell r="I251" t="str">
            <v>XOF</v>
          </cell>
          <cell r="J251">
            <v>1905.6127154676296</v>
          </cell>
          <cell r="K251" t="str">
            <v>EUR</v>
          </cell>
          <cell r="L251">
            <v>3811.2254309352593</v>
          </cell>
          <cell r="M251">
            <v>0</v>
          </cell>
          <cell r="N251">
            <v>3811.2254309352593</v>
          </cell>
          <cell r="O251">
            <v>0</v>
          </cell>
          <cell r="P251">
            <v>0</v>
          </cell>
        </row>
        <row r="252">
          <cell r="B252" t="str">
            <v>M4.2.7</v>
          </cell>
          <cell r="C252" t="str">
            <v>R2.A7 : Organiser des missions de supervision formatives sur la SMSPS à l'intention des prestataires de soins</v>
          </cell>
          <cell r="D252">
            <v>1</v>
          </cell>
          <cell r="E252" t="str">
            <v>Activité</v>
          </cell>
          <cell r="F252">
            <v>12</v>
          </cell>
          <cell r="G252" t="str">
            <v>fois</v>
          </cell>
          <cell r="H252">
            <v>196250</v>
          </cell>
          <cell r="I252" t="str">
            <v>XOF</v>
          </cell>
          <cell r="J252">
            <v>299.18119632841785</v>
          </cell>
          <cell r="K252" t="str">
            <v>EUR</v>
          </cell>
          <cell r="L252">
            <v>3590.1743559410143</v>
          </cell>
          <cell r="M252">
            <v>0</v>
          </cell>
          <cell r="N252">
            <v>3590.1743559410143</v>
          </cell>
          <cell r="O252">
            <v>0</v>
          </cell>
          <cell r="P252">
            <v>0</v>
          </cell>
        </row>
        <row r="253">
          <cell r="B253" t="str">
            <v>M4.2.8</v>
          </cell>
          <cell r="C253" t="str">
            <v>R2.A8 : Déployer des équipes mobiles pour assurer des consultations foraines et mobiles sur les zones défavorisées et les sites des PDI</v>
          </cell>
          <cell r="D253">
            <v>1</v>
          </cell>
          <cell r="E253" t="str">
            <v>Activité</v>
          </cell>
          <cell r="F253">
            <v>12</v>
          </cell>
          <cell r="G253" t="str">
            <v>fois</v>
          </cell>
          <cell r="H253">
            <v>612062.50000000012</v>
          </cell>
          <cell r="I253" t="str">
            <v>XOF</v>
          </cell>
          <cell r="J253">
            <v>933.08326612872497</v>
          </cell>
          <cell r="K253" t="str">
            <v>EUR</v>
          </cell>
          <cell r="L253">
            <v>11196.9991935447</v>
          </cell>
          <cell r="M253">
            <v>0</v>
          </cell>
          <cell r="N253">
            <v>11196.9991935447</v>
          </cell>
          <cell r="O253">
            <v>0</v>
          </cell>
          <cell r="P253">
            <v>0</v>
          </cell>
        </row>
        <row r="254">
          <cell r="B254" t="str">
            <v>M4.2.9</v>
          </cell>
          <cell r="C254" t="str">
            <v xml:space="preserve">R2.A9 : Réaliser des supervisions conjointes MDM/partenaires de mise en œuvre </v>
          </cell>
          <cell r="D254">
            <v>2</v>
          </cell>
          <cell r="E254" t="str">
            <v>Activité</v>
          </cell>
          <cell r="F254">
            <v>8</v>
          </cell>
          <cell r="G254" t="str">
            <v>fois</v>
          </cell>
          <cell r="H254">
            <v>604750</v>
          </cell>
          <cell r="I254" t="str">
            <v>XOF</v>
          </cell>
          <cell r="J254">
            <v>921.93543174323929</v>
          </cell>
          <cell r="K254" t="str">
            <v>EUR</v>
          </cell>
          <cell r="L254">
            <v>14750.966907891829</v>
          </cell>
          <cell r="M254">
            <v>0</v>
          </cell>
          <cell r="N254">
            <v>14750.966907891829</v>
          </cell>
          <cell r="O254">
            <v>0</v>
          </cell>
          <cell r="P254">
            <v>0</v>
          </cell>
        </row>
        <row r="255">
          <cell r="B255" t="str">
            <v>M4.2.10</v>
          </cell>
          <cell r="C255" t="str">
            <v>R2.A10 : Appuyer l'élaboration et  la mise en œuvre du plan de contingence dans les situations d’urgence humanitaire (e.a. mouvement des populations, catastrophes et épidémies)</v>
          </cell>
          <cell r="D255">
            <v>1</v>
          </cell>
          <cell r="E255" t="str">
            <v>Activité</v>
          </cell>
          <cell r="F255">
            <v>24</v>
          </cell>
          <cell r="G255" t="str">
            <v>mois</v>
          </cell>
          <cell r="H255">
            <v>107166.66666666667</v>
          </cell>
          <cell r="I255" t="str">
            <v>XOF</v>
          </cell>
          <cell r="J255">
            <v>163.37453013942479</v>
          </cell>
          <cell r="K255" t="str">
            <v>EUR</v>
          </cell>
          <cell r="L255">
            <v>3920.988723346195</v>
          </cell>
          <cell r="M255">
            <v>0</v>
          </cell>
          <cell r="N255">
            <v>3920.988723346195</v>
          </cell>
          <cell r="O255">
            <v>0</v>
          </cell>
          <cell r="P255">
            <v>0</v>
          </cell>
        </row>
        <row r="256">
          <cell r="B256" t="str">
            <v>M4.2.11</v>
          </cell>
          <cell r="C256" t="str">
            <v>R2.A11 : Appui au fonctionnement des CSCOM en compensation de la gratuité ciblée</v>
          </cell>
          <cell r="D256">
            <v>1</v>
          </cell>
          <cell r="E256" t="str">
            <v>Activité</v>
          </cell>
          <cell r="F256">
            <v>24</v>
          </cell>
          <cell r="G256" t="str">
            <v>mois</v>
          </cell>
          <cell r="H256">
            <v>2869811.875</v>
          </cell>
          <cell r="I256" t="str">
            <v>XOF</v>
          </cell>
          <cell r="J256">
            <v>4375</v>
          </cell>
          <cell r="K256" t="str">
            <v>EUR</v>
          </cell>
          <cell r="L256">
            <v>105000</v>
          </cell>
          <cell r="M256">
            <v>0</v>
          </cell>
          <cell r="N256">
            <v>105000</v>
          </cell>
          <cell r="O256">
            <v>0</v>
          </cell>
          <cell r="P256">
            <v>0</v>
          </cell>
        </row>
        <row r="257">
          <cell r="B257" t="str">
            <v>C4.2.1</v>
          </cell>
          <cell r="C257" t="str">
            <v>R2.A1 PEC GRATUITE DES PATHOLOGIES COURANTES, Y COMPRIS LES PROBLÈMES DE SM, EN FAVEUR DES PDI</v>
          </cell>
          <cell r="D257">
            <v>19889.25</v>
          </cell>
          <cell r="E257" t="str">
            <v>Personne</v>
          </cell>
          <cell r="F257">
            <v>1.075</v>
          </cell>
          <cell r="G257" t="str">
            <v>Episode</v>
          </cell>
          <cell r="H257">
            <v>5</v>
          </cell>
          <cell r="I257" t="str">
            <v>USD</v>
          </cell>
          <cell r="J257">
            <v>4.588278477915086</v>
          </cell>
          <cell r="K257" t="str">
            <v>EUR</v>
          </cell>
          <cell r="L257">
            <v>98101.724045638068</v>
          </cell>
          <cell r="M257">
            <v>0</v>
          </cell>
          <cell r="N257">
            <v>98101.724045638068</v>
          </cell>
          <cell r="O257">
            <v>0</v>
          </cell>
          <cell r="P257">
            <v>0</v>
          </cell>
        </row>
        <row r="258">
          <cell r="B258" t="str">
            <v>C4.2.2</v>
          </cell>
          <cell r="C258" t="str">
            <v>R2.A1 PEC GRATUITE DES PATHOLOGIES COURANTES, Y COMPRIS LES PROBLÈMES DE SM, EN FAVEUR DES PDI</v>
          </cell>
          <cell r="D258">
            <v>1988.925</v>
          </cell>
          <cell r="E258" t="str">
            <v>Personne</v>
          </cell>
          <cell r="F258">
            <v>1.075</v>
          </cell>
          <cell r="G258" t="str">
            <v>Episode</v>
          </cell>
          <cell r="H258">
            <v>20</v>
          </cell>
          <cell r="I258" t="str">
            <v>USD</v>
          </cell>
          <cell r="J258">
            <v>18.353113911660344</v>
          </cell>
          <cell r="K258" t="str">
            <v>EUR</v>
          </cell>
          <cell r="L258">
            <v>39240.68961825523</v>
          </cell>
          <cell r="M258">
            <v>0</v>
          </cell>
          <cell r="N258">
            <v>39240.68961825523</v>
          </cell>
          <cell r="O258">
            <v>0</v>
          </cell>
          <cell r="P258">
            <v>0</v>
          </cell>
        </row>
        <row r="259">
          <cell r="B259" t="str">
            <v>C4.2.3</v>
          </cell>
          <cell r="C259" t="str">
            <v>R2.A2 MISE EN PLACE D’UN FOND D’ÉQUITÉ POUR LES PERSONNES EN SITUATION DE VULNÉRABILITÉ (SITUATION DE HANDICAP, INDIGENTS, …)</v>
          </cell>
          <cell r="D259">
            <v>1</v>
          </cell>
          <cell r="E259" t="str">
            <v>Forfait</v>
          </cell>
          <cell r="F259">
            <v>1</v>
          </cell>
          <cell r="G259">
            <v>0</v>
          </cell>
          <cell r="H259">
            <v>10000</v>
          </cell>
          <cell r="I259" t="str">
            <v>USD</v>
          </cell>
          <cell r="J259">
            <v>9176.5569558301722</v>
          </cell>
          <cell r="K259" t="str">
            <v>EUR</v>
          </cell>
          <cell r="L259">
            <v>9176.5569558301722</v>
          </cell>
          <cell r="M259">
            <v>0</v>
          </cell>
          <cell r="N259">
            <v>9176.5569558301722</v>
          </cell>
          <cell r="O259">
            <v>0</v>
          </cell>
          <cell r="P259">
            <v>0</v>
          </cell>
        </row>
        <row r="260">
          <cell r="B260" t="str">
            <v>C4.2.4</v>
          </cell>
          <cell r="C260" t="str">
            <v>R2.A3 RÉALISATION DE CLINIQUES MOBILES DANS LES ZONES ENCLAVÉES DES AS CIBLÉES</v>
          </cell>
          <cell r="D260">
            <v>1</v>
          </cell>
          <cell r="E260" t="str">
            <v>Forfait</v>
          </cell>
          <cell r="F260">
            <v>15</v>
          </cell>
          <cell r="G260" t="str">
            <v>Mois</v>
          </cell>
          <cell r="H260">
            <v>800</v>
          </cell>
          <cell r="I260" t="str">
            <v>USD</v>
          </cell>
          <cell r="J260">
            <v>734.12455646641376</v>
          </cell>
          <cell r="K260" t="str">
            <v>EUR</v>
          </cell>
          <cell r="L260">
            <v>11011.868346996207</v>
          </cell>
          <cell r="M260">
            <v>0</v>
          </cell>
          <cell r="N260">
            <v>11011.868346996207</v>
          </cell>
          <cell r="O260">
            <v>0</v>
          </cell>
          <cell r="P260">
            <v>0</v>
          </cell>
        </row>
        <row r="261">
          <cell r="B261" t="str">
            <v>C4.2.5</v>
          </cell>
          <cell r="C261" t="str">
            <v>R2.A4 RÉALISATION DE SUPERVISIONS CONJOINTES AVEC LE BCZ</v>
          </cell>
          <cell r="D261">
            <v>1</v>
          </cell>
          <cell r="E261" t="str">
            <v>Forfait</v>
          </cell>
          <cell r="F261">
            <v>16</v>
          </cell>
          <cell r="G261" t="str">
            <v>Mois</v>
          </cell>
          <cell r="H261">
            <v>150</v>
          </cell>
          <cell r="I261" t="str">
            <v>USD</v>
          </cell>
          <cell r="J261">
            <v>137.64835433745259</v>
          </cell>
          <cell r="K261" t="str">
            <v>EUR</v>
          </cell>
          <cell r="L261">
            <v>2202.3736693992414</v>
          </cell>
          <cell r="M261">
            <v>0</v>
          </cell>
          <cell r="N261">
            <v>2202.3736693992414</v>
          </cell>
          <cell r="O261">
            <v>0</v>
          </cell>
          <cell r="P261">
            <v>0</v>
          </cell>
        </row>
        <row r="262">
          <cell r="B262" t="str">
            <v>N4.2.1</v>
          </cell>
          <cell r="C262" t="str">
            <v>R2.A1 : Former les prestataires de soins sur les thématiques du projet (SDSR/VBG, SMSPS, SIMR, Gestion pharmacie). </v>
          </cell>
          <cell r="D262">
            <v>1</v>
          </cell>
          <cell r="E262" t="str">
            <v>Activités</v>
          </cell>
          <cell r="F262">
            <v>20</v>
          </cell>
          <cell r="G262" t="str">
            <v>Mois</v>
          </cell>
          <cell r="H262">
            <v>530550</v>
          </cell>
          <cell r="I262" t="str">
            <v>XOF</v>
          </cell>
          <cell r="J262">
            <v>808.81826095308077</v>
          </cell>
          <cell r="K262" t="str">
            <v>EUR</v>
          </cell>
          <cell r="L262">
            <v>16176.365219061616</v>
          </cell>
          <cell r="M262">
            <v>0</v>
          </cell>
          <cell r="N262">
            <v>16176.365219061616</v>
          </cell>
          <cell r="O262">
            <v>0</v>
          </cell>
          <cell r="P262">
            <v>0</v>
          </cell>
        </row>
        <row r="263">
          <cell r="B263" t="str">
            <v>N4.2.2</v>
          </cell>
          <cell r="C263" t="str">
            <v>R2.A2 : Réaliser des supervisions formatives spécifiques trimestrielles sur la SDSR/VBG (y compris la SMSPS) dans les structures sanitaires soutenues. </v>
          </cell>
          <cell r="D263">
            <v>1</v>
          </cell>
          <cell r="E263" t="str">
            <v>Activités</v>
          </cell>
          <cell r="F263">
            <v>20</v>
          </cell>
          <cell r="G263" t="str">
            <v>Mois</v>
          </cell>
          <cell r="H263">
            <v>628848</v>
          </cell>
          <cell r="I263" t="str">
            <v>XOF</v>
          </cell>
          <cell r="J263">
            <v>958.67259591711047</v>
          </cell>
          <cell r="K263" t="str">
            <v>EUR</v>
          </cell>
          <cell r="L263">
            <v>19173.451918342209</v>
          </cell>
          <cell r="M263">
            <v>0</v>
          </cell>
          <cell r="N263">
            <v>19173.451918342205</v>
          </cell>
          <cell r="O263">
            <v>0</v>
          </cell>
          <cell r="P263">
            <v>0</v>
          </cell>
        </row>
        <row r="264">
          <cell r="B264" t="str">
            <v>N4.2.3</v>
          </cell>
          <cell r="C264" t="str">
            <v>R2.A3 : Assurer le fonctionnement du Guichet Unique (GU) pour une prise en charge (PEC) précoce et holistique de qualité des cas de VBG en particulier les violences sexuelles.  </v>
          </cell>
          <cell r="D264">
            <v>1</v>
          </cell>
          <cell r="E264" t="str">
            <v>Activités</v>
          </cell>
          <cell r="F264">
            <v>20</v>
          </cell>
          <cell r="G264" t="str">
            <v>Mois</v>
          </cell>
          <cell r="H264">
            <v>1384000</v>
          </cell>
          <cell r="I264" t="str">
            <v>XOF</v>
          </cell>
          <cell r="J264">
            <v>2109.8943985657597</v>
          </cell>
          <cell r="K264" t="str">
            <v>EUR</v>
          </cell>
          <cell r="L264">
            <v>42197.887971315198</v>
          </cell>
          <cell r="M264">
            <v>0</v>
          </cell>
          <cell r="N264">
            <v>42197.887971315191</v>
          </cell>
          <cell r="O264">
            <v>0</v>
          </cell>
          <cell r="P264">
            <v>0</v>
          </cell>
        </row>
        <row r="265">
          <cell r="B265" t="str">
            <v>N4.2.4</v>
          </cell>
          <cell r="C265" t="str">
            <v>R2.A4 : Réaliser une évaluation approfondie sur l’hygiène en milieu de soins pour identifier les besoins réels et apporter un soutien adapté pour améliorer la qualité de l’accueil et de service. </v>
          </cell>
          <cell r="D265">
            <v>1</v>
          </cell>
          <cell r="E265" t="str">
            <v>Activités</v>
          </cell>
          <cell r="F265">
            <v>20</v>
          </cell>
          <cell r="G265" t="str">
            <v>Mois</v>
          </cell>
          <cell r="H265">
            <v>466560</v>
          </cell>
          <cell r="I265" t="str">
            <v>XOF</v>
          </cell>
          <cell r="J265">
            <v>711.26613482286189</v>
          </cell>
          <cell r="K265" t="str">
            <v>EUR</v>
          </cell>
          <cell r="L265">
            <v>14225.322696457239</v>
          </cell>
          <cell r="M265">
            <v>0</v>
          </cell>
          <cell r="N265">
            <v>14225.322696457237</v>
          </cell>
          <cell r="O265">
            <v>0</v>
          </cell>
          <cell r="P265">
            <v>0</v>
          </cell>
        </row>
        <row r="266">
          <cell r="B266" t="str">
            <v>N4.2.5</v>
          </cell>
          <cell r="C266" t="str">
            <v>R2.A5 : Effectuer une évaluation approfondie sur les besoins prioritaires de réhabilitation/construction des CSI conformément aux normes du PDSS. </v>
          </cell>
          <cell r="D266">
            <v>1</v>
          </cell>
          <cell r="E266" t="str">
            <v>Activités</v>
          </cell>
          <cell r="F266">
            <v>20</v>
          </cell>
          <cell r="G266" t="str">
            <v>Mois</v>
          </cell>
          <cell r="H266">
            <v>79040</v>
          </cell>
          <cell r="I266" t="str">
            <v>XOF</v>
          </cell>
          <cell r="J266">
            <v>120.49570322444916</v>
          </cell>
          <cell r="K266" t="str">
            <v>EUR</v>
          </cell>
          <cell r="L266">
            <v>2409.9140644889831</v>
          </cell>
          <cell r="M266">
            <v>0</v>
          </cell>
          <cell r="N266">
            <v>2409.9140644889835</v>
          </cell>
          <cell r="O266">
            <v>0</v>
          </cell>
          <cell r="P266">
            <v>0</v>
          </cell>
        </row>
        <row r="267">
          <cell r="B267" t="str">
            <v>N4.2.6</v>
          </cell>
          <cell r="C267" t="str">
            <v>R2.A6 : Réhabiliter/Construire des infrastructures sanitaires selon les besoins prioritaires identifiés via R2.A5 et R2.A4. </v>
          </cell>
          <cell r="D267">
            <v>1</v>
          </cell>
          <cell r="E267" t="str">
            <v>Activités</v>
          </cell>
          <cell r="F267">
            <v>20</v>
          </cell>
          <cell r="G267" t="str">
            <v>Mois</v>
          </cell>
          <cell r="H267">
            <v>2500000</v>
          </cell>
          <cell r="I267" t="str">
            <v>XOF</v>
          </cell>
          <cell r="J267">
            <v>3811.2254309352597</v>
          </cell>
          <cell r="K267" t="str">
            <v>EUR</v>
          </cell>
          <cell r="L267">
            <v>76224.508618705193</v>
          </cell>
          <cell r="M267">
            <v>0</v>
          </cell>
          <cell r="N267">
            <v>76224.508618705193</v>
          </cell>
          <cell r="O267">
            <v>0</v>
          </cell>
          <cell r="P267">
            <v>0</v>
          </cell>
        </row>
        <row r="268">
          <cell r="B268" t="str">
            <v>N4.2.7</v>
          </cell>
          <cell r="C268" t="str">
            <v>R2.A7 : Doter les structures sanitaires soutenues en équipements et matériels médicaux de qualité selon leurs besoins prioritaires conformément à leur niveau dans la pyramide sanitaire. </v>
          </cell>
          <cell r="D268">
            <v>1</v>
          </cell>
          <cell r="E268" t="str">
            <v>Activités</v>
          </cell>
          <cell r="F268">
            <v>20</v>
          </cell>
          <cell r="G268" t="str">
            <v>Mois</v>
          </cell>
          <cell r="H268">
            <v>5420250</v>
          </cell>
          <cell r="I268" t="str">
            <v>XOF</v>
          </cell>
          <cell r="J268">
            <v>8263.1178568107352</v>
          </cell>
          <cell r="K268" t="str">
            <v>EUR</v>
          </cell>
          <cell r="L268">
            <v>165262.3571362147</v>
          </cell>
          <cell r="M268">
            <v>0</v>
          </cell>
          <cell r="N268">
            <v>165262.3571362147</v>
          </cell>
          <cell r="O268">
            <v>0</v>
          </cell>
          <cell r="P268">
            <v>0</v>
          </cell>
        </row>
        <row r="269">
          <cell r="B269" t="str">
            <v>N4.2.8</v>
          </cell>
          <cell r="C269" t="str">
            <v>R2.A8 : Effectuer des approvisionnements trimestriels des structures sanitaires soutenues en médicaments, consommables médicaux de qualité, y compris les kits PEP. </v>
          </cell>
          <cell r="D269">
            <v>1</v>
          </cell>
          <cell r="E269" t="str">
            <v>Activités</v>
          </cell>
          <cell r="F269">
            <v>20</v>
          </cell>
          <cell r="G269" t="str">
            <v>Mois</v>
          </cell>
          <cell r="H269">
            <v>440400</v>
          </cell>
          <cell r="I269" t="str">
            <v>XOF</v>
          </cell>
          <cell r="J269">
            <v>671.38547191355531</v>
          </cell>
          <cell r="K269" t="str">
            <v>EUR</v>
          </cell>
          <cell r="L269">
            <v>13427.709438271106</v>
          </cell>
          <cell r="M269">
            <v>0</v>
          </cell>
          <cell r="N269">
            <v>13427.709438271106</v>
          </cell>
          <cell r="O269">
            <v>0</v>
          </cell>
          <cell r="P269">
            <v>0</v>
          </cell>
        </row>
        <row r="270">
          <cell r="B270" t="str">
            <v>N4.2.9</v>
          </cell>
          <cell r="C270" t="str">
            <v>R2.A9 : Former des agents de santé sur les principes de base d’un soutien psychosocial et l’identification et la prise en charge en santé mentale et soutien psychosocial des femmes et jeunes filles en période post partum et leurs enfants </v>
          </cell>
          <cell r="D270">
            <v>1</v>
          </cell>
          <cell r="E270" t="str">
            <v>Activités</v>
          </cell>
          <cell r="F270">
            <v>20</v>
          </cell>
          <cell r="G270" t="str">
            <v>Mois</v>
          </cell>
          <cell r="H270">
            <v>605240</v>
          </cell>
          <cell r="I270" t="str">
            <v>XOF</v>
          </cell>
          <cell r="J270">
            <v>922.68243192770262</v>
          </cell>
          <cell r="K270" t="str">
            <v>EUR</v>
          </cell>
          <cell r="L270">
            <v>18453.648638554052</v>
          </cell>
          <cell r="M270">
            <v>0</v>
          </cell>
          <cell r="N270">
            <v>18453.648638554056</v>
          </cell>
          <cell r="O270">
            <v>0</v>
          </cell>
          <cell r="P270">
            <v>0</v>
          </cell>
        </row>
        <row r="271">
          <cell r="B271" t="str">
            <v>N4.2.10</v>
          </cell>
          <cell r="C271" t="str">
            <v>R2.A10 : Organiser des rencontres de concertations avec les autorités sanitaires de la région de Tahoua pour l’intégration de la dimension du post-partum dans le suivi des femmes et des filles</v>
          </cell>
          <cell r="D271">
            <v>1</v>
          </cell>
          <cell r="E271" t="str">
            <v>Activités</v>
          </cell>
          <cell r="F271">
            <v>20</v>
          </cell>
          <cell r="G271" t="str">
            <v>Mois</v>
          </cell>
          <cell r="H271">
            <v>117020</v>
          </cell>
          <cell r="I271" t="str">
            <v>XOF</v>
          </cell>
          <cell r="J271">
            <v>178.39583997121764</v>
          </cell>
          <cell r="K271" t="str">
            <v>EUR</v>
          </cell>
          <cell r="L271">
            <v>3567.9167994243526</v>
          </cell>
          <cell r="M271">
            <v>0</v>
          </cell>
          <cell r="N271">
            <v>3567.9167994243526</v>
          </cell>
          <cell r="O271">
            <v>0</v>
          </cell>
          <cell r="P271">
            <v>0</v>
          </cell>
        </row>
        <row r="272">
          <cell r="B272" t="str">
            <v>T4.3</v>
          </cell>
          <cell r="C272" t="str">
            <v>RESULTAT 3 : Renforcer le plaidoyer sur l’accès aux droits en SSR en particulier pour les jeunes et adolescent.e.s (accès PF, hygiène menstruelle, mariage précoce), ainsi que lutte contre les VLG, cela en intégrant un volet de recherche opérationnelle identifiant les barrières socio culturelles pour chaque contexte spécifique</v>
          </cell>
          <cell r="L272">
            <v>68849.605995514954</v>
          </cell>
          <cell r="M272">
            <v>0</v>
          </cell>
          <cell r="N272">
            <v>0</v>
          </cell>
          <cell r="O272">
            <v>68849.605995514939</v>
          </cell>
          <cell r="P272">
            <v>0</v>
          </cell>
        </row>
        <row r="273">
          <cell r="B273" t="str">
            <v>M4.3.1</v>
          </cell>
          <cell r="C273" t="str">
            <v>R3.A1: Elaboration d’un plan de plaidoyer et de communication</v>
          </cell>
          <cell r="D273">
            <v>1</v>
          </cell>
          <cell r="E273" t="str">
            <v>forfait</v>
          </cell>
          <cell r="F273">
            <v>1</v>
          </cell>
          <cell r="G273" t="str">
            <v>fois</v>
          </cell>
          <cell r="H273">
            <v>655957</v>
          </cell>
          <cell r="I273" t="str">
            <v>XOF</v>
          </cell>
          <cell r="J273">
            <v>1000</v>
          </cell>
          <cell r="K273" t="str">
            <v>EUR</v>
          </cell>
          <cell r="L273">
            <v>1000</v>
          </cell>
          <cell r="M273">
            <v>0</v>
          </cell>
          <cell r="N273">
            <v>0</v>
          </cell>
          <cell r="O273">
            <v>1000</v>
          </cell>
          <cell r="P273">
            <v>0</v>
          </cell>
        </row>
        <row r="274">
          <cell r="B274" t="str">
            <v>M4.3.2</v>
          </cell>
          <cell r="C274" t="str">
            <v>R3.A2: Réaliser une étude sur les VBG dans la région de Kita</v>
          </cell>
          <cell r="D274">
            <v>1</v>
          </cell>
          <cell r="E274" t="str">
            <v>forfait</v>
          </cell>
          <cell r="F274">
            <v>1</v>
          </cell>
          <cell r="G274" t="str">
            <v>fois</v>
          </cell>
          <cell r="H274">
            <v>3279785</v>
          </cell>
          <cell r="I274" t="str">
            <v>XOF</v>
          </cell>
          <cell r="J274">
            <v>5000</v>
          </cell>
          <cell r="K274" t="str">
            <v>EUR</v>
          </cell>
          <cell r="L274">
            <v>5000</v>
          </cell>
          <cell r="M274">
            <v>0</v>
          </cell>
          <cell r="N274">
            <v>0</v>
          </cell>
          <cell r="O274">
            <v>5000</v>
          </cell>
          <cell r="P274">
            <v>0</v>
          </cell>
        </row>
        <row r="275">
          <cell r="B275" t="str">
            <v>M4.3.3</v>
          </cell>
          <cell r="C275" t="str">
            <v>R3.A3 : Renforcer la coalition de plaidoyer et d’actions pour la lutte contre les VSBG, les mutilations génitales féminines, les mariages forcés et mariages d'enfants</v>
          </cell>
          <cell r="D275">
            <v>1</v>
          </cell>
          <cell r="E275" t="str">
            <v>Activité</v>
          </cell>
          <cell r="F275">
            <v>4</v>
          </cell>
          <cell r="G275" t="str">
            <v>fois</v>
          </cell>
          <cell r="H275">
            <v>307500</v>
          </cell>
          <cell r="I275" t="str">
            <v>XOF</v>
          </cell>
          <cell r="J275">
            <v>468.78072800503696</v>
          </cell>
          <cell r="K275" t="str">
            <v>EUR</v>
          </cell>
          <cell r="L275">
            <v>1875.1229120201479</v>
          </cell>
          <cell r="M275">
            <v>0</v>
          </cell>
          <cell r="N275">
            <v>0</v>
          </cell>
          <cell r="O275">
            <v>1875.1229120201479</v>
          </cell>
          <cell r="P275">
            <v>0</v>
          </cell>
        </row>
        <row r="276">
          <cell r="B276" t="str">
            <v>M4.3.4</v>
          </cell>
          <cell r="C276" t="str">
            <v>R3.A4 : Mener des actions de plaidoyer à l’intention des autorités administratives et des élus pour la prise en compte de l’accès à la SDSR ainsi que la lutte contre les VBG dans leur plan de développement</v>
          </cell>
          <cell r="D276">
            <v>1</v>
          </cell>
          <cell r="E276" t="str">
            <v>Activité</v>
          </cell>
          <cell r="F276">
            <v>1</v>
          </cell>
          <cell r="G276" t="str">
            <v>fois</v>
          </cell>
          <cell r="H276">
            <v>1859999.9999999998</v>
          </cell>
          <cell r="I276" t="str">
            <v>XOF</v>
          </cell>
          <cell r="J276">
            <v>2835.5517206158329</v>
          </cell>
          <cell r="K276" t="str">
            <v>EUR</v>
          </cell>
          <cell r="L276">
            <v>2835.5517206158329</v>
          </cell>
          <cell r="M276">
            <v>0</v>
          </cell>
          <cell r="N276">
            <v>0</v>
          </cell>
          <cell r="O276">
            <v>2835.5517206158329</v>
          </cell>
          <cell r="P276">
            <v>0</v>
          </cell>
        </row>
        <row r="277">
          <cell r="B277" t="str">
            <v>N4.3.1</v>
          </cell>
          <cell r="C277" t="str">
            <v>R3.A1 : Renforcer les mécanismes de redevabilité, et principe de « ne pas nuire » avec les bénéficiaires et partenaires du projet.  </v>
          </cell>
          <cell r="D277">
            <v>1</v>
          </cell>
          <cell r="E277" t="str">
            <v>Activités</v>
          </cell>
          <cell r="F277">
            <v>20</v>
          </cell>
          <cell r="G277" t="str">
            <v>Mois</v>
          </cell>
          <cell r="H277">
            <v>863854</v>
          </cell>
          <cell r="I277" t="str">
            <v>XOF</v>
          </cell>
          <cell r="J277">
            <v>1316.9369333660591</v>
          </cell>
          <cell r="K277" t="str">
            <v>EUR</v>
          </cell>
          <cell r="L277">
            <v>26338.73866732118</v>
          </cell>
          <cell r="M277">
            <v>0</v>
          </cell>
          <cell r="N277">
            <v>0</v>
          </cell>
          <cell r="O277">
            <v>26338.738667321173</v>
          </cell>
          <cell r="P277">
            <v>0</v>
          </cell>
        </row>
        <row r="278">
          <cell r="B278" t="str">
            <v>N4.3.2</v>
          </cell>
          <cell r="C278" t="str">
            <v xml:space="preserve">R3.A2 : Elaborer un plan de plaidoyer et de communication </v>
          </cell>
          <cell r="D278">
            <v>1</v>
          </cell>
          <cell r="E278" t="str">
            <v>Activités</v>
          </cell>
          <cell r="F278">
            <v>1</v>
          </cell>
          <cell r="G278" t="str">
            <v xml:space="preserve">fois </v>
          </cell>
          <cell r="H278">
            <v>4591699</v>
          </cell>
          <cell r="I278" t="str">
            <v>XOF</v>
          </cell>
          <cell r="J278">
            <v>7000</v>
          </cell>
          <cell r="K278" t="str">
            <v>EUR</v>
          </cell>
          <cell r="L278">
            <v>7000</v>
          </cell>
          <cell r="M278">
            <v>0</v>
          </cell>
          <cell r="N278">
            <v>0</v>
          </cell>
          <cell r="O278">
            <v>7000</v>
          </cell>
          <cell r="P278">
            <v>0</v>
          </cell>
        </row>
        <row r="279">
          <cell r="B279" t="str">
            <v>N4.3.3</v>
          </cell>
          <cell r="C279" t="str">
            <v>R3.A3 : Réaliser un atelier de capitalisation sur le projet </v>
          </cell>
          <cell r="D279">
            <v>1</v>
          </cell>
          <cell r="E279" t="str">
            <v>Activités</v>
          </cell>
          <cell r="F279">
            <v>20</v>
          </cell>
          <cell r="G279" t="str">
            <v>Mois</v>
          </cell>
          <cell r="H279">
            <v>157436</v>
          </cell>
          <cell r="I279" t="str">
            <v>XOF</v>
          </cell>
          <cell r="J279">
            <v>240.0096347778894</v>
          </cell>
          <cell r="K279" t="str">
            <v>EUR</v>
          </cell>
          <cell r="L279">
            <v>4800.1926955577883</v>
          </cell>
          <cell r="M279">
            <v>0</v>
          </cell>
          <cell r="N279">
            <v>0</v>
          </cell>
          <cell r="O279">
            <v>4800.1926955577883</v>
          </cell>
          <cell r="P279">
            <v>0</v>
          </cell>
        </row>
        <row r="280">
          <cell r="B280" t="str">
            <v>N4.3.4</v>
          </cell>
          <cell r="C280" t="str">
            <v>R3.A4 : Réaliser une étude sur les VBG dans la région de Tahoua</v>
          </cell>
          <cell r="D280">
            <v>1</v>
          </cell>
          <cell r="E280" t="str">
            <v>Activités</v>
          </cell>
          <cell r="F280">
            <v>1</v>
          </cell>
          <cell r="G280" t="str">
            <v xml:space="preserve">Fois </v>
          </cell>
          <cell r="H280">
            <v>13119140</v>
          </cell>
          <cell r="I280" t="str">
            <v>XOF</v>
          </cell>
          <cell r="J280">
            <v>20000</v>
          </cell>
          <cell r="K280" t="str">
            <v>EUR</v>
          </cell>
          <cell r="L280">
            <v>20000</v>
          </cell>
          <cell r="M280">
            <v>0</v>
          </cell>
          <cell r="N280">
            <v>0</v>
          </cell>
          <cell r="O280">
            <v>20000</v>
          </cell>
          <cell r="P280">
            <v>0</v>
          </cell>
        </row>
        <row r="281">
          <cell r="B281" t="str">
            <v>T4.4</v>
          </cell>
          <cell r="C281" t="str">
            <v>Crisis Modifier</v>
          </cell>
          <cell r="L281">
            <v>257189.46423645323</v>
          </cell>
          <cell r="M281">
            <v>0</v>
          </cell>
          <cell r="N281">
            <v>0</v>
          </cell>
          <cell r="O281">
            <v>0</v>
          </cell>
          <cell r="P281">
            <v>257189.46423645323</v>
          </cell>
        </row>
        <row r="282">
          <cell r="B282" t="str">
            <v>M4.4.1</v>
          </cell>
          <cell r="C282" t="str">
            <v>CRISIS MODIFIER</v>
          </cell>
          <cell r="D282">
            <v>1</v>
          </cell>
          <cell r="E282" t="str">
            <v>ff</v>
          </cell>
          <cell r="F282">
            <v>1</v>
          </cell>
          <cell r="G282" t="str">
            <v>année</v>
          </cell>
          <cell r="H282">
            <v>113744.08</v>
          </cell>
          <cell r="I282" t="str">
            <v>EUR</v>
          </cell>
          <cell r="J282">
            <v>113744.08</v>
          </cell>
          <cell r="K282" t="str">
            <v>EUR</v>
          </cell>
          <cell r="L282">
            <v>113744.08</v>
          </cell>
          <cell r="M282">
            <v>0</v>
          </cell>
          <cell r="N282">
            <v>0</v>
          </cell>
          <cell r="O282">
            <v>0</v>
          </cell>
          <cell r="P282">
            <v>113744.08</v>
          </cell>
        </row>
        <row r="283">
          <cell r="B283" t="str">
            <v>C4.4.1</v>
          </cell>
          <cell r="C283" t="str">
            <v>CRISIS MODIFIER</v>
          </cell>
          <cell r="D283">
            <v>1</v>
          </cell>
          <cell r="E283" t="str">
            <v>Forfait</v>
          </cell>
          <cell r="F283">
            <v>1</v>
          </cell>
          <cell r="G283" t="str">
            <v>Fois</v>
          </cell>
          <cell r="H283">
            <v>35071</v>
          </cell>
          <cell r="I283" t="str">
            <v>EUR</v>
          </cell>
          <cell r="J283">
            <v>35071</v>
          </cell>
          <cell r="K283" t="str">
            <v>EUR</v>
          </cell>
          <cell r="L283">
            <v>35071</v>
          </cell>
          <cell r="M283">
            <v>0</v>
          </cell>
          <cell r="N283">
            <v>0</v>
          </cell>
          <cell r="O283">
            <v>0</v>
          </cell>
          <cell r="P283">
            <v>35071</v>
          </cell>
        </row>
        <row r="284">
          <cell r="B284" t="str">
            <v>N4.4.1</v>
          </cell>
          <cell r="C284" t="str">
            <v>CRISI MODIFIER</v>
          </cell>
          <cell r="D284">
            <v>1</v>
          </cell>
          <cell r="E284" t="str">
            <v>Budget</v>
          </cell>
          <cell r="F284">
            <v>1</v>
          </cell>
          <cell r="G284" t="str">
            <v>Fois</v>
          </cell>
          <cell r="H284">
            <v>71088935.960591137</v>
          </cell>
          <cell r="I284" t="str">
            <v>XOF</v>
          </cell>
          <cell r="J284">
            <v>108374.3842364532</v>
          </cell>
          <cell r="K284" t="str">
            <v>EUR</v>
          </cell>
          <cell r="L284">
            <v>108374.3842364532</v>
          </cell>
          <cell r="M284">
            <v>0</v>
          </cell>
          <cell r="N284">
            <v>0</v>
          </cell>
          <cell r="O284">
            <v>0</v>
          </cell>
          <cell r="P284">
            <v>108374.38423645322</v>
          </cell>
        </row>
        <row r="285">
          <cell r="B285" t="str">
            <v>T5</v>
          </cell>
          <cell r="C285" t="str">
            <v>5. Other operationnal costs</v>
          </cell>
          <cell r="L285">
            <v>325470.77292714565</v>
          </cell>
          <cell r="M285">
            <v>12504.553157451684</v>
          </cell>
          <cell r="N285">
            <v>41870.369497024192</v>
          </cell>
          <cell r="O285">
            <v>1363.225938993618</v>
          </cell>
          <cell r="P285">
            <v>269732.62433367618</v>
          </cell>
        </row>
        <row r="286">
          <cell r="B286" t="str">
            <v>T5.1</v>
          </cell>
          <cell r="C286" t="str">
            <v>Suivi et évaluation</v>
          </cell>
          <cell r="L286">
            <v>123155.59692714566</v>
          </cell>
          <cell r="M286">
            <v>12504.553157451684</v>
          </cell>
          <cell r="N286">
            <v>41870.369497024192</v>
          </cell>
          <cell r="O286">
            <v>1363.225938993618</v>
          </cell>
          <cell r="P286">
            <v>67417.448333676206</v>
          </cell>
        </row>
        <row r="287">
          <cell r="B287" t="str">
            <v>M5.1.1</v>
          </cell>
          <cell r="C287" t="str">
            <v>Visite supervision HQ</v>
          </cell>
          <cell r="D287">
            <v>2</v>
          </cell>
          <cell r="E287" t="str">
            <v>visite</v>
          </cell>
          <cell r="F287">
            <v>2</v>
          </cell>
          <cell r="G287" t="str">
            <v>année</v>
          </cell>
          <cell r="H287">
            <v>1500</v>
          </cell>
          <cell r="I287" t="str">
            <v>EUR</v>
          </cell>
          <cell r="J287">
            <v>1500</v>
          </cell>
          <cell r="K287" t="str">
            <v>EUR</v>
          </cell>
          <cell r="L287">
            <v>6000</v>
          </cell>
          <cell r="M287">
            <v>0</v>
          </cell>
          <cell r="N287">
            <v>0</v>
          </cell>
          <cell r="O287">
            <v>0</v>
          </cell>
          <cell r="P287">
            <v>6000</v>
          </cell>
        </row>
        <row r="288">
          <cell r="B288" t="str">
            <v>M5.1.2</v>
          </cell>
          <cell r="C288" t="str">
            <v>Frais de déplacement - Staff Bamako vers KITA</v>
          </cell>
          <cell r="D288">
            <v>1</v>
          </cell>
          <cell r="E288" t="str">
            <v>ff</v>
          </cell>
          <cell r="F288">
            <v>6</v>
          </cell>
          <cell r="G288" t="str">
            <v>mois</v>
          </cell>
          <cell r="H288">
            <v>290000</v>
          </cell>
          <cell r="I288" t="str">
            <v>XOF</v>
          </cell>
          <cell r="J288">
            <v>442.10214998849011</v>
          </cell>
          <cell r="K288" t="str">
            <v>EUR</v>
          </cell>
          <cell r="L288">
            <v>2652.6128999309408</v>
          </cell>
          <cell r="M288">
            <v>0</v>
          </cell>
          <cell r="N288">
            <v>0</v>
          </cell>
          <cell r="O288">
            <v>0</v>
          </cell>
          <cell r="P288">
            <v>2652.6128999309408</v>
          </cell>
        </row>
        <row r="289">
          <cell r="B289" t="str">
            <v>M5.1.3</v>
          </cell>
          <cell r="C289" t="str">
            <v>Frais de déplacement - staff KITA vers Coordination</v>
          </cell>
          <cell r="D289">
            <v>1</v>
          </cell>
          <cell r="E289" t="str">
            <v>ff</v>
          </cell>
          <cell r="F289">
            <v>22</v>
          </cell>
          <cell r="G289" t="str">
            <v>mois</v>
          </cell>
          <cell r="H289">
            <v>450</v>
          </cell>
          <cell r="I289" t="str">
            <v>EUR</v>
          </cell>
          <cell r="J289">
            <v>450</v>
          </cell>
          <cell r="K289" t="str">
            <v>EUR</v>
          </cell>
          <cell r="L289">
            <v>9900</v>
          </cell>
          <cell r="M289">
            <v>1985.2755196006954</v>
          </cell>
          <cell r="N289">
            <v>7744.307622322066</v>
          </cell>
          <cell r="O289">
            <v>170.4168580772415</v>
          </cell>
          <cell r="P289">
            <v>0</v>
          </cell>
        </row>
        <row r="290">
          <cell r="B290" t="str">
            <v>M5.1.4</v>
          </cell>
          <cell r="C290" t="str">
            <v>SUIVI EVALUATION  - ERAD</v>
          </cell>
          <cell r="D290">
            <v>1</v>
          </cell>
          <cell r="E290" t="str">
            <v>Activité</v>
          </cell>
          <cell r="F290">
            <v>8</v>
          </cell>
          <cell r="G290" t="str">
            <v>fois</v>
          </cell>
          <cell r="H290">
            <v>665499.99999999988</v>
          </cell>
          <cell r="I290" t="str">
            <v>XOF</v>
          </cell>
          <cell r="J290">
            <v>1014.5482097149659</v>
          </cell>
          <cell r="K290" t="str">
            <v>EUR</v>
          </cell>
          <cell r="L290">
            <v>8116.385677719727</v>
          </cell>
          <cell r="M290">
            <v>1627.6022013752197</v>
          </cell>
          <cell r="N290">
            <v>6349.0694413808633</v>
          </cell>
          <cell r="O290">
            <v>139.71403496364832</v>
          </cell>
          <cell r="P290">
            <v>0</v>
          </cell>
        </row>
        <row r="291">
          <cell r="B291" t="str">
            <v>M5.1.5</v>
          </cell>
          <cell r="C291" t="str">
            <v xml:space="preserve">Evaluation à mi-parcours et une évaluation finale </v>
          </cell>
          <cell r="D291">
            <v>2</v>
          </cell>
          <cell r="E291" t="str">
            <v>Activité</v>
          </cell>
          <cell r="F291">
            <v>1</v>
          </cell>
          <cell r="G291" t="str">
            <v>fois</v>
          </cell>
          <cell r="H291">
            <v>3600000.0000000005</v>
          </cell>
          <cell r="I291" t="str">
            <v>XOF</v>
          </cell>
          <cell r="J291">
            <v>5488.1646205467741</v>
          </cell>
          <cell r="K291" t="str">
            <v>EUR</v>
          </cell>
          <cell r="L291">
            <v>10976.329241093548</v>
          </cell>
          <cell r="M291">
            <v>2201.1149229717475</v>
          </cell>
          <cell r="N291">
            <v>8586.2697178704384</v>
          </cell>
          <cell r="O291">
            <v>188.94460025136516</v>
          </cell>
          <cell r="P291">
            <v>0</v>
          </cell>
        </row>
        <row r="292">
          <cell r="B292" t="str">
            <v>M5.1.6</v>
          </cell>
          <cell r="C292" t="str">
            <v>Mécanisme de Gestion des Plaintes</v>
          </cell>
          <cell r="D292">
            <v>1</v>
          </cell>
          <cell r="E292" t="str">
            <v>Activité</v>
          </cell>
          <cell r="F292">
            <v>2</v>
          </cell>
          <cell r="G292" t="str">
            <v>fois</v>
          </cell>
          <cell r="H292">
            <v>1076999.9999999998</v>
          </cell>
          <cell r="I292" t="str">
            <v>XOF</v>
          </cell>
          <cell r="J292">
            <v>1641.8759156469096</v>
          </cell>
          <cell r="K292" t="str">
            <v>EUR</v>
          </cell>
          <cell r="L292">
            <v>3283.7518312938191</v>
          </cell>
          <cell r="M292">
            <v>658.50021445571429</v>
          </cell>
          <cell r="N292">
            <v>2568.725690596239</v>
          </cell>
          <cell r="O292">
            <v>56.525926241866735</v>
          </cell>
          <cell r="P292">
            <v>0</v>
          </cell>
        </row>
        <row r="293">
          <cell r="B293" t="str">
            <v>M5.1.7</v>
          </cell>
          <cell r="C293" t="str">
            <v>Atelier de revue annuelle du mecanisme de gestion des plaintes et de remontée d'informations</v>
          </cell>
          <cell r="D293">
            <v>1</v>
          </cell>
          <cell r="E293" t="str">
            <v>Activité</v>
          </cell>
          <cell r="F293">
            <v>2</v>
          </cell>
          <cell r="G293" t="str">
            <v>fois</v>
          </cell>
          <cell r="H293">
            <v>547500</v>
          </cell>
          <cell r="I293" t="str">
            <v>XOF</v>
          </cell>
          <cell r="J293">
            <v>834.65836937482175</v>
          </cell>
          <cell r="K293" t="str">
            <v>EUR</v>
          </cell>
          <cell r="L293">
            <v>1669.3167387496435</v>
          </cell>
          <cell r="M293">
            <v>334.75289453528654</v>
          </cell>
          <cell r="N293">
            <v>1305.8285195927956</v>
          </cell>
          <cell r="O293">
            <v>28.73532462156178</v>
          </cell>
          <cell r="P293">
            <v>0</v>
          </cell>
        </row>
        <row r="294">
          <cell r="B294" t="str">
            <v>M5.1.8</v>
          </cell>
          <cell r="C294" t="str">
            <v>Evaluation externe obligatoire</v>
          </cell>
          <cell r="D294">
            <v>1</v>
          </cell>
          <cell r="E294" t="str">
            <v>eval</v>
          </cell>
          <cell r="F294">
            <v>1</v>
          </cell>
          <cell r="G294" t="str">
            <v>fois</v>
          </cell>
          <cell r="H294">
            <v>15000</v>
          </cell>
          <cell r="I294" t="str">
            <v>EUR</v>
          </cell>
          <cell r="J294">
            <v>15000</v>
          </cell>
          <cell r="K294" t="str">
            <v>EUR</v>
          </cell>
          <cell r="L294">
            <v>15000</v>
          </cell>
          <cell r="M294">
            <v>0</v>
          </cell>
          <cell r="N294">
            <v>0</v>
          </cell>
          <cell r="O294">
            <v>0</v>
          </cell>
          <cell r="P294">
            <v>15000</v>
          </cell>
        </row>
        <row r="295">
          <cell r="B295" t="str">
            <v>M5.1.9</v>
          </cell>
          <cell r="C295" t="str">
            <v>Audit externe obligatoire</v>
          </cell>
          <cell r="D295">
            <v>1</v>
          </cell>
          <cell r="E295" t="str">
            <v>aud</v>
          </cell>
          <cell r="F295">
            <v>1</v>
          </cell>
          <cell r="G295" t="str">
            <v>fois</v>
          </cell>
          <cell r="H295">
            <v>10000</v>
          </cell>
          <cell r="I295" t="str">
            <v>EUR</v>
          </cell>
          <cell r="J295">
            <v>10000</v>
          </cell>
          <cell r="K295" t="str">
            <v>EUR</v>
          </cell>
          <cell r="L295">
            <v>10000</v>
          </cell>
          <cell r="M295">
            <v>0</v>
          </cell>
          <cell r="N295">
            <v>0</v>
          </cell>
          <cell r="O295">
            <v>0</v>
          </cell>
          <cell r="P295">
            <v>10000</v>
          </cell>
        </row>
        <row r="296">
          <cell r="B296" t="str">
            <v>C5.1.1</v>
          </cell>
          <cell r="C296" t="str">
            <v>Per diem et hébergement Base- Terrain</v>
          </cell>
          <cell r="D296">
            <v>3</v>
          </cell>
          <cell r="E296" t="str">
            <v>Personne</v>
          </cell>
          <cell r="F296">
            <v>18</v>
          </cell>
          <cell r="G296" t="str">
            <v>mois</v>
          </cell>
          <cell r="H296">
            <v>105</v>
          </cell>
          <cell r="I296" t="str">
            <v>USD</v>
          </cell>
          <cell r="J296">
            <v>96.353848036216803</v>
          </cell>
          <cell r="K296" t="str">
            <v>EUR</v>
          </cell>
          <cell r="L296">
            <v>5203.1077939557072</v>
          </cell>
          <cell r="M296">
            <v>1300.7769484889268</v>
          </cell>
          <cell r="N296">
            <v>3902.3308454667804</v>
          </cell>
          <cell r="O296">
            <v>0</v>
          </cell>
          <cell r="P296">
            <v>0</v>
          </cell>
        </row>
        <row r="297">
          <cell r="B297" t="str">
            <v>C5.1.2</v>
          </cell>
          <cell r="C297" t="str">
            <v xml:space="preserve">Per diem et hébergement Coordination Base </v>
          </cell>
          <cell r="D297">
            <v>3</v>
          </cell>
          <cell r="E297" t="str">
            <v>Personne</v>
          </cell>
          <cell r="F297">
            <v>42</v>
          </cell>
          <cell r="G297" t="str">
            <v>mois</v>
          </cell>
          <cell r="H297">
            <v>55</v>
          </cell>
          <cell r="I297" t="str">
            <v>USD</v>
          </cell>
          <cell r="J297">
            <v>50.471063257065943</v>
          </cell>
          <cell r="K297" t="str">
            <v>EUR</v>
          </cell>
          <cell r="L297">
            <v>6359.3539703903079</v>
          </cell>
          <cell r="M297">
            <v>1589.838492597577</v>
          </cell>
          <cell r="N297">
            <v>4769.515477792731</v>
          </cell>
          <cell r="O297">
            <v>0</v>
          </cell>
          <cell r="P297">
            <v>0</v>
          </cell>
        </row>
        <row r="298">
          <cell r="B298" t="str">
            <v>C5.1.3</v>
          </cell>
          <cell r="C298" t="str">
            <v>Per diem et hébergement Base Coordination</v>
          </cell>
          <cell r="D298">
            <v>6</v>
          </cell>
          <cell r="E298" t="str">
            <v>Personne</v>
          </cell>
          <cell r="F298">
            <v>9</v>
          </cell>
          <cell r="G298" t="str">
            <v>mois</v>
          </cell>
          <cell r="H298">
            <v>45</v>
          </cell>
          <cell r="I298" t="str">
            <v>USD</v>
          </cell>
          <cell r="J298">
            <v>41.294506301235771</v>
          </cell>
          <cell r="K298" t="str">
            <v>EUR</v>
          </cell>
          <cell r="L298">
            <v>2229.9033402667314</v>
          </cell>
          <cell r="M298">
            <v>557.47583506668286</v>
          </cell>
          <cell r="N298">
            <v>1672.4275052000485</v>
          </cell>
          <cell r="O298">
            <v>0</v>
          </cell>
          <cell r="P298">
            <v>0</v>
          </cell>
        </row>
        <row r="299">
          <cell r="B299" t="str">
            <v>C5.1.4</v>
          </cell>
          <cell r="C299" t="str">
            <v>EVALUATION FINALE</v>
          </cell>
          <cell r="D299">
            <v>1</v>
          </cell>
          <cell r="E299" t="str">
            <v>Forfait</v>
          </cell>
          <cell r="F299">
            <v>1</v>
          </cell>
          <cell r="G299" t="str">
            <v>An</v>
          </cell>
          <cell r="H299">
            <v>10000</v>
          </cell>
          <cell r="I299" t="str">
            <v>USD</v>
          </cell>
          <cell r="J299">
            <v>9176.5569558301722</v>
          </cell>
          <cell r="K299" t="str">
            <v>EUR</v>
          </cell>
          <cell r="L299">
            <v>9176.5569558301722</v>
          </cell>
          <cell r="M299">
            <v>0</v>
          </cell>
          <cell r="N299">
            <v>0</v>
          </cell>
          <cell r="O299">
            <v>0</v>
          </cell>
          <cell r="P299">
            <v>9176.5569558301722</v>
          </cell>
        </row>
        <row r="300">
          <cell r="B300" t="str">
            <v>C5.1.5</v>
          </cell>
          <cell r="C300" t="str">
            <v>AUDIT</v>
          </cell>
          <cell r="D300">
            <v>1</v>
          </cell>
          <cell r="E300" t="str">
            <v>Forfait</v>
          </cell>
          <cell r="F300">
            <v>1</v>
          </cell>
          <cell r="G300" t="str">
            <v>An</v>
          </cell>
          <cell r="H300">
            <v>5000</v>
          </cell>
          <cell r="I300" t="str">
            <v>USD</v>
          </cell>
          <cell r="J300">
            <v>4588.2784779150861</v>
          </cell>
          <cell r="K300" t="str">
            <v>EUR</v>
          </cell>
          <cell r="L300">
            <v>4588.2784779150861</v>
          </cell>
          <cell r="M300">
            <v>0</v>
          </cell>
          <cell r="N300">
            <v>0</v>
          </cell>
          <cell r="O300">
            <v>0</v>
          </cell>
          <cell r="P300">
            <v>4588.2784779150861</v>
          </cell>
        </row>
        <row r="301">
          <cell r="B301" t="str">
            <v>N5.1.1</v>
          </cell>
          <cell r="C301" t="str">
            <v>Audit externe local / rapport d'activité annuel</v>
          </cell>
          <cell r="D301">
            <v>1</v>
          </cell>
          <cell r="E301" t="str">
            <v>Forfait</v>
          </cell>
          <cell r="F301">
            <v>1</v>
          </cell>
          <cell r="G301" t="str">
            <v>fois</v>
          </cell>
          <cell r="H301">
            <v>3279785</v>
          </cell>
          <cell r="I301" t="str">
            <v>XOF</v>
          </cell>
          <cell r="J301">
            <v>5000</v>
          </cell>
          <cell r="K301" t="str">
            <v>EUR</v>
          </cell>
          <cell r="L301">
            <v>5000</v>
          </cell>
          <cell r="P301">
            <v>5000</v>
          </cell>
        </row>
        <row r="302">
          <cell r="B302" t="str">
            <v>N5.1.2</v>
          </cell>
          <cell r="C302" t="str">
            <v>Evaluations</v>
          </cell>
          <cell r="D302">
            <v>1</v>
          </cell>
          <cell r="E302" t="str">
            <v>Forfait</v>
          </cell>
          <cell r="F302">
            <v>1</v>
          </cell>
          <cell r="G302" t="str">
            <v>fois</v>
          </cell>
          <cell r="H302">
            <v>9839355</v>
          </cell>
          <cell r="I302" t="str">
            <v>XOF</v>
          </cell>
          <cell r="J302">
            <v>15000</v>
          </cell>
          <cell r="K302" t="str">
            <v>EUR</v>
          </cell>
          <cell r="L302">
            <v>15000</v>
          </cell>
          <cell r="P302">
            <v>15000</v>
          </cell>
        </row>
        <row r="303">
          <cell r="B303" t="str">
            <v>N5.1.3</v>
          </cell>
          <cell r="C303" t="str">
            <v>Visites Techniques Siège (Desk, Médic*2)</v>
          </cell>
          <cell r="D303">
            <v>2</v>
          </cell>
          <cell r="E303" t="str">
            <v>pers</v>
          </cell>
          <cell r="F303">
            <v>1</v>
          </cell>
          <cell r="G303" t="str">
            <v>fois</v>
          </cell>
          <cell r="H303">
            <v>1311914</v>
          </cell>
          <cell r="I303" t="str">
            <v>XOF</v>
          </cell>
          <cell r="J303">
            <v>2000</v>
          </cell>
          <cell r="K303" t="str">
            <v>EUR</v>
          </cell>
          <cell r="L303">
            <v>4000</v>
          </cell>
          <cell r="M303">
            <v>1124.6080641799163</v>
          </cell>
          <cell r="N303">
            <v>2485.9473384011153</v>
          </cell>
          <cell r="O303">
            <v>389.44459741896725</v>
          </cell>
          <cell r="P303">
            <v>0</v>
          </cell>
        </row>
        <row r="304">
          <cell r="B304" t="str">
            <v>N5.1.4</v>
          </cell>
          <cell r="C304" t="str">
            <v>Visites Dpt Support Siège (FIN, RH, LOG)</v>
          </cell>
          <cell r="D304">
            <v>2</v>
          </cell>
          <cell r="E304" t="str">
            <v>pers</v>
          </cell>
          <cell r="F304">
            <v>1</v>
          </cell>
          <cell r="G304" t="str">
            <v>fois</v>
          </cell>
          <cell r="H304">
            <v>1311914</v>
          </cell>
          <cell r="I304" t="str">
            <v>XOF</v>
          </cell>
          <cell r="J304">
            <v>2000</v>
          </cell>
          <cell r="K304" t="str">
            <v>EUR</v>
          </cell>
          <cell r="L304">
            <v>4000</v>
          </cell>
          <cell r="M304">
            <v>1124.6080641799163</v>
          </cell>
          <cell r="N304">
            <v>2485.9473384011153</v>
          </cell>
          <cell r="O304">
            <v>389.44459741896725</v>
          </cell>
          <cell r="P304">
            <v>0</v>
          </cell>
        </row>
        <row r="305">
          <cell r="B305" t="str">
            <v>T5.2</v>
          </cell>
          <cell r="C305" t="str">
            <v>HQ support</v>
          </cell>
          <cell r="L305">
            <v>202315.17600000001</v>
          </cell>
          <cell r="M305">
            <v>0</v>
          </cell>
          <cell r="N305">
            <v>0</v>
          </cell>
          <cell r="O305">
            <v>0</v>
          </cell>
          <cell r="P305">
            <v>202315.17600000001</v>
          </cell>
        </row>
        <row r="306">
          <cell r="B306" t="str">
            <v>S5.2.1</v>
          </cell>
          <cell r="C306" t="str">
            <v>Desk Officer</v>
          </cell>
          <cell r="D306">
            <v>0.16</v>
          </cell>
          <cell r="E306" t="str">
            <v>forfait</v>
          </cell>
          <cell r="F306">
            <v>24</v>
          </cell>
          <cell r="G306" t="str">
            <v>mois</v>
          </cell>
          <cell r="H306">
            <v>6600</v>
          </cell>
          <cell r="I306" t="str">
            <v>EUR</v>
          </cell>
          <cell r="J306">
            <v>6600</v>
          </cell>
          <cell r="K306" t="str">
            <v>EUR</v>
          </cell>
          <cell r="L306">
            <v>25344</v>
          </cell>
          <cell r="P306">
            <v>25344</v>
          </cell>
        </row>
        <row r="307">
          <cell r="B307" t="str">
            <v>S5.2.2</v>
          </cell>
          <cell r="C307" t="str">
            <v>Referent RH</v>
          </cell>
          <cell r="D307">
            <v>0.2</v>
          </cell>
          <cell r="E307" t="str">
            <v>forfait</v>
          </cell>
          <cell r="F307">
            <v>24</v>
          </cell>
          <cell r="G307" t="str">
            <v>mois</v>
          </cell>
          <cell r="H307">
            <v>5000</v>
          </cell>
          <cell r="I307" t="str">
            <v>EUR</v>
          </cell>
          <cell r="J307">
            <v>5000</v>
          </cell>
          <cell r="K307" t="str">
            <v>EUR</v>
          </cell>
          <cell r="L307">
            <v>24000.000000000004</v>
          </cell>
          <cell r="P307">
            <v>24000.000000000004</v>
          </cell>
        </row>
        <row r="308">
          <cell r="B308" t="str">
            <v>S5.2.3</v>
          </cell>
          <cell r="C308" t="str">
            <v>Referent LOG</v>
          </cell>
          <cell r="D308">
            <v>0.2</v>
          </cell>
          <cell r="E308" t="str">
            <v>forfait</v>
          </cell>
          <cell r="F308">
            <v>24</v>
          </cell>
          <cell r="G308" t="str">
            <v>mois</v>
          </cell>
          <cell r="H308">
            <v>5000</v>
          </cell>
          <cell r="I308" t="str">
            <v>EUR</v>
          </cell>
          <cell r="J308">
            <v>5000</v>
          </cell>
          <cell r="K308" t="str">
            <v>EUR</v>
          </cell>
          <cell r="L308">
            <v>24000.000000000004</v>
          </cell>
          <cell r="P308">
            <v>24000.000000000004</v>
          </cell>
        </row>
        <row r="309">
          <cell r="B309" t="str">
            <v>S5.2.4</v>
          </cell>
          <cell r="C309" t="str">
            <v>Referent FIN</v>
          </cell>
          <cell r="D309">
            <v>0.2</v>
          </cell>
          <cell r="E309" t="str">
            <v>forfait</v>
          </cell>
          <cell r="F309">
            <v>24</v>
          </cell>
          <cell r="G309" t="str">
            <v>mois</v>
          </cell>
          <cell r="H309">
            <v>5000</v>
          </cell>
          <cell r="I309" t="str">
            <v>EUR</v>
          </cell>
          <cell r="J309">
            <v>5000</v>
          </cell>
          <cell r="K309" t="str">
            <v>EUR</v>
          </cell>
          <cell r="L309">
            <v>24000.000000000004</v>
          </cell>
          <cell r="P309">
            <v>24000.000000000004</v>
          </cell>
        </row>
        <row r="310">
          <cell r="B310" t="str">
            <v>S5.2.5</v>
          </cell>
          <cell r="C310" t="str">
            <v>Referent Medical</v>
          </cell>
          <cell r="D310">
            <v>0.17860999999999999</v>
          </cell>
          <cell r="E310" t="str">
            <v>forfait</v>
          </cell>
          <cell r="F310">
            <v>24</v>
          </cell>
          <cell r="G310" t="str">
            <v>mois</v>
          </cell>
          <cell r="H310">
            <v>5900</v>
          </cell>
          <cell r="I310" t="str">
            <v>EUR</v>
          </cell>
          <cell r="J310">
            <v>5900</v>
          </cell>
          <cell r="K310" t="str">
            <v>EUR</v>
          </cell>
          <cell r="L310">
            <v>25291.176000000003</v>
          </cell>
          <cell r="P310">
            <v>25291.176000000003</v>
          </cell>
        </row>
        <row r="311">
          <cell r="B311" t="str">
            <v>S5.2.6</v>
          </cell>
          <cell r="C311" t="str">
            <v>Coordination Audit</v>
          </cell>
          <cell r="D311">
            <v>0.17</v>
          </cell>
          <cell r="E311" t="str">
            <v>forfait</v>
          </cell>
          <cell r="F311">
            <v>24</v>
          </cell>
          <cell r="G311" t="str">
            <v>mois</v>
          </cell>
          <cell r="H311">
            <v>5000</v>
          </cell>
          <cell r="I311" t="str">
            <v>EUR</v>
          </cell>
          <cell r="J311">
            <v>5000</v>
          </cell>
          <cell r="K311" t="str">
            <v>EUR</v>
          </cell>
          <cell r="L311">
            <v>20400</v>
          </cell>
          <cell r="P311">
            <v>20400</v>
          </cell>
        </row>
        <row r="312">
          <cell r="B312" t="str">
            <v>S5.2.7</v>
          </cell>
          <cell r="C312" t="str">
            <v xml:space="preserve">Monitoring and Evaluation Officer </v>
          </cell>
          <cell r="D312">
            <v>0.2</v>
          </cell>
          <cell r="E312" t="str">
            <v>forfait</v>
          </cell>
          <cell r="F312">
            <v>24</v>
          </cell>
          <cell r="G312" t="str">
            <v>mois</v>
          </cell>
          <cell r="H312">
            <v>5000</v>
          </cell>
          <cell r="I312" t="str">
            <v>EUR</v>
          </cell>
          <cell r="J312">
            <v>5000</v>
          </cell>
          <cell r="K312" t="str">
            <v>EUR</v>
          </cell>
          <cell r="L312">
            <v>24000.000000000004</v>
          </cell>
          <cell r="P312">
            <v>24000.000000000004</v>
          </cell>
        </row>
        <row r="313">
          <cell r="B313" t="str">
            <v>S5.2.8</v>
          </cell>
          <cell r="C313" t="str">
            <v>Grant &amp; Partnership</v>
          </cell>
          <cell r="D313">
            <v>0.15</v>
          </cell>
          <cell r="E313" t="str">
            <v>forfait</v>
          </cell>
          <cell r="F313">
            <v>24</v>
          </cell>
          <cell r="G313" t="str">
            <v>mois</v>
          </cell>
          <cell r="H313">
            <v>5000</v>
          </cell>
          <cell r="I313" t="str">
            <v>EUR</v>
          </cell>
          <cell r="J313">
            <v>5000</v>
          </cell>
          <cell r="K313" t="str">
            <v>EUR</v>
          </cell>
          <cell r="L313">
            <v>18000</v>
          </cell>
          <cell r="P313">
            <v>18000</v>
          </cell>
        </row>
        <row r="314">
          <cell r="B314" t="str">
            <v>S5.2.9</v>
          </cell>
          <cell r="C314" t="str">
            <v>Operation Officer</v>
          </cell>
          <cell r="D314">
            <v>0.16</v>
          </cell>
          <cell r="E314" t="str">
            <v>forfait</v>
          </cell>
          <cell r="F314">
            <v>24</v>
          </cell>
          <cell r="G314" t="str">
            <v>mois</v>
          </cell>
          <cell r="H314">
            <v>4500</v>
          </cell>
          <cell r="I314" t="str">
            <v>EUR</v>
          </cell>
          <cell r="J314">
            <v>4500</v>
          </cell>
          <cell r="K314" t="str">
            <v>EUR</v>
          </cell>
          <cell r="L314">
            <v>17280</v>
          </cell>
          <cell r="P314">
            <v>17280</v>
          </cell>
        </row>
        <row r="315">
          <cell r="C315" t="str">
            <v>Subtotal direct eligible costs</v>
          </cell>
          <cell r="L315">
            <v>5061611.110389417</v>
          </cell>
          <cell r="M315">
            <v>1059924.8864335958</v>
          </cell>
          <cell r="N315">
            <v>3257297.6050951895</v>
          </cell>
          <cell r="O315">
            <v>217466.53029050166</v>
          </cell>
          <cell r="P315">
            <v>526922.08857012936</v>
          </cell>
        </row>
        <row r="316">
          <cell r="C316" t="str">
            <v>Frais indirects (administrative costs) 5,5%</v>
          </cell>
          <cell r="L316">
            <v>278388.61107141792</v>
          </cell>
          <cell r="M316">
            <v>58295.868753847768</v>
          </cell>
          <cell r="N316">
            <v>179151.36828023542</v>
          </cell>
          <cell r="O316">
            <v>11960.659165977591</v>
          </cell>
          <cell r="P316">
            <v>28980.714871357115</v>
          </cell>
        </row>
        <row r="317">
          <cell r="C317" t="str">
            <v>Total budget</v>
          </cell>
          <cell r="L317">
            <v>5339999.7214608351</v>
          </cell>
          <cell r="M317">
            <v>1118220.7551874435</v>
          </cell>
          <cell r="N317">
            <v>3436448.9733754247</v>
          </cell>
          <cell r="O317">
            <v>229427.18945647925</v>
          </cell>
          <cell r="P317">
            <v>555902.80344148644</v>
          </cell>
        </row>
        <row r="318">
          <cell r="L318">
            <v>-0.46314499899744987</v>
          </cell>
          <cell r="M318">
            <v>0</v>
          </cell>
          <cell r="N318">
            <v>0</v>
          </cell>
          <cell r="O318">
            <v>0</v>
          </cell>
          <cell r="P318">
            <v>-0.2890700000571087</v>
          </cell>
        </row>
        <row r="319">
          <cell r="L319">
            <v>5340000.1846058341</v>
          </cell>
          <cell r="M319">
            <v>1118220.7551874435</v>
          </cell>
          <cell r="N319">
            <v>3436448.9733754247</v>
          </cell>
          <cell r="O319">
            <v>229427.18945647922</v>
          </cell>
          <cell r="P319">
            <v>555903.09251148649</v>
          </cell>
        </row>
      </sheetData>
      <sheetData sheetId="2" refreshError="1"/>
      <sheetData sheetId="3" refreshError="1"/>
      <sheetData sheetId="4" refreshError="1"/>
      <sheetData sheetId="5" refreshError="1"/>
      <sheetData sheetId="6" refreshError="1"/>
      <sheetData sheetId="7">
        <row r="6">
          <cell r="B6" t="str">
            <v>M1</v>
          </cell>
          <cell r="C6" t="str">
            <v>1. EQUIPMENTS</v>
          </cell>
          <cell r="K6">
            <v>17241.983849551114</v>
          </cell>
          <cell r="L6">
            <v>3457.5846915014527</v>
          </cell>
          <cell r="M6">
            <v>13487.598681821479</v>
          </cell>
          <cell r="N6">
            <v>296.80047622818608</v>
          </cell>
          <cell r="O6">
            <v>0</v>
          </cell>
          <cell r="Q6">
            <v>7.1841594162369033E-3</v>
          </cell>
        </row>
        <row r="7">
          <cell r="B7" t="str">
            <v>M1.1</v>
          </cell>
          <cell r="C7" t="str">
            <v>Achat moyen de locomotion</v>
          </cell>
          <cell r="K7">
            <v>0</v>
          </cell>
          <cell r="L7">
            <v>0</v>
          </cell>
          <cell r="M7">
            <v>0</v>
          </cell>
          <cell r="N7">
            <v>0</v>
          </cell>
          <cell r="O7">
            <v>0</v>
          </cell>
          <cell r="Q7">
            <v>0</v>
          </cell>
        </row>
        <row r="8">
          <cell r="K8">
            <v>0</v>
          </cell>
          <cell r="Q8">
            <v>0</v>
          </cell>
        </row>
        <row r="9">
          <cell r="B9" t="str">
            <v>M1.2</v>
          </cell>
          <cell r="C9" t="str">
            <v>Achat informatique</v>
          </cell>
          <cell r="K9">
            <v>8826.7980980460597</v>
          </cell>
          <cell r="L9">
            <v>1770.0632505564467</v>
          </cell>
          <cell r="M9">
            <v>6904.7918981208104</v>
          </cell>
          <cell r="N9">
            <v>151.94294936880615</v>
          </cell>
          <cell r="O9">
            <v>0</v>
          </cell>
          <cell r="Q9">
            <v>3.6778322740947536E-3</v>
          </cell>
        </row>
        <row r="10">
          <cell r="B10" t="str">
            <v>M1.2.1</v>
          </cell>
          <cell r="C10" t="str">
            <v>Lap top + antivirus +ms office</v>
          </cell>
          <cell r="D10">
            <v>6</v>
          </cell>
          <cell r="E10" t="str">
            <v>pièces</v>
          </cell>
          <cell r="F10">
            <v>1</v>
          </cell>
          <cell r="G10" t="str">
            <v>fois</v>
          </cell>
          <cell r="H10">
            <v>700000</v>
          </cell>
          <cell r="I10" t="str">
            <v>XOF</v>
          </cell>
          <cell r="J10">
            <v>1067.1431206618727</v>
          </cell>
          <cell r="K10">
            <v>6402.858723971236</v>
          </cell>
          <cell r="L10">
            <v>1283.9837050668525</v>
          </cell>
          <cell r="M10">
            <v>5008.6573354244219</v>
          </cell>
          <cell r="N10">
            <v>110.217683479963</v>
          </cell>
          <cell r="O10">
            <v>0</v>
          </cell>
          <cell r="Q10">
            <v>2.667857608151635E-3</v>
          </cell>
        </row>
        <row r="11">
          <cell r="B11" t="str">
            <v>M1.2.2</v>
          </cell>
          <cell r="C11" t="str">
            <v>Imprimante</v>
          </cell>
          <cell r="D11">
            <v>2</v>
          </cell>
          <cell r="E11" t="str">
            <v>pièces</v>
          </cell>
          <cell r="F11">
            <v>1</v>
          </cell>
          <cell r="G11" t="str">
            <v>fois</v>
          </cell>
          <cell r="H11">
            <v>750000</v>
          </cell>
          <cell r="I11" t="str">
            <v>XOF</v>
          </cell>
          <cell r="J11">
            <v>1143.3676292805778</v>
          </cell>
          <cell r="K11">
            <v>2286.7352585611557</v>
          </cell>
          <cell r="L11">
            <v>458.56560895244735</v>
          </cell>
          <cell r="M11">
            <v>1788.8061912230078</v>
          </cell>
          <cell r="N11">
            <v>39.363458385701072</v>
          </cell>
          <cell r="O11">
            <v>0</v>
          </cell>
          <cell r="Q11">
            <v>9.5280628862558388E-4</v>
          </cell>
        </row>
        <row r="12">
          <cell r="B12" t="str">
            <v>M1.2.3</v>
          </cell>
          <cell r="C12" t="str">
            <v>Appareil photo</v>
          </cell>
          <cell r="D12">
            <v>1</v>
          </cell>
          <cell r="E12" t="str">
            <v>piece</v>
          </cell>
          <cell r="F12">
            <v>1</v>
          </cell>
          <cell r="G12" t="str">
            <v>fois</v>
          </cell>
          <cell r="H12">
            <v>90000</v>
          </cell>
          <cell r="I12" t="str">
            <v>XOF</v>
          </cell>
          <cell r="J12">
            <v>137.20411551366934</v>
          </cell>
          <cell r="K12">
            <v>137.20411551366934</v>
          </cell>
          <cell r="L12">
            <v>27.51393653714684</v>
          </cell>
          <cell r="M12">
            <v>107.32837147338047</v>
          </cell>
          <cell r="N12">
            <v>2.3618075031420642</v>
          </cell>
          <cell r="O12">
            <v>0</v>
          </cell>
          <cell r="Q12">
            <v>5.7168377317535037E-5</v>
          </cell>
        </row>
        <row r="13">
          <cell r="B13" t="str">
            <v>M1.3</v>
          </cell>
          <cell r="C13" t="str">
            <v>Achat télécomunication</v>
          </cell>
          <cell r="K13">
            <v>2393.4495706273428</v>
          </cell>
          <cell r="L13">
            <v>479.96533737022821</v>
          </cell>
          <cell r="M13">
            <v>1872.2838134800813</v>
          </cell>
          <cell r="N13">
            <v>41.200419777033787</v>
          </cell>
          <cell r="O13">
            <v>0</v>
          </cell>
          <cell r="Q13">
            <v>9.9727058209477773E-4</v>
          </cell>
        </row>
        <row r="14">
          <cell r="B14" t="str">
            <v>M1.3.1</v>
          </cell>
          <cell r="C14" t="str">
            <v>téléphone portable</v>
          </cell>
          <cell r="D14">
            <v>25</v>
          </cell>
          <cell r="E14" t="str">
            <v>pièces</v>
          </cell>
          <cell r="F14">
            <v>1.6666666666666667</v>
          </cell>
          <cell r="G14" t="str">
            <v>fois</v>
          </cell>
          <cell r="H14">
            <v>37680</v>
          </cell>
          <cell r="I14" t="str">
            <v>XOF</v>
          </cell>
          <cell r="J14">
            <v>57.44278969505622</v>
          </cell>
          <cell r="K14">
            <v>2393.4495706273428</v>
          </cell>
          <cell r="L14">
            <v>479.96533737022821</v>
          </cell>
          <cell r="M14">
            <v>1872.2838134800813</v>
          </cell>
          <cell r="N14">
            <v>41.200419777033787</v>
          </cell>
          <cell r="O14">
            <v>0</v>
          </cell>
          <cell r="Q14">
            <v>9.9727058209477773E-4</v>
          </cell>
        </row>
        <row r="15">
          <cell r="K15">
            <v>0</v>
          </cell>
          <cell r="Q15">
            <v>0</v>
          </cell>
        </row>
        <row r="16">
          <cell r="B16" t="str">
            <v>M1.4</v>
          </cell>
          <cell r="C16" t="str">
            <v>Achat Equipement bureau</v>
          </cell>
          <cell r="K16">
            <v>6021.7361808777096</v>
          </cell>
          <cell r="L16">
            <v>1207.556103574778</v>
          </cell>
          <cell r="M16">
            <v>4710.522970220587</v>
          </cell>
          <cell r="N16">
            <v>103.65710708234614</v>
          </cell>
          <cell r="O16">
            <v>0</v>
          </cell>
          <cell r="Q16">
            <v>2.5090565600473709E-3</v>
          </cell>
        </row>
        <row r="17">
          <cell r="B17" t="str">
            <v>M1.4.1</v>
          </cell>
          <cell r="C17" t="str">
            <v>Mobilier et équipement - base Kita (table, chaises…)</v>
          </cell>
          <cell r="D17">
            <v>1</v>
          </cell>
          <cell r="E17" t="str">
            <v>ff</v>
          </cell>
          <cell r="F17">
            <v>1</v>
          </cell>
          <cell r="G17" t="str">
            <v>fois</v>
          </cell>
          <cell r="H17">
            <v>2800000</v>
          </cell>
          <cell r="I17" t="str">
            <v>XOF</v>
          </cell>
          <cell r="J17">
            <v>4268.5724826474907</v>
          </cell>
          <cell r="K17">
            <v>4268.5724826474907</v>
          </cell>
          <cell r="L17">
            <v>855.98913671123501</v>
          </cell>
          <cell r="M17">
            <v>3339.104890282948</v>
          </cell>
          <cell r="N17">
            <v>73.478455653308657</v>
          </cell>
          <cell r="O17">
            <v>0</v>
          </cell>
          <cell r="Q17">
            <v>1.7785717387677567E-3</v>
          </cell>
        </row>
        <row r="18">
          <cell r="B18" t="str">
            <v>M1.4.2</v>
          </cell>
          <cell r="C18" t="str">
            <v>Mobilier et équipement - base Bamako (table, chaises…)</v>
          </cell>
          <cell r="D18">
            <v>1</v>
          </cell>
          <cell r="E18" t="str">
            <v>ff</v>
          </cell>
          <cell r="F18">
            <v>1.3333333333333333</v>
          </cell>
          <cell r="G18" t="str">
            <v>fois</v>
          </cell>
          <cell r="H18">
            <v>862500</v>
          </cell>
          <cell r="I18" t="str">
            <v>XOF</v>
          </cell>
          <cell r="J18">
            <v>1314.8727736726646</v>
          </cell>
          <cell r="K18">
            <v>1753.1636982302193</v>
          </cell>
          <cell r="L18">
            <v>351.56696686354297</v>
          </cell>
          <cell r="M18">
            <v>1371.4180799376393</v>
          </cell>
          <cell r="N18">
            <v>30.17865142903749</v>
          </cell>
          <cell r="O18">
            <v>0</v>
          </cell>
          <cell r="Q18">
            <v>7.304848212796143E-4</v>
          </cell>
        </row>
        <row r="19">
          <cell r="B19" t="str">
            <v>M2</v>
          </cell>
          <cell r="C19" t="str">
            <v>2. HUMAN RESOURCES</v>
          </cell>
          <cell r="K19">
            <v>1113697.103291458</v>
          </cell>
          <cell r="L19">
            <v>223332.88842573116</v>
          </cell>
          <cell r="M19">
            <v>871193.22888667113</v>
          </cell>
          <cell r="N19">
            <v>19170.985979056102</v>
          </cell>
          <cell r="O19">
            <v>0</v>
          </cell>
          <cell r="Q19">
            <v>0.46404042604734208</v>
          </cell>
        </row>
        <row r="20">
          <cell r="B20" t="str">
            <v>M2.1</v>
          </cell>
          <cell r="C20" t="str">
            <v>Local staff</v>
          </cell>
          <cell r="K20">
            <v>679822.1032914581</v>
          </cell>
          <cell r="L20">
            <v>136326.68478262494</v>
          </cell>
          <cell r="M20">
            <v>531793.0804386927</v>
          </cell>
          <cell r="N20">
            <v>11702.338070140629</v>
          </cell>
          <cell r="O20">
            <v>0</v>
          </cell>
          <cell r="Q20">
            <v>0.28325918915963122</v>
          </cell>
        </row>
        <row r="21">
          <cell r="B21" t="str">
            <v>M2.1.1</v>
          </cell>
          <cell r="C21" t="str">
            <v>Personnel projet</v>
          </cell>
          <cell r="K21">
            <v>457909.23490411724</v>
          </cell>
          <cell r="L21">
            <v>91825.858005477596</v>
          </cell>
          <cell r="M21">
            <v>358201.00789895153</v>
          </cell>
          <cell r="N21">
            <v>7882.3689996882003</v>
          </cell>
          <cell r="O21">
            <v>0</v>
          </cell>
          <cell r="Q21">
            <v>0.19079550070474607</v>
          </cell>
        </row>
        <row r="22">
          <cell r="B22" t="str">
            <v>M2.1.1.1</v>
          </cell>
          <cell r="C22" t="str">
            <v>Personnel MdM-B  - KITA</v>
          </cell>
        </row>
        <row r="23">
          <cell r="B23" t="str">
            <v>M2.1.1.1.1</v>
          </cell>
          <cell r="C23" t="str">
            <v>Médecin projet</v>
          </cell>
          <cell r="D23">
            <v>1</v>
          </cell>
          <cell r="E23" t="str">
            <v>PERS</v>
          </cell>
          <cell r="F23">
            <v>23</v>
          </cell>
          <cell r="G23" t="str">
            <v>mois</v>
          </cell>
          <cell r="H23">
            <v>1250000</v>
          </cell>
          <cell r="I23" t="str">
            <v>XOF</v>
          </cell>
          <cell r="J23">
            <v>1905.6127154676299</v>
          </cell>
          <cell r="K23">
            <v>43829.09245575549</v>
          </cell>
          <cell r="L23">
            <v>8789.1741715885746</v>
          </cell>
          <cell r="M23">
            <v>34285.451998440993</v>
          </cell>
          <cell r="N23">
            <v>754.46628572593738</v>
          </cell>
          <cell r="O23">
            <v>0</v>
          </cell>
          <cell r="Q23">
            <v>1.8262120531990361E-2</v>
          </cell>
        </row>
        <row r="24">
          <cell r="B24" t="str">
            <v>M2.1.1.1.2</v>
          </cell>
          <cell r="C24" t="str">
            <v>Superviseur SSR</v>
          </cell>
          <cell r="D24">
            <v>1</v>
          </cell>
          <cell r="E24" t="str">
            <v>PERS</v>
          </cell>
          <cell r="F24">
            <v>23</v>
          </cell>
          <cell r="G24" t="str">
            <v>mois</v>
          </cell>
          <cell r="H24">
            <v>720000</v>
          </cell>
          <cell r="I24" t="str">
            <v>XOF</v>
          </cell>
          <cell r="J24">
            <v>1097.6329241093547</v>
          </cell>
          <cell r="K24">
            <v>25245.557254515159</v>
          </cell>
          <cell r="L24">
            <v>5062.5643228350191</v>
          </cell>
          <cell r="M24">
            <v>19748.420351102006</v>
          </cell>
          <cell r="N24">
            <v>434.57258057813982</v>
          </cell>
          <cell r="O24">
            <v>0</v>
          </cell>
          <cell r="Q24">
            <v>1.0518981426426446E-2</v>
          </cell>
        </row>
        <row r="25">
          <cell r="B25" t="str">
            <v>M2.1.1.1.3</v>
          </cell>
          <cell r="C25" t="str">
            <v>Gestionnaire pharma</v>
          </cell>
          <cell r="D25">
            <v>1</v>
          </cell>
          <cell r="E25" t="str">
            <v>PERS</v>
          </cell>
          <cell r="F25">
            <v>23</v>
          </cell>
          <cell r="G25" t="str">
            <v>mois</v>
          </cell>
          <cell r="H25">
            <v>720000</v>
          </cell>
          <cell r="I25" t="str">
            <v>XOF</v>
          </cell>
          <cell r="J25">
            <v>1097.6329241093547</v>
          </cell>
          <cell r="K25">
            <v>25245.557254515159</v>
          </cell>
          <cell r="L25">
            <v>5062.5643228350191</v>
          </cell>
          <cell r="M25">
            <v>19748.420351102006</v>
          </cell>
          <cell r="N25">
            <v>434.57258057813982</v>
          </cell>
          <cell r="O25">
            <v>0</v>
          </cell>
          <cell r="Q25">
            <v>1.0518981426426446E-2</v>
          </cell>
        </row>
        <row r="26">
          <cell r="B26" t="str">
            <v>M2.1.1.1.4</v>
          </cell>
          <cell r="C26" t="str">
            <v>Psychologue</v>
          </cell>
          <cell r="D26">
            <v>1</v>
          </cell>
          <cell r="E26" t="str">
            <v>PERS</v>
          </cell>
          <cell r="F26">
            <v>23</v>
          </cell>
          <cell r="G26" t="str">
            <v>mois</v>
          </cell>
          <cell r="H26">
            <v>1250000</v>
          </cell>
          <cell r="I26" t="str">
            <v>XOF</v>
          </cell>
          <cell r="J26">
            <v>1905.6127154676299</v>
          </cell>
          <cell r="K26">
            <v>43829.09245575549</v>
          </cell>
          <cell r="L26">
            <v>8789.1741715885746</v>
          </cell>
          <cell r="M26">
            <v>34285.451998440993</v>
          </cell>
          <cell r="N26">
            <v>754.46628572593738</v>
          </cell>
          <cell r="O26">
            <v>0</v>
          </cell>
          <cell r="Q26">
            <v>1.8262120531990361E-2</v>
          </cell>
        </row>
        <row r="27">
          <cell r="B27" t="str">
            <v>M2.1.1.1.5</v>
          </cell>
          <cell r="C27" t="str">
            <v>Meal base</v>
          </cell>
          <cell r="D27">
            <v>1</v>
          </cell>
          <cell r="E27" t="str">
            <v>PERS</v>
          </cell>
          <cell r="F27">
            <v>23</v>
          </cell>
          <cell r="G27" t="str">
            <v>mois</v>
          </cell>
          <cell r="H27">
            <v>850000</v>
          </cell>
          <cell r="I27" t="str">
            <v>XOF</v>
          </cell>
          <cell r="J27">
            <v>1295.8166465179881</v>
          </cell>
          <cell r="K27">
            <v>29803.782869913728</v>
          </cell>
          <cell r="L27">
            <v>5976.6384366802304</v>
          </cell>
          <cell r="M27">
            <v>23314.107358939869</v>
          </cell>
          <cell r="N27">
            <v>513.03707429363726</v>
          </cell>
          <cell r="O27">
            <v>0</v>
          </cell>
          <cell r="Q27">
            <v>1.2418241961753444E-2</v>
          </cell>
        </row>
        <row r="28">
          <cell r="B28" t="str">
            <v>M2.1.1.1.6</v>
          </cell>
          <cell r="C28" t="str">
            <v>Administrateur financier RH</v>
          </cell>
          <cell r="D28">
            <v>1</v>
          </cell>
          <cell r="E28" t="str">
            <v>PERS</v>
          </cell>
          <cell r="F28">
            <v>24</v>
          </cell>
          <cell r="G28" t="str">
            <v>mois</v>
          </cell>
          <cell r="H28">
            <v>850000</v>
          </cell>
          <cell r="I28" t="str">
            <v>XOF</v>
          </cell>
          <cell r="J28">
            <v>1295.8166465179881</v>
          </cell>
          <cell r="K28">
            <v>31099.599516431714</v>
          </cell>
          <cell r="L28">
            <v>6236.4922817532834</v>
          </cell>
          <cell r="M28">
            <v>24327.764200632904</v>
          </cell>
          <cell r="N28">
            <v>535.34303404553452</v>
          </cell>
          <cell r="O28">
            <v>0</v>
          </cell>
          <cell r="Q28">
            <v>1.295816552530794E-2</v>
          </cell>
        </row>
        <row r="29">
          <cell r="B29" t="str">
            <v>M2.1.1.1.7</v>
          </cell>
          <cell r="C29" t="str">
            <v>Logisticien base</v>
          </cell>
          <cell r="D29">
            <v>1</v>
          </cell>
          <cell r="E29" t="str">
            <v>PERS</v>
          </cell>
          <cell r="F29">
            <v>24</v>
          </cell>
          <cell r="G29" t="str">
            <v>mois</v>
          </cell>
          <cell r="H29">
            <v>850000</v>
          </cell>
          <cell r="I29" t="str">
            <v>XOF</v>
          </cell>
          <cell r="J29">
            <v>1295.8166465179881</v>
          </cell>
          <cell r="K29">
            <v>31099.599516431714</v>
          </cell>
          <cell r="L29">
            <v>6236.4922817532834</v>
          </cell>
          <cell r="M29">
            <v>24327.764200632904</v>
          </cell>
          <cell r="N29">
            <v>535.34303404553452</v>
          </cell>
          <cell r="O29">
            <v>0</v>
          </cell>
          <cell r="Q29">
            <v>1.295816552530794E-2</v>
          </cell>
        </row>
        <row r="30">
          <cell r="B30" t="str">
            <v>M2.1.1.1.8</v>
          </cell>
          <cell r="C30" t="str">
            <v>Gardien</v>
          </cell>
          <cell r="D30">
            <v>4</v>
          </cell>
          <cell r="E30" t="str">
            <v>PERS</v>
          </cell>
          <cell r="F30">
            <v>24</v>
          </cell>
          <cell r="G30" t="str">
            <v>mois</v>
          </cell>
          <cell r="H30">
            <v>322730</v>
          </cell>
          <cell r="I30" t="str">
            <v>XOF</v>
          </cell>
          <cell r="J30">
            <v>491.99871333029455</v>
          </cell>
          <cell r="K30">
            <v>47231.876479708277</v>
          </cell>
          <cell r="L30">
            <v>9471.5442545422939</v>
          </cell>
          <cell r="M30">
            <v>36947.291013977687</v>
          </cell>
          <cell r="N30">
            <v>813.04121118830767</v>
          </cell>
          <cell r="O30">
            <v>0</v>
          </cell>
          <cell r="Q30">
            <v>1.9679947105800621E-2</v>
          </cell>
        </row>
        <row r="31">
          <cell r="B31" t="str">
            <v>M2.1.1.1.9</v>
          </cell>
          <cell r="C31" t="str">
            <v>Chauffeur</v>
          </cell>
          <cell r="D31">
            <v>2</v>
          </cell>
          <cell r="E31" t="str">
            <v>PERS</v>
          </cell>
          <cell r="F31">
            <v>24</v>
          </cell>
          <cell r="G31" t="str">
            <v>mois</v>
          </cell>
          <cell r="H31">
            <v>395326</v>
          </cell>
          <cell r="I31" t="str">
            <v>XOF</v>
          </cell>
          <cell r="J31">
            <v>602.67060188396499</v>
          </cell>
          <cell r="K31">
            <v>28928.18889043032</v>
          </cell>
          <cell r="L31">
            <v>5801.0530535915268</v>
          </cell>
          <cell r="M31">
            <v>22629.171083245659</v>
          </cell>
          <cell r="N31">
            <v>497.96475359314121</v>
          </cell>
          <cell r="O31">
            <v>0</v>
          </cell>
          <cell r="Q31">
            <v>1.2053411163430323E-2</v>
          </cell>
        </row>
        <row r="32">
          <cell r="B32" t="str">
            <v>M2.1.1.1.10</v>
          </cell>
          <cell r="C32" t="str">
            <v>Femme de ménage</v>
          </cell>
          <cell r="D32">
            <v>1</v>
          </cell>
          <cell r="E32" t="str">
            <v>PERS</v>
          </cell>
          <cell r="F32">
            <v>24</v>
          </cell>
          <cell r="G32" t="str">
            <v>mois</v>
          </cell>
          <cell r="H32">
            <v>322730</v>
          </cell>
          <cell r="I32" t="str">
            <v>XOF</v>
          </cell>
          <cell r="J32">
            <v>491.99871333029455</v>
          </cell>
          <cell r="K32">
            <v>11807.969119927069</v>
          </cell>
          <cell r="L32">
            <v>2367.8860636355735</v>
          </cell>
          <cell r="M32">
            <v>9236.8227534944217</v>
          </cell>
          <cell r="N32">
            <v>203.26030279707692</v>
          </cell>
          <cell r="O32">
            <v>0</v>
          </cell>
          <cell r="Q32">
            <v>4.9199867764501554E-3</v>
          </cell>
        </row>
        <row r="33">
          <cell r="B33" t="str">
            <v>M2.1.1.1.11</v>
          </cell>
          <cell r="C33" t="str">
            <v>Cuisinière</v>
          </cell>
          <cell r="D33">
            <v>1</v>
          </cell>
          <cell r="E33" t="str">
            <v>PERS</v>
          </cell>
          <cell r="F33">
            <v>24</v>
          </cell>
          <cell r="G33" t="str">
            <v>mois</v>
          </cell>
          <cell r="H33">
            <v>322730</v>
          </cell>
          <cell r="I33" t="str">
            <v>XOF</v>
          </cell>
          <cell r="J33">
            <v>491.99871333029455</v>
          </cell>
          <cell r="K33">
            <v>11807.969119927069</v>
          </cell>
          <cell r="L33">
            <v>2367.8860636355735</v>
          </cell>
          <cell r="M33">
            <v>9236.8227534944217</v>
          </cell>
          <cell r="N33">
            <v>203.26030279707692</v>
          </cell>
          <cell r="O33">
            <v>0</v>
          </cell>
          <cell r="Q33">
            <v>4.9199867764501554E-3</v>
          </cell>
        </row>
        <row r="34">
          <cell r="B34" t="str">
            <v>M2.1.2.3</v>
          </cell>
          <cell r="C34" t="str">
            <v>Personnel ERAD  - KITA</v>
          </cell>
        </row>
        <row r="35">
          <cell r="B35" t="str">
            <v>M2.1.1.2.1</v>
          </cell>
          <cell r="C35" t="str">
            <v>Responsable Protection et Genre</v>
          </cell>
          <cell r="D35">
            <v>1</v>
          </cell>
          <cell r="E35" t="str">
            <v>pers</v>
          </cell>
          <cell r="F35">
            <v>23</v>
          </cell>
          <cell r="G35" t="str">
            <v>mois</v>
          </cell>
          <cell r="H35">
            <v>900000</v>
          </cell>
          <cell r="I35" t="str">
            <v>XOF</v>
          </cell>
          <cell r="J35">
            <v>1372.0411551366935</v>
          </cell>
          <cell r="K35">
            <v>31556.946568143951</v>
          </cell>
          <cell r="L35">
            <v>6328.2054035437741</v>
          </cell>
          <cell r="M35">
            <v>24685.52543887751</v>
          </cell>
          <cell r="N35">
            <v>543.21572572267485</v>
          </cell>
          <cell r="O35">
            <v>0</v>
          </cell>
          <cell r="Q35">
            <v>1.314872678303306E-2</v>
          </cell>
        </row>
        <row r="36">
          <cell r="B36" t="str">
            <v>M2.1.1.2.2</v>
          </cell>
          <cell r="C36" t="str">
            <v>Superviseur communautaire</v>
          </cell>
          <cell r="D36">
            <v>1</v>
          </cell>
          <cell r="E36" t="str">
            <v>pers</v>
          </cell>
          <cell r="F36">
            <v>23</v>
          </cell>
          <cell r="G36" t="str">
            <v>mois</v>
          </cell>
          <cell r="H36">
            <v>750000</v>
          </cell>
          <cell r="I36" t="str">
            <v>XOF</v>
          </cell>
          <cell r="J36">
            <v>1143.3676292805778</v>
          </cell>
          <cell r="K36">
            <v>26297.45547345329</v>
          </cell>
          <cell r="L36">
            <v>5273.5045029531448</v>
          </cell>
          <cell r="M36">
            <v>20571.271199064591</v>
          </cell>
          <cell r="N36">
            <v>452.67977143556232</v>
          </cell>
          <cell r="O36">
            <v>0</v>
          </cell>
          <cell r="Q36">
            <v>1.0957272319194215E-2</v>
          </cell>
        </row>
        <row r="37">
          <cell r="B37" t="str">
            <v>M2.1.1.2.3</v>
          </cell>
          <cell r="C37" t="str">
            <v>Assistants communautaires (appelés animateurs à la phase 1)</v>
          </cell>
          <cell r="D37">
            <v>4</v>
          </cell>
          <cell r="E37" t="str">
            <v>pers</v>
          </cell>
          <cell r="F37">
            <v>23</v>
          </cell>
          <cell r="G37" t="str">
            <v>mois</v>
          </cell>
          <cell r="H37">
            <v>400000</v>
          </cell>
          <cell r="I37" t="str">
            <v>XOF</v>
          </cell>
          <cell r="J37">
            <v>609.79606894964149</v>
          </cell>
          <cell r="K37">
            <v>56101.238343367018</v>
          </cell>
          <cell r="L37">
            <v>11250.142939633375</v>
          </cell>
          <cell r="M37">
            <v>43885.378558004457</v>
          </cell>
          <cell r="N37">
            <v>965.71684572919969</v>
          </cell>
          <cell r="O37">
            <v>0</v>
          </cell>
          <cell r="Q37">
            <v>2.3375514280947658E-2</v>
          </cell>
        </row>
        <row r="38">
          <cell r="B38" t="str">
            <v>M2.1.1.2.4</v>
          </cell>
          <cell r="C38" t="str">
            <v xml:space="preserve">Comptable Kita </v>
          </cell>
          <cell r="D38">
            <v>1</v>
          </cell>
          <cell r="E38" t="str">
            <v>pers</v>
          </cell>
          <cell r="F38">
            <v>23</v>
          </cell>
          <cell r="G38" t="str">
            <v>mois</v>
          </cell>
          <cell r="H38">
            <v>400000</v>
          </cell>
          <cell r="I38" t="str">
            <v>XOF</v>
          </cell>
          <cell r="J38">
            <v>609.79606894964149</v>
          </cell>
          <cell r="K38">
            <v>14025.309585841755</v>
          </cell>
          <cell r="L38">
            <v>2812.5357349083438</v>
          </cell>
          <cell r="M38">
            <v>10971.344639501114</v>
          </cell>
          <cell r="N38">
            <v>241.42921143229992</v>
          </cell>
          <cell r="O38">
            <v>0</v>
          </cell>
          <cell r="Q38">
            <v>5.8438785702369144E-3</v>
          </cell>
        </row>
        <row r="39">
          <cell r="B39" t="str">
            <v>M2.1.2</v>
          </cell>
          <cell r="C39" t="str">
            <v>Personnel support</v>
          </cell>
          <cell r="K39">
            <v>188662.43125692688</v>
          </cell>
          <cell r="L39">
            <v>37833.020832598588</v>
          </cell>
          <cell r="M39">
            <v>147581.80852816484</v>
          </cell>
          <cell r="N39">
            <v>3247.6018961635395</v>
          </cell>
          <cell r="O39">
            <v>0</v>
          </cell>
          <cell r="Q39">
            <v>7.8609340655419149E-2</v>
          </cell>
        </row>
        <row r="40">
          <cell r="B40" t="str">
            <v>M2.1.2.2</v>
          </cell>
          <cell r="C40" t="str">
            <v>Personnel  MdM-B - BAMAKO</v>
          </cell>
          <cell r="O40">
            <v>0</v>
          </cell>
          <cell r="Q40">
            <v>0</v>
          </cell>
        </row>
        <row r="41">
          <cell r="B41" t="str">
            <v>M2.1.2.2.1</v>
          </cell>
          <cell r="C41" t="str">
            <v xml:space="preserve"> Adjoint Coordinateur Logistique </v>
          </cell>
          <cell r="D41">
            <v>1</v>
          </cell>
          <cell r="E41" t="str">
            <v>Pers</v>
          </cell>
          <cell r="F41">
            <v>6</v>
          </cell>
          <cell r="G41" t="str">
            <v>mois</v>
          </cell>
          <cell r="H41">
            <v>1250000</v>
          </cell>
          <cell r="I41" t="str">
            <v>XOF</v>
          </cell>
          <cell r="J41">
            <v>1905.6127154676299</v>
          </cell>
          <cell r="K41">
            <v>11433.67629280578</v>
          </cell>
          <cell r="L41">
            <v>2292.8280447622369</v>
          </cell>
          <cell r="M41">
            <v>8944.0309561150407</v>
          </cell>
          <cell r="N41">
            <v>196.8172919285054</v>
          </cell>
          <cell r="O41">
            <v>0</v>
          </cell>
          <cell r="Q41">
            <v>4.7640314431279199E-3</v>
          </cell>
        </row>
        <row r="42">
          <cell r="B42" t="str">
            <v>M2.1.2.2.2</v>
          </cell>
          <cell r="C42" t="str">
            <v xml:space="preserve"> Logisticien Base  </v>
          </cell>
          <cell r="D42">
            <v>1</v>
          </cell>
          <cell r="E42" t="str">
            <v>Pers</v>
          </cell>
          <cell r="F42">
            <v>6</v>
          </cell>
          <cell r="G42" t="str">
            <v>mois</v>
          </cell>
          <cell r="H42">
            <v>850000</v>
          </cell>
          <cell r="I42" t="str">
            <v>XOF</v>
          </cell>
          <cell r="J42">
            <v>1295.8166465179881</v>
          </cell>
          <cell r="K42">
            <v>7774.8998791079284</v>
          </cell>
          <cell r="L42">
            <v>1559.1230704383208</v>
          </cell>
          <cell r="M42">
            <v>6081.9410501582261</v>
          </cell>
          <cell r="N42">
            <v>133.83575851138363</v>
          </cell>
          <cell r="O42">
            <v>0</v>
          </cell>
          <cell r="Q42">
            <v>3.239541381326985E-3</v>
          </cell>
        </row>
        <row r="43">
          <cell r="B43" t="str">
            <v>M2.1.2.2.3</v>
          </cell>
          <cell r="C43" t="str">
            <v xml:space="preserve"> Logisticien achat  </v>
          </cell>
          <cell r="D43">
            <v>1</v>
          </cell>
          <cell r="E43" t="str">
            <v>Pers</v>
          </cell>
          <cell r="F43">
            <v>6</v>
          </cell>
          <cell r="G43" t="str">
            <v>mois</v>
          </cell>
          <cell r="H43">
            <v>850000</v>
          </cell>
          <cell r="I43" t="str">
            <v>XOF</v>
          </cell>
          <cell r="J43">
            <v>1295.8166465179881</v>
          </cell>
          <cell r="K43">
            <v>7774.8998791079284</v>
          </cell>
          <cell r="L43">
            <v>1559.1230704383208</v>
          </cell>
          <cell r="M43">
            <v>6081.9410501582261</v>
          </cell>
          <cell r="N43">
            <v>133.83575851138363</v>
          </cell>
          <cell r="O43">
            <v>0</v>
          </cell>
          <cell r="Q43">
            <v>3.239541381326985E-3</v>
          </cell>
        </row>
        <row r="44">
          <cell r="B44" t="str">
            <v>M2.1.2.2.4</v>
          </cell>
          <cell r="C44" t="str">
            <v xml:space="preserve"> Gardiens Bureau, logements  </v>
          </cell>
          <cell r="D44">
            <v>8</v>
          </cell>
          <cell r="E44" t="str">
            <v>Pers</v>
          </cell>
          <cell r="F44">
            <v>6</v>
          </cell>
          <cell r="G44" t="str">
            <v>mois</v>
          </cell>
          <cell r="H44">
            <v>271465.59999999998</v>
          </cell>
          <cell r="I44" t="str">
            <v>XOF</v>
          </cell>
          <cell r="J44">
            <v>413.84663933763949</v>
          </cell>
          <cell r="K44">
            <v>19864.638688206694</v>
          </cell>
          <cell r="L44">
            <v>3983.5132215565272</v>
          </cell>
          <cell r="M44">
            <v>15539.179071490193</v>
          </cell>
          <cell r="N44">
            <v>341.94639515997989</v>
          </cell>
          <cell r="O44">
            <v>0</v>
          </cell>
          <cell r="Q44">
            <v>8.2769321864165531E-3</v>
          </cell>
        </row>
        <row r="45">
          <cell r="B45" t="str">
            <v>M2.1.2.2.5</v>
          </cell>
          <cell r="C45" t="str">
            <v xml:space="preserve"> Chauffeurs  </v>
          </cell>
          <cell r="D45">
            <v>7</v>
          </cell>
          <cell r="E45" t="str">
            <v>Pers</v>
          </cell>
          <cell r="F45">
            <v>6</v>
          </cell>
          <cell r="G45" t="str">
            <v>mois</v>
          </cell>
          <cell r="H45">
            <v>373795.8</v>
          </cell>
          <cell r="I45" t="str">
            <v>XOF</v>
          </cell>
          <cell r="J45">
            <v>569.84802357471597</v>
          </cell>
          <cell r="K45">
            <v>23933.616990138071</v>
          </cell>
          <cell r="L45">
            <v>4799.4771622242815</v>
          </cell>
          <cell r="M45">
            <v>18722.150756208401</v>
          </cell>
          <cell r="N45">
            <v>411.98907170539553</v>
          </cell>
          <cell r="O45">
            <v>0</v>
          </cell>
          <cell r="Q45">
            <v>9.9723396892512691E-3</v>
          </cell>
        </row>
        <row r="46">
          <cell r="B46" t="str">
            <v>M2.1.2.2.6</v>
          </cell>
          <cell r="C46" t="str">
            <v xml:space="preserve"> Personnel de Ménage Guest House  </v>
          </cell>
          <cell r="D46">
            <v>1</v>
          </cell>
          <cell r="E46" t="str">
            <v>Pers</v>
          </cell>
          <cell r="F46">
            <v>6</v>
          </cell>
          <cell r="G46" t="str">
            <v>mois</v>
          </cell>
          <cell r="H46">
            <v>262660.53000000003</v>
          </cell>
          <cell r="I46" t="str">
            <v>XOF</v>
          </cell>
          <cell r="J46">
            <v>400.42339665557353</v>
          </cell>
          <cell r="K46">
            <v>2402.5403799334413</v>
          </cell>
          <cell r="L46">
            <v>481.78834354889034</v>
          </cell>
          <cell r="M46">
            <v>1879.3951290156667</v>
          </cell>
          <cell r="N46">
            <v>41.356907368884762</v>
          </cell>
          <cell r="O46">
            <v>0</v>
          </cell>
          <cell r="Q46">
            <v>1.0010584190309156E-3</v>
          </cell>
        </row>
        <row r="47">
          <cell r="B47" t="str">
            <v>M2.1.2.2.7</v>
          </cell>
          <cell r="C47" t="str">
            <v xml:space="preserve"> Cuisinier Guest House  </v>
          </cell>
          <cell r="D47">
            <v>1</v>
          </cell>
          <cell r="E47" t="str">
            <v>Pers</v>
          </cell>
          <cell r="F47">
            <v>6</v>
          </cell>
          <cell r="G47" t="str">
            <v>mois</v>
          </cell>
          <cell r="H47">
            <v>398803.07</v>
          </cell>
          <cell r="I47" t="str">
            <v>XOF</v>
          </cell>
          <cell r="J47">
            <v>607.97136092762184</v>
          </cell>
          <cell r="K47">
            <v>3647.8281655657311</v>
          </cell>
          <cell r="L47">
            <v>731.50949058662206</v>
          </cell>
          <cell r="M47">
            <v>2853.5256027789706</v>
          </cell>
          <cell r="N47">
            <v>62.793072200139335</v>
          </cell>
          <cell r="O47">
            <v>0</v>
          </cell>
          <cell r="Q47">
            <v>1.519928292076756E-3</v>
          </cell>
        </row>
        <row r="48">
          <cell r="B48" t="str">
            <v>M2.1.2.2.8</v>
          </cell>
          <cell r="C48" t="str">
            <v xml:space="preserve"> Personnel de Ménage Bureau  </v>
          </cell>
          <cell r="D48">
            <v>1</v>
          </cell>
          <cell r="E48" t="str">
            <v>Pers</v>
          </cell>
          <cell r="F48">
            <v>6</v>
          </cell>
          <cell r="G48" t="str">
            <v>mois</v>
          </cell>
          <cell r="H48">
            <v>271648.07</v>
          </cell>
          <cell r="I48" t="str">
            <v>XOF</v>
          </cell>
          <cell r="J48">
            <v>414.12481305939264</v>
          </cell>
          <cell r="K48">
            <v>2484.7488783563558</v>
          </cell>
          <cell r="L48">
            <v>498.27385056122819</v>
          </cell>
          <cell r="M48">
            <v>1943.7029977991242</v>
          </cell>
          <cell r="N48">
            <v>42.772029996004051</v>
          </cell>
          <cell r="O48">
            <v>0</v>
          </cell>
          <cell r="Q48">
            <v>1.0353119575560114E-3</v>
          </cell>
        </row>
        <row r="49">
          <cell r="B49" t="str">
            <v>M2.1.2.2.9</v>
          </cell>
          <cell r="C49" t="str">
            <v xml:space="preserve"> Adjoint Coordinateur Ressources Humaines </v>
          </cell>
          <cell r="D49">
            <v>1</v>
          </cell>
          <cell r="E49" t="str">
            <v>Pers</v>
          </cell>
          <cell r="F49">
            <v>6</v>
          </cell>
          <cell r="G49" t="str">
            <v>mois</v>
          </cell>
          <cell r="H49">
            <v>1250000</v>
          </cell>
          <cell r="I49" t="str">
            <v>XOF</v>
          </cell>
          <cell r="J49">
            <v>1905.6127154676299</v>
          </cell>
          <cell r="K49">
            <v>11433.67629280578</v>
          </cell>
          <cell r="L49">
            <v>2292.8280447622369</v>
          </cell>
          <cell r="M49">
            <v>8944.0309561150407</v>
          </cell>
          <cell r="N49">
            <v>196.8172919285054</v>
          </cell>
          <cell r="O49">
            <v>0</v>
          </cell>
          <cell r="Q49">
            <v>4.7640314431279199E-3</v>
          </cell>
        </row>
        <row r="50">
          <cell r="B50" t="str">
            <v>M2.1.2.2.10</v>
          </cell>
          <cell r="C50" t="str">
            <v xml:space="preserve"> Chargé du récrutement et Developpement RH </v>
          </cell>
          <cell r="D50">
            <v>1</v>
          </cell>
          <cell r="E50" t="str">
            <v>Pers</v>
          </cell>
          <cell r="F50">
            <v>6</v>
          </cell>
          <cell r="G50" t="str">
            <v>mois</v>
          </cell>
          <cell r="H50">
            <v>850000</v>
          </cell>
          <cell r="I50" t="str">
            <v>XOF</v>
          </cell>
          <cell r="J50">
            <v>1295.8166465179881</v>
          </cell>
          <cell r="K50">
            <v>7774.8998791079284</v>
          </cell>
          <cell r="L50">
            <v>1559.1230704383208</v>
          </cell>
          <cell r="M50">
            <v>6081.9410501582261</v>
          </cell>
          <cell r="N50">
            <v>133.83575851138363</v>
          </cell>
          <cell r="O50">
            <v>0</v>
          </cell>
          <cell r="Q50">
            <v>3.239541381326985E-3</v>
          </cell>
        </row>
        <row r="51">
          <cell r="B51" t="str">
            <v>M2.1.2.2.11</v>
          </cell>
          <cell r="C51" t="str">
            <v xml:space="preserve"> Assist Admin RH Bamako  </v>
          </cell>
          <cell r="D51">
            <v>1</v>
          </cell>
          <cell r="E51" t="str">
            <v>Pers</v>
          </cell>
          <cell r="F51">
            <v>6</v>
          </cell>
          <cell r="G51" t="str">
            <v>mois</v>
          </cell>
          <cell r="H51">
            <v>623000</v>
          </cell>
          <cell r="I51" t="str">
            <v>XOF</v>
          </cell>
          <cell r="J51">
            <v>949.75737738906662</v>
          </cell>
          <cell r="K51">
            <v>5698.5442643343995</v>
          </cell>
          <cell r="L51">
            <v>1142.7454975094986</v>
          </cell>
          <cell r="M51">
            <v>4457.7050285277355</v>
          </cell>
          <cell r="N51">
            <v>98.093738297167064</v>
          </cell>
          <cell r="O51">
            <v>0</v>
          </cell>
          <cell r="Q51">
            <v>2.3743932712549549E-3</v>
          </cell>
        </row>
        <row r="52">
          <cell r="B52" t="str">
            <v>M2.1.2.2.12</v>
          </cell>
          <cell r="C52" t="str">
            <v xml:space="preserve"> Adjoint coordinateur Financier </v>
          </cell>
          <cell r="D52">
            <v>1</v>
          </cell>
          <cell r="E52" t="str">
            <v>Pers</v>
          </cell>
          <cell r="F52">
            <v>6</v>
          </cell>
          <cell r="G52" t="str">
            <v>mois</v>
          </cell>
          <cell r="H52">
            <v>1250000</v>
          </cell>
          <cell r="I52" t="str">
            <v>XOF</v>
          </cell>
          <cell r="J52">
            <v>1905.6127154676299</v>
          </cell>
          <cell r="K52">
            <v>11433.67629280578</v>
          </cell>
          <cell r="L52">
            <v>2292.8280447622369</v>
          </cell>
          <cell r="M52">
            <v>8944.0309561150407</v>
          </cell>
          <cell r="N52">
            <v>196.8172919285054</v>
          </cell>
          <cell r="O52">
            <v>0</v>
          </cell>
          <cell r="Q52">
            <v>4.7640314431279199E-3</v>
          </cell>
        </row>
        <row r="53">
          <cell r="B53" t="str">
            <v>M2.1.2.2.13</v>
          </cell>
          <cell r="C53" t="str">
            <v xml:space="preserve">Assistante Comptable  </v>
          </cell>
          <cell r="D53">
            <v>1</v>
          </cell>
          <cell r="E53" t="str">
            <v>Pers</v>
          </cell>
          <cell r="F53">
            <v>6</v>
          </cell>
          <cell r="G53" t="str">
            <v>mois</v>
          </cell>
          <cell r="H53">
            <v>623000</v>
          </cell>
          <cell r="I53" t="str">
            <v>XOF</v>
          </cell>
          <cell r="J53">
            <v>949.75737738906662</v>
          </cell>
          <cell r="K53">
            <v>5698.5442643343995</v>
          </cell>
          <cell r="L53">
            <v>1142.7454975094986</v>
          </cell>
          <cell r="M53">
            <v>4457.7050285277355</v>
          </cell>
          <cell r="N53">
            <v>98.093738297167064</v>
          </cell>
          <cell r="O53">
            <v>0</v>
          </cell>
          <cell r="Q53">
            <v>2.3743932712549549E-3</v>
          </cell>
        </row>
        <row r="54">
          <cell r="B54" t="str">
            <v>M2.1.2.2.14</v>
          </cell>
          <cell r="C54" t="str">
            <v xml:space="preserve"> Comptable National  </v>
          </cell>
          <cell r="D54">
            <v>1</v>
          </cell>
          <cell r="E54" t="str">
            <v>Pers</v>
          </cell>
          <cell r="F54">
            <v>6</v>
          </cell>
          <cell r="G54" t="str">
            <v>mois</v>
          </cell>
          <cell r="H54">
            <v>1100000</v>
          </cell>
          <cell r="I54" t="str">
            <v>XOF</v>
          </cell>
          <cell r="J54">
            <v>1676.9391896115142</v>
          </cell>
          <cell r="K54">
            <v>10061.635137669085</v>
          </cell>
          <cell r="L54">
            <v>2017.6886793907684</v>
          </cell>
          <cell r="M54">
            <v>7870.7472413812347</v>
          </cell>
          <cell r="N54">
            <v>173.19921689708474</v>
          </cell>
          <cell r="O54">
            <v>0</v>
          </cell>
          <cell r="Q54">
            <v>4.1923476699525699E-3</v>
          </cell>
        </row>
        <row r="55">
          <cell r="B55" t="str">
            <v>M2.1.2.2.15</v>
          </cell>
          <cell r="C55" t="str">
            <v xml:space="preserve"> Adjoint Comed </v>
          </cell>
          <cell r="D55">
            <v>1</v>
          </cell>
          <cell r="E55" t="str">
            <v>Pers</v>
          </cell>
          <cell r="F55">
            <v>6</v>
          </cell>
          <cell r="G55" t="str">
            <v>mois</v>
          </cell>
          <cell r="H55">
            <v>1300000</v>
          </cell>
          <cell r="I55" t="str">
            <v>XOF</v>
          </cell>
          <cell r="J55">
            <v>1981.837224086335</v>
          </cell>
          <cell r="K55">
            <v>11891.023344518009</v>
          </cell>
          <cell r="L55">
            <v>2384.5411665527263</v>
          </cell>
          <cell r="M55">
            <v>9301.7921943596411</v>
          </cell>
          <cell r="N55">
            <v>204.68998360564558</v>
          </cell>
          <cell r="O55">
            <v>0</v>
          </cell>
          <cell r="Q55">
            <v>4.954592700853036E-3</v>
          </cell>
        </row>
        <row r="56">
          <cell r="B56" t="str">
            <v>M2.1.2.2.16</v>
          </cell>
          <cell r="C56" t="str">
            <v xml:space="preserve"> Responsable redevabilité </v>
          </cell>
          <cell r="D56">
            <v>1</v>
          </cell>
          <cell r="E56" t="str">
            <v>Pers</v>
          </cell>
          <cell r="F56">
            <v>6</v>
          </cell>
          <cell r="G56" t="str">
            <v>mois</v>
          </cell>
          <cell r="H56">
            <v>850000</v>
          </cell>
          <cell r="I56" t="str">
            <v>XOF</v>
          </cell>
          <cell r="J56">
            <v>1295.8166465179881</v>
          </cell>
          <cell r="K56">
            <v>7774.8998791079284</v>
          </cell>
          <cell r="L56">
            <v>1559.1230704383208</v>
          </cell>
          <cell r="M56">
            <v>6081.9410501582261</v>
          </cell>
          <cell r="N56">
            <v>133.83575851138363</v>
          </cell>
          <cell r="O56">
            <v>0</v>
          </cell>
          <cell r="Q56">
            <v>3.239541381326985E-3</v>
          </cell>
        </row>
        <row r="57">
          <cell r="B57" t="str">
            <v>M2.1.2.2.17</v>
          </cell>
          <cell r="C57" t="str">
            <v xml:space="preserve"> Chargé des Bases de données </v>
          </cell>
          <cell r="D57">
            <v>1</v>
          </cell>
          <cell r="E57" t="str">
            <v>Pers</v>
          </cell>
          <cell r="F57">
            <v>6</v>
          </cell>
          <cell r="G57" t="str">
            <v>mois</v>
          </cell>
          <cell r="H57">
            <v>850000</v>
          </cell>
          <cell r="I57" t="str">
            <v>XOF</v>
          </cell>
          <cell r="J57">
            <v>1295.8166465179881</v>
          </cell>
          <cell r="K57">
            <v>7774.8998791079284</v>
          </cell>
          <cell r="L57">
            <v>1559.1230704383208</v>
          </cell>
          <cell r="M57">
            <v>6081.9410501582261</v>
          </cell>
          <cell r="N57">
            <v>133.83575851138363</v>
          </cell>
          <cell r="O57">
            <v>0</v>
          </cell>
          <cell r="Q57">
            <v>3.239541381326985E-3</v>
          </cell>
        </row>
        <row r="58">
          <cell r="B58" t="str">
            <v>M2.1.2.3</v>
          </cell>
          <cell r="C58" t="str">
            <v>Personnel ERAD - BAMAKO</v>
          </cell>
          <cell r="O58">
            <v>0</v>
          </cell>
          <cell r="Q58">
            <v>0</v>
          </cell>
        </row>
        <row r="59">
          <cell r="B59" t="str">
            <v>M2.1.2.3.1</v>
          </cell>
          <cell r="C59" t="str">
            <v>Indemnite Directeur (10%) de 1 500 000 FCFA</v>
          </cell>
          <cell r="D59">
            <v>1</v>
          </cell>
          <cell r="E59" t="str">
            <v>pers</v>
          </cell>
          <cell r="F59">
            <v>23</v>
          </cell>
          <cell r="G59" t="str">
            <v>mois</v>
          </cell>
          <cell r="H59">
            <v>150000</v>
          </cell>
          <cell r="I59" t="str">
            <v>XOF</v>
          </cell>
          <cell r="J59">
            <v>228.67352585611556</v>
          </cell>
          <cell r="K59">
            <v>5259.4910946906575</v>
          </cell>
          <cell r="L59">
            <v>1054.7009005906289</v>
          </cell>
          <cell r="M59">
            <v>4114.2542398129181</v>
          </cell>
          <cell r="N59">
            <v>90.53595428711246</v>
          </cell>
          <cell r="O59">
            <v>0</v>
          </cell>
          <cell r="Q59">
            <v>2.191454463838843E-3</v>
          </cell>
        </row>
        <row r="60">
          <cell r="B60" t="str">
            <v>M2.1.2.3.2</v>
          </cell>
          <cell r="C60" t="str">
            <v>Salaire Coordinateur de projet (50%) de 900 000 FCFA</v>
          </cell>
          <cell r="D60">
            <v>1</v>
          </cell>
          <cell r="E60" t="str">
            <v>pers</v>
          </cell>
          <cell r="F60">
            <v>23</v>
          </cell>
          <cell r="G60" t="str">
            <v>mois</v>
          </cell>
          <cell r="H60">
            <v>450000.00000000017</v>
          </cell>
          <cell r="I60" t="str">
            <v>XOF</v>
          </cell>
          <cell r="J60">
            <v>686.02057756834699</v>
          </cell>
          <cell r="K60">
            <v>15778.473284071981</v>
          </cell>
          <cell r="L60">
            <v>3164.102701771888</v>
          </cell>
          <cell r="M60">
            <v>12342.762719438761</v>
          </cell>
          <cell r="N60">
            <v>271.60786286133754</v>
          </cell>
          <cell r="O60">
            <v>0</v>
          </cell>
          <cell r="Q60">
            <v>6.5743633915165316E-3</v>
          </cell>
        </row>
        <row r="61">
          <cell r="B61" t="str">
            <v>M2.1.2.3.3</v>
          </cell>
          <cell r="C61" t="str">
            <v>Comptable Bureau ERAD Bamako (50%) de 500 000 FCFA</v>
          </cell>
          <cell r="D61">
            <v>1</v>
          </cell>
          <cell r="E61" t="str">
            <v>pers</v>
          </cell>
          <cell r="F61">
            <v>23</v>
          </cell>
          <cell r="G61" t="str">
            <v>mois</v>
          </cell>
          <cell r="H61">
            <v>250000.00000000012</v>
          </cell>
          <cell r="I61" t="str">
            <v>XOF</v>
          </cell>
          <cell r="J61">
            <v>381.12254309352613</v>
          </cell>
          <cell r="K61">
            <v>8765.8184911511016</v>
          </cell>
          <cell r="L61">
            <v>1757.8348343177158</v>
          </cell>
          <cell r="M61">
            <v>6857.0903996882007</v>
          </cell>
          <cell r="N61">
            <v>150.89325714518753</v>
          </cell>
          <cell r="O61">
            <v>0</v>
          </cell>
          <cell r="Q61">
            <v>3.652424106398074E-3</v>
          </cell>
        </row>
        <row r="62">
          <cell r="B62" t="str">
            <v>M2.1.3</v>
          </cell>
          <cell r="C62" t="str">
            <v>Autres frais</v>
          </cell>
          <cell r="K62">
            <v>33250.437130413964</v>
          </cell>
          <cell r="L62">
            <v>6667.8059445487697</v>
          </cell>
          <cell r="M62">
            <v>26010.26401157631</v>
          </cell>
          <cell r="N62">
            <v>572.36717428888846</v>
          </cell>
          <cell r="O62">
            <v>0</v>
          </cell>
          <cell r="Q62">
            <v>1.3854347799465991E-2</v>
          </cell>
        </row>
        <row r="63">
          <cell r="B63" t="str">
            <v>M2.1.3.1</v>
          </cell>
          <cell r="C63" t="str">
            <v>Frais médicaux - Incentives - KITA</v>
          </cell>
          <cell r="D63">
            <v>1</v>
          </cell>
          <cell r="E63" t="str">
            <v>Bureau</v>
          </cell>
          <cell r="F63">
            <v>24</v>
          </cell>
          <cell r="G63" t="str">
            <v>mois</v>
          </cell>
          <cell r="H63">
            <v>118333.33333333331</v>
          </cell>
          <cell r="I63" t="str">
            <v>XOF</v>
          </cell>
          <cell r="J63">
            <v>180.39800373093559</v>
          </cell>
          <cell r="K63">
            <v>4329.5520895424543</v>
          </cell>
          <cell r="L63">
            <v>868.21755294996694</v>
          </cell>
          <cell r="M63">
            <v>3386.8063887155613</v>
          </cell>
          <cell r="N63">
            <v>74.528147876927363</v>
          </cell>
          <cell r="O63">
            <v>0</v>
          </cell>
          <cell r="Q63">
            <v>1.8039799064644387E-3</v>
          </cell>
        </row>
        <row r="64">
          <cell r="B64" t="str">
            <v>M2.1.3.2</v>
          </cell>
          <cell r="C64" t="str">
            <v xml:space="preserve"> Frais médicaux - Incentives -BAMAKO </v>
          </cell>
          <cell r="D64">
            <v>1</v>
          </cell>
          <cell r="E64" t="str">
            <v>Bureau</v>
          </cell>
          <cell r="F64">
            <v>24</v>
          </cell>
          <cell r="G64" t="str">
            <v>mois</v>
          </cell>
          <cell r="H64">
            <v>155807.20786478955</v>
          </cell>
          <cell r="I64" t="str">
            <v>XOF</v>
          </cell>
          <cell r="J64">
            <v>237.52655717492084</v>
          </cell>
          <cell r="K64">
            <v>5700.6373721980999</v>
          </cell>
          <cell r="L64">
            <v>1143.1652344591639</v>
          </cell>
          <cell r="M64">
            <v>4459.34236905129</v>
          </cell>
          <cell r="N64">
            <v>98.129768687646703</v>
          </cell>
          <cell r="O64">
            <v>0</v>
          </cell>
          <cell r="Q64">
            <v>2.3752653994682403E-3</v>
          </cell>
        </row>
        <row r="65">
          <cell r="B65" t="str">
            <v>M2.1.3.4</v>
          </cell>
          <cell r="C65" t="str">
            <v>Fonds formation</v>
          </cell>
          <cell r="D65">
            <v>1</v>
          </cell>
          <cell r="E65" t="str">
            <v>Bureau</v>
          </cell>
          <cell r="F65">
            <v>24</v>
          </cell>
          <cell r="G65" t="str">
            <v>mois</v>
          </cell>
          <cell r="H65">
            <v>340478.5</v>
          </cell>
          <cell r="I65" t="str">
            <v>XOF</v>
          </cell>
          <cell r="J65">
            <v>519.05612715467635</v>
          </cell>
          <cell r="K65">
            <v>12457.347051712233</v>
          </cell>
          <cell r="L65">
            <v>2498.1076910034535</v>
          </cell>
          <cell r="M65">
            <v>9744.8007804531662</v>
          </cell>
          <cell r="N65">
            <v>214.43858025561477</v>
          </cell>
          <cell r="O65">
            <v>0</v>
          </cell>
          <cell r="Q65">
            <v>5.1905608950688952E-3</v>
          </cell>
        </row>
        <row r="66">
          <cell r="B66" t="str">
            <v>M2.1.3.5</v>
          </cell>
          <cell r="C66" t="str">
            <v>Frais de recrutement</v>
          </cell>
          <cell r="D66">
            <v>1</v>
          </cell>
          <cell r="E66" t="str">
            <v>Bureau</v>
          </cell>
          <cell r="F66">
            <v>24</v>
          </cell>
          <cell r="G66" t="str">
            <v>mois</v>
          </cell>
          <cell r="H66">
            <v>62500</v>
          </cell>
          <cell r="I66" t="str">
            <v>XOF</v>
          </cell>
          <cell r="J66">
            <v>95.280635773381491</v>
          </cell>
          <cell r="K66">
            <v>2286.7352585611557</v>
          </cell>
          <cell r="L66">
            <v>458.56560895244735</v>
          </cell>
          <cell r="M66">
            <v>1788.8061912230078</v>
          </cell>
          <cell r="N66">
            <v>39.363458385701072</v>
          </cell>
          <cell r="O66">
            <v>0</v>
          </cell>
          <cell r="Q66">
            <v>9.5280628862558388E-4</v>
          </cell>
        </row>
        <row r="67">
          <cell r="B67" t="str">
            <v>M2.1.3.6</v>
          </cell>
          <cell r="C67" t="str">
            <v>Personnel journalier</v>
          </cell>
          <cell r="D67">
            <v>1</v>
          </cell>
          <cell r="E67" t="str">
            <v>Bureau</v>
          </cell>
          <cell r="F67">
            <v>24</v>
          </cell>
          <cell r="G67" t="str">
            <v>mois</v>
          </cell>
          <cell r="H67">
            <v>190000</v>
          </cell>
          <cell r="I67" t="str">
            <v>XOF</v>
          </cell>
          <cell r="J67">
            <v>289.65313275107968</v>
          </cell>
          <cell r="K67">
            <v>6951.6751860259119</v>
          </cell>
          <cell r="L67">
            <v>1394.0394512154398</v>
          </cell>
          <cell r="M67">
            <v>5437.9708213179438</v>
          </cell>
          <cell r="N67">
            <v>119.66491349253124</v>
          </cell>
          <cell r="O67">
            <v>0</v>
          </cell>
          <cell r="Q67">
            <v>2.8965311174217745E-3</v>
          </cell>
        </row>
        <row r="68">
          <cell r="B68" t="str">
            <v>M2.1.3.7</v>
          </cell>
          <cell r="C68" t="str">
            <v>Prime installation</v>
          </cell>
          <cell r="D68">
            <v>1</v>
          </cell>
          <cell r="E68" t="str">
            <v>Bureau</v>
          </cell>
          <cell r="F68">
            <v>24</v>
          </cell>
          <cell r="G68" t="str">
            <v>mois</v>
          </cell>
          <cell r="H68">
            <v>41666.666666666664</v>
          </cell>
          <cell r="I68" t="str">
            <v>XOF</v>
          </cell>
          <cell r="J68">
            <v>63.520423848920991</v>
          </cell>
          <cell r="K68">
            <v>1524.4901723741038</v>
          </cell>
          <cell r="L68">
            <v>305.71040596829823</v>
          </cell>
          <cell r="M68">
            <v>1192.5374608153386</v>
          </cell>
          <cell r="N68">
            <v>26.242305590467382</v>
          </cell>
          <cell r="O68">
            <v>0</v>
          </cell>
          <cell r="Q68">
            <v>6.3520419241705603E-4</v>
          </cell>
        </row>
        <row r="69">
          <cell r="B69" t="str">
            <v>M2.2</v>
          </cell>
          <cell r="C69" t="str">
            <v>Expatriates staff</v>
          </cell>
          <cell r="K69">
            <v>433875</v>
          </cell>
          <cell r="L69">
            <v>87006.20364310623</v>
          </cell>
          <cell r="M69">
            <v>339400.14844797843</v>
          </cell>
          <cell r="N69">
            <v>7468.6479089154709</v>
          </cell>
          <cell r="O69">
            <v>0</v>
          </cell>
          <cell r="P69">
            <v>0</v>
          </cell>
          <cell r="Q69">
            <v>0.18078123688771094</v>
          </cell>
        </row>
        <row r="70">
          <cell r="B70" t="str">
            <v>M2.2.1</v>
          </cell>
          <cell r="C70" t="str">
            <v>Personnel projet</v>
          </cell>
          <cell r="K70">
            <v>263885</v>
          </cell>
          <cell r="L70">
            <v>52917.619241396918</v>
          </cell>
          <cell r="M70">
            <v>206424.91079964227</v>
          </cell>
          <cell r="N70">
            <v>4542.4699589608963</v>
          </cell>
          <cell r="O70">
            <v>0</v>
          </cell>
          <cell r="Q70">
            <v>0.10995207535837188</v>
          </cell>
        </row>
        <row r="71">
          <cell r="B71" t="str">
            <v>M2.2.1.1.1</v>
          </cell>
          <cell r="C71" t="str">
            <v>Chef de projet - KITA</v>
          </cell>
          <cell r="D71">
            <v>1</v>
          </cell>
          <cell r="E71" t="str">
            <v>PERS</v>
          </cell>
          <cell r="F71">
            <v>24</v>
          </cell>
          <cell r="G71" t="str">
            <v>mois</v>
          </cell>
          <cell r="H71">
            <v>5380</v>
          </cell>
          <cell r="I71" t="str">
            <v>EUR</v>
          </cell>
          <cell r="J71">
            <v>5380</v>
          </cell>
          <cell r="K71">
            <v>129120</v>
          </cell>
          <cell r="L71">
            <v>25892.805564731494</v>
          </cell>
          <cell r="M71">
            <v>101004.54547416416</v>
          </cell>
          <cell r="N71">
            <v>2222.6489611043862</v>
          </cell>
          <cell r="O71">
            <v>0</v>
          </cell>
          <cell r="Q71">
            <v>5.379999609781904E-2</v>
          </cell>
        </row>
        <row r="72">
          <cell r="B72" t="str">
            <v>M2.2.1.2.1</v>
          </cell>
          <cell r="C72" t="str">
            <v xml:space="preserve"> Coordinateur Medical  </v>
          </cell>
          <cell r="D72">
            <v>1</v>
          </cell>
          <cell r="E72" t="str">
            <v>Pers</v>
          </cell>
          <cell r="F72">
            <v>5</v>
          </cell>
          <cell r="G72" t="str">
            <v>mois</v>
          </cell>
          <cell r="H72">
            <v>6119</v>
          </cell>
          <cell r="I72" t="str">
            <v>EUR</v>
          </cell>
          <cell r="J72">
            <v>6119</v>
          </cell>
          <cell r="K72">
            <v>30595</v>
          </cell>
          <cell r="L72">
            <v>6135.3034870892197</v>
          </cell>
          <cell r="M72">
            <v>23933.03956615592</v>
          </cell>
          <cell r="N72">
            <v>526.65694675486907</v>
          </cell>
          <cell r="O72">
            <v>0</v>
          </cell>
          <cell r="Q72">
            <v>1.2747915742044405E-2</v>
          </cell>
        </row>
        <row r="73">
          <cell r="B73" t="str">
            <v>M2.2.1.2.2</v>
          </cell>
          <cell r="C73" t="str">
            <v xml:space="preserve"> Coordinateur Meal </v>
          </cell>
          <cell r="D73">
            <v>1</v>
          </cell>
          <cell r="E73" t="str">
            <v>Pers</v>
          </cell>
          <cell r="F73">
            <v>5</v>
          </cell>
          <cell r="G73" t="str">
            <v>mois</v>
          </cell>
          <cell r="H73">
            <v>5589</v>
          </cell>
          <cell r="I73" t="str">
            <v>EUR</v>
          </cell>
          <cell r="J73">
            <v>5589</v>
          </cell>
          <cell r="K73">
            <v>27945</v>
          </cell>
          <cell r="L73">
            <v>5603.8913530546897</v>
          </cell>
          <cell r="M73">
            <v>21860.068333918196</v>
          </cell>
          <cell r="N73">
            <v>481.04031302712258</v>
          </cell>
          <cell r="O73">
            <v>0</v>
          </cell>
          <cell r="Q73">
            <v>1.1643749155464322E-2</v>
          </cell>
        </row>
        <row r="74">
          <cell r="B74" t="str">
            <v>M2.2.1.2.3</v>
          </cell>
          <cell r="C74" t="str">
            <v xml:space="preserve"> Coordinateur Général Adjoint </v>
          </cell>
          <cell r="D74">
            <v>1</v>
          </cell>
          <cell r="E74" t="str">
            <v>Pers</v>
          </cell>
          <cell r="F74">
            <v>5</v>
          </cell>
          <cell r="G74" t="str">
            <v>mois</v>
          </cell>
          <cell r="H74">
            <v>5824</v>
          </cell>
          <cell r="I74" t="str">
            <v>EUR</v>
          </cell>
          <cell r="J74">
            <v>5824</v>
          </cell>
          <cell r="K74">
            <v>29120</v>
          </cell>
          <cell r="L74">
            <v>5839.517487956793</v>
          </cell>
          <cell r="M74">
            <v>22779.21595575945</v>
          </cell>
          <cell r="N74">
            <v>501.26655628376488</v>
          </cell>
          <cell r="O74">
            <v>0</v>
          </cell>
          <cell r="Q74">
            <v>1.2133332453287566E-2</v>
          </cell>
        </row>
        <row r="75">
          <cell r="B75" t="str">
            <v>M2.2.1.2.4</v>
          </cell>
          <cell r="C75" t="str">
            <v xml:space="preserve"> Reporting officer volontaire</v>
          </cell>
          <cell r="D75">
            <v>1</v>
          </cell>
          <cell r="E75" t="str">
            <v>Pers</v>
          </cell>
          <cell r="F75">
            <v>5</v>
          </cell>
          <cell r="G75" t="str">
            <v>mois</v>
          </cell>
          <cell r="H75">
            <v>3862</v>
          </cell>
          <cell r="I75" t="str">
            <v>EUR</v>
          </cell>
          <cell r="J75">
            <v>3862</v>
          </cell>
          <cell r="K75">
            <v>19310</v>
          </cell>
          <cell r="L75">
            <v>3872.2899276251947</v>
          </cell>
          <cell r="M75">
            <v>15105.311130003949</v>
          </cell>
          <cell r="N75">
            <v>332.39894237086196</v>
          </cell>
          <cell r="O75">
            <v>0</v>
          </cell>
          <cell r="Q75">
            <v>8.0458327497590285E-3</v>
          </cell>
        </row>
        <row r="76">
          <cell r="B76" t="str">
            <v>M2.2.1.3.1</v>
          </cell>
          <cell r="C76" t="str">
            <v xml:space="preserve">PHARMACIEN (Roving) </v>
          </cell>
          <cell r="D76">
            <v>1</v>
          </cell>
          <cell r="E76" t="str">
            <v>Pers</v>
          </cell>
          <cell r="F76">
            <v>2</v>
          </cell>
          <cell r="G76" t="str">
            <v>mois</v>
          </cell>
          <cell r="H76">
            <v>5559</v>
          </cell>
          <cell r="I76" t="str">
            <v>EUR</v>
          </cell>
          <cell r="J76">
            <v>5559</v>
          </cell>
          <cell r="K76">
            <v>11118</v>
          </cell>
          <cell r="L76">
            <v>2229.5245683758112</v>
          </cell>
          <cell r="M76">
            <v>8697.0921358562355</v>
          </cell>
          <cell r="N76">
            <v>191.38329576795667</v>
          </cell>
          <cell r="O76">
            <v>0</v>
          </cell>
          <cell r="Q76">
            <v>4.6324996639990094E-3</v>
          </cell>
        </row>
        <row r="77">
          <cell r="B77" t="str">
            <v>M2.2.1.3.2</v>
          </cell>
          <cell r="C77" t="str">
            <v>Meal Régional</v>
          </cell>
          <cell r="D77">
            <v>1</v>
          </cell>
          <cell r="E77" t="str">
            <v>Pers</v>
          </cell>
          <cell r="F77">
            <v>2</v>
          </cell>
          <cell r="G77" t="str">
            <v>mois</v>
          </cell>
          <cell r="H77">
            <v>5559</v>
          </cell>
          <cell r="I77" t="str">
            <v>EUR</v>
          </cell>
          <cell r="J77">
            <v>5559</v>
          </cell>
          <cell r="K77">
            <v>11118</v>
          </cell>
          <cell r="L77">
            <v>2229.5245683758112</v>
          </cell>
          <cell r="M77">
            <v>8697.0921358562355</v>
          </cell>
          <cell r="N77">
            <v>191.38329576795667</v>
          </cell>
          <cell r="O77">
            <v>0</v>
          </cell>
          <cell r="Q77">
            <v>4.6324996639990094E-3</v>
          </cell>
        </row>
        <row r="78">
          <cell r="B78" t="str">
            <v>M2.2.1.3.3</v>
          </cell>
          <cell r="C78" t="str">
            <v>Psy Régional</v>
          </cell>
          <cell r="D78">
            <v>1</v>
          </cell>
          <cell r="E78" t="str">
            <v>Pers</v>
          </cell>
          <cell r="F78">
            <v>1</v>
          </cell>
          <cell r="G78" t="str">
            <v>mois</v>
          </cell>
          <cell r="H78">
            <v>5559</v>
          </cell>
          <cell r="I78" t="str">
            <v>EUR</v>
          </cell>
          <cell r="J78">
            <v>5559</v>
          </cell>
          <cell r="K78">
            <v>5559</v>
          </cell>
          <cell r="L78">
            <v>1114.7622841879056</v>
          </cell>
          <cell r="M78">
            <v>4348.5460679281177</v>
          </cell>
          <cell r="N78">
            <v>95.691647883978334</v>
          </cell>
          <cell r="O78">
            <v>0</v>
          </cell>
          <cell r="Q78">
            <v>2.3162498319995047E-3</v>
          </cell>
        </row>
        <row r="79">
          <cell r="B79" t="str">
            <v>M2.2.2</v>
          </cell>
          <cell r="C79" t="str">
            <v>Personnel support</v>
          </cell>
          <cell r="K79">
            <v>169990</v>
          </cell>
          <cell r="L79">
            <v>34088.584401709311</v>
          </cell>
          <cell r="M79">
            <v>132975.23764833616</v>
          </cell>
          <cell r="N79">
            <v>2926.1779499545742</v>
          </cell>
          <cell r="O79">
            <v>0</v>
          </cell>
          <cell r="Q79">
            <v>7.082916152933906E-2</v>
          </cell>
        </row>
        <row r="80">
          <cell r="B80" t="str">
            <v>M2.2.2.1</v>
          </cell>
          <cell r="C80" t="str">
            <v>Personnel SUPPORT coordination - BAMAKO</v>
          </cell>
          <cell r="O80">
            <v>0</v>
          </cell>
          <cell r="Q80">
            <v>0</v>
          </cell>
        </row>
        <row r="81">
          <cell r="B81" t="str">
            <v>M2.2.2.1.1</v>
          </cell>
          <cell r="C81" t="str">
            <v xml:space="preserve"> Coordinateur Général  </v>
          </cell>
          <cell r="D81">
            <v>1</v>
          </cell>
          <cell r="E81" t="str">
            <v>Pers</v>
          </cell>
          <cell r="F81">
            <v>5</v>
          </cell>
          <cell r="G81" t="str">
            <v>mois</v>
          </cell>
          <cell r="H81">
            <v>11185</v>
          </cell>
          <cell r="I81" t="str">
            <v>EUR</v>
          </cell>
          <cell r="J81">
            <v>11185</v>
          </cell>
          <cell r="K81">
            <v>55925</v>
          </cell>
          <cell r="L81">
            <v>11214.80135693625</v>
          </cell>
          <cell r="M81">
            <v>43747.515533167832</v>
          </cell>
          <cell r="N81">
            <v>962.68310989593238</v>
          </cell>
          <cell r="O81">
            <v>0</v>
          </cell>
          <cell r="Q81">
            <v>2.3302081643204228E-2</v>
          </cell>
        </row>
        <row r="82">
          <cell r="B82" t="str">
            <v>M2.2.2.1.2</v>
          </cell>
          <cell r="C82" t="str">
            <v xml:space="preserve"> Coordinateur RH </v>
          </cell>
          <cell r="D82">
            <v>1</v>
          </cell>
          <cell r="E82" t="str">
            <v>Pers</v>
          </cell>
          <cell r="F82">
            <v>5</v>
          </cell>
          <cell r="G82" t="str">
            <v>mois</v>
          </cell>
          <cell r="H82">
            <v>5471</v>
          </cell>
          <cell r="I82" t="str">
            <v>EUR</v>
          </cell>
          <cell r="J82">
            <v>5471</v>
          </cell>
          <cell r="K82">
            <v>27355</v>
          </cell>
          <cell r="L82">
            <v>5485.576953401719</v>
          </cell>
          <cell r="M82">
            <v>21398.538889759606</v>
          </cell>
          <cell r="N82">
            <v>470.88415683868095</v>
          </cell>
          <cell r="O82">
            <v>0</v>
          </cell>
          <cell r="Q82">
            <v>1.1397915839961586E-2</v>
          </cell>
        </row>
        <row r="83">
          <cell r="B83" t="str">
            <v>M2.2.2.1.3</v>
          </cell>
          <cell r="C83" t="str">
            <v xml:space="preserve"> Coordinateur Fin  </v>
          </cell>
          <cell r="D83">
            <v>1</v>
          </cell>
          <cell r="E83" t="str">
            <v>Pers</v>
          </cell>
          <cell r="F83">
            <v>5</v>
          </cell>
          <cell r="G83" t="str">
            <v>mois</v>
          </cell>
          <cell r="H83">
            <v>5775</v>
          </cell>
          <cell r="I83" t="str">
            <v>EUR</v>
          </cell>
          <cell r="J83">
            <v>5775</v>
          </cell>
          <cell r="K83">
            <v>28875</v>
          </cell>
          <cell r="L83">
            <v>5790.3869321686943</v>
          </cell>
          <cell r="M83">
            <v>22587.563898439359</v>
          </cell>
          <cell r="N83">
            <v>497.04916939195436</v>
          </cell>
          <cell r="O83">
            <v>0</v>
          </cell>
          <cell r="Q83">
            <v>1.2031249127358465E-2</v>
          </cell>
        </row>
        <row r="84">
          <cell r="B84" t="str">
            <v>M2.2.2.1.4</v>
          </cell>
          <cell r="C84" t="str">
            <v xml:space="preserve"> Coordinateur logistique  </v>
          </cell>
          <cell r="D84">
            <v>1</v>
          </cell>
          <cell r="E84" t="str">
            <v>Pers</v>
          </cell>
          <cell r="F84">
            <v>5</v>
          </cell>
          <cell r="G84" t="str">
            <v>mois</v>
          </cell>
          <cell r="H84">
            <v>11567</v>
          </cell>
          <cell r="I84" t="str">
            <v>EUR</v>
          </cell>
          <cell r="J84">
            <v>11567</v>
          </cell>
          <cell r="K84">
            <v>57835</v>
          </cell>
          <cell r="L84">
            <v>11597.819159202649</v>
          </cell>
          <cell r="M84">
            <v>45241.619326969361</v>
          </cell>
          <cell r="N84">
            <v>995.56151382800624</v>
          </cell>
          <cell r="O84">
            <v>0</v>
          </cell>
          <cell r="Q84">
            <v>2.4097914918814779E-2</v>
          </cell>
        </row>
        <row r="85">
          <cell r="B85" t="str">
            <v>M3</v>
          </cell>
          <cell r="C85" t="str">
            <v>3. Running costs</v>
          </cell>
          <cell r="K85">
            <v>249540.14942555403</v>
          </cell>
          <cell r="L85">
            <v>50041.005031520399</v>
          </cell>
          <cell r="M85">
            <v>195203.60416885914</v>
          </cell>
          <cell r="N85">
            <v>4295.5402251745736</v>
          </cell>
          <cell r="O85">
            <v>0</v>
          </cell>
          <cell r="Q85">
            <v>0.10397505471920684</v>
          </cell>
        </row>
        <row r="86">
          <cell r="B86" t="str">
            <v>M3.1</v>
          </cell>
          <cell r="C86" t="str">
            <v>Running costs of vehicles</v>
          </cell>
          <cell r="K86">
            <v>36490.196765946544</v>
          </cell>
          <cell r="L86">
            <v>7317.4842772571865</v>
          </cell>
          <cell r="M86">
            <v>28544.576662075946</v>
          </cell>
          <cell r="N86">
            <v>628.1358266134273</v>
          </cell>
          <cell r="O86">
            <v>0</v>
          </cell>
          <cell r="Q86">
            <v>1.520424754969465E-2</v>
          </cell>
        </row>
        <row r="87">
          <cell r="B87" t="str">
            <v>M3.1.1</v>
          </cell>
          <cell r="C87" t="str">
            <v xml:space="preserve">Frais de fonctionnement des véhicules - KITA </v>
          </cell>
          <cell r="D87">
            <v>1</v>
          </cell>
          <cell r="E87" t="str">
            <v>ff</v>
          </cell>
          <cell r="F87">
            <v>24</v>
          </cell>
          <cell r="G87" t="str">
            <v>mois</v>
          </cell>
          <cell r="H87">
            <v>328958.33333333331</v>
          </cell>
          <cell r="I87" t="str">
            <v>XOF</v>
          </cell>
          <cell r="J87">
            <v>501.4937462872312</v>
          </cell>
          <cell r="K87">
            <v>12035.849910893548</v>
          </cell>
          <cell r="L87">
            <v>2413.5836551197144</v>
          </cell>
          <cell r="M87">
            <v>9415.0832531370979</v>
          </cell>
          <cell r="N87">
            <v>207.18300263674001</v>
          </cell>
          <cell r="O87">
            <v>0</v>
          </cell>
          <cell r="Q87">
            <v>5.0149370991326566E-3</v>
          </cell>
        </row>
        <row r="88">
          <cell r="B88" t="str">
            <v>M3.1.2</v>
          </cell>
          <cell r="C88" t="str">
            <v xml:space="preserve">Frais de fonctionnement des motos - KITA </v>
          </cell>
          <cell r="D88">
            <v>1</v>
          </cell>
          <cell r="E88" t="str">
            <v>ff</v>
          </cell>
          <cell r="F88">
            <v>24</v>
          </cell>
          <cell r="G88" t="str">
            <v>mois</v>
          </cell>
          <cell r="H88">
            <v>30000</v>
          </cell>
          <cell r="I88" t="str">
            <v>XOF</v>
          </cell>
          <cell r="J88">
            <v>45.734705171223112</v>
          </cell>
          <cell r="K88">
            <v>1097.6329241093547</v>
          </cell>
          <cell r="L88">
            <v>220.11149229717472</v>
          </cell>
          <cell r="M88">
            <v>858.62697178704377</v>
          </cell>
          <cell r="N88">
            <v>18.894460025136514</v>
          </cell>
          <cell r="O88">
            <v>0</v>
          </cell>
          <cell r="Q88">
            <v>4.573470185402803E-4</v>
          </cell>
        </row>
        <row r="89">
          <cell r="B89" t="str">
            <v>M3.1.3</v>
          </cell>
          <cell r="C89" t="str">
            <v>Frais de fonctionnement des véhicules BAMAKO</v>
          </cell>
          <cell r="D89">
            <v>1</v>
          </cell>
          <cell r="E89" t="str">
            <v>ff</v>
          </cell>
          <cell r="F89">
            <v>6</v>
          </cell>
          <cell r="G89" t="str">
            <v>mois</v>
          </cell>
          <cell r="H89">
            <v>2553499.9999999995</v>
          </cell>
          <cell r="I89" t="str">
            <v>XOF</v>
          </cell>
          <cell r="J89">
            <v>3892.7856551572736</v>
          </cell>
          <cell r="K89">
            <v>23356.713930943642</v>
          </cell>
          <cell r="L89">
            <v>4683.7891298402974</v>
          </cell>
          <cell r="M89">
            <v>18270.866437151803</v>
          </cell>
          <cell r="N89">
            <v>402.05836395155075</v>
          </cell>
          <cell r="O89">
            <v>0</v>
          </cell>
          <cell r="Q89">
            <v>9.7319634320217133E-3</v>
          </cell>
        </row>
        <row r="90">
          <cell r="B90" t="str">
            <v>M3.2</v>
          </cell>
          <cell r="C90" t="str">
            <v>Travel costs</v>
          </cell>
          <cell r="K90">
            <v>0</v>
          </cell>
          <cell r="L90">
            <v>0</v>
          </cell>
          <cell r="M90">
            <v>0</v>
          </cell>
          <cell r="N90">
            <v>0</v>
          </cell>
          <cell r="O90">
            <v>0</v>
          </cell>
          <cell r="Q90">
            <v>0</v>
          </cell>
        </row>
        <row r="93">
          <cell r="B93" t="str">
            <v>M3.3</v>
          </cell>
          <cell r="C93" t="str">
            <v>Communication, visibility, information</v>
          </cell>
          <cell r="K93">
            <v>4004.4825434260997</v>
          </cell>
          <cell r="L93">
            <v>803.03042041739036</v>
          </cell>
          <cell r="M93">
            <v>3132.5196651020606</v>
          </cell>
          <cell r="N93">
            <v>68.932457906650171</v>
          </cell>
          <cell r="O93">
            <v>0</v>
          </cell>
          <cell r="Q93">
            <v>1.6685342720733321E-3</v>
          </cell>
        </row>
        <row r="94">
          <cell r="B94" t="str">
            <v>M3.3.1</v>
          </cell>
          <cell r="C94" t="str">
            <v>Matériel de visibilité</v>
          </cell>
          <cell r="D94">
            <v>1</v>
          </cell>
          <cell r="E94" t="str">
            <v>ff</v>
          </cell>
          <cell r="F94">
            <v>2</v>
          </cell>
          <cell r="G94" t="str">
            <v>année</v>
          </cell>
          <cell r="H94">
            <v>2002.2412717130499</v>
          </cell>
          <cell r="I94" t="str">
            <v>EUR</v>
          </cell>
          <cell r="J94">
            <v>2002.2412717130499</v>
          </cell>
          <cell r="K94">
            <v>4004.4825434260997</v>
          </cell>
          <cell r="L94">
            <v>803.03042041739036</v>
          </cell>
          <cell r="M94">
            <v>3132.5196651020606</v>
          </cell>
          <cell r="N94">
            <v>68.932457906650171</v>
          </cell>
          <cell r="O94">
            <v>0</v>
          </cell>
          <cell r="Q94">
            <v>1.6685342720733321E-3</v>
          </cell>
        </row>
        <row r="95">
          <cell r="B95" t="str">
            <v>M3.4</v>
          </cell>
          <cell r="C95" t="str">
            <v>Buildings : rent and utilities</v>
          </cell>
          <cell r="K95">
            <v>111092.45118201344</v>
          </cell>
          <cell r="L95">
            <v>22277.689267079462</v>
          </cell>
          <cell r="M95">
            <v>86902.436007202909</v>
          </cell>
          <cell r="N95">
            <v>1912.3259077311179</v>
          </cell>
          <cell r="O95">
            <v>0</v>
          </cell>
          <cell r="Q95">
            <v>4.6288517968474871E-2</v>
          </cell>
        </row>
        <row r="96">
          <cell r="B96" t="str">
            <v>M3.4.1</v>
          </cell>
          <cell r="C96" t="str">
            <v>LOCATION &amp; CHARGES - MAISON / BUREAU MDM - KITA</v>
          </cell>
          <cell r="D96">
            <v>1</v>
          </cell>
          <cell r="E96" t="str">
            <v>Bureau</v>
          </cell>
          <cell r="F96">
            <v>24</v>
          </cell>
          <cell r="G96" t="str">
            <v>mois</v>
          </cell>
          <cell r="H96">
            <v>1465661.2916666667</v>
          </cell>
          <cell r="I96" t="str">
            <v>XOF</v>
          </cell>
          <cell r="J96">
            <v>2234.3862351749681</v>
          </cell>
          <cell r="K96">
            <v>53625.26964419923</v>
          </cell>
          <cell r="L96">
            <v>10753.62980369849</v>
          </cell>
          <cell r="M96">
            <v>41948.543884307903</v>
          </cell>
          <cell r="N96">
            <v>923.09595619285949</v>
          </cell>
          <cell r="O96">
            <v>0</v>
          </cell>
          <cell r="Q96">
            <v>2.2343860731121535E-2</v>
          </cell>
        </row>
        <row r="97">
          <cell r="B97" t="str">
            <v>M3.4.2</v>
          </cell>
          <cell r="C97" t="str">
            <v>LOCATIONS  &amp; CHARGES - MAISON / BUREAU  - BAMAKO</v>
          </cell>
          <cell r="D97">
            <v>3</v>
          </cell>
          <cell r="E97" t="str">
            <v>Locaux</v>
          </cell>
          <cell r="F97">
            <v>6</v>
          </cell>
          <cell r="G97" t="str">
            <v>mois</v>
          </cell>
          <cell r="H97">
            <v>1709888.888888889</v>
          </cell>
          <cell r="I97" t="str">
            <v>XOF</v>
          </cell>
          <cell r="J97">
            <v>2606.7088069627871</v>
          </cell>
          <cell r="K97">
            <v>46920.758525330166</v>
          </cell>
          <cell r="L97">
            <v>9409.1548748922869</v>
          </cell>
          <cell r="M97">
            <v>36703.917968974492</v>
          </cell>
          <cell r="N97">
            <v>807.68568146340499</v>
          </cell>
          <cell r="O97">
            <v>0</v>
          </cell>
        </row>
        <row r="98">
          <cell r="B98" t="str">
            <v>M3.4.3</v>
          </cell>
          <cell r="C98" t="str">
            <v>ERAD - LOCATION &amp; CHARGES - BUREAU</v>
          </cell>
          <cell r="D98">
            <v>1</v>
          </cell>
          <cell r="E98" t="str">
            <v>Bureau</v>
          </cell>
          <cell r="F98">
            <v>24</v>
          </cell>
          <cell r="G98" t="str">
            <v>mois</v>
          </cell>
          <cell r="H98">
            <v>169999.99999999997</v>
          </cell>
          <cell r="I98" t="str">
            <v>XOF</v>
          </cell>
          <cell r="J98">
            <v>259.16332930359761</v>
          </cell>
          <cell r="K98">
            <v>6219.9199032863426</v>
          </cell>
          <cell r="L98">
            <v>1247.2984563506568</v>
          </cell>
          <cell r="M98">
            <v>4865.5528401265801</v>
          </cell>
          <cell r="N98">
            <v>107.06860680910692</v>
          </cell>
          <cell r="O98">
            <v>0</v>
          </cell>
          <cell r="Q98">
            <v>2.5916331050615878E-3</v>
          </cell>
        </row>
        <row r="99">
          <cell r="B99" t="str">
            <v>M3.4.4</v>
          </cell>
          <cell r="C99" t="str">
            <v>LOCATION &amp; CHARGES  - ENTREPOT MDM KITA</v>
          </cell>
          <cell r="D99">
            <v>1</v>
          </cell>
          <cell r="E99" t="str">
            <v>Local</v>
          </cell>
          <cell r="F99">
            <v>3</v>
          </cell>
          <cell r="G99" t="str">
            <v>mois</v>
          </cell>
          <cell r="H99">
            <v>945999.99999999988</v>
          </cell>
          <cell r="I99" t="str">
            <v>XOF</v>
          </cell>
          <cell r="J99">
            <v>1442.1677030659021</v>
          </cell>
          <cell r="K99">
            <v>4326.5031091977062</v>
          </cell>
          <cell r="L99">
            <v>867.60613213803038</v>
          </cell>
          <cell r="M99">
            <v>3384.4213137939309</v>
          </cell>
          <cell r="N99">
            <v>74.475663265746434</v>
          </cell>
          <cell r="O99">
            <v>0</v>
          </cell>
          <cell r="Q99">
            <v>1.8027094980796047E-3</v>
          </cell>
        </row>
        <row r="100">
          <cell r="B100" t="str">
            <v>M3.5</v>
          </cell>
          <cell r="C100" t="str">
            <v>Supplies and materials</v>
          </cell>
          <cell r="K100">
            <v>97953.018934167951</v>
          </cell>
          <cell r="L100">
            <v>19642.801066766366</v>
          </cell>
          <cell r="M100">
            <v>76624.071834478222</v>
          </cell>
          <cell r="N100">
            <v>1686.1460329233782</v>
          </cell>
          <cell r="O100">
            <v>0</v>
          </cell>
          <cell r="Q100">
            <v>4.081375492896399E-2</v>
          </cell>
        </row>
        <row r="101">
          <cell r="B101" t="str">
            <v>M3.5.1</v>
          </cell>
          <cell r="C101" t="str">
            <v>SERVICES &amp; CONSOMMABLES -  MAISON / BUREAU MDM - KITA</v>
          </cell>
          <cell r="D101">
            <v>1</v>
          </cell>
          <cell r="E101" t="str">
            <v>Bureau</v>
          </cell>
          <cell r="F101">
            <v>24</v>
          </cell>
          <cell r="G101" t="str">
            <v>mois</v>
          </cell>
          <cell r="H101">
            <v>457500</v>
          </cell>
          <cell r="I101" t="str">
            <v>XOF</v>
          </cell>
          <cell r="J101">
            <v>697.45425386115255</v>
          </cell>
          <cell r="K101">
            <v>16738.90209266766</v>
          </cell>
          <cell r="L101">
            <v>3356.7002575319148</v>
          </cell>
          <cell r="M101">
            <v>13094.061319752414</v>
          </cell>
          <cell r="N101">
            <v>288.14051538333183</v>
          </cell>
          <cell r="O101">
            <v>0</v>
          </cell>
          <cell r="Q101">
            <v>6.9745420327392751E-3</v>
          </cell>
        </row>
        <row r="102">
          <cell r="B102" t="str">
            <v>M3.5.2</v>
          </cell>
          <cell r="C102" t="str">
            <v>SERVICES &amp; CONSOMMABLES - MAISON / BUREAU  - BAMAKO</v>
          </cell>
          <cell r="D102">
            <v>3</v>
          </cell>
          <cell r="E102" t="str">
            <v>Locaux</v>
          </cell>
          <cell r="F102">
            <v>6</v>
          </cell>
          <cell r="G102" t="str">
            <v>mois</v>
          </cell>
          <cell r="H102">
            <v>2351831.5800555558</v>
          </cell>
          <cell r="I102" t="str">
            <v>XOF</v>
          </cell>
          <cell r="J102">
            <v>3585.3441308737551</v>
          </cell>
          <cell r="K102">
            <v>64536.194355727595</v>
          </cell>
          <cell r="L102">
            <v>12941.628967941269</v>
          </cell>
          <cell r="M102">
            <v>50483.650693406002</v>
          </cell>
          <cell r="N102">
            <v>1110.9146943803332</v>
          </cell>
          <cell r="O102">
            <v>0</v>
          </cell>
          <cell r="Q102">
            <v>2.6890079031182127E-2</v>
          </cell>
        </row>
        <row r="103">
          <cell r="B103" t="str">
            <v>M3.5.3</v>
          </cell>
          <cell r="C103" t="str">
            <v>ERAD - SERVICES &amp; CONSOMMABLES - BUREAU ERAD</v>
          </cell>
          <cell r="D103">
            <v>1</v>
          </cell>
          <cell r="E103" t="str">
            <v>Bureau</v>
          </cell>
          <cell r="F103">
            <v>24</v>
          </cell>
          <cell r="G103" t="str">
            <v>mois</v>
          </cell>
          <cell r="H103">
            <v>435000</v>
          </cell>
          <cell r="I103" t="str">
            <v>XOF</v>
          </cell>
          <cell r="J103">
            <v>663.1532249827352</v>
          </cell>
          <cell r="K103">
            <v>15915.677399585646</v>
          </cell>
          <cell r="L103">
            <v>3191.6166383090331</v>
          </cell>
          <cell r="M103">
            <v>12450.091090912132</v>
          </cell>
          <cell r="N103">
            <v>273.96967036447944</v>
          </cell>
          <cell r="O103">
            <v>0</v>
          </cell>
          <cell r="Q103">
            <v>6.6315317688340654E-3</v>
          </cell>
        </row>
        <row r="104">
          <cell r="B104" t="str">
            <v>M3.5.4</v>
          </cell>
          <cell r="C104" t="str">
            <v>SERVICES &amp; CONSOMMABLES - ENTREPOT MDM KITA</v>
          </cell>
          <cell r="D104">
            <v>1</v>
          </cell>
          <cell r="E104" t="str">
            <v>Local</v>
          </cell>
          <cell r="F104">
            <v>3</v>
          </cell>
          <cell r="G104" t="str">
            <v>mois</v>
          </cell>
          <cell r="H104">
            <v>166666.66666666666</v>
          </cell>
          <cell r="I104" t="str">
            <v>XOF</v>
          </cell>
          <cell r="J104">
            <v>254.08169539568397</v>
          </cell>
          <cell r="K104">
            <v>762.24508618705192</v>
          </cell>
          <cell r="L104">
            <v>152.85520298414912</v>
          </cell>
          <cell r="M104">
            <v>596.2687304076693</v>
          </cell>
          <cell r="N104">
            <v>13.121152795233691</v>
          </cell>
          <cell r="O104">
            <v>0</v>
          </cell>
          <cell r="Q104">
            <v>3.1760209620852801E-4</v>
          </cell>
        </row>
        <row r="105">
          <cell r="B105" t="str">
            <v>M3.6</v>
          </cell>
          <cell r="C105" t="str">
            <v>External services</v>
          </cell>
          <cell r="K105">
            <v>0</v>
          </cell>
          <cell r="L105">
            <v>0</v>
          </cell>
          <cell r="M105">
            <v>0</v>
          </cell>
          <cell r="N105">
            <v>0</v>
          </cell>
          <cell r="O105">
            <v>0</v>
          </cell>
        </row>
        <row r="107">
          <cell r="B107" t="str">
            <v>M4</v>
          </cell>
          <cell r="C107" t="str">
            <v>4. ACTIVITES</v>
          </cell>
          <cell r="K107">
            <v>735957.6336323265</v>
          </cell>
          <cell r="L107">
            <v>124774.27636262742</v>
          </cell>
          <cell r="M107">
            <v>486728.60263706307</v>
          </cell>
          <cell r="N107">
            <v>10710.674632635981</v>
          </cell>
          <cell r="O107">
            <v>113744.08</v>
          </cell>
          <cell r="Q107">
            <v>0.30664899177183474</v>
          </cell>
        </row>
        <row r="108">
          <cell r="B108" t="str">
            <v>M4.1</v>
          </cell>
          <cell r="C108" t="str">
            <v>RESULTAT 1 : Renforcer les  mécanismes communautaires de sensibilisation, d’empowerment, de prévention et d’alerte précoce en terme de protection (VBG) et d’accès aux soins (santé sexuelle et reproductive, soutien psychosocial)</v>
          </cell>
          <cell r="K108">
            <v>124774.27636262742</v>
          </cell>
          <cell r="L108">
            <v>124774.27636262742</v>
          </cell>
          <cell r="M108">
            <v>0</v>
          </cell>
          <cell r="N108">
            <v>0</v>
          </cell>
          <cell r="O108">
            <v>0</v>
          </cell>
          <cell r="Q108">
            <v>5.1989278046914111E-2</v>
          </cell>
        </row>
        <row r="109">
          <cell r="B109" t="str">
            <v>M4.1.1</v>
          </cell>
          <cell r="C109" t="str">
            <v>ACTIVITE 1 : Sensibiliser les populations sur la disponibilité des services SMSPS, SSR et PEC VSBG</v>
          </cell>
          <cell r="D109">
            <v>1</v>
          </cell>
          <cell r="E109" t="str">
            <v>Activité</v>
          </cell>
          <cell r="F109">
            <v>2</v>
          </cell>
          <cell r="G109" t="str">
            <v>fois</v>
          </cell>
          <cell r="H109">
            <v>16048000.000000002</v>
          </cell>
          <cell r="I109" t="str">
            <v>XOF</v>
          </cell>
          <cell r="J109">
            <v>24465.018286259619</v>
          </cell>
          <cell r="K109">
            <v>48930.036572519239</v>
          </cell>
          <cell r="L109">
            <v>48930.036572519239</v>
          </cell>
          <cell r="M109">
            <v>0</v>
          </cell>
          <cell r="N109">
            <v>0</v>
          </cell>
          <cell r="O109">
            <v>0</v>
          </cell>
          <cell r="Q109">
            <v>2.038751375981783E-2</v>
          </cell>
        </row>
        <row r="110">
          <cell r="B110" t="str">
            <v>M4.1.2</v>
          </cell>
          <cell r="C110" t="str">
            <v>ACTIVITE 2 : Appuyer le renforcement de capacités des éducateurs</v>
          </cell>
          <cell r="D110">
            <v>1</v>
          </cell>
          <cell r="E110" t="str">
            <v>Activité</v>
          </cell>
          <cell r="F110">
            <v>2</v>
          </cell>
          <cell r="G110" t="str">
            <v>fois</v>
          </cell>
          <cell r="H110">
            <v>4671499.9999999991</v>
          </cell>
          <cell r="I110" t="str">
            <v>XOF</v>
          </cell>
          <cell r="J110">
            <v>7121.6558402456249</v>
          </cell>
          <cell r="K110">
            <v>14243.31168049125</v>
          </cell>
          <cell r="L110">
            <v>14243.31168049125</v>
          </cell>
          <cell r="M110">
            <v>0</v>
          </cell>
          <cell r="N110">
            <v>0</v>
          </cell>
          <cell r="O110">
            <v>0</v>
          </cell>
          <cell r="Q110">
            <v>5.9347127697525533E-3</v>
          </cell>
        </row>
        <row r="111">
          <cell r="B111" t="str">
            <v>M4.1.3</v>
          </cell>
          <cell r="C111" t="str">
            <v>ACTIVITE 3 : Former et accompagner les acteurs communautaires (matrones/ATR et relais communautaires) sur l’identification et l’orientation des cas (e.a. signes de danger de la grossesse, traumatisme psy, ...)</v>
          </cell>
          <cell r="D111">
            <v>1</v>
          </cell>
          <cell r="E111" t="str">
            <v>Activité</v>
          </cell>
          <cell r="F111">
            <v>2</v>
          </cell>
          <cell r="G111" t="str">
            <v>fois</v>
          </cell>
          <cell r="H111">
            <v>2773000</v>
          </cell>
          <cell r="I111" t="str">
            <v>XOF</v>
          </cell>
          <cell r="J111">
            <v>4227.4112479933901</v>
          </cell>
          <cell r="K111">
            <v>8454.8224959867803</v>
          </cell>
          <cell r="L111">
            <v>8454.8224959867803</v>
          </cell>
          <cell r="M111">
            <v>0</v>
          </cell>
          <cell r="N111">
            <v>0</v>
          </cell>
          <cell r="O111">
            <v>0</v>
          </cell>
          <cell r="Q111">
            <v>3.5228424511449924E-3</v>
          </cell>
        </row>
        <row r="112">
          <cell r="B112" t="str">
            <v>M4.1.4</v>
          </cell>
          <cell r="C112" t="str">
            <v>ACTIVITE 4 : Identifier et référer les personnes à besoin de protection et de santé (mentale, SDSR et SVSBG)</v>
          </cell>
          <cell r="D112">
            <v>1</v>
          </cell>
          <cell r="E112" t="str">
            <v>Activité</v>
          </cell>
          <cell r="F112">
            <v>2</v>
          </cell>
          <cell r="G112" t="str">
            <v>fois</v>
          </cell>
          <cell r="H112">
            <v>1727999.9999999998</v>
          </cell>
          <cell r="I112" t="str">
            <v>XOF</v>
          </cell>
          <cell r="J112">
            <v>2634.3190178624509</v>
          </cell>
          <cell r="K112">
            <v>5268.6380357249018</v>
          </cell>
          <cell r="L112">
            <v>5268.6380357249018</v>
          </cell>
          <cell r="M112">
            <v>0</v>
          </cell>
          <cell r="N112">
            <v>0</v>
          </cell>
          <cell r="O112">
            <v>0</v>
          </cell>
          <cell r="Q112">
            <v>2.1952656889933451E-3</v>
          </cell>
        </row>
        <row r="113">
          <cell r="B113" t="str">
            <v>M4.1.5</v>
          </cell>
          <cell r="C113" t="str">
            <v xml:space="preserve">ACTIVITE 5 : Renforcer la stratégie DBC (distributeur à base communautaire des contraceptifs) </v>
          </cell>
          <cell r="D113">
            <v>1</v>
          </cell>
          <cell r="E113" t="str">
            <v>Activité</v>
          </cell>
          <cell r="F113">
            <v>2</v>
          </cell>
          <cell r="G113" t="str">
            <v>fois</v>
          </cell>
          <cell r="H113">
            <v>390999.99999999994</v>
          </cell>
          <cell r="I113" t="str">
            <v>XOF</v>
          </cell>
          <cell r="J113">
            <v>596.07565739827453</v>
          </cell>
          <cell r="K113">
            <v>1192.1513147965491</v>
          </cell>
          <cell r="L113">
            <v>1192.1513147965491</v>
          </cell>
          <cell r="M113">
            <v>0</v>
          </cell>
          <cell r="N113">
            <v>0</v>
          </cell>
          <cell r="O113">
            <v>0</v>
          </cell>
          <cell r="Q113">
            <v>4.9672967847013772E-4</v>
          </cell>
        </row>
        <row r="114">
          <cell r="B114" t="str">
            <v>M4.1.6</v>
          </cell>
          <cell r="C114" t="str">
            <v>ACTIVITE 6 : Appuyer la gestion et la promotion de l’hygiène menstruelle en milieu scolaire/sites PDI</v>
          </cell>
          <cell r="D114">
            <v>1</v>
          </cell>
          <cell r="E114" t="str">
            <v>Activité</v>
          </cell>
          <cell r="F114">
            <v>2</v>
          </cell>
          <cell r="G114" t="str">
            <v>fois</v>
          </cell>
          <cell r="H114">
            <v>7749780</v>
          </cell>
          <cell r="I114" t="str">
            <v>XOF</v>
          </cell>
          <cell r="J114">
            <v>11814.463448061382</v>
          </cell>
          <cell r="K114">
            <v>23628.926896122764</v>
          </cell>
          <cell r="L114">
            <v>23628.926896122764</v>
          </cell>
          <cell r="M114">
            <v>0</v>
          </cell>
          <cell r="N114">
            <v>0</v>
          </cell>
          <cell r="O114">
            <v>0</v>
          </cell>
          <cell r="Q114">
            <v>9.8453854926197036E-3</v>
          </cell>
        </row>
        <row r="115">
          <cell r="B115" t="str">
            <v>M4.1.7</v>
          </cell>
          <cell r="C115" t="str">
            <v>ACTIVITE 7 : Sensibiliser et former les adolescents.es, les familles et la communauté dans leur rôle de prévention de la violence (psychologique, physique, sexuelle) et leurs conséquences</v>
          </cell>
          <cell r="D115">
            <v>1</v>
          </cell>
          <cell r="E115" t="str">
            <v>Activité</v>
          </cell>
          <cell r="F115">
            <v>2</v>
          </cell>
          <cell r="G115" t="str">
            <v>fois</v>
          </cell>
          <cell r="H115">
            <v>1661999.9999999998</v>
          </cell>
          <cell r="I115" t="str">
            <v>XOF</v>
          </cell>
          <cell r="J115">
            <v>2533.7026664857603</v>
          </cell>
          <cell r="K115">
            <v>5067.4053329715207</v>
          </cell>
          <cell r="L115">
            <v>5067.4053329715207</v>
          </cell>
          <cell r="M115">
            <v>0</v>
          </cell>
          <cell r="N115">
            <v>0</v>
          </cell>
          <cell r="O115">
            <v>0</v>
          </cell>
          <cell r="Q115">
            <v>2.1114187355942937E-3</v>
          </cell>
        </row>
        <row r="116">
          <cell r="B116" t="str">
            <v>M4.1.8</v>
          </cell>
          <cell r="C116" t="str">
            <v>ACTIVITE 8: Renforcer la réinsertion socioprofessionnelle et économique  des filles/femmes en situation de vulnérabilité et en particulier les survivant,es de VBG</v>
          </cell>
          <cell r="D116">
            <v>1</v>
          </cell>
          <cell r="E116" t="str">
            <v>Activité</v>
          </cell>
          <cell r="F116">
            <v>2</v>
          </cell>
          <cell r="G116" t="str">
            <v>fois</v>
          </cell>
          <cell r="H116">
            <v>3899999.9999999991</v>
          </cell>
          <cell r="I116" t="str">
            <v>XOF</v>
          </cell>
          <cell r="J116">
            <v>5945.5116722590037</v>
          </cell>
          <cell r="K116">
            <v>11891.023344518007</v>
          </cell>
          <cell r="L116">
            <v>11891.023344518007</v>
          </cell>
          <cell r="M116">
            <v>0</v>
          </cell>
          <cell r="N116">
            <v>0</v>
          </cell>
          <cell r="O116">
            <v>0</v>
          </cell>
          <cell r="Q116">
            <v>4.9545927008530352E-3</v>
          </cell>
        </row>
        <row r="117">
          <cell r="B117" t="str">
            <v>M4.1.9</v>
          </cell>
          <cell r="C117" t="str">
            <v xml:space="preserve">ACTIVITE  9 : Organiser une Rencontre Communautaire en début et en fin de projet pour informer les communautés et renforcer leur implication et participation active au processus de programmation, d’implémentation, de suivi/évaluation et de capitalisation du projet </v>
          </cell>
          <cell r="D117">
            <v>1</v>
          </cell>
          <cell r="E117" t="str">
            <v>Activité</v>
          </cell>
          <cell r="F117">
            <v>2</v>
          </cell>
          <cell r="G117" t="str">
            <v>fois</v>
          </cell>
          <cell r="H117">
            <v>2000000</v>
          </cell>
          <cell r="I117" t="str">
            <v>XOF</v>
          </cell>
          <cell r="J117">
            <v>3048.9803447482077</v>
          </cell>
          <cell r="K117">
            <v>6097.9606894964154</v>
          </cell>
          <cell r="L117">
            <v>6097.9606894964154</v>
          </cell>
          <cell r="M117">
            <v>0</v>
          </cell>
          <cell r="N117">
            <v>0</v>
          </cell>
          <cell r="O117">
            <v>0</v>
          </cell>
          <cell r="Q117">
            <v>2.5408167696682241E-3</v>
          </cell>
        </row>
        <row r="118">
          <cell r="B118" t="str">
            <v>M4.2</v>
          </cell>
          <cell r="C118" t="str">
            <v>RESULTAT 2 : Renforcer les capacités des services de prise en charge médicale (e.a. SSR/ VLG) et psychosociale des personnes affectées directement ou indirectement par le conflit  e.a. les Survivantes de Violences Liées au Genre</v>
          </cell>
          <cell r="K118">
            <v>486728.60263706307</v>
          </cell>
          <cell r="L118">
            <v>0</v>
          </cell>
          <cell r="M118">
            <v>486728.60263706307</v>
          </cell>
          <cell r="N118">
            <v>0</v>
          </cell>
          <cell r="O118">
            <v>0</v>
          </cell>
          <cell r="Q118">
            <v>0.20280356972251323</v>
          </cell>
        </row>
        <row r="119">
          <cell r="B119" t="str">
            <v>M4.2.1</v>
          </cell>
          <cell r="C119" t="str">
            <v>ACTIVITE 1: Doter les centres de santé en équipements de base et en produits de santé y compris ceux nécessaires à la prise en charge des survivant.e.s des VSBG et des problèmes de santé mentale permettant d’assurer la confidentialité de la consultation.</v>
          </cell>
          <cell r="D119">
            <v>1</v>
          </cell>
          <cell r="E119" t="str">
            <v>Activité</v>
          </cell>
          <cell r="F119">
            <v>2</v>
          </cell>
          <cell r="G119" t="str">
            <v>fois</v>
          </cell>
          <cell r="H119">
            <v>146244.73784104749</v>
          </cell>
          <cell r="I119" t="str">
            <v>EUR</v>
          </cell>
          <cell r="J119">
            <v>146244.73784104749</v>
          </cell>
          <cell r="K119">
            <v>292489.47568209498</v>
          </cell>
          <cell r="L119">
            <v>0</v>
          </cell>
          <cell r="M119">
            <v>292489.47568209498</v>
          </cell>
          <cell r="N119">
            <v>0</v>
          </cell>
          <cell r="O119">
            <v>0</v>
          </cell>
          <cell r="Q119">
            <v>0.12187060602811221</v>
          </cell>
        </row>
        <row r="120">
          <cell r="B120" t="str">
            <v>M4.2.2</v>
          </cell>
          <cell r="C120" t="str">
            <v xml:space="preserve">ACTIVITE 2 : Remise à niveau/accompagner (par système de coaching ou stage) les prestataires, les acteurs de la protection et les élus sur le protocole de prise en charge de survivant.e.s de VSBG intégrant le GBV/IMS et les SONUBsurvivant.e.s de VSBG intégrant le GBV/IMS </v>
          </cell>
          <cell r="D120">
            <v>1</v>
          </cell>
          <cell r="E120" t="str">
            <v>Activité</v>
          </cell>
          <cell r="F120">
            <v>1</v>
          </cell>
          <cell r="G120" t="str">
            <v>fois</v>
          </cell>
          <cell r="H120">
            <v>5360000</v>
          </cell>
          <cell r="I120" t="str">
            <v>XOF</v>
          </cell>
          <cell r="J120">
            <v>8171.2673239251963</v>
          </cell>
          <cell r="K120">
            <v>8171.2673239251963</v>
          </cell>
          <cell r="L120">
            <v>0</v>
          </cell>
          <cell r="M120">
            <v>8171.2673239251963</v>
          </cell>
          <cell r="N120">
            <v>0</v>
          </cell>
          <cell r="O120">
            <v>0</v>
          </cell>
          <cell r="Q120">
            <v>3.4046944713554197E-3</v>
          </cell>
        </row>
        <row r="121">
          <cell r="B121" t="str">
            <v>M4.2.3</v>
          </cell>
          <cell r="C121" t="str">
            <v>ACTIVITE 3: Former/accompagner les prestataires sur les SONUB</v>
          </cell>
          <cell r="D121">
            <v>1</v>
          </cell>
          <cell r="E121" t="str">
            <v>Activité</v>
          </cell>
          <cell r="F121">
            <v>6</v>
          </cell>
          <cell r="G121" t="str">
            <v>fois</v>
          </cell>
          <cell r="H121">
            <v>668000</v>
          </cell>
          <cell r="I121" t="str">
            <v>XOF</v>
          </cell>
          <cell r="J121">
            <v>1018.3594351459013</v>
          </cell>
          <cell r="K121">
            <v>6110.1566108754078</v>
          </cell>
          <cell r="L121">
            <v>0</v>
          </cell>
          <cell r="M121">
            <v>6110.1566108754078</v>
          </cell>
          <cell r="N121">
            <v>0</v>
          </cell>
          <cell r="O121">
            <v>0</v>
          </cell>
          <cell r="Q121">
            <v>2.5458984032075602E-3</v>
          </cell>
        </row>
        <row r="122">
          <cell r="B122" t="str">
            <v>M4.2.4</v>
          </cell>
          <cell r="C122" t="str">
            <v>ACTIVITE 4: Appuyer le district dans la mise en place de 3 nouvelles  structures SONUB</v>
          </cell>
          <cell r="D122">
            <v>1</v>
          </cell>
          <cell r="E122" t="str">
            <v>Activité</v>
          </cell>
          <cell r="F122">
            <v>1</v>
          </cell>
          <cell r="G122" t="str">
            <v>fois</v>
          </cell>
          <cell r="H122">
            <v>83999.999999999985</v>
          </cell>
          <cell r="I122" t="str">
            <v>XOF</v>
          </cell>
          <cell r="J122">
            <v>128.0571744794247</v>
          </cell>
          <cell r="K122">
            <v>128.0571744794247</v>
          </cell>
          <cell r="L122">
            <v>0</v>
          </cell>
          <cell r="M122">
            <v>128.0571744794247</v>
          </cell>
          <cell r="N122">
            <v>0</v>
          </cell>
          <cell r="O122">
            <v>0</v>
          </cell>
          <cell r="Q122">
            <v>5.3357152163032694E-5</v>
          </cell>
        </row>
        <row r="123">
          <cell r="B123" t="str">
            <v>M4.2.5</v>
          </cell>
          <cell r="C123" t="str">
            <v>ACTIVITE 5 : Prise en charge holistique des cas de VSBG à travers le système de guichet unique et les CSCOM</v>
          </cell>
          <cell r="D123">
            <v>1</v>
          </cell>
          <cell r="E123" t="str">
            <v>Activité</v>
          </cell>
          <cell r="F123">
            <v>24</v>
          </cell>
          <cell r="G123" t="str">
            <v>mois</v>
          </cell>
          <cell r="H123">
            <v>1026553.333333333</v>
          </cell>
          <cell r="I123" t="str">
            <v>XOF</v>
          </cell>
          <cell r="J123">
            <v>1564.9704680845437</v>
          </cell>
          <cell r="K123">
            <v>37559.29123402905</v>
          </cell>
          <cell r="L123">
            <v>0</v>
          </cell>
          <cell r="M123">
            <v>37559.29123402905</v>
          </cell>
          <cell r="N123">
            <v>0</v>
          </cell>
          <cell r="O123">
            <v>0</v>
          </cell>
          <cell r="Q123">
            <v>1.5649703545752881E-2</v>
          </cell>
        </row>
        <row r="124">
          <cell r="B124" t="str">
            <v>M4.2.6</v>
          </cell>
          <cell r="C124" t="str">
            <v xml:space="preserve">ACTIVITE 6 : Mettre à jour semestriellement la cartographie des acteurs SDSR/VBG </v>
          </cell>
          <cell r="D124">
            <v>1</v>
          </cell>
          <cell r="E124" t="str">
            <v>Activité</v>
          </cell>
          <cell r="F124">
            <v>2</v>
          </cell>
          <cell r="G124" t="str">
            <v>fois</v>
          </cell>
          <cell r="H124">
            <v>1250000</v>
          </cell>
          <cell r="I124" t="str">
            <v>XOF</v>
          </cell>
          <cell r="J124">
            <v>1905.6127154676296</v>
          </cell>
          <cell r="K124">
            <v>3811.2254309352593</v>
          </cell>
          <cell r="L124">
            <v>0</v>
          </cell>
          <cell r="M124">
            <v>3811.2254309352593</v>
          </cell>
          <cell r="N124">
            <v>0</v>
          </cell>
          <cell r="O124">
            <v>0</v>
          </cell>
          <cell r="Q124">
            <v>1.5880104810426399E-3</v>
          </cell>
        </row>
        <row r="125">
          <cell r="B125" t="str">
            <v>M4.2.7</v>
          </cell>
          <cell r="C125" t="str">
            <v>ACTIVITE 7 : Organiser des missions de supervision formatives sur la SMSPS à l'intention des prestataires de soins</v>
          </cell>
          <cell r="D125">
            <v>1</v>
          </cell>
          <cell r="E125" t="str">
            <v>Activité</v>
          </cell>
          <cell r="F125">
            <v>12</v>
          </cell>
          <cell r="G125" t="str">
            <v>fois</v>
          </cell>
          <cell r="H125">
            <v>196250</v>
          </cell>
          <cell r="I125" t="str">
            <v>XOF</v>
          </cell>
          <cell r="J125">
            <v>299.18119632841785</v>
          </cell>
          <cell r="K125">
            <v>3590.1743559410143</v>
          </cell>
          <cell r="L125">
            <v>0</v>
          </cell>
          <cell r="M125">
            <v>3590.1743559410143</v>
          </cell>
          <cell r="N125">
            <v>0</v>
          </cell>
          <cell r="O125">
            <v>0</v>
          </cell>
          <cell r="Q125">
            <v>1.4959058731421667E-3</v>
          </cell>
        </row>
        <row r="126">
          <cell r="B126" t="str">
            <v>M4.2.8</v>
          </cell>
          <cell r="C126" t="str">
            <v>ACTIVITE 8 : Déployer des équipes mobiles pour assurer des consultations foraines et mobiles sur les zones défavorisées et les sites des PDI</v>
          </cell>
          <cell r="D126">
            <v>1</v>
          </cell>
          <cell r="E126" t="str">
            <v>Activité</v>
          </cell>
          <cell r="F126">
            <v>12</v>
          </cell>
          <cell r="G126" t="str">
            <v>fois</v>
          </cell>
          <cell r="H126">
            <v>612062.50000000012</v>
          </cell>
          <cell r="I126" t="str">
            <v>XOF</v>
          </cell>
          <cell r="J126">
            <v>933.08326612872497</v>
          </cell>
          <cell r="K126">
            <v>11196.9991935447</v>
          </cell>
          <cell r="L126">
            <v>0</v>
          </cell>
          <cell r="M126">
            <v>11196.9991935447</v>
          </cell>
          <cell r="N126">
            <v>0</v>
          </cell>
          <cell r="O126">
            <v>0</v>
          </cell>
          <cell r="Q126">
            <v>4.6654159922551721E-3</v>
          </cell>
        </row>
        <row r="127">
          <cell r="B127" t="str">
            <v>M4.2.9</v>
          </cell>
          <cell r="C127" t="str">
            <v xml:space="preserve">ACTIVITE 9 : Réaliser des supervisions conjointes MDM/partenaires de mise en œuvre </v>
          </cell>
          <cell r="D127">
            <v>2</v>
          </cell>
          <cell r="E127" t="str">
            <v>Activité</v>
          </cell>
          <cell r="F127">
            <v>8</v>
          </cell>
          <cell r="G127" t="str">
            <v>fois</v>
          </cell>
          <cell r="H127">
            <v>604750</v>
          </cell>
          <cell r="I127" t="str">
            <v>XOF</v>
          </cell>
          <cell r="J127">
            <v>921.93543174323929</v>
          </cell>
          <cell r="K127">
            <v>14750.966907891829</v>
          </cell>
          <cell r="L127">
            <v>0</v>
          </cell>
          <cell r="M127">
            <v>14750.966907891829</v>
          </cell>
          <cell r="N127">
            <v>0</v>
          </cell>
          <cell r="O127">
            <v>0</v>
          </cell>
          <cell r="Q127">
            <v>6.1462357658274335E-3</v>
          </cell>
        </row>
        <row r="128">
          <cell r="B128" t="str">
            <v>M4.2.10</v>
          </cell>
          <cell r="C128" t="str">
            <v>ACTIVITE 10 : Appuyer l'élaboration et  la mise en œuvre du plan de contingence dans les situations d’urgence humanitaire (e.a. mouvement des populations, catastrophes et épidémies)</v>
          </cell>
          <cell r="D128">
            <v>1</v>
          </cell>
          <cell r="E128" t="str">
            <v>Activité</v>
          </cell>
          <cell r="F128">
            <v>24</v>
          </cell>
          <cell r="G128" t="str">
            <v>mois</v>
          </cell>
          <cell r="H128">
            <v>107166.66666666667</v>
          </cell>
          <cell r="I128" t="str">
            <v>XOF</v>
          </cell>
          <cell r="J128">
            <v>163.37453013942479</v>
          </cell>
          <cell r="K128">
            <v>3920.988723346195</v>
          </cell>
          <cell r="L128">
            <v>0</v>
          </cell>
          <cell r="M128">
            <v>3920.988723346195</v>
          </cell>
          <cell r="N128">
            <v>0</v>
          </cell>
          <cell r="O128">
            <v>0</v>
          </cell>
          <cell r="Q128">
            <v>1.6337451828966679E-3</v>
          </cell>
        </row>
        <row r="129">
          <cell r="B129" t="str">
            <v>M4.2.11</v>
          </cell>
          <cell r="C129" t="str">
            <v>ACTIVITE 11 : Appui au fonctionnement des CSCOM en compensation de la gratuité ciblée</v>
          </cell>
          <cell r="D129">
            <v>1</v>
          </cell>
          <cell r="E129" t="str">
            <v>Activité</v>
          </cell>
          <cell r="F129">
            <v>24</v>
          </cell>
          <cell r="G129" t="str">
            <v>mois</v>
          </cell>
          <cell r="H129">
            <v>2869811.875</v>
          </cell>
          <cell r="I129" t="str">
            <v>XOF</v>
          </cell>
          <cell r="J129">
            <v>4375</v>
          </cell>
          <cell r="K129">
            <v>105000</v>
          </cell>
          <cell r="L129">
            <v>0</v>
          </cell>
          <cell r="M129">
            <v>105000</v>
          </cell>
          <cell r="N129">
            <v>0</v>
          </cell>
          <cell r="O129">
            <v>0</v>
          </cell>
          <cell r="Q129">
            <v>4.374999682675805E-2</v>
          </cell>
        </row>
        <row r="130">
          <cell r="B130" t="str">
            <v>M4.3</v>
          </cell>
          <cell r="C130" t="str">
            <v>RESULTAT 3 : Renforcer le plaidoyer sur l’accès aux droits en SSR en particulier pour les jeunes et adolescent.e.s (accès PF, hygiène menstruelle, mariage précoce), ainsi que lutte contre les VLG, cela en intégrant un volet de recherche opérationnelle identifiant les barrières socio culturelles pour chaque contexte spécifique</v>
          </cell>
          <cell r="K130">
            <v>10710.674632635981</v>
          </cell>
          <cell r="L130">
            <v>0</v>
          </cell>
          <cell r="M130">
            <v>0</v>
          </cell>
          <cell r="N130">
            <v>10710.674632635981</v>
          </cell>
          <cell r="O130">
            <v>0</v>
          </cell>
          <cell r="Q130">
            <v>4.4627807732405917E-3</v>
          </cell>
        </row>
        <row r="131">
          <cell r="B131" t="str">
            <v>M4.3.1</v>
          </cell>
          <cell r="C131" t="str">
            <v>ACTIVITE 1: Elaboration d’un plan de plaidoyer et de communication</v>
          </cell>
          <cell r="D131">
            <v>1</v>
          </cell>
          <cell r="E131" t="str">
            <v>forfait</v>
          </cell>
          <cell r="F131">
            <v>1</v>
          </cell>
          <cell r="G131" t="str">
            <v>fois</v>
          </cell>
          <cell r="H131">
            <v>655957</v>
          </cell>
          <cell r="I131" t="str">
            <v>XOF</v>
          </cell>
          <cell r="J131">
            <v>1000</v>
          </cell>
          <cell r="K131">
            <v>1000</v>
          </cell>
          <cell r="L131">
            <v>0</v>
          </cell>
          <cell r="M131">
            <v>0</v>
          </cell>
          <cell r="N131">
            <v>1000</v>
          </cell>
          <cell r="O131">
            <v>0</v>
          </cell>
          <cell r="Q131">
            <v>4.166666364453148E-4</v>
          </cell>
        </row>
        <row r="132">
          <cell r="B132" t="str">
            <v>M4.3.2</v>
          </cell>
          <cell r="C132" t="str">
            <v>ACTIVITE 2: Réaliser une étude sur les VBG dans la région de Kita</v>
          </cell>
          <cell r="D132">
            <v>1</v>
          </cell>
          <cell r="E132" t="str">
            <v>forfait</v>
          </cell>
          <cell r="F132">
            <v>1</v>
          </cell>
          <cell r="G132" t="str">
            <v>fois</v>
          </cell>
          <cell r="H132">
            <v>3279785</v>
          </cell>
          <cell r="I132" t="str">
            <v>XOF</v>
          </cell>
          <cell r="J132">
            <v>5000</v>
          </cell>
          <cell r="K132">
            <v>5000</v>
          </cell>
          <cell r="L132">
            <v>0</v>
          </cell>
          <cell r="M132">
            <v>0</v>
          </cell>
          <cell r="N132">
            <v>5000</v>
          </cell>
          <cell r="O132">
            <v>0</v>
          </cell>
          <cell r="Q132">
            <v>2.0833331822265738E-3</v>
          </cell>
        </row>
        <row r="133">
          <cell r="B133" t="str">
            <v>M4.3.3</v>
          </cell>
          <cell r="C133" t="str">
            <v>ACTIVITE 3 : Renforcer la coalition de plaidoyer et d’actions pour la lutte contre les VSBG, les mutilations génitales féminines, les mariages forcés et mariages d'enfants</v>
          </cell>
          <cell r="D133">
            <v>1</v>
          </cell>
          <cell r="E133" t="str">
            <v>Activité</v>
          </cell>
          <cell r="F133">
            <v>4</v>
          </cell>
          <cell r="G133" t="str">
            <v>fois</v>
          </cell>
          <cell r="H133">
            <v>307500</v>
          </cell>
          <cell r="I133" t="str">
            <v>XOF</v>
          </cell>
          <cell r="J133">
            <v>468.78072800503696</v>
          </cell>
          <cell r="K133">
            <v>1875.1229120201479</v>
          </cell>
          <cell r="L133">
            <v>0</v>
          </cell>
          <cell r="M133">
            <v>0</v>
          </cell>
          <cell r="N133">
            <v>1875.1229120201479</v>
          </cell>
          <cell r="O133">
            <v>0</v>
          </cell>
          <cell r="Q133">
            <v>7.8130115667297893E-4</v>
          </cell>
        </row>
        <row r="134">
          <cell r="B134" t="str">
            <v>M4.3.4</v>
          </cell>
          <cell r="C134" t="str">
            <v>ACTIVITE 4 : Mener des actions de plaidoyer à l’intention des autorités administratives et des élus pour la prise en compte de l’accès à la SDSR ainsi que la lutte contre les VBG dans leur plan de développement</v>
          </cell>
          <cell r="D134">
            <v>1</v>
          </cell>
          <cell r="E134" t="str">
            <v>Activité</v>
          </cell>
          <cell r="F134">
            <v>1</v>
          </cell>
          <cell r="G134" t="str">
            <v>fois</v>
          </cell>
          <cell r="H134">
            <v>1859999.9999999998</v>
          </cell>
          <cell r="I134" t="str">
            <v>XOF</v>
          </cell>
          <cell r="J134">
            <v>2835.5517206158329</v>
          </cell>
          <cell r="K134">
            <v>2835.5517206158329</v>
          </cell>
          <cell r="L134">
            <v>0</v>
          </cell>
          <cell r="M134">
            <v>0</v>
          </cell>
          <cell r="N134">
            <v>2835.5517206158329</v>
          </cell>
          <cell r="O134">
            <v>0</v>
          </cell>
          <cell r="Q134">
            <v>1.1814797978957239E-3</v>
          </cell>
        </row>
        <row r="135">
          <cell r="B135" t="str">
            <v>M4.4</v>
          </cell>
          <cell r="C135" t="str">
            <v>Crisis Modifier</v>
          </cell>
          <cell r="K135">
            <v>113744.08</v>
          </cell>
          <cell r="L135">
            <v>0</v>
          </cell>
          <cell r="M135">
            <v>0</v>
          </cell>
          <cell r="N135">
            <v>0</v>
          </cell>
          <cell r="O135">
            <v>113744.08</v>
          </cell>
          <cell r="Q135">
            <v>4.7393363229166798E-2</v>
          </cell>
        </row>
        <row r="136">
          <cell r="B136" t="str">
            <v>M4.4.1</v>
          </cell>
          <cell r="C136" t="str">
            <v>CRISIS MODIFIER</v>
          </cell>
          <cell r="D136">
            <v>1</v>
          </cell>
          <cell r="E136" t="str">
            <v>ff</v>
          </cell>
          <cell r="F136">
            <v>1</v>
          </cell>
          <cell r="G136" t="str">
            <v>année</v>
          </cell>
          <cell r="H136">
            <v>113744.08</v>
          </cell>
          <cell r="I136" t="str">
            <v>EUR</v>
          </cell>
          <cell r="J136">
            <v>113744.08</v>
          </cell>
          <cell r="K136">
            <v>113744.08</v>
          </cell>
          <cell r="L136">
            <v>0</v>
          </cell>
          <cell r="M136">
            <v>0</v>
          </cell>
          <cell r="N136">
            <v>0</v>
          </cell>
          <cell r="O136">
            <v>113744.08</v>
          </cell>
          <cell r="Q136">
            <v>4.7393363229166798E-2</v>
          </cell>
        </row>
        <row r="137">
          <cell r="B137" t="str">
            <v>M5</v>
          </cell>
          <cell r="C137" t="str">
            <v>5. Other operationnal costs</v>
          </cell>
          <cell r="K137">
            <v>158444.8113887877</v>
          </cell>
          <cell r="L137">
            <v>6807.2457529386638</v>
          </cell>
          <cell r="M137">
            <v>26554.200991762405</v>
          </cell>
          <cell r="N137">
            <v>584.3367441556835</v>
          </cell>
          <cell r="O137">
            <v>124498.86289993094</v>
          </cell>
          <cell r="Q137">
            <v>6.601866662357847E-2</v>
          </cell>
        </row>
        <row r="138">
          <cell r="B138" t="str">
            <v>M5.1</v>
          </cell>
          <cell r="C138" t="str">
            <v>Suivi et évaluation</v>
          </cell>
          <cell r="K138">
            <v>67598.396388787674</v>
          </cell>
          <cell r="L138">
            <v>6807.2457529386638</v>
          </cell>
          <cell r="M138">
            <v>26554.200991762405</v>
          </cell>
          <cell r="N138">
            <v>584.3367441556835</v>
          </cell>
          <cell r="O138">
            <v>33652.612899930944</v>
          </cell>
          <cell r="Q138">
            <v>2.8165996452413272E-2</v>
          </cell>
        </row>
        <row r="139">
          <cell r="B139" t="str">
            <v>M5.1.1</v>
          </cell>
          <cell r="C139" t="str">
            <v>Visite supervision HQ</v>
          </cell>
          <cell r="D139">
            <v>2</v>
          </cell>
          <cell r="E139" t="str">
            <v>visite</v>
          </cell>
          <cell r="F139">
            <v>2</v>
          </cell>
          <cell r="G139" t="str">
            <v>année</v>
          </cell>
          <cell r="H139">
            <v>1500</v>
          </cell>
          <cell r="I139" t="str">
            <v>EUR</v>
          </cell>
          <cell r="J139">
            <v>1500</v>
          </cell>
          <cell r="K139">
            <v>6000</v>
          </cell>
          <cell r="L139">
            <v>0</v>
          </cell>
          <cell r="M139">
            <v>0</v>
          </cell>
          <cell r="N139">
            <v>0</v>
          </cell>
          <cell r="O139">
            <v>6000</v>
          </cell>
          <cell r="Q139">
            <v>2.4999998186718887E-3</v>
          </cell>
        </row>
        <row r="140">
          <cell r="B140" t="str">
            <v>M5.1.2</v>
          </cell>
          <cell r="C140" t="str">
            <v>Frais de déplacement - Staff Bamako vers KITA</v>
          </cell>
          <cell r="D140">
            <v>1</v>
          </cell>
          <cell r="E140" t="str">
            <v>ff</v>
          </cell>
          <cell r="F140">
            <v>6</v>
          </cell>
          <cell r="G140" t="str">
            <v>mois</v>
          </cell>
          <cell r="H140">
            <v>290000</v>
          </cell>
          <cell r="I140" t="str">
            <v>XOF</v>
          </cell>
          <cell r="J140">
            <v>442.10214998849011</v>
          </cell>
          <cell r="K140">
            <v>2652.6128999309408</v>
          </cell>
          <cell r="L140">
            <v>0</v>
          </cell>
          <cell r="M140">
            <v>0</v>
          </cell>
          <cell r="N140">
            <v>0</v>
          </cell>
          <cell r="O140">
            <v>2652.6128999309408</v>
          </cell>
          <cell r="Q140">
            <v>1.1052552948056773E-3</v>
          </cell>
        </row>
        <row r="141">
          <cell r="B141" t="str">
            <v>M5.1.3</v>
          </cell>
          <cell r="C141" t="str">
            <v>Frais de déplacement - staff KITA vers Coordination</v>
          </cell>
          <cell r="D141">
            <v>1</v>
          </cell>
          <cell r="E141" t="str">
            <v>ff</v>
          </cell>
          <cell r="F141">
            <v>22</v>
          </cell>
          <cell r="G141" t="str">
            <v>mois</v>
          </cell>
          <cell r="H141">
            <v>450</v>
          </cell>
          <cell r="I141" t="str">
            <v>EUR</v>
          </cell>
          <cell r="J141">
            <v>450</v>
          </cell>
          <cell r="K141">
            <v>9900</v>
          </cell>
          <cell r="L141">
            <v>1985.2755196006954</v>
          </cell>
          <cell r="M141">
            <v>7744.307622322066</v>
          </cell>
          <cell r="N141">
            <v>170.4168580772415</v>
          </cell>
          <cell r="O141">
            <v>0</v>
          </cell>
          <cell r="Q141">
            <v>4.1249997008086159E-3</v>
          </cell>
        </row>
        <row r="142">
          <cell r="B142" t="str">
            <v>M5.1.4</v>
          </cell>
          <cell r="C142" t="str">
            <v>SUIVI EVALUATION  - ERAD</v>
          </cell>
          <cell r="D142">
            <v>1</v>
          </cell>
          <cell r="E142" t="str">
            <v>Activité</v>
          </cell>
          <cell r="F142">
            <v>8</v>
          </cell>
          <cell r="G142" t="str">
            <v>fois</v>
          </cell>
          <cell r="H142">
            <v>665499.99999999988</v>
          </cell>
          <cell r="I142" t="str">
            <v>XOF</v>
          </cell>
          <cell r="J142">
            <v>1014.5482097149659</v>
          </cell>
          <cell r="K142">
            <v>8116.385677719727</v>
          </cell>
          <cell r="L142">
            <v>1627.6022013752197</v>
          </cell>
          <cell r="M142">
            <v>6349.0694413808633</v>
          </cell>
          <cell r="N142">
            <v>139.71403496364832</v>
          </cell>
          <cell r="O142">
            <v>0</v>
          </cell>
          <cell r="Q142">
            <v>3.3818271204284051E-3</v>
          </cell>
        </row>
        <row r="143">
          <cell r="B143" t="str">
            <v>M5.1.5</v>
          </cell>
          <cell r="C143" t="str">
            <v xml:space="preserve">Evaluation à mi-parcours et une évaluation finale </v>
          </cell>
          <cell r="D143">
            <v>2</v>
          </cell>
          <cell r="E143" t="str">
            <v>Activité</v>
          </cell>
          <cell r="F143">
            <v>1</v>
          </cell>
          <cell r="G143" t="str">
            <v>fois</v>
          </cell>
          <cell r="H143">
            <v>3600000.0000000005</v>
          </cell>
          <cell r="I143" t="str">
            <v>XOF</v>
          </cell>
          <cell r="J143">
            <v>5488.1646205467741</v>
          </cell>
          <cell r="K143">
            <v>10976.329241093548</v>
          </cell>
          <cell r="L143">
            <v>2201.1149229717475</v>
          </cell>
          <cell r="M143">
            <v>8586.2697178704384</v>
          </cell>
          <cell r="N143">
            <v>188.94460025136516</v>
          </cell>
          <cell r="O143">
            <v>0</v>
          </cell>
          <cell r="Q143">
            <v>4.573470185402803E-3</v>
          </cell>
        </row>
        <row r="144">
          <cell r="B144" t="str">
            <v>M5.1.6</v>
          </cell>
          <cell r="C144" t="str">
            <v>Mécanisme de Gestion des Plaintes</v>
          </cell>
          <cell r="D144">
            <v>1</v>
          </cell>
          <cell r="E144" t="str">
            <v>Activité</v>
          </cell>
          <cell r="F144">
            <v>2</v>
          </cell>
          <cell r="G144" t="str">
            <v>fois</v>
          </cell>
          <cell r="H144">
            <v>1076999.9999999998</v>
          </cell>
          <cell r="I144" t="str">
            <v>XOF</v>
          </cell>
          <cell r="J144">
            <v>1641.8759156469096</v>
          </cell>
          <cell r="K144">
            <v>3283.7518312938191</v>
          </cell>
          <cell r="L144">
            <v>658.50021445571429</v>
          </cell>
          <cell r="M144">
            <v>2568.725690596239</v>
          </cell>
          <cell r="N144">
            <v>56.525926241866735</v>
          </cell>
          <cell r="O144">
            <v>0</v>
          </cell>
          <cell r="Q144">
            <v>1.3682298304663384E-3</v>
          </cell>
        </row>
        <row r="145">
          <cell r="B145" t="str">
            <v>M5.1.7</v>
          </cell>
          <cell r="C145" t="str">
            <v>Atelier de revue annuelle du mecanisme de gestion des plaintes et de remontée d'informations</v>
          </cell>
          <cell r="D145">
            <v>1</v>
          </cell>
          <cell r="E145" t="str">
            <v>Activité</v>
          </cell>
          <cell r="F145">
            <v>2</v>
          </cell>
          <cell r="G145" t="str">
            <v>fois</v>
          </cell>
          <cell r="H145">
            <v>547500</v>
          </cell>
          <cell r="I145" t="str">
            <v>XOF</v>
          </cell>
          <cell r="J145">
            <v>834.65836937482175</v>
          </cell>
          <cell r="K145">
            <v>1669.3167387496435</v>
          </cell>
          <cell r="L145">
            <v>334.75289453528654</v>
          </cell>
          <cell r="M145">
            <v>1305.8285195927956</v>
          </cell>
          <cell r="N145">
            <v>28.73532462156178</v>
          </cell>
          <cell r="O145">
            <v>0</v>
          </cell>
          <cell r="Q145">
            <v>6.9554859069667619E-4</v>
          </cell>
        </row>
        <row r="146">
          <cell r="B146" t="str">
            <v>M5.1.8</v>
          </cell>
          <cell r="C146" t="str">
            <v>Evaluation externe obligatoire</v>
          </cell>
          <cell r="D146">
            <v>1</v>
          </cell>
          <cell r="E146" t="str">
            <v>eval</v>
          </cell>
          <cell r="F146">
            <v>1</v>
          </cell>
          <cell r="G146" t="str">
            <v>fois</v>
          </cell>
          <cell r="H146">
            <v>15000</v>
          </cell>
          <cell r="I146" t="str">
            <v>EUR</v>
          </cell>
          <cell r="J146">
            <v>15000</v>
          </cell>
          <cell r="K146">
            <v>15000</v>
          </cell>
          <cell r="L146">
            <v>0</v>
          </cell>
          <cell r="M146">
            <v>0</v>
          </cell>
          <cell r="N146">
            <v>0</v>
          </cell>
          <cell r="O146">
            <v>15000</v>
          </cell>
          <cell r="Q146">
            <v>6.2499995466797215E-3</v>
          </cell>
        </row>
        <row r="147">
          <cell r="B147" t="str">
            <v>M5.1.9</v>
          </cell>
          <cell r="C147" t="str">
            <v>Audit externe obligatoire</v>
          </cell>
          <cell r="D147">
            <v>1</v>
          </cell>
          <cell r="E147" t="str">
            <v>aud</v>
          </cell>
          <cell r="F147">
            <v>1</v>
          </cell>
          <cell r="G147" t="str">
            <v>fois</v>
          </cell>
          <cell r="H147">
            <v>10000</v>
          </cell>
          <cell r="I147" t="str">
            <v>EUR</v>
          </cell>
          <cell r="J147">
            <v>10000</v>
          </cell>
          <cell r="K147">
            <v>10000</v>
          </cell>
          <cell r="L147">
            <v>0</v>
          </cell>
          <cell r="M147">
            <v>0</v>
          </cell>
          <cell r="N147">
            <v>0</v>
          </cell>
          <cell r="O147">
            <v>10000</v>
          </cell>
          <cell r="Q147">
            <v>4.1666663644531476E-3</v>
          </cell>
        </row>
        <row r="148">
          <cell r="B148" t="str">
            <v>M5.2</v>
          </cell>
          <cell r="C148" t="str">
            <v>HQ support</v>
          </cell>
          <cell r="K148">
            <v>90846.415000000008</v>
          </cell>
          <cell r="L148">
            <v>0</v>
          </cell>
          <cell r="M148">
            <v>0</v>
          </cell>
          <cell r="N148">
            <v>0</v>
          </cell>
          <cell r="O148">
            <v>90846.415000000008</v>
          </cell>
          <cell r="P148">
            <v>0</v>
          </cell>
          <cell r="Q148">
            <v>3.7852670171165191E-2</v>
          </cell>
        </row>
        <row r="149">
          <cell r="B149" t="str">
            <v>M5.2.1</v>
          </cell>
          <cell r="C149" t="str">
            <v>Desk Officer Mali</v>
          </cell>
          <cell r="D149">
            <v>0.15</v>
          </cell>
          <cell r="E149" t="str">
            <v>forfait</v>
          </cell>
          <cell r="F149">
            <v>11</v>
          </cell>
          <cell r="G149" t="str">
            <v>mois</v>
          </cell>
          <cell r="H149">
            <v>6600</v>
          </cell>
          <cell r="I149" t="str">
            <v>EUR</v>
          </cell>
          <cell r="J149">
            <v>6600</v>
          </cell>
          <cell r="K149">
            <v>10890</v>
          </cell>
          <cell r="L149">
            <v>0</v>
          </cell>
          <cell r="M149">
            <v>0</v>
          </cell>
          <cell r="N149">
            <v>0</v>
          </cell>
          <cell r="O149">
            <v>10890</v>
          </cell>
          <cell r="Q149">
            <v>4.537499670889478E-3</v>
          </cell>
        </row>
        <row r="150">
          <cell r="B150" t="str">
            <v>M5.2.2</v>
          </cell>
          <cell r="C150" t="str">
            <v>Referent RH</v>
          </cell>
          <cell r="D150">
            <v>0.2</v>
          </cell>
          <cell r="E150" t="str">
            <v>forfait</v>
          </cell>
          <cell r="F150">
            <v>11</v>
          </cell>
          <cell r="G150" t="str">
            <v>mois</v>
          </cell>
          <cell r="H150">
            <v>5000</v>
          </cell>
          <cell r="I150" t="str">
            <v>EUR</v>
          </cell>
          <cell r="J150">
            <v>5000</v>
          </cell>
          <cell r="K150">
            <v>11000</v>
          </cell>
          <cell r="L150">
            <v>0</v>
          </cell>
          <cell r="M150">
            <v>0</v>
          </cell>
          <cell r="N150">
            <v>0</v>
          </cell>
          <cell r="O150">
            <v>11000</v>
          </cell>
          <cell r="Q150">
            <v>4.5833330008984629E-3</v>
          </cell>
        </row>
        <row r="151">
          <cell r="B151" t="str">
            <v>M5.2.3</v>
          </cell>
          <cell r="C151" t="str">
            <v>Referent Log</v>
          </cell>
          <cell r="D151">
            <v>0.2</v>
          </cell>
          <cell r="E151" t="str">
            <v>forfait</v>
          </cell>
          <cell r="F151">
            <v>11</v>
          </cell>
          <cell r="G151" t="str">
            <v>mois</v>
          </cell>
          <cell r="H151">
            <v>5000</v>
          </cell>
          <cell r="I151" t="str">
            <v>EUR</v>
          </cell>
          <cell r="J151">
            <v>5000</v>
          </cell>
          <cell r="K151">
            <v>11000</v>
          </cell>
          <cell r="L151">
            <v>0</v>
          </cell>
          <cell r="M151">
            <v>0</v>
          </cell>
          <cell r="N151">
            <v>0</v>
          </cell>
          <cell r="O151">
            <v>11000</v>
          </cell>
          <cell r="Q151">
            <v>4.5833330008984629E-3</v>
          </cell>
        </row>
        <row r="152">
          <cell r="B152" t="str">
            <v>M5.2.4</v>
          </cell>
          <cell r="C152" t="str">
            <v xml:space="preserve">Referent Fin </v>
          </cell>
          <cell r="D152">
            <v>0.2</v>
          </cell>
          <cell r="E152" t="str">
            <v>forfait</v>
          </cell>
          <cell r="F152">
            <v>11</v>
          </cell>
          <cell r="G152" t="str">
            <v>mois</v>
          </cell>
          <cell r="H152">
            <v>5000</v>
          </cell>
          <cell r="I152" t="str">
            <v>EUR</v>
          </cell>
          <cell r="J152">
            <v>5000</v>
          </cell>
          <cell r="K152">
            <v>11000</v>
          </cell>
          <cell r="L152">
            <v>0</v>
          </cell>
          <cell r="M152">
            <v>0</v>
          </cell>
          <cell r="N152">
            <v>0</v>
          </cell>
          <cell r="O152">
            <v>11000</v>
          </cell>
          <cell r="Q152">
            <v>4.5833330008984629E-3</v>
          </cell>
        </row>
        <row r="153">
          <cell r="B153" t="str">
            <v>M5.2.5</v>
          </cell>
          <cell r="C153" t="str">
            <v xml:space="preserve">Referent Medical </v>
          </cell>
          <cell r="D153">
            <v>0.15</v>
          </cell>
          <cell r="E153" t="str">
            <v>forfait</v>
          </cell>
          <cell r="F153">
            <v>11</v>
          </cell>
          <cell r="G153" t="str">
            <v>mois</v>
          </cell>
          <cell r="H153">
            <v>5900</v>
          </cell>
          <cell r="I153" t="str">
            <v>EUR</v>
          </cell>
          <cell r="J153">
            <v>5900</v>
          </cell>
          <cell r="K153">
            <v>9735</v>
          </cell>
          <cell r="L153">
            <v>0</v>
          </cell>
          <cell r="M153">
            <v>0</v>
          </cell>
          <cell r="N153">
            <v>0</v>
          </cell>
          <cell r="O153">
            <v>9735</v>
          </cell>
          <cell r="Q153">
            <v>4.056249705795139E-3</v>
          </cell>
        </row>
        <row r="154">
          <cell r="B154" t="str">
            <v>M5.2.6</v>
          </cell>
          <cell r="C154" t="str">
            <v>Coordination Audit</v>
          </cell>
          <cell r="D154">
            <v>0.17674999999999999</v>
          </cell>
          <cell r="E154" t="str">
            <v>forfait</v>
          </cell>
          <cell r="F154">
            <v>11</v>
          </cell>
          <cell r="G154" t="str">
            <v>mois</v>
          </cell>
          <cell r="H154">
            <v>5000</v>
          </cell>
          <cell r="I154" t="str">
            <v>EUR</v>
          </cell>
          <cell r="J154">
            <v>5000</v>
          </cell>
          <cell r="K154">
            <v>9721.25</v>
          </cell>
          <cell r="L154">
            <v>0</v>
          </cell>
          <cell r="M154">
            <v>0</v>
          </cell>
          <cell r="N154">
            <v>0</v>
          </cell>
          <cell r="O154">
            <v>9721.25</v>
          </cell>
          <cell r="Q154">
            <v>4.0505205395440164E-3</v>
          </cell>
        </row>
        <row r="155">
          <cell r="B155" t="str">
            <v>M5.2.7</v>
          </cell>
          <cell r="C155" t="str">
            <v>Monitoring and Evaluation Officer</v>
          </cell>
          <cell r="D155">
            <v>0.2</v>
          </cell>
          <cell r="E155" t="str">
            <v>forfait</v>
          </cell>
          <cell r="F155">
            <v>11</v>
          </cell>
          <cell r="G155" t="str">
            <v>mois</v>
          </cell>
          <cell r="H155">
            <v>5000</v>
          </cell>
          <cell r="I155" t="str">
            <v>EUR</v>
          </cell>
          <cell r="J155">
            <v>5000</v>
          </cell>
          <cell r="K155">
            <v>11000</v>
          </cell>
          <cell r="L155">
            <v>0</v>
          </cell>
          <cell r="M155">
            <v>0</v>
          </cell>
          <cell r="N155">
            <v>0</v>
          </cell>
          <cell r="O155">
            <v>11000</v>
          </cell>
          <cell r="Q155">
            <v>4.5833330008984629E-3</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DGD Synthèse Niger"/>
      <sheetName val="Budget DGD détaillé"/>
      <sheetName val="BUDGET IN MdM"/>
      <sheetName val="R1"/>
      <sheetName val="R2"/>
      <sheetName val="R3"/>
      <sheetName val="Crisis Modifier"/>
      <sheetName val="Détails Budget Partenaire"/>
      <sheetName val="Cadre Logique VF2"/>
      <sheetName val="Cadre Logique VF1"/>
      <sheetName val="COUTS TAHOUA"/>
      <sheetName val="RH-NIAMEY"/>
      <sheetName val="LOG-NIAMEY"/>
      <sheetName val="TRANSVERSALE"/>
      <sheetName val="RECAP"/>
      <sheetName val="Feuil1"/>
    </sheetNames>
    <sheetDataSet>
      <sheetData sheetId="0">
        <row r="37">
          <cell r="D37">
            <v>-0.18990000011399388</v>
          </cell>
        </row>
      </sheetData>
      <sheetData sheetId="1">
        <row r="5">
          <cell r="E5" t="str">
            <v>Désignation</v>
          </cell>
        </row>
        <row r="6">
          <cell r="C6" t="str">
            <v>N1</v>
          </cell>
          <cell r="E6" t="str">
            <v>1. EQUIPMENTS</v>
          </cell>
        </row>
        <row r="7">
          <cell r="E7" t="str">
            <v>Achat moyen de locomotion</v>
          </cell>
        </row>
        <row r="8">
          <cell r="E8" t="str">
            <v xml:space="preserve">motos </v>
          </cell>
        </row>
        <row r="9">
          <cell r="E9" t="str">
            <v>Achat informatique</v>
          </cell>
        </row>
        <row r="10">
          <cell r="E10" t="str">
            <v>imprimantes</v>
          </cell>
        </row>
        <row r="11">
          <cell r="E11" t="str">
            <v>ondulaire</v>
          </cell>
        </row>
        <row r="12">
          <cell r="E12" t="str">
            <v>stabilisateurs</v>
          </cell>
        </row>
        <row r="13">
          <cell r="E13" t="str">
            <v xml:space="preserve">ordinateurs </v>
          </cell>
        </row>
        <row r="14">
          <cell r="E14" t="str">
            <v>Micro Projecteur</v>
          </cell>
        </row>
        <row r="15">
          <cell r="E15" t="str">
            <v>Achat télécomunication</v>
          </cell>
        </row>
        <row r="16">
          <cell r="E16" t="str">
            <v>téléphones</v>
          </cell>
        </row>
        <row r="17">
          <cell r="E17" t="str">
            <v>Achat Equipement bureau</v>
          </cell>
        </row>
        <row r="19">
          <cell r="C19" t="str">
            <v>N2</v>
          </cell>
          <cell r="E19" t="str">
            <v>2. HUMAN RESOURCES</v>
          </cell>
        </row>
        <row r="20">
          <cell r="C20" t="str">
            <v>N2.1</v>
          </cell>
          <cell r="E20" t="str">
            <v>Local staff</v>
          </cell>
        </row>
        <row r="21">
          <cell r="C21" t="str">
            <v>N2.1.1</v>
          </cell>
          <cell r="E21" t="str">
            <v>Personnel projet</v>
          </cell>
        </row>
        <row r="22">
          <cell r="E22" t="str">
            <v>Technicien Santé Protection</v>
          </cell>
        </row>
        <row r="23">
          <cell r="E23" t="str">
            <v>Chargé de Dispensation</v>
          </cell>
        </row>
        <row r="24">
          <cell r="E24" t="str">
            <v>Psychologue</v>
          </cell>
        </row>
        <row r="25">
          <cell r="E25" t="str">
            <v>Responsable des activités</v>
          </cell>
        </row>
        <row r="26">
          <cell r="E26" t="str">
            <v>Agent de Santé Communautaire</v>
          </cell>
        </row>
        <row r="27">
          <cell r="E27" t="str">
            <v>Admin Base</v>
          </cell>
        </row>
        <row r="28">
          <cell r="E28" t="str">
            <v>Caissier</v>
          </cell>
        </row>
        <row r="29">
          <cell r="E29" t="str">
            <v>Référent Rehabilitation_Projet et/ou Responsable Réhab_Volant</v>
          </cell>
        </row>
        <row r="30">
          <cell r="E30" t="str">
            <v>Gardiens</v>
          </cell>
        </row>
        <row r="31">
          <cell r="E31" t="str">
            <v>Chauffeurs</v>
          </cell>
        </row>
        <row r="32">
          <cell r="E32" t="str">
            <v>Cuisinière Menagère Guest-Bureau</v>
          </cell>
        </row>
        <row r="33">
          <cell r="E33" t="str">
            <v>Agent de menage (Mi-temps)</v>
          </cell>
        </row>
        <row r="34">
          <cell r="E34" t="str">
            <v>Assitant gestionnaire Données</v>
          </cell>
        </row>
        <row r="35">
          <cell r="E35" t="str">
            <v>Journaliers / prestataires</v>
          </cell>
        </row>
        <row r="36">
          <cell r="E36" t="str">
            <v>Visite médicale staff Tahoua</v>
          </cell>
        </row>
        <row r="37">
          <cell r="E37" t="str">
            <v>Assistant Log</v>
          </cell>
        </row>
        <row r="38">
          <cell r="C38" t="str">
            <v>N2.1.2</v>
          </cell>
          <cell r="E38" t="str">
            <v>Personnel support</v>
          </cell>
        </row>
        <row r="39">
          <cell r="E39" t="str">
            <v>Adjoint Coordinateur Finance</v>
          </cell>
        </row>
        <row r="40">
          <cell r="E40" t="str">
            <v>Comptable National</v>
          </cell>
        </row>
        <row r="41">
          <cell r="E41" t="str">
            <v>Assistant Admin-RH</v>
          </cell>
        </row>
        <row r="42">
          <cell r="E42" t="str">
            <v>Chargé RH</v>
          </cell>
        </row>
        <row r="43">
          <cell r="E43" t="str">
            <v>Coordinateur Logistique</v>
          </cell>
        </row>
        <row r="44">
          <cell r="E44" t="str">
            <v>Adjoint Cooridnateur Logistique</v>
          </cell>
        </row>
        <row r="45">
          <cell r="E45" t="str">
            <v>Assistant Log Niamey</v>
          </cell>
        </row>
        <row r="46">
          <cell r="E46" t="str">
            <v>Point Focal Acces Humaniatire</v>
          </cell>
        </row>
        <row r="47">
          <cell r="E47" t="str">
            <v>Chauffeurs</v>
          </cell>
        </row>
        <row r="48">
          <cell r="E48" t="str">
            <v>Agent entretien bureau &amp; guest</v>
          </cell>
        </row>
        <row r="49">
          <cell r="E49" t="str">
            <v>Référent Médical</v>
          </cell>
        </row>
        <row r="50">
          <cell r="E50" t="str">
            <v>Gestionnaire de Données Niamey/Responsable Meal</v>
          </cell>
        </row>
        <row r="51">
          <cell r="E51" t="str">
            <v>Responsable plaidoyer</v>
          </cell>
        </row>
        <row r="52">
          <cell r="E52" t="str">
            <v>Visite Médicale Staff National Niamey</v>
          </cell>
        </row>
        <row r="53">
          <cell r="C53" t="str">
            <v>N2.1.3</v>
          </cell>
          <cell r="E53" t="str">
            <v>Autres frais</v>
          </cell>
        </row>
        <row r="54">
          <cell r="E54" t="str">
            <v>Fonds formation</v>
          </cell>
        </row>
        <row r="55">
          <cell r="E55" t="str">
            <v>Fonds formation Coordination Niamey</v>
          </cell>
        </row>
        <row r="56">
          <cell r="E56" t="str">
            <v>Team Bulding Coordination Niamey</v>
          </cell>
        </row>
        <row r="57">
          <cell r="C57" t="str">
            <v>N2.2</v>
          </cell>
          <cell r="E57" t="str">
            <v>Expatriates staff</v>
          </cell>
        </row>
        <row r="58">
          <cell r="E58" t="str">
            <v>Expatrié Staff projet</v>
          </cell>
        </row>
        <row r="59">
          <cell r="E59" t="str">
            <v>Coordinateur Projet</v>
          </cell>
        </row>
        <row r="60">
          <cell r="E60" t="str">
            <v>Expatrié Staff Coordination</v>
          </cell>
        </row>
        <row r="61">
          <cell r="E61" t="str">
            <v>Coordinateur Général</v>
          </cell>
        </row>
        <row r="62">
          <cell r="E62" t="str">
            <v>Coordinateur Finance</v>
          </cell>
        </row>
        <row r="63">
          <cell r="E63" t="str">
            <v>Coordinateur RH</v>
          </cell>
        </row>
        <row r="64">
          <cell r="E64" t="str">
            <v xml:space="preserve">Adjoint Coordinateur général/Colog Regional </v>
          </cell>
        </row>
        <row r="65">
          <cell r="E65" t="str">
            <v xml:space="preserve">Logisticien Regional </v>
          </cell>
        </row>
        <row r="66">
          <cell r="E66" t="str">
            <v>Coordinateur MEAL</v>
          </cell>
        </row>
        <row r="67">
          <cell r="E67" t="str">
            <v>Pharmacien Volant</v>
          </cell>
        </row>
        <row r="68">
          <cell r="E68" t="str">
            <v>Coordinateur Santé</v>
          </cell>
        </row>
        <row r="69">
          <cell r="C69" t="str">
            <v>N3</v>
          </cell>
          <cell r="E69" t="str">
            <v>3. Running costs</v>
          </cell>
        </row>
        <row r="70">
          <cell r="C70" t="str">
            <v>N3.1</v>
          </cell>
          <cell r="E70" t="str">
            <v>Running costs of vehicles</v>
          </cell>
        </row>
        <row r="71">
          <cell r="E71" t="str">
            <v>Location et Running cost Véhicules Programme Tahoua</v>
          </cell>
        </row>
        <row r="72">
          <cell r="E72" t="str">
            <v>Location et Running cost Motos Programme Tahoua</v>
          </cell>
        </row>
        <row r="73">
          <cell r="E73" t="str">
            <v>Location et Running cost Véhicules Coordination</v>
          </cell>
        </row>
        <row r="74">
          <cell r="C74" t="str">
            <v>N3.2</v>
          </cell>
          <cell r="E74" t="str">
            <v>Travel costs</v>
          </cell>
        </row>
        <row r="75">
          <cell r="E75" t="str">
            <v>transport - Péage</v>
          </cell>
        </row>
        <row r="76">
          <cell r="E76" t="str">
            <v>Suivi des Activités Tahoua &lt;=&gt;Niamey</v>
          </cell>
        </row>
        <row r="77">
          <cell r="C77" t="str">
            <v>N3.3</v>
          </cell>
          <cell r="E77" t="str">
            <v>Communication, visibility, information</v>
          </cell>
        </row>
        <row r="78">
          <cell r="E78" t="str">
            <v>Visibilité bailleur</v>
          </cell>
        </row>
        <row r="79">
          <cell r="E79" t="str">
            <v>Frais de représentation Niamey</v>
          </cell>
        </row>
        <row r="80">
          <cell r="E80" t="str">
            <v>Visibilité staff</v>
          </cell>
        </row>
        <row r="81">
          <cell r="E81" t="str">
            <v>Visibilité staff Niamey</v>
          </cell>
        </row>
        <row r="82">
          <cell r="C82" t="str">
            <v>N3.4</v>
          </cell>
          <cell r="E82" t="str">
            <v>Buildings : rent and utilities</v>
          </cell>
        </row>
        <row r="83">
          <cell r="E83" t="str">
            <v>Location et charges bureau Programme Tahoua</v>
          </cell>
        </row>
        <row r="84">
          <cell r="E84" t="str">
            <v>Location et charges bureau Coordination</v>
          </cell>
        </row>
        <row r="85">
          <cell r="E85" t="str">
            <v>Location et charges Guest Coordination</v>
          </cell>
        </row>
        <row r="86">
          <cell r="C86" t="str">
            <v>N3.5</v>
          </cell>
          <cell r="E86" t="str">
            <v>Supplies and materials</v>
          </cell>
        </row>
        <row r="87">
          <cell r="E87" t="str">
            <v>Fournitures, consomables et Mobilier Programme Tahoua</v>
          </cell>
        </row>
        <row r="88">
          <cell r="E88" t="str">
            <v>Fournitures, consomables et Mobilier Bureau Coordination</v>
          </cell>
        </row>
        <row r="89">
          <cell r="E89" t="str">
            <v>Fournitures, consomables et Mobilier Guest Coordination</v>
          </cell>
        </row>
        <row r="90">
          <cell r="C90" t="str">
            <v>N3.6</v>
          </cell>
          <cell r="E90" t="str">
            <v>External services</v>
          </cell>
        </row>
        <row r="91">
          <cell r="E91" t="str">
            <v>Autres charges bureau Programme Tahoua</v>
          </cell>
        </row>
        <row r="92">
          <cell r="E92" t="str">
            <v>Autres charges externes bureau Coordination</v>
          </cell>
        </row>
        <row r="93">
          <cell r="E93" t="str">
            <v>Autres charges externes Guest Coordination</v>
          </cell>
        </row>
        <row r="94">
          <cell r="E94" t="str">
            <v>Participation des frais de bureau partenaire</v>
          </cell>
        </row>
        <row r="95">
          <cell r="C95" t="str">
            <v>N4</v>
          </cell>
          <cell r="E95" t="str">
            <v>4. ACTIVITES</v>
          </cell>
        </row>
        <row r="96">
          <cell r="C96" t="str">
            <v>N4.1</v>
          </cell>
          <cell r="E96" t="str">
            <v>RESULTAT 1 : Les mécanismes communautaires de promotion, de prévention, d'alerte précoce, d'autonomisation et d’accès aux soins de santé, droits sexuels et reproductifs, soutien psychosocial sont renforcés </v>
          </cell>
        </row>
        <row r="97">
          <cell r="E97" t="str">
            <v>R1.A1 : Former les acteurs/leaders communautaires sur les techniques de la communication pour le changement social et comportemental (CCSC). </v>
          </cell>
        </row>
        <row r="98">
          <cell r="E98" t="str">
            <v>R1.A2 : Communication pour le changement social et comportemental et informer les communautés sur les thématiques de la SDSR/VBG, SMSPS. </v>
          </cell>
        </row>
        <row r="99">
          <cell r="E99" t="str">
            <v>R1.A3 : Former des lanceurs d'alerte sur le circuit de remontée d'information. </v>
          </cell>
        </row>
        <row r="100">
          <cell r="E100" t="str">
            <v>R1.A4 : Redynamiser les COGES de l’ensemble des DS de l’action  </v>
          </cell>
        </row>
        <row r="101">
          <cell r="E101" t="str">
            <v>R1 A5 : Appuyer la gestion et la promotion de l'hygiène menstruelle et les sensibilisations sur les VBG (identification, signalement, référencement) d’une façon participative en milieu scolaire. </v>
          </cell>
        </row>
        <row r="102">
          <cell r="E102" t="str">
            <v>R1.A6 : Soutenir l’élaboration/révision et la mise en œuvre des Plans de Contingences contre les épidémies et catastrophes  </v>
          </cell>
        </row>
        <row r="103">
          <cell r="E103" t="str">
            <v>R1.A7 : Appuyer les campagnes nationales (JNV) et locales (JLV) de vaccinations ainsi que les campagnes réactives en cas d’épidémie confirmée. </v>
          </cell>
        </row>
        <row r="104">
          <cell r="E104" t="str">
            <v>R1.A8 : Déployer 3 Cliniques Mobiles Polyvalentes/CMP (1 par DS) pour couvrir les Soins de Santé Primaire (SSP) en particulier la SDSR/VBG avec des agents formées sur les bases de la SMSPS au bénéfice des communautés éloignées à plus de 15 km d’une structure sanitaire fonctionnelle</v>
          </cell>
        </row>
        <row r="105">
          <cell r="E105" t="str">
            <v>R1.A9 : Former les acteurs communautaires de santé de première ligne sur les principes de base d’un soutien psychosocial (écoute active, non jugement, empathie, do no harm…) et l’orientation des femmes et filles ayant besoin de soutien psychosocial </v>
          </cell>
        </row>
        <row r="106">
          <cell r="E106" t="str">
            <v>R1.A.10 : Assurer un suivi et un coaching des acteurs communautaires à la suite de leur formation</v>
          </cell>
        </row>
        <row r="107">
          <cell r="C107" t="str">
            <v>N4.2</v>
          </cell>
          <cell r="E107" t="str">
            <v>RESULTAT 2: Les services de prise en charge médicale,  psychosociale et juridique ainsi que les personnes affectées par les conflits sont renforcés pour l'éffectivité et la qualité de la pris en charge.</v>
          </cell>
        </row>
        <row r="108">
          <cell r="E108" t="str">
            <v>R2.A1 : Former les prestataires de soins sur les thématiques du projet (SDSR/VBG, SMSPS, SIMR, Gestion pharmacie). </v>
          </cell>
        </row>
        <row r="109">
          <cell r="E109" t="str">
            <v>R2.A2 : Réaliser des supervisions formatives spécifiques trimestrielles sur la SDSR/VBG (y compris la SMSPS) dans les structures sanitaires soutenues. </v>
          </cell>
        </row>
        <row r="110">
          <cell r="E110" t="str">
            <v>R2.A3 : Assurer le fonctionnement du Guichet Unique (GU) pour une prise en charge (PEC) précoce et holistique de qualité des cas de VBG en particulier les violences sexuelles.  </v>
          </cell>
        </row>
        <row r="111">
          <cell r="E111" t="str">
            <v>R2.A4 : Réaliser une évaluation approfondie sur l’hygiène en milieu de soins pour identifier les besoins réels et apporter un soutien adapté pour améliorer la qualité de l’accueil et de service. </v>
          </cell>
        </row>
        <row r="112">
          <cell r="E112" t="str">
            <v>R2.A5 : Effectuer une évaluation approfondie sur les besoins prioritaires de réhabilitation/construction des CSI conformément aux normes du PDSS. </v>
          </cell>
        </row>
        <row r="113">
          <cell r="E113" t="str">
            <v>R2.A6 : Réhabiliter/Construire des infrastructures sanitaires selon les besoins prioritaires identifiés via R2.A5 et R2.A4. </v>
          </cell>
        </row>
        <row r="114">
          <cell r="E114" t="str">
            <v>R2.A7 : Doter les structures sanitaires soutenues en équipements et matériels médicaux de qualité selon leurs besoins prioritaires conformément à leur niveau dans la pyramide sanitaire. </v>
          </cell>
        </row>
        <row r="115">
          <cell r="E115" t="str">
            <v>R2.A8 : Effectuer des approvisionnements trimestriels des structures sanitaires soutenues en médicaments, consommables médicaux de qualité, y compris les kits PEP. </v>
          </cell>
        </row>
        <row r="116">
          <cell r="E116" t="str">
            <v>R2.A9 : Former des agents de santé sur les principes de base d’un soutien psychosocial et l’identification et la prise en charge en santé mentale et soutien psychosocial des femmes et jeunes filles en période post partum et leurs enfants </v>
          </cell>
        </row>
        <row r="117">
          <cell r="E117" t="str">
            <v>R2.A10 : Organiser des rencontres de concertations avec les autorités sanitaires de la région de Tahoua pour l’intégration de la dimension du post-partum dans le suivi des femmes et des filles</v>
          </cell>
        </row>
        <row r="118">
          <cell r="C118" t="str">
            <v>N4.3</v>
          </cell>
          <cell r="E118" t="str">
            <v xml:space="preserve">RESULTAT 3 : L’accès et la qualité des services pour une soutien en santé mentale et psychosocial des femmes, jeunes filles et de leur famille sont améliorés en période post-partum </v>
          </cell>
        </row>
        <row r="119">
          <cell r="E119" t="str">
            <v>R3.A1 : Renforcer les mécanismes de redevabilité, et principe de « ne pas nuire » avec les bénéficiaires et partenaires du projet.  </v>
          </cell>
        </row>
        <row r="120">
          <cell r="E120" t="str">
            <v xml:space="preserve">R3.A2 : Elaborer un plan de plaidoyer et de communication </v>
          </cell>
        </row>
        <row r="121">
          <cell r="E121" t="str">
            <v>R3.A3 : Réaliser un atelier de capitalisation sur le projet </v>
          </cell>
        </row>
        <row r="122">
          <cell r="E122" t="str">
            <v>R3.A4 : Réaliser une étude sur les VBG dans la région de Tahoua</v>
          </cell>
        </row>
        <row r="123">
          <cell r="C123" t="str">
            <v>N4.4</v>
          </cell>
          <cell r="E123" t="str">
            <v>CRISIS MODIFIER</v>
          </cell>
        </row>
        <row r="124">
          <cell r="E124" t="str">
            <v>CRISI MODIFIER</v>
          </cell>
        </row>
        <row r="125">
          <cell r="C125" t="str">
            <v>N5</v>
          </cell>
          <cell r="E125" t="str">
            <v>5. Other operationnal costs</v>
          </cell>
        </row>
        <row r="126">
          <cell r="C126" t="str">
            <v>N5.1</v>
          </cell>
          <cell r="E126" t="str">
            <v>Suivi et évaluation</v>
          </cell>
        </row>
        <row r="127">
          <cell r="E127" t="str">
            <v>Audit externe local / rapport d'activité annuel</v>
          </cell>
        </row>
        <row r="128">
          <cell r="E128" t="str">
            <v>Evaluations</v>
          </cell>
        </row>
        <row r="129">
          <cell r="E129" t="str">
            <v>Visites Techniques Siège (Desk, Médic*2)</v>
          </cell>
        </row>
        <row r="130">
          <cell r="E130" t="str">
            <v>Visites Dpt Support Siège (FIN, RH, LOG)</v>
          </cell>
        </row>
        <row r="131">
          <cell r="C131" t="str">
            <v>N5.2</v>
          </cell>
          <cell r="E131" t="str">
            <v>HQ support</v>
          </cell>
        </row>
        <row r="132">
          <cell r="E132" t="str">
            <v>Desk Officer Niger</v>
          </cell>
        </row>
        <row r="133">
          <cell r="E133" t="str">
            <v>Referent RH Niger</v>
          </cell>
        </row>
        <row r="134">
          <cell r="E134" t="str">
            <v>Referent Log Niger</v>
          </cell>
        </row>
        <row r="135">
          <cell r="E135" t="str">
            <v>Referent Fin Niger</v>
          </cell>
        </row>
        <row r="136">
          <cell r="E136" t="str">
            <v>Referent Medical Niger</v>
          </cell>
        </row>
        <row r="137">
          <cell r="E137" t="str">
            <v>Coordination Audit</v>
          </cell>
        </row>
        <row r="138">
          <cell r="E138" t="str">
            <v>Monitoring and Evaluation Officer Niger</v>
          </cell>
        </row>
        <row r="139">
          <cell r="E139" t="str">
            <v>Grant &amp; Partnership</v>
          </cell>
        </row>
        <row r="140">
          <cell r="E140" t="str">
            <v>Operation Officer Niger</v>
          </cell>
        </row>
        <row r="141">
          <cell r="E141" t="str">
            <v>Subtotal direct eligible costs</v>
          </cell>
        </row>
        <row r="142">
          <cell r="E142" t="str">
            <v>Frais indirects (administrative costs) 5,5%</v>
          </cell>
        </row>
        <row r="143">
          <cell r="E143" t="str">
            <v>Total budget</v>
          </cell>
        </row>
      </sheetData>
      <sheetData sheetId="2">
        <row r="9">
          <cell r="S9" t="str">
            <v>Budget total
EUR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P2"/>
      <sheetName val="P1"/>
      <sheetName val="Con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5">
          <cell r="J15" t="str">
            <v>ADMIN</v>
          </cell>
        </row>
        <row r="16">
          <cell r="J16" t="str">
            <v>LOG</v>
          </cell>
        </row>
        <row r="17">
          <cell r="J17" t="str">
            <v>WS</v>
          </cell>
        </row>
        <row r="18">
          <cell r="J18" t="str">
            <v>FS</v>
          </cell>
        </row>
        <row r="19">
          <cell r="J19" t="str">
            <v>NUT</v>
          </cell>
        </row>
        <row r="20">
          <cell r="J20" t="str">
            <v>NUTSURVEY</v>
          </cell>
        </row>
        <row r="21">
          <cell r="J21" t="str">
            <v>FA</v>
          </cell>
        </row>
        <row r="22">
          <cell r="J22" t="str">
            <v>WS</v>
          </cell>
        </row>
      </sheetData>
      <sheetData sheetId="24" refreshError="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9F8EF-42E5-4768-BF50-4966660E865A}">
  <sheetPr>
    <tabColor rgb="FF002060"/>
  </sheetPr>
  <dimension ref="A2:XFD33"/>
  <sheetViews>
    <sheetView topLeftCell="A3" zoomScale="60" zoomScaleNormal="60" workbookViewId="0">
      <pane xSplit="2" ySplit="4" topLeftCell="X22" activePane="bottomRight" state="frozen"/>
      <selection activeCell="A3" sqref="A3"/>
      <selection pane="topRight" activeCell="C3" sqref="C3"/>
      <selection pane="bottomLeft" activeCell="A7" sqref="A7"/>
      <selection pane="bottomRight" activeCell="AA18" sqref="AA18"/>
    </sheetView>
  </sheetViews>
  <sheetFormatPr defaultColWidth="10.90625" defaultRowHeight="14.5" outlineLevelCol="1" x14ac:dyDescent="0.35"/>
  <cols>
    <col min="1" max="1" width="6.81640625" customWidth="1"/>
    <col min="2" max="2" width="57.54296875" customWidth="1"/>
    <col min="9" max="9" width="1.453125" customWidth="1"/>
    <col min="10" max="14" width="11.54296875" outlineLevel="1"/>
    <col min="15" max="15" width="5.81640625" customWidth="1" outlineLevel="1"/>
    <col min="16" max="16" width="1.453125" customWidth="1" outlineLevel="1"/>
    <col min="17" max="19" width="11.54296875" outlineLevel="1"/>
    <col min="20" max="20" width="7.453125" customWidth="1" outlineLevel="1"/>
    <col min="21" max="21" width="11.54296875" outlineLevel="1"/>
    <col min="22" max="22" width="5.81640625" bestFit="1" customWidth="1" outlineLevel="1"/>
    <col min="23" max="23" width="1.453125" customWidth="1" outlineLevel="1"/>
    <col min="24" max="28" width="11.54296875" outlineLevel="1"/>
    <col min="29" max="29" width="5.81640625" bestFit="1" customWidth="1" outlineLevel="1"/>
    <col min="31" max="311" width="11.54296875"/>
  </cols>
  <sheetData>
    <row r="2" spans="1:16384" customFormat="1" x14ac:dyDescent="0.35">
      <c r="B2" s="67" t="s">
        <v>492</v>
      </c>
      <c r="H2" s="68"/>
      <c r="L2" s="69"/>
    </row>
    <row r="3" spans="1:16384" customFormat="1" ht="51" customHeight="1" x14ac:dyDescent="0.35">
      <c r="B3" s="339" t="s">
        <v>1044</v>
      </c>
      <c r="C3" s="339"/>
      <c r="D3" s="339"/>
      <c r="E3" s="339"/>
      <c r="F3" s="339"/>
      <c r="G3" s="339"/>
      <c r="H3" s="68"/>
      <c r="L3" s="69"/>
    </row>
    <row r="4" spans="1:16384" customFormat="1" x14ac:dyDescent="0.35">
      <c r="B4" s="67" t="s">
        <v>762</v>
      </c>
      <c r="H4" s="68"/>
      <c r="L4" s="69"/>
    </row>
    <row r="5" spans="1:16384" customFormat="1" ht="15" thickBot="1" x14ac:dyDescent="0.4"/>
    <row r="6" spans="1:16384" customFormat="1" ht="37.5" x14ac:dyDescent="0.35">
      <c r="B6" s="307" t="s">
        <v>494</v>
      </c>
      <c r="C6" s="308" t="s">
        <v>1283</v>
      </c>
      <c r="D6" s="309" t="s">
        <v>11</v>
      </c>
      <c r="E6" s="309" t="s">
        <v>12</v>
      </c>
      <c r="F6" s="310" t="s">
        <v>13</v>
      </c>
      <c r="G6" s="311" t="s">
        <v>14</v>
      </c>
      <c r="H6" s="312" t="s">
        <v>496</v>
      </c>
      <c r="I6" s="313"/>
      <c r="J6" s="314" t="s">
        <v>1284</v>
      </c>
      <c r="K6" s="73" t="s">
        <v>11</v>
      </c>
      <c r="L6" s="73" t="s">
        <v>12</v>
      </c>
      <c r="M6" s="73" t="s">
        <v>13</v>
      </c>
      <c r="N6" s="73" t="s">
        <v>14</v>
      </c>
      <c r="O6" s="315"/>
      <c r="P6" s="313"/>
      <c r="Q6" s="314" t="s">
        <v>1285</v>
      </c>
      <c r="R6" s="73" t="s">
        <v>11</v>
      </c>
      <c r="S6" s="73" t="s">
        <v>12</v>
      </c>
      <c r="T6" s="73" t="s">
        <v>13</v>
      </c>
      <c r="U6" s="73" t="s">
        <v>14</v>
      </c>
      <c r="V6" s="315" t="s">
        <v>496</v>
      </c>
      <c r="W6" s="313"/>
      <c r="X6" s="314" t="s">
        <v>1286</v>
      </c>
      <c r="Y6" s="73" t="s">
        <v>11</v>
      </c>
      <c r="Z6" s="73" t="s">
        <v>12</v>
      </c>
      <c r="AA6" s="73" t="s">
        <v>13</v>
      </c>
      <c r="AB6" s="73" t="s">
        <v>14</v>
      </c>
      <c r="AC6" s="315" t="s">
        <v>496</v>
      </c>
    </row>
    <row r="7" spans="1:16384" customFormat="1" x14ac:dyDescent="0.35">
      <c r="A7" s="247" t="s">
        <v>906</v>
      </c>
      <c r="B7" s="77" t="s">
        <v>497</v>
      </c>
      <c r="C7" s="262">
        <v>65318.625889410541</v>
      </c>
      <c r="D7" s="262">
        <v>15894.190584373064</v>
      </c>
      <c r="E7" s="262">
        <v>47822.969274774223</v>
      </c>
      <c r="F7" s="262">
        <v>1601.4660302632535</v>
      </c>
      <c r="G7" s="262">
        <v>0</v>
      </c>
      <c r="H7" s="78">
        <f>C7/$C$31</f>
        <v>1.2231953051776878E-2</v>
      </c>
      <c r="I7" s="313"/>
      <c r="J7" s="316">
        <v>13400.268615168374</v>
      </c>
      <c r="K7" s="262">
        <v>3767.5125366988486</v>
      </c>
      <c r="L7" s="262">
        <v>8328.0905244344558</v>
      </c>
      <c r="M7" s="262">
        <v>1304.6655540350673</v>
      </c>
      <c r="N7" s="262">
        <v>0</v>
      </c>
      <c r="O7" s="317">
        <v>6.0910306629462048E-3</v>
      </c>
      <c r="P7" s="313"/>
      <c r="Q7" s="316">
        <v>34676.373424691054</v>
      </c>
      <c r="R7" s="262">
        <v>8669.0933561727634</v>
      </c>
      <c r="S7" s="262">
        <v>26007.280068518288</v>
      </c>
      <c r="T7" s="262"/>
      <c r="U7" s="262">
        <v>0</v>
      </c>
      <c r="V7" s="317">
        <v>4.6859975445845602E-2</v>
      </c>
      <c r="W7" s="313"/>
      <c r="X7" s="316">
        <v>17241.983849551114</v>
      </c>
      <c r="Y7" s="262">
        <v>3457.5846915014527</v>
      </c>
      <c r="Z7" s="262">
        <v>13487.598681821479</v>
      </c>
      <c r="AA7" s="262">
        <v>296.80047622818608</v>
      </c>
      <c r="AB7" s="262">
        <v>0</v>
      </c>
      <c r="AC7" s="317">
        <v>7.1841594162369042E-3</v>
      </c>
    </row>
    <row r="8" spans="1:16384" customFormat="1" x14ac:dyDescent="0.35">
      <c r="A8" s="247" t="s">
        <v>911</v>
      </c>
      <c r="B8" s="77" t="s">
        <v>498</v>
      </c>
      <c r="C8" s="262">
        <f>+C9+C13</f>
        <v>2447455.3947665272</v>
      </c>
      <c r="D8" s="262">
        <f t="shared" ref="D8:G8" si="0">+D9+D13</f>
        <v>587939.97746779071</v>
      </c>
      <c r="E8" s="262">
        <f t="shared" si="0"/>
        <v>1742934.8385413883</v>
      </c>
      <c r="F8" s="262">
        <f t="shared" si="0"/>
        <v>116580.57875734828</v>
      </c>
      <c r="G8" s="262">
        <f t="shared" si="0"/>
        <v>0</v>
      </c>
      <c r="H8" s="78">
        <f t="shared" ref="H8:H31" si="1">C8/$C$31</f>
        <v>0.45832500419999833</v>
      </c>
      <c r="I8" s="313"/>
      <c r="J8" s="316">
        <v>1000497.5642119201</v>
      </c>
      <c r="K8" s="262">
        <v>281291.90722627228</v>
      </c>
      <c r="L8" s="262">
        <v>621796.06420735549</v>
      </c>
      <c r="M8" s="262">
        <v>97409.592778292135</v>
      </c>
      <c r="N8" s="262">
        <v>0</v>
      </c>
      <c r="O8" s="317">
        <v>0.45477158084127128</v>
      </c>
      <c r="P8" s="313"/>
      <c r="Q8" s="316">
        <v>333260.72726314864</v>
      </c>
      <c r="R8" s="262">
        <v>83315.18181578716</v>
      </c>
      <c r="S8" s="262">
        <v>249945.54544736154</v>
      </c>
      <c r="T8" s="262"/>
      <c r="U8" s="262">
        <v>0</v>
      </c>
      <c r="V8" s="317">
        <v>0.45035244330066299</v>
      </c>
      <c r="W8" s="313"/>
      <c r="X8" s="316">
        <v>1113697.103291458</v>
      </c>
      <c r="Y8" s="262">
        <v>223332.88842573116</v>
      </c>
      <c r="Z8" s="262">
        <v>871193.22888667113</v>
      </c>
      <c r="AA8" s="262">
        <v>19170.985979056102</v>
      </c>
      <c r="AB8" s="262">
        <v>0</v>
      </c>
      <c r="AC8" s="317">
        <v>0.46404042604734219</v>
      </c>
    </row>
    <row r="9" spans="1:16384" customFormat="1" x14ac:dyDescent="0.35">
      <c r="A9" s="248" t="s">
        <v>912</v>
      </c>
      <c r="B9" s="79" t="s">
        <v>499</v>
      </c>
      <c r="C9" s="263">
        <f>SUM(C10:C12)</f>
        <v>1516852.4258170316</v>
      </c>
      <c r="D9" s="263">
        <f t="shared" ref="D9:G9" si="2">SUM(D10:D12)</f>
        <v>364036.40186148521</v>
      </c>
      <c r="E9" s="263">
        <f t="shared" si="2"/>
        <v>1083444.1851384246</v>
      </c>
      <c r="F9" s="263">
        <f t="shared" si="2"/>
        <v>69371.838817121956</v>
      </c>
      <c r="G9" s="263">
        <f t="shared" si="2"/>
        <v>0</v>
      </c>
      <c r="H9" s="80">
        <f t="shared" si="1"/>
        <v>0.28405477620550784</v>
      </c>
      <c r="I9" s="313"/>
      <c r="J9" s="318">
        <v>592325.5952624249</v>
      </c>
      <c r="K9" s="263">
        <v>166533.53526307308</v>
      </c>
      <c r="L9" s="263">
        <v>368122.55925237038</v>
      </c>
      <c r="M9" s="263">
        <v>57669.500746981292</v>
      </c>
      <c r="N9" s="263">
        <v>0</v>
      </c>
      <c r="O9" s="319">
        <v>0.26923888369725496</v>
      </c>
      <c r="P9" s="313"/>
      <c r="Q9" s="318">
        <v>244704.72726314864</v>
      </c>
      <c r="R9" s="263">
        <v>61176.18181578716</v>
      </c>
      <c r="S9" s="263">
        <v>183528.54544736154</v>
      </c>
      <c r="T9" s="263"/>
      <c r="U9" s="263">
        <v>0</v>
      </c>
      <c r="V9" s="319">
        <v>0.33068214402341739</v>
      </c>
      <c r="W9" s="313"/>
      <c r="X9" s="318">
        <v>679822.1032914581</v>
      </c>
      <c r="Y9" s="263">
        <v>136326.68478262494</v>
      </c>
      <c r="Z9" s="263">
        <v>531793.0804386927</v>
      </c>
      <c r="AA9" s="263">
        <v>11702.338070140629</v>
      </c>
      <c r="AB9" s="263">
        <v>0</v>
      </c>
      <c r="AC9" s="319">
        <v>0.28325918915963127</v>
      </c>
    </row>
    <row r="10" spans="1:16384" customFormat="1" x14ac:dyDescent="0.35">
      <c r="A10" s="215" t="s">
        <v>913</v>
      </c>
      <c r="B10" s="81" t="s">
        <v>500</v>
      </c>
      <c r="C10" s="264">
        <v>1066203.2970670676</v>
      </c>
      <c r="D10" s="264">
        <v>257421.69403988589</v>
      </c>
      <c r="E10" s="264">
        <v>758637.16459012404</v>
      </c>
      <c r="F10" s="264">
        <v>50144.43843705779</v>
      </c>
      <c r="G10" s="207">
        <v>0</v>
      </c>
      <c r="H10" s="82">
        <f t="shared" si="1"/>
        <v>0.1996635491912333</v>
      </c>
      <c r="I10" s="313"/>
      <c r="J10" s="81">
        <v>440100.07820634585</v>
      </c>
      <c r="K10" s="264">
        <v>123735.0242492671</v>
      </c>
      <c r="L10" s="264">
        <v>273516.40451179701</v>
      </c>
      <c r="M10" s="264">
        <v>42848.649445281582</v>
      </c>
      <c r="N10" s="264">
        <v>0</v>
      </c>
      <c r="O10" s="207">
        <v>0.20004547282623206</v>
      </c>
      <c r="P10" s="313"/>
      <c r="Q10" s="215">
        <v>174218.76911782695</v>
      </c>
      <c r="R10" s="81">
        <v>43554.692279456736</v>
      </c>
      <c r="S10" s="264">
        <v>130664.07683837025</v>
      </c>
      <c r="T10" s="264"/>
      <c r="U10" s="264">
        <v>0</v>
      </c>
      <c r="V10" s="264"/>
      <c r="W10" s="313"/>
      <c r="X10" s="82">
        <v>457909.23490411724</v>
      </c>
      <c r="Y10" s="215">
        <v>91825.858005477596</v>
      </c>
      <c r="Z10" s="81">
        <v>358201.00789895153</v>
      </c>
      <c r="AA10" s="264">
        <v>7882.3689996882003</v>
      </c>
      <c r="AB10" s="264">
        <v>0</v>
      </c>
      <c r="AC10" s="321"/>
      <c r="AE10" s="327"/>
      <c r="AF10" s="328"/>
      <c r="AG10" s="329"/>
      <c r="AH10" s="330"/>
      <c r="AI10" s="327"/>
      <c r="AJ10" s="327"/>
      <c r="AK10" s="327"/>
      <c r="AL10" s="327"/>
      <c r="AM10" s="327"/>
      <c r="AN10" s="328"/>
      <c r="AO10" s="329"/>
      <c r="AP10" s="330"/>
      <c r="AQ10" s="327"/>
      <c r="AR10" s="327"/>
      <c r="AS10" s="327"/>
      <c r="AT10" s="327"/>
      <c r="AU10" s="327"/>
      <c r="AV10" s="328"/>
      <c r="AW10" s="329"/>
      <c r="AX10" s="330"/>
      <c r="AY10" s="327"/>
      <c r="AZ10" s="327"/>
      <c r="BA10" s="327"/>
      <c r="BB10" s="327"/>
      <c r="BC10" s="327"/>
      <c r="BD10" s="328"/>
      <c r="BE10" s="329"/>
      <c r="BF10" s="330"/>
      <c r="BG10" s="327"/>
      <c r="BH10" s="327"/>
      <c r="BI10" s="327"/>
      <c r="BJ10" s="327"/>
      <c r="BK10" s="327"/>
      <c r="BL10" s="328"/>
      <c r="BM10" s="329"/>
      <c r="BN10" s="330"/>
      <c r="BO10" s="327"/>
      <c r="BP10" s="327"/>
      <c r="BQ10" s="327"/>
      <c r="BR10" s="327"/>
      <c r="BS10" s="327"/>
      <c r="BT10" s="328"/>
      <c r="BU10" s="329"/>
      <c r="BV10" s="330"/>
      <c r="BW10" s="327"/>
      <c r="BX10" s="327"/>
      <c r="BY10" s="327"/>
      <c r="BZ10" s="327"/>
      <c r="CA10" s="327"/>
      <c r="CB10" s="328"/>
      <c r="CC10" s="329"/>
      <c r="CD10" s="330"/>
      <c r="CE10" s="327"/>
      <c r="CF10" s="327"/>
      <c r="CG10" s="327"/>
      <c r="CH10" s="327"/>
      <c r="CI10" s="327"/>
      <c r="CJ10" s="328"/>
      <c r="CK10" s="329"/>
      <c r="CL10" s="330"/>
      <c r="CM10" s="327"/>
      <c r="CN10" s="327"/>
      <c r="CO10" s="327"/>
      <c r="CP10" s="327"/>
      <c r="CQ10" s="327"/>
      <c r="CR10" s="328"/>
      <c r="CS10" s="329"/>
      <c r="CT10" s="330"/>
      <c r="CU10" s="327"/>
      <c r="CV10" s="327"/>
      <c r="CW10" s="327"/>
      <c r="CX10" s="327"/>
      <c r="CY10" s="327"/>
      <c r="CZ10" s="328"/>
      <c r="DA10" s="329"/>
      <c r="DB10" s="330"/>
      <c r="DC10" s="327"/>
      <c r="DD10" s="327"/>
      <c r="DE10" s="327"/>
      <c r="DF10" s="327"/>
      <c r="DG10" s="327"/>
      <c r="DH10" s="328"/>
      <c r="DI10" s="329"/>
      <c r="DJ10" s="330"/>
      <c r="DK10" s="327"/>
      <c r="DL10" s="327"/>
      <c r="DM10" s="327"/>
      <c r="DN10" s="327"/>
      <c r="DO10" s="327"/>
      <c r="DP10" s="328"/>
      <c r="DQ10" s="329"/>
      <c r="DR10" s="330"/>
      <c r="DS10" s="327"/>
      <c r="DT10" s="327"/>
      <c r="DU10" s="327"/>
      <c r="DV10" s="327"/>
      <c r="DW10" s="327"/>
      <c r="DX10" s="328"/>
      <c r="DY10" s="329"/>
      <c r="DZ10" s="330"/>
      <c r="EA10" s="327"/>
      <c r="EB10" s="327"/>
      <c r="EC10" s="327"/>
      <c r="ED10" s="327"/>
      <c r="EE10" s="327"/>
      <c r="EF10" s="328"/>
      <c r="EG10" s="329"/>
      <c r="EH10" s="330"/>
      <c r="EI10" s="327"/>
      <c r="EJ10" s="327"/>
      <c r="EK10" s="327"/>
      <c r="EL10" s="327"/>
      <c r="EM10" s="327"/>
      <c r="EN10" s="328"/>
      <c r="EO10" s="329"/>
      <c r="EP10" s="330"/>
      <c r="EQ10" s="327"/>
      <c r="ER10" s="327"/>
      <c r="ES10" s="327"/>
      <c r="ET10" s="327"/>
      <c r="EU10" s="327"/>
      <c r="EV10" s="328"/>
      <c r="EW10" s="329"/>
      <c r="EX10" s="330"/>
      <c r="EY10" s="327"/>
      <c r="EZ10" s="327"/>
      <c r="FA10" s="327"/>
      <c r="FB10" s="327"/>
      <c r="FC10" s="327"/>
      <c r="FD10" s="328"/>
      <c r="FE10" s="329"/>
      <c r="FF10" s="330"/>
      <c r="FG10" s="327"/>
      <c r="FH10" s="327"/>
      <c r="FI10" s="327"/>
      <c r="FJ10" s="327"/>
      <c r="FK10" s="327"/>
      <c r="FL10" s="328"/>
      <c r="FM10" s="329"/>
      <c r="FN10" s="330"/>
      <c r="FO10" s="327"/>
      <c r="FP10" s="327"/>
      <c r="FQ10" s="327"/>
      <c r="FR10" s="327"/>
      <c r="FS10" s="327"/>
      <c r="FT10" s="328"/>
      <c r="FU10" s="329"/>
      <c r="FV10" s="330"/>
      <c r="FW10" s="327"/>
      <c r="FX10" s="327"/>
      <c r="FY10" s="327"/>
      <c r="FZ10" s="327"/>
      <c r="GA10" s="327"/>
      <c r="GB10" s="328"/>
      <c r="GC10" s="329"/>
      <c r="GD10" s="330"/>
      <c r="GE10" s="327"/>
      <c r="GF10" s="327"/>
      <c r="GG10" s="327"/>
      <c r="GH10" s="327"/>
      <c r="GI10" s="327"/>
      <c r="GJ10" s="328"/>
      <c r="GK10" s="329"/>
      <c r="GL10" s="330"/>
      <c r="GM10" s="327"/>
      <c r="GN10" s="327"/>
      <c r="GO10" s="327"/>
      <c r="GP10" s="327"/>
      <c r="GQ10" s="327"/>
      <c r="GR10" s="328"/>
      <c r="GS10" s="329"/>
      <c r="GT10" s="330"/>
      <c r="GU10" s="327"/>
      <c r="GV10" s="327"/>
      <c r="GW10" s="327"/>
      <c r="GX10" s="327"/>
      <c r="GY10" s="327"/>
      <c r="GZ10" s="328"/>
      <c r="HA10" s="329"/>
      <c r="HB10" s="330"/>
      <c r="HC10" s="327"/>
      <c r="HD10" s="327"/>
      <c r="HE10" s="327"/>
      <c r="HF10" s="327"/>
      <c r="HG10" s="327"/>
      <c r="HH10" s="328"/>
      <c r="HI10" s="329"/>
      <c r="HJ10" s="330"/>
      <c r="HK10" s="327"/>
      <c r="HL10" s="327"/>
      <c r="HM10" s="327"/>
      <c r="HN10" s="327"/>
      <c r="HO10" s="327"/>
      <c r="HP10" s="328"/>
      <c r="HQ10" s="329"/>
      <c r="HR10" s="330"/>
      <c r="HS10" s="327"/>
      <c r="HT10" s="327"/>
      <c r="HU10" s="327"/>
      <c r="HV10" s="327"/>
      <c r="HW10" s="327"/>
      <c r="HX10" s="328"/>
      <c r="HY10" s="329"/>
      <c r="HZ10" s="330"/>
      <c r="IA10" s="327"/>
      <c r="IB10" s="327"/>
      <c r="IC10" s="327"/>
      <c r="ID10" s="327"/>
      <c r="IE10" s="327"/>
      <c r="IF10" s="328"/>
      <c r="IG10" s="329"/>
      <c r="IH10" s="330"/>
      <c r="II10" s="327"/>
      <c r="IJ10" s="327"/>
      <c r="IK10" s="327"/>
      <c r="IL10" s="327"/>
      <c r="IM10" s="327"/>
      <c r="IN10" s="328"/>
      <c r="IO10" s="329"/>
      <c r="IP10" s="330"/>
      <c r="IQ10" s="327"/>
      <c r="IR10" s="327"/>
      <c r="IS10" s="327"/>
      <c r="IT10" s="327"/>
      <c r="IU10" s="327"/>
      <c r="IV10" s="328"/>
      <c r="IW10" s="329"/>
      <c r="IX10" s="330"/>
      <c r="IY10" s="327"/>
      <c r="IZ10" s="327"/>
      <c r="JA10" s="327"/>
      <c r="JB10" s="327"/>
      <c r="JC10" s="327"/>
      <c r="JD10" s="328"/>
      <c r="JE10" s="329"/>
      <c r="JF10" s="330"/>
      <c r="JG10" s="327"/>
      <c r="JH10" s="327"/>
      <c r="JI10" s="327"/>
      <c r="JJ10" s="327"/>
      <c r="JK10" s="327"/>
      <c r="JL10" s="328"/>
      <c r="JM10" s="329"/>
      <c r="JN10" s="330"/>
      <c r="JO10" s="327"/>
      <c r="JP10" s="327"/>
      <c r="JQ10" s="327"/>
      <c r="JR10" s="327"/>
      <c r="JS10" s="327"/>
      <c r="JT10" s="328"/>
      <c r="JU10" s="329"/>
      <c r="JV10" s="330"/>
      <c r="JW10" s="327"/>
      <c r="JX10" s="327"/>
      <c r="JY10" s="327"/>
      <c r="JZ10" s="327"/>
      <c r="KA10" s="327"/>
      <c r="KB10" s="328"/>
      <c r="KC10" s="329"/>
      <c r="KD10" s="330"/>
      <c r="KE10" s="327"/>
      <c r="KF10" s="327"/>
      <c r="KG10" s="327"/>
      <c r="KH10" s="327"/>
      <c r="KI10" s="327"/>
      <c r="KJ10" s="328"/>
      <c r="KK10" s="329"/>
      <c r="KL10" s="330"/>
      <c r="KM10" s="327"/>
      <c r="KN10" s="327"/>
      <c r="KO10" s="327"/>
      <c r="KP10" s="327"/>
      <c r="KQ10" s="327"/>
      <c r="KR10" s="328"/>
      <c r="KS10" s="329"/>
      <c r="KT10" s="330"/>
      <c r="KU10" s="327"/>
      <c r="KV10" s="327"/>
      <c r="KW10" s="327"/>
      <c r="KX10" s="327"/>
      <c r="KY10" s="327"/>
      <c r="KZ10" s="326"/>
      <c r="LA10" s="215"/>
      <c r="LB10" s="81"/>
      <c r="LC10" s="264"/>
      <c r="LD10" s="264"/>
      <c r="LE10" s="264"/>
      <c r="LF10" s="264"/>
      <c r="LG10" s="207"/>
      <c r="LH10" s="82"/>
      <c r="LI10" s="215"/>
      <c r="LJ10" s="81"/>
      <c r="LK10" s="264"/>
      <c r="LL10" s="264"/>
      <c r="LM10" s="264"/>
      <c r="LN10" s="264"/>
      <c r="LO10" s="207"/>
      <c r="LP10" s="82"/>
      <c r="LQ10" s="215"/>
      <c r="LR10" s="81"/>
      <c r="LS10" s="264"/>
      <c r="LT10" s="264"/>
      <c r="LU10" s="264"/>
      <c r="LV10" s="264"/>
      <c r="LW10" s="207"/>
      <c r="LX10" s="82"/>
      <c r="LY10" s="215"/>
      <c r="LZ10" s="81"/>
      <c r="MA10" s="264"/>
      <c r="MB10" s="264"/>
      <c r="MC10" s="264"/>
      <c r="MD10" s="264"/>
      <c r="ME10" s="207"/>
      <c r="MF10" s="82"/>
      <c r="MG10" s="215"/>
      <c r="MH10" s="81"/>
      <c r="MI10" s="264"/>
      <c r="MJ10" s="264"/>
      <c r="MK10" s="264"/>
      <c r="ML10" s="264"/>
      <c r="MM10" s="207"/>
      <c r="MN10" s="82"/>
      <c r="MO10" s="215"/>
      <c r="MP10" s="81"/>
      <c r="MQ10" s="264"/>
      <c r="MR10" s="264"/>
      <c r="MS10" s="264"/>
      <c r="MT10" s="264"/>
      <c r="MU10" s="207"/>
      <c r="MV10" s="82"/>
      <c r="MW10" s="215"/>
      <c r="MX10" s="81"/>
      <c r="MY10" s="264"/>
      <c r="MZ10" s="264"/>
      <c r="NA10" s="264"/>
      <c r="NB10" s="264"/>
      <c r="NC10" s="207"/>
      <c r="ND10" s="82"/>
      <c r="NE10" s="215"/>
      <c r="NF10" s="81"/>
      <c r="NG10" s="264"/>
      <c r="NH10" s="264"/>
      <c r="NI10" s="264"/>
      <c r="NJ10" s="264"/>
      <c r="NK10" s="207"/>
      <c r="NL10" s="82"/>
      <c r="NM10" s="215"/>
      <c r="NN10" s="81"/>
      <c r="NO10" s="264"/>
      <c r="NP10" s="264"/>
      <c r="NQ10" s="264"/>
      <c r="NR10" s="264"/>
      <c r="NS10" s="207"/>
      <c r="NT10" s="82"/>
      <c r="NU10" s="215"/>
      <c r="NV10" s="81"/>
      <c r="NW10" s="264"/>
      <c r="NX10" s="264"/>
      <c r="NY10" s="264"/>
      <c r="NZ10" s="264"/>
      <c r="OA10" s="207"/>
      <c r="OB10" s="82"/>
      <c r="OC10" s="215"/>
      <c r="OD10" s="81"/>
      <c r="OE10" s="264"/>
      <c r="OF10" s="264"/>
      <c r="OG10" s="264"/>
      <c r="OH10" s="264"/>
      <c r="OI10" s="207"/>
      <c r="OJ10" s="82"/>
      <c r="OK10" s="215"/>
      <c r="OL10" s="81"/>
      <c r="OM10" s="264"/>
      <c r="ON10" s="264"/>
      <c r="OO10" s="264"/>
      <c r="OP10" s="264"/>
      <c r="OQ10" s="207"/>
      <c r="OR10" s="82"/>
      <c r="OS10" s="215"/>
      <c r="OT10" s="81"/>
      <c r="OU10" s="264"/>
      <c r="OV10" s="264"/>
      <c r="OW10" s="264"/>
      <c r="OX10" s="264"/>
      <c r="OY10" s="207"/>
      <c r="OZ10" s="82"/>
      <c r="PA10" s="215"/>
      <c r="PB10" s="81"/>
      <c r="PC10" s="264"/>
      <c r="PD10" s="264"/>
      <c r="PE10" s="264"/>
      <c r="PF10" s="264"/>
      <c r="PG10" s="207"/>
      <c r="PH10" s="82"/>
      <c r="PI10" s="215"/>
      <c r="PJ10" s="81"/>
      <c r="PK10" s="264"/>
      <c r="PL10" s="264"/>
      <c r="PM10" s="264"/>
      <c r="PN10" s="264"/>
      <c r="PO10" s="207"/>
      <c r="PP10" s="82"/>
      <c r="PQ10" s="215"/>
      <c r="PR10" s="81"/>
      <c r="PS10" s="264"/>
      <c r="PT10" s="264"/>
      <c r="PU10" s="264"/>
      <c r="PV10" s="264"/>
      <c r="PW10" s="207"/>
      <c r="PX10" s="82"/>
      <c r="PY10" s="215"/>
      <c r="PZ10" s="81"/>
      <c r="QA10" s="264"/>
      <c r="QB10" s="264"/>
      <c r="QC10" s="264"/>
      <c r="QD10" s="264"/>
      <c r="QE10" s="207"/>
      <c r="QF10" s="82"/>
      <c r="QG10" s="215"/>
      <c r="QH10" s="81"/>
      <c r="QI10" s="264"/>
      <c r="QJ10" s="264"/>
      <c r="QK10" s="264"/>
      <c r="QL10" s="264"/>
      <c r="QM10" s="207"/>
      <c r="QN10" s="82"/>
      <c r="QO10" s="215"/>
      <c r="QP10" s="81"/>
      <c r="QQ10" s="264"/>
      <c r="QR10" s="264"/>
      <c r="QS10" s="264"/>
      <c r="QT10" s="264"/>
      <c r="QU10" s="207"/>
      <c r="QV10" s="82"/>
      <c r="QW10" s="215"/>
      <c r="QX10" s="81"/>
      <c r="QY10" s="264"/>
      <c r="QZ10" s="264"/>
      <c r="RA10" s="264"/>
      <c r="RB10" s="264"/>
      <c r="RC10" s="207"/>
      <c r="RD10" s="82"/>
      <c r="RE10" s="215"/>
      <c r="RF10" s="81"/>
      <c r="RG10" s="264"/>
      <c r="RH10" s="264"/>
      <c r="RI10" s="264"/>
      <c r="RJ10" s="264"/>
      <c r="RK10" s="207"/>
      <c r="RL10" s="82"/>
      <c r="RM10" s="215"/>
      <c r="RN10" s="81"/>
      <c r="RO10" s="264"/>
      <c r="RP10" s="264"/>
      <c r="RQ10" s="264"/>
      <c r="RR10" s="264"/>
      <c r="RS10" s="207"/>
      <c r="RT10" s="82"/>
      <c r="RU10" s="215"/>
      <c r="RV10" s="81"/>
      <c r="RW10" s="264"/>
      <c r="RX10" s="264"/>
      <c r="RY10" s="264"/>
      <c r="RZ10" s="264"/>
      <c r="SA10" s="207"/>
      <c r="SB10" s="82"/>
      <c r="SC10" s="215"/>
      <c r="SD10" s="81"/>
      <c r="SE10" s="264"/>
      <c r="SF10" s="264"/>
      <c r="SG10" s="264"/>
      <c r="SH10" s="264"/>
      <c r="SI10" s="207"/>
      <c r="SJ10" s="82"/>
      <c r="SK10" s="215"/>
      <c r="SL10" s="81"/>
      <c r="SM10" s="264"/>
      <c r="SN10" s="264"/>
      <c r="SO10" s="264"/>
      <c r="SP10" s="264"/>
      <c r="SQ10" s="207"/>
      <c r="SR10" s="82"/>
      <c r="SS10" s="215"/>
      <c r="ST10" s="81"/>
      <c r="SU10" s="264"/>
      <c r="SV10" s="264"/>
      <c r="SW10" s="264"/>
      <c r="SX10" s="264"/>
      <c r="SY10" s="207"/>
      <c r="SZ10" s="82"/>
      <c r="TA10" s="215"/>
      <c r="TB10" s="81"/>
      <c r="TC10" s="264"/>
      <c r="TD10" s="264"/>
      <c r="TE10" s="264"/>
      <c r="TF10" s="264"/>
      <c r="TG10" s="207"/>
      <c r="TH10" s="82"/>
      <c r="TI10" s="215"/>
      <c r="TJ10" s="81"/>
      <c r="TK10" s="264"/>
      <c r="TL10" s="264"/>
      <c r="TM10" s="264"/>
      <c r="TN10" s="264"/>
      <c r="TO10" s="207"/>
      <c r="TP10" s="82"/>
      <c r="TQ10" s="215"/>
      <c r="TR10" s="81"/>
      <c r="TS10" s="264"/>
      <c r="TT10" s="264"/>
      <c r="TU10" s="264"/>
      <c r="TV10" s="264"/>
      <c r="TW10" s="207"/>
      <c r="TX10" s="82"/>
      <c r="TY10" s="215"/>
      <c r="TZ10" s="81"/>
      <c r="UA10" s="264"/>
      <c r="UB10" s="264"/>
      <c r="UC10" s="264"/>
      <c r="UD10" s="264"/>
      <c r="UE10" s="207"/>
      <c r="UF10" s="82"/>
      <c r="UG10" s="215"/>
      <c r="UH10" s="81"/>
      <c r="UI10" s="264"/>
      <c r="UJ10" s="264"/>
      <c r="UK10" s="264"/>
      <c r="UL10" s="264"/>
      <c r="UM10" s="207"/>
      <c r="UN10" s="82"/>
      <c r="UO10" s="215"/>
      <c r="UP10" s="81"/>
      <c r="UQ10" s="264"/>
      <c r="UR10" s="264"/>
      <c r="US10" s="264"/>
      <c r="UT10" s="264"/>
      <c r="UU10" s="207"/>
      <c r="UV10" s="82"/>
      <c r="UW10" s="215"/>
      <c r="UX10" s="81"/>
      <c r="UY10" s="264"/>
      <c r="UZ10" s="264"/>
      <c r="VA10" s="264"/>
      <c r="VB10" s="264"/>
      <c r="VC10" s="207"/>
      <c r="VD10" s="82"/>
      <c r="VE10" s="215"/>
      <c r="VF10" s="81"/>
      <c r="VG10" s="264"/>
      <c r="VH10" s="264"/>
      <c r="VI10" s="264"/>
      <c r="VJ10" s="264"/>
      <c r="VK10" s="207"/>
      <c r="VL10" s="82"/>
      <c r="VM10" s="215"/>
      <c r="VN10" s="81"/>
      <c r="VO10" s="264"/>
      <c r="VP10" s="264"/>
      <c r="VQ10" s="264"/>
      <c r="VR10" s="264"/>
      <c r="VS10" s="207"/>
      <c r="VT10" s="82"/>
      <c r="VU10" s="215"/>
      <c r="VV10" s="81"/>
      <c r="VW10" s="264"/>
      <c r="VX10" s="264"/>
      <c r="VY10" s="264"/>
      <c r="VZ10" s="264"/>
      <c r="WA10" s="207"/>
      <c r="WB10" s="82"/>
      <c r="WC10" s="215"/>
      <c r="WD10" s="81"/>
      <c r="WE10" s="264"/>
      <c r="WF10" s="264"/>
      <c r="WG10" s="264"/>
      <c r="WH10" s="264"/>
      <c r="WI10" s="207"/>
      <c r="WJ10" s="82"/>
      <c r="WK10" s="215"/>
      <c r="WL10" s="81"/>
      <c r="WM10" s="264"/>
      <c r="WN10" s="264"/>
      <c r="WO10" s="264"/>
      <c r="WP10" s="264"/>
      <c r="WQ10" s="207"/>
      <c r="WR10" s="82"/>
      <c r="WS10" s="215"/>
      <c r="WT10" s="81"/>
      <c r="WU10" s="264"/>
      <c r="WV10" s="264"/>
      <c r="WW10" s="264"/>
      <c r="WX10" s="264"/>
      <c r="WY10" s="207"/>
      <c r="WZ10" s="82"/>
      <c r="XA10" s="215"/>
      <c r="XB10" s="81"/>
      <c r="XC10" s="264"/>
      <c r="XD10" s="264"/>
      <c r="XE10" s="264"/>
      <c r="XF10" s="264"/>
      <c r="XG10" s="207"/>
      <c r="XH10" s="82"/>
      <c r="XI10" s="215"/>
      <c r="XJ10" s="81"/>
      <c r="XK10" s="264"/>
      <c r="XL10" s="264"/>
      <c r="XM10" s="264"/>
      <c r="XN10" s="264"/>
      <c r="XO10" s="207"/>
      <c r="XP10" s="82"/>
      <c r="XQ10" s="215"/>
      <c r="XR10" s="81"/>
      <c r="XS10" s="264"/>
      <c r="XT10" s="264"/>
      <c r="XU10" s="264"/>
      <c r="XV10" s="264"/>
      <c r="XW10" s="207"/>
      <c r="XX10" s="82"/>
      <c r="XY10" s="215"/>
      <c r="XZ10" s="81"/>
      <c r="YA10" s="264"/>
      <c r="YB10" s="264"/>
      <c r="YC10" s="264"/>
      <c r="YD10" s="264"/>
      <c r="YE10" s="207"/>
      <c r="YF10" s="82"/>
      <c r="YG10" s="215"/>
      <c r="YH10" s="81"/>
      <c r="YI10" s="264"/>
      <c r="YJ10" s="264"/>
      <c r="YK10" s="264"/>
      <c r="YL10" s="264"/>
      <c r="YM10" s="207"/>
      <c r="YN10" s="82"/>
      <c r="YO10" s="215"/>
      <c r="YP10" s="81"/>
      <c r="YQ10" s="264"/>
      <c r="YR10" s="264"/>
      <c r="YS10" s="264"/>
      <c r="YT10" s="264"/>
      <c r="YU10" s="207"/>
      <c r="YV10" s="82"/>
      <c r="YW10" s="215"/>
      <c r="YX10" s="81"/>
      <c r="YY10" s="264"/>
      <c r="YZ10" s="264"/>
      <c r="ZA10" s="264"/>
      <c r="ZB10" s="264"/>
      <c r="ZC10" s="207"/>
      <c r="ZD10" s="82"/>
      <c r="ZE10" s="215"/>
      <c r="ZF10" s="81"/>
      <c r="ZG10" s="264"/>
      <c r="ZH10" s="264"/>
      <c r="ZI10" s="264"/>
      <c r="ZJ10" s="264"/>
      <c r="ZK10" s="207"/>
      <c r="ZL10" s="82"/>
      <c r="ZM10" s="215"/>
      <c r="ZN10" s="81"/>
      <c r="ZO10" s="264"/>
      <c r="ZP10" s="264"/>
      <c r="ZQ10" s="264"/>
      <c r="ZR10" s="264"/>
      <c r="ZS10" s="207"/>
      <c r="ZT10" s="82"/>
      <c r="ZU10" s="215"/>
      <c r="ZV10" s="81"/>
      <c r="ZW10" s="264"/>
      <c r="ZX10" s="264"/>
      <c r="ZY10" s="264"/>
      <c r="ZZ10" s="264"/>
      <c r="AAA10" s="207"/>
      <c r="AAB10" s="82"/>
      <c r="AAC10" s="215"/>
      <c r="AAD10" s="81"/>
      <c r="AAE10" s="264"/>
      <c r="AAF10" s="264"/>
      <c r="AAG10" s="264"/>
      <c r="AAH10" s="264"/>
      <c r="AAI10" s="207"/>
      <c r="AAJ10" s="82"/>
      <c r="AAK10" s="215"/>
      <c r="AAL10" s="81"/>
      <c r="AAM10" s="264"/>
      <c r="AAN10" s="264"/>
      <c r="AAO10" s="264"/>
      <c r="AAP10" s="264"/>
      <c r="AAQ10" s="207"/>
      <c r="AAR10" s="82"/>
      <c r="AAS10" s="215"/>
      <c r="AAT10" s="81"/>
      <c r="AAU10" s="264"/>
      <c r="AAV10" s="264"/>
      <c r="AAW10" s="264"/>
      <c r="AAX10" s="264"/>
      <c r="AAY10" s="207"/>
      <c r="AAZ10" s="82"/>
      <c r="ABA10" s="215"/>
      <c r="ABB10" s="81"/>
      <c r="ABC10" s="264"/>
      <c r="ABD10" s="264"/>
      <c r="ABE10" s="264"/>
      <c r="ABF10" s="264"/>
      <c r="ABG10" s="207"/>
      <c r="ABH10" s="82"/>
      <c r="ABI10" s="215"/>
      <c r="ABJ10" s="81"/>
      <c r="ABK10" s="264"/>
      <c r="ABL10" s="264"/>
      <c r="ABM10" s="264"/>
      <c r="ABN10" s="264"/>
      <c r="ABO10" s="207"/>
      <c r="ABP10" s="82"/>
      <c r="ABQ10" s="215"/>
      <c r="ABR10" s="81"/>
      <c r="ABS10" s="264"/>
      <c r="ABT10" s="264"/>
      <c r="ABU10" s="264"/>
      <c r="ABV10" s="264"/>
      <c r="ABW10" s="207"/>
      <c r="ABX10" s="82"/>
      <c r="ABY10" s="215"/>
      <c r="ABZ10" s="81"/>
      <c r="ACA10" s="264"/>
      <c r="ACB10" s="264"/>
      <c r="ACC10" s="264"/>
      <c r="ACD10" s="264"/>
      <c r="ACE10" s="207"/>
      <c r="ACF10" s="82"/>
      <c r="ACG10" s="215"/>
      <c r="ACH10" s="81"/>
      <c r="ACI10" s="264"/>
      <c r="ACJ10" s="264"/>
      <c r="ACK10" s="264"/>
      <c r="ACL10" s="264"/>
      <c r="ACM10" s="207"/>
      <c r="ACN10" s="82"/>
      <c r="ACO10" s="215"/>
      <c r="ACP10" s="81"/>
      <c r="ACQ10" s="264"/>
      <c r="ACR10" s="264"/>
      <c r="ACS10" s="264"/>
      <c r="ACT10" s="264"/>
      <c r="ACU10" s="207"/>
      <c r="ACV10" s="82"/>
      <c r="ACW10" s="215"/>
      <c r="ACX10" s="81"/>
      <c r="ACY10" s="264"/>
      <c r="ACZ10" s="264"/>
      <c r="ADA10" s="264"/>
      <c r="ADB10" s="264"/>
      <c r="ADC10" s="207"/>
      <c r="ADD10" s="82"/>
      <c r="ADE10" s="215"/>
      <c r="ADF10" s="81"/>
      <c r="ADG10" s="264"/>
      <c r="ADH10" s="264"/>
      <c r="ADI10" s="264"/>
      <c r="ADJ10" s="264"/>
      <c r="ADK10" s="207"/>
      <c r="ADL10" s="82"/>
      <c r="ADM10" s="215"/>
      <c r="ADN10" s="81"/>
      <c r="ADO10" s="264"/>
      <c r="ADP10" s="264"/>
      <c r="ADQ10" s="264"/>
      <c r="ADR10" s="264"/>
      <c r="ADS10" s="207"/>
      <c r="ADT10" s="82"/>
      <c r="ADU10" s="215"/>
      <c r="ADV10" s="81"/>
      <c r="ADW10" s="264"/>
      <c r="ADX10" s="264"/>
      <c r="ADY10" s="264"/>
      <c r="ADZ10" s="264"/>
      <c r="AEA10" s="207"/>
      <c r="AEB10" s="82"/>
      <c r="AEC10" s="215"/>
      <c r="AED10" s="81"/>
      <c r="AEE10" s="264"/>
      <c r="AEF10" s="264"/>
      <c r="AEG10" s="264"/>
      <c r="AEH10" s="264"/>
      <c r="AEI10" s="207"/>
      <c r="AEJ10" s="82"/>
      <c r="AEK10" s="215"/>
      <c r="AEL10" s="81"/>
      <c r="AEM10" s="264"/>
      <c r="AEN10" s="264"/>
      <c r="AEO10" s="264"/>
      <c r="AEP10" s="264"/>
      <c r="AEQ10" s="207"/>
      <c r="AER10" s="82"/>
      <c r="AES10" s="215"/>
      <c r="AET10" s="81"/>
      <c r="AEU10" s="264"/>
      <c r="AEV10" s="264"/>
      <c r="AEW10" s="264"/>
      <c r="AEX10" s="264"/>
      <c r="AEY10" s="207"/>
      <c r="AEZ10" s="82"/>
      <c r="AFA10" s="215"/>
      <c r="AFB10" s="81"/>
      <c r="AFC10" s="264"/>
      <c r="AFD10" s="264"/>
      <c r="AFE10" s="264"/>
      <c r="AFF10" s="264"/>
      <c r="AFG10" s="207"/>
      <c r="AFH10" s="82"/>
      <c r="AFI10" s="215"/>
      <c r="AFJ10" s="81"/>
      <c r="AFK10" s="264"/>
      <c r="AFL10" s="264"/>
      <c r="AFM10" s="264"/>
      <c r="AFN10" s="264"/>
      <c r="AFO10" s="207"/>
      <c r="AFP10" s="82"/>
      <c r="AFQ10" s="215"/>
      <c r="AFR10" s="81"/>
      <c r="AFS10" s="264"/>
      <c r="AFT10" s="264"/>
      <c r="AFU10" s="264"/>
      <c r="AFV10" s="264"/>
      <c r="AFW10" s="207"/>
      <c r="AFX10" s="82"/>
      <c r="AFY10" s="215"/>
      <c r="AFZ10" s="81"/>
      <c r="AGA10" s="264"/>
      <c r="AGB10" s="264"/>
      <c r="AGC10" s="264"/>
      <c r="AGD10" s="264"/>
      <c r="AGE10" s="207"/>
      <c r="AGF10" s="82"/>
      <c r="AGG10" s="215"/>
      <c r="AGH10" s="81"/>
      <c r="AGI10" s="264"/>
      <c r="AGJ10" s="264"/>
      <c r="AGK10" s="264"/>
      <c r="AGL10" s="264"/>
      <c r="AGM10" s="207"/>
      <c r="AGN10" s="82"/>
      <c r="AGO10" s="215"/>
      <c r="AGP10" s="81"/>
      <c r="AGQ10" s="264"/>
      <c r="AGR10" s="264"/>
      <c r="AGS10" s="264"/>
      <c r="AGT10" s="264"/>
      <c r="AGU10" s="207"/>
      <c r="AGV10" s="82"/>
      <c r="AGW10" s="215"/>
      <c r="AGX10" s="81"/>
      <c r="AGY10" s="264"/>
      <c r="AGZ10" s="264"/>
      <c r="AHA10" s="264"/>
      <c r="AHB10" s="264"/>
      <c r="AHC10" s="207"/>
      <c r="AHD10" s="82"/>
      <c r="AHE10" s="215"/>
      <c r="AHF10" s="81"/>
      <c r="AHG10" s="264"/>
      <c r="AHH10" s="264"/>
      <c r="AHI10" s="264"/>
      <c r="AHJ10" s="264"/>
      <c r="AHK10" s="207"/>
      <c r="AHL10" s="82"/>
      <c r="AHM10" s="215"/>
      <c r="AHN10" s="81"/>
      <c r="AHO10" s="264"/>
      <c r="AHP10" s="264"/>
      <c r="AHQ10" s="264"/>
      <c r="AHR10" s="264"/>
      <c r="AHS10" s="207"/>
      <c r="AHT10" s="82"/>
      <c r="AHU10" s="215"/>
      <c r="AHV10" s="81"/>
      <c r="AHW10" s="264"/>
      <c r="AHX10" s="264"/>
      <c r="AHY10" s="264"/>
      <c r="AHZ10" s="264"/>
      <c r="AIA10" s="207"/>
      <c r="AIB10" s="82"/>
      <c r="AIC10" s="215"/>
      <c r="AID10" s="81"/>
      <c r="AIE10" s="264"/>
      <c r="AIF10" s="264"/>
      <c r="AIG10" s="264"/>
      <c r="AIH10" s="264"/>
      <c r="AII10" s="207"/>
      <c r="AIJ10" s="82"/>
      <c r="AIK10" s="215"/>
      <c r="AIL10" s="81"/>
      <c r="AIM10" s="264"/>
      <c r="AIN10" s="264"/>
      <c r="AIO10" s="264"/>
      <c r="AIP10" s="264"/>
      <c r="AIQ10" s="207"/>
      <c r="AIR10" s="82"/>
      <c r="AIS10" s="215"/>
      <c r="AIT10" s="81"/>
      <c r="AIU10" s="264"/>
      <c r="AIV10" s="264"/>
      <c r="AIW10" s="264"/>
      <c r="AIX10" s="264"/>
      <c r="AIY10" s="207"/>
      <c r="AIZ10" s="82"/>
      <c r="AJA10" s="215"/>
      <c r="AJB10" s="81"/>
      <c r="AJC10" s="264"/>
      <c r="AJD10" s="264"/>
      <c r="AJE10" s="264"/>
      <c r="AJF10" s="264"/>
      <c r="AJG10" s="207"/>
      <c r="AJH10" s="82"/>
      <c r="AJI10" s="215"/>
      <c r="AJJ10" s="81"/>
      <c r="AJK10" s="264"/>
      <c r="AJL10" s="264"/>
      <c r="AJM10" s="264"/>
      <c r="AJN10" s="264"/>
      <c r="AJO10" s="207"/>
      <c r="AJP10" s="82"/>
      <c r="AJQ10" s="215"/>
      <c r="AJR10" s="81"/>
      <c r="AJS10" s="264"/>
      <c r="AJT10" s="264"/>
      <c r="AJU10" s="264"/>
      <c r="AJV10" s="264"/>
      <c r="AJW10" s="207"/>
      <c r="AJX10" s="82"/>
      <c r="AJY10" s="215"/>
      <c r="AJZ10" s="81"/>
      <c r="AKA10" s="264"/>
      <c r="AKB10" s="264"/>
      <c r="AKC10" s="264"/>
      <c r="AKD10" s="264"/>
      <c r="AKE10" s="207"/>
      <c r="AKF10" s="82"/>
      <c r="AKG10" s="215"/>
      <c r="AKH10" s="81"/>
      <c r="AKI10" s="264"/>
      <c r="AKJ10" s="264"/>
      <c r="AKK10" s="264"/>
      <c r="AKL10" s="264"/>
      <c r="AKM10" s="207"/>
      <c r="AKN10" s="82"/>
      <c r="AKO10" s="215"/>
      <c r="AKP10" s="81"/>
      <c r="AKQ10" s="264"/>
      <c r="AKR10" s="264"/>
      <c r="AKS10" s="264"/>
      <c r="AKT10" s="264"/>
      <c r="AKU10" s="207"/>
      <c r="AKV10" s="82"/>
      <c r="AKW10" s="215"/>
      <c r="AKX10" s="81"/>
      <c r="AKY10" s="264"/>
      <c r="AKZ10" s="264"/>
      <c r="ALA10" s="264"/>
      <c r="ALB10" s="264"/>
      <c r="ALC10" s="207"/>
      <c r="ALD10" s="82"/>
      <c r="ALE10" s="215"/>
      <c r="ALF10" s="81"/>
      <c r="ALG10" s="264"/>
      <c r="ALH10" s="264"/>
      <c r="ALI10" s="264"/>
      <c r="ALJ10" s="264"/>
      <c r="ALK10" s="207"/>
      <c r="ALL10" s="82"/>
      <c r="ALM10" s="215"/>
      <c r="ALN10" s="81"/>
      <c r="ALO10" s="264"/>
      <c r="ALP10" s="264"/>
      <c r="ALQ10" s="264"/>
      <c r="ALR10" s="264"/>
      <c r="ALS10" s="207"/>
      <c r="ALT10" s="82"/>
      <c r="ALU10" s="215"/>
      <c r="ALV10" s="81"/>
      <c r="ALW10" s="264"/>
      <c r="ALX10" s="264"/>
      <c r="ALY10" s="264"/>
      <c r="ALZ10" s="264"/>
      <c r="AMA10" s="207"/>
      <c r="AMB10" s="82"/>
      <c r="AMC10" s="215"/>
      <c r="AMD10" s="81"/>
      <c r="AME10" s="264"/>
      <c r="AMF10" s="264"/>
      <c r="AMG10" s="264"/>
      <c r="AMH10" s="264"/>
      <c r="AMI10" s="207"/>
      <c r="AMJ10" s="82"/>
      <c r="AMK10" s="215"/>
      <c r="AML10" s="81"/>
      <c r="AMM10" s="264"/>
      <c r="AMN10" s="264"/>
      <c r="AMO10" s="264"/>
      <c r="AMP10" s="264"/>
      <c r="AMQ10" s="207"/>
      <c r="AMR10" s="82"/>
      <c r="AMS10" s="215"/>
      <c r="AMT10" s="81"/>
      <c r="AMU10" s="264"/>
      <c r="AMV10" s="264"/>
      <c r="AMW10" s="264"/>
      <c r="AMX10" s="264"/>
      <c r="AMY10" s="207"/>
      <c r="AMZ10" s="82"/>
      <c r="ANA10" s="215"/>
      <c r="ANB10" s="81"/>
      <c r="ANC10" s="264"/>
      <c r="AND10" s="264"/>
      <c r="ANE10" s="264"/>
      <c r="ANF10" s="264"/>
      <c r="ANG10" s="207"/>
      <c r="ANH10" s="82"/>
      <c r="ANI10" s="215"/>
      <c r="ANJ10" s="81"/>
      <c r="ANK10" s="264"/>
      <c r="ANL10" s="264"/>
      <c r="ANM10" s="264"/>
      <c r="ANN10" s="264"/>
      <c r="ANO10" s="207"/>
      <c r="ANP10" s="82"/>
      <c r="ANQ10" s="215"/>
      <c r="ANR10" s="81"/>
      <c r="ANS10" s="264"/>
      <c r="ANT10" s="264"/>
      <c r="ANU10" s="264"/>
      <c r="ANV10" s="264"/>
      <c r="ANW10" s="207"/>
      <c r="ANX10" s="82"/>
      <c r="ANY10" s="215"/>
      <c r="ANZ10" s="81"/>
      <c r="AOA10" s="264"/>
      <c r="AOB10" s="264"/>
      <c r="AOC10" s="264"/>
      <c r="AOD10" s="264"/>
      <c r="AOE10" s="207"/>
      <c r="AOF10" s="82"/>
      <c r="AOG10" s="215"/>
      <c r="AOH10" s="81"/>
      <c r="AOI10" s="264"/>
      <c r="AOJ10" s="264"/>
      <c r="AOK10" s="264"/>
      <c r="AOL10" s="264"/>
      <c r="AOM10" s="207"/>
      <c r="AON10" s="82"/>
      <c r="AOO10" s="215"/>
      <c r="AOP10" s="81"/>
      <c r="AOQ10" s="264"/>
      <c r="AOR10" s="264"/>
      <c r="AOS10" s="264"/>
      <c r="AOT10" s="264"/>
      <c r="AOU10" s="207"/>
      <c r="AOV10" s="82"/>
      <c r="AOW10" s="215"/>
      <c r="AOX10" s="81"/>
      <c r="AOY10" s="264"/>
      <c r="AOZ10" s="264"/>
      <c r="APA10" s="264"/>
      <c r="APB10" s="264"/>
      <c r="APC10" s="207"/>
      <c r="APD10" s="82"/>
      <c r="APE10" s="215"/>
      <c r="APF10" s="81"/>
      <c r="APG10" s="264"/>
      <c r="APH10" s="264"/>
      <c r="API10" s="264"/>
      <c r="APJ10" s="264"/>
      <c r="APK10" s="207"/>
      <c r="APL10" s="82"/>
      <c r="APM10" s="215"/>
      <c r="APN10" s="81"/>
      <c r="APO10" s="264"/>
      <c r="APP10" s="264"/>
      <c r="APQ10" s="264"/>
      <c r="APR10" s="264"/>
      <c r="APS10" s="207"/>
      <c r="APT10" s="82"/>
      <c r="APU10" s="215"/>
      <c r="APV10" s="81"/>
      <c r="APW10" s="264"/>
      <c r="APX10" s="264"/>
      <c r="APY10" s="264"/>
      <c r="APZ10" s="264"/>
      <c r="AQA10" s="207"/>
      <c r="AQB10" s="82"/>
      <c r="AQC10" s="215"/>
      <c r="AQD10" s="81"/>
      <c r="AQE10" s="264"/>
      <c r="AQF10" s="264"/>
      <c r="AQG10" s="264"/>
      <c r="AQH10" s="264"/>
      <c r="AQI10" s="207"/>
      <c r="AQJ10" s="82"/>
      <c r="AQK10" s="215"/>
      <c r="AQL10" s="81"/>
      <c r="AQM10" s="264"/>
      <c r="AQN10" s="264"/>
      <c r="AQO10" s="264"/>
      <c r="AQP10" s="264"/>
      <c r="AQQ10" s="207"/>
      <c r="AQR10" s="82"/>
      <c r="AQS10" s="215"/>
      <c r="AQT10" s="81"/>
      <c r="AQU10" s="264"/>
      <c r="AQV10" s="264"/>
      <c r="AQW10" s="264"/>
      <c r="AQX10" s="264"/>
      <c r="AQY10" s="207"/>
      <c r="AQZ10" s="82"/>
      <c r="ARA10" s="215"/>
      <c r="ARB10" s="81"/>
      <c r="ARC10" s="264"/>
      <c r="ARD10" s="264"/>
      <c r="ARE10" s="264"/>
      <c r="ARF10" s="264"/>
      <c r="ARG10" s="207"/>
      <c r="ARH10" s="82"/>
      <c r="ARI10" s="215"/>
      <c r="ARJ10" s="81"/>
      <c r="ARK10" s="264"/>
      <c r="ARL10" s="264"/>
      <c r="ARM10" s="264"/>
      <c r="ARN10" s="264"/>
      <c r="ARO10" s="207"/>
      <c r="ARP10" s="82"/>
      <c r="ARQ10" s="215"/>
      <c r="ARR10" s="81"/>
      <c r="ARS10" s="264"/>
      <c r="ART10" s="264"/>
      <c r="ARU10" s="264"/>
      <c r="ARV10" s="264"/>
      <c r="ARW10" s="207"/>
      <c r="ARX10" s="82"/>
      <c r="ARY10" s="215"/>
      <c r="ARZ10" s="81"/>
      <c r="ASA10" s="264"/>
      <c r="ASB10" s="264"/>
      <c r="ASC10" s="264"/>
      <c r="ASD10" s="264"/>
      <c r="ASE10" s="207"/>
      <c r="ASF10" s="82"/>
      <c r="ASG10" s="215"/>
      <c r="ASH10" s="81"/>
      <c r="ASI10" s="264"/>
      <c r="ASJ10" s="264"/>
      <c r="ASK10" s="264"/>
      <c r="ASL10" s="264"/>
      <c r="ASM10" s="207"/>
      <c r="ASN10" s="82"/>
      <c r="ASO10" s="215"/>
      <c r="ASP10" s="81"/>
      <c r="ASQ10" s="264"/>
      <c r="ASR10" s="264"/>
      <c r="ASS10" s="264"/>
      <c r="AST10" s="264"/>
      <c r="ASU10" s="207"/>
      <c r="ASV10" s="82"/>
      <c r="ASW10" s="215"/>
      <c r="ASX10" s="81"/>
      <c r="ASY10" s="264"/>
      <c r="ASZ10" s="264"/>
      <c r="ATA10" s="264"/>
      <c r="ATB10" s="264"/>
      <c r="ATC10" s="207"/>
      <c r="ATD10" s="82"/>
      <c r="ATE10" s="215"/>
      <c r="ATF10" s="81"/>
      <c r="ATG10" s="264"/>
      <c r="ATH10" s="264"/>
      <c r="ATI10" s="264"/>
      <c r="ATJ10" s="264"/>
      <c r="ATK10" s="207"/>
      <c r="ATL10" s="82"/>
      <c r="ATM10" s="215"/>
      <c r="ATN10" s="81"/>
      <c r="ATO10" s="264"/>
      <c r="ATP10" s="264"/>
      <c r="ATQ10" s="264"/>
      <c r="ATR10" s="264"/>
      <c r="ATS10" s="207"/>
      <c r="ATT10" s="82"/>
      <c r="ATU10" s="215"/>
      <c r="ATV10" s="81"/>
      <c r="ATW10" s="264"/>
      <c r="ATX10" s="264"/>
      <c r="ATY10" s="264"/>
      <c r="ATZ10" s="264"/>
      <c r="AUA10" s="207"/>
      <c r="AUB10" s="82"/>
      <c r="AUC10" s="215"/>
      <c r="AUD10" s="81"/>
      <c r="AUE10" s="264"/>
      <c r="AUF10" s="264"/>
      <c r="AUG10" s="264"/>
      <c r="AUH10" s="264"/>
      <c r="AUI10" s="207"/>
      <c r="AUJ10" s="82"/>
      <c r="AUK10" s="215"/>
      <c r="AUL10" s="81"/>
      <c r="AUM10" s="264"/>
      <c r="AUN10" s="264"/>
      <c r="AUO10" s="264"/>
      <c r="AUP10" s="264"/>
      <c r="AUQ10" s="207"/>
      <c r="AUR10" s="82"/>
      <c r="AUS10" s="215"/>
      <c r="AUT10" s="81"/>
      <c r="AUU10" s="264"/>
      <c r="AUV10" s="264"/>
      <c r="AUW10" s="264"/>
      <c r="AUX10" s="264"/>
      <c r="AUY10" s="207"/>
      <c r="AUZ10" s="82"/>
      <c r="AVA10" s="215"/>
      <c r="AVB10" s="81"/>
      <c r="AVC10" s="264"/>
      <c r="AVD10" s="264"/>
      <c r="AVE10" s="264"/>
      <c r="AVF10" s="264"/>
      <c r="AVG10" s="207"/>
      <c r="AVH10" s="82"/>
      <c r="AVI10" s="215"/>
      <c r="AVJ10" s="81"/>
      <c r="AVK10" s="264"/>
      <c r="AVL10" s="264"/>
      <c r="AVM10" s="264"/>
      <c r="AVN10" s="264"/>
      <c r="AVO10" s="207"/>
      <c r="AVP10" s="82"/>
      <c r="AVQ10" s="215"/>
      <c r="AVR10" s="81"/>
      <c r="AVS10" s="264"/>
      <c r="AVT10" s="264"/>
      <c r="AVU10" s="264"/>
      <c r="AVV10" s="264"/>
      <c r="AVW10" s="207"/>
      <c r="AVX10" s="82"/>
      <c r="AVY10" s="215"/>
      <c r="AVZ10" s="81"/>
      <c r="AWA10" s="264"/>
      <c r="AWB10" s="264"/>
      <c r="AWC10" s="264"/>
      <c r="AWD10" s="264"/>
      <c r="AWE10" s="207"/>
      <c r="AWF10" s="82"/>
      <c r="AWG10" s="215"/>
      <c r="AWH10" s="81"/>
      <c r="AWI10" s="264"/>
      <c r="AWJ10" s="264"/>
      <c r="AWK10" s="264"/>
      <c r="AWL10" s="264"/>
      <c r="AWM10" s="207"/>
      <c r="AWN10" s="82"/>
      <c r="AWO10" s="215"/>
      <c r="AWP10" s="81"/>
      <c r="AWQ10" s="264"/>
      <c r="AWR10" s="264"/>
      <c r="AWS10" s="264"/>
      <c r="AWT10" s="264"/>
      <c r="AWU10" s="207"/>
      <c r="AWV10" s="82"/>
      <c r="AWW10" s="215"/>
      <c r="AWX10" s="81"/>
      <c r="AWY10" s="264"/>
      <c r="AWZ10" s="264"/>
      <c r="AXA10" s="264"/>
      <c r="AXB10" s="264"/>
      <c r="AXC10" s="207"/>
      <c r="AXD10" s="82"/>
      <c r="AXE10" s="215"/>
      <c r="AXF10" s="81"/>
      <c r="AXG10" s="264"/>
      <c r="AXH10" s="264"/>
      <c r="AXI10" s="264"/>
      <c r="AXJ10" s="264"/>
      <c r="AXK10" s="207"/>
      <c r="AXL10" s="82"/>
      <c r="AXM10" s="215"/>
      <c r="AXN10" s="81"/>
      <c r="AXO10" s="264"/>
      <c r="AXP10" s="264"/>
      <c r="AXQ10" s="264"/>
      <c r="AXR10" s="264"/>
      <c r="AXS10" s="207"/>
      <c r="AXT10" s="82"/>
      <c r="AXU10" s="215"/>
      <c r="AXV10" s="81"/>
      <c r="AXW10" s="264"/>
      <c r="AXX10" s="264"/>
      <c r="AXY10" s="264"/>
      <c r="AXZ10" s="264"/>
      <c r="AYA10" s="207"/>
      <c r="AYB10" s="82"/>
      <c r="AYC10" s="215"/>
      <c r="AYD10" s="81"/>
      <c r="AYE10" s="264"/>
      <c r="AYF10" s="264"/>
      <c r="AYG10" s="264"/>
      <c r="AYH10" s="264"/>
      <c r="AYI10" s="207"/>
      <c r="AYJ10" s="82"/>
      <c r="AYK10" s="215"/>
      <c r="AYL10" s="81"/>
      <c r="AYM10" s="264"/>
      <c r="AYN10" s="264"/>
      <c r="AYO10" s="264"/>
      <c r="AYP10" s="264"/>
      <c r="AYQ10" s="207"/>
      <c r="AYR10" s="82"/>
      <c r="AYS10" s="215"/>
      <c r="AYT10" s="81"/>
      <c r="AYU10" s="264"/>
      <c r="AYV10" s="264"/>
      <c r="AYW10" s="264"/>
      <c r="AYX10" s="264"/>
      <c r="AYY10" s="207"/>
      <c r="AYZ10" s="82"/>
      <c r="AZA10" s="215"/>
      <c r="AZB10" s="81"/>
      <c r="AZC10" s="264"/>
      <c r="AZD10" s="264"/>
      <c r="AZE10" s="264"/>
      <c r="AZF10" s="264"/>
      <c r="AZG10" s="207"/>
      <c r="AZH10" s="82"/>
      <c r="AZI10" s="215"/>
      <c r="AZJ10" s="81"/>
      <c r="AZK10" s="264"/>
      <c r="AZL10" s="264"/>
      <c r="AZM10" s="264"/>
      <c r="AZN10" s="264"/>
      <c r="AZO10" s="207"/>
      <c r="AZP10" s="82"/>
      <c r="AZQ10" s="215"/>
      <c r="AZR10" s="81"/>
      <c r="AZS10" s="264"/>
      <c r="AZT10" s="264"/>
      <c r="AZU10" s="264"/>
      <c r="AZV10" s="264"/>
      <c r="AZW10" s="207"/>
      <c r="AZX10" s="82"/>
      <c r="AZY10" s="215"/>
      <c r="AZZ10" s="81"/>
      <c r="BAA10" s="264"/>
      <c r="BAB10" s="264"/>
      <c r="BAC10" s="264"/>
      <c r="BAD10" s="264"/>
      <c r="BAE10" s="207"/>
      <c r="BAF10" s="82"/>
      <c r="BAG10" s="215"/>
      <c r="BAH10" s="81"/>
      <c r="BAI10" s="264"/>
      <c r="BAJ10" s="264"/>
      <c r="BAK10" s="264"/>
      <c r="BAL10" s="264"/>
      <c r="BAM10" s="207"/>
      <c r="BAN10" s="82"/>
      <c r="BAO10" s="215"/>
      <c r="BAP10" s="81"/>
      <c r="BAQ10" s="264"/>
      <c r="BAR10" s="264"/>
      <c r="BAS10" s="264"/>
      <c r="BAT10" s="264"/>
      <c r="BAU10" s="207"/>
      <c r="BAV10" s="82"/>
      <c r="BAW10" s="215"/>
      <c r="BAX10" s="81"/>
      <c r="BAY10" s="264"/>
      <c r="BAZ10" s="264"/>
      <c r="BBA10" s="264"/>
      <c r="BBB10" s="264"/>
      <c r="BBC10" s="207"/>
      <c r="BBD10" s="82"/>
      <c r="BBE10" s="215"/>
      <c r="BBF10" s="81"/>
      <c r="BBG10" s="264"/>
      <c r="BBH10" s="264"/>
      <c r="BBI10" s="264"/>
      <c r="BBJ10" s="264"/>
      <c r="BBK10" s="207"/>
      <c r="BBL10" s="82"/>
      <c r="BBM10" s="215"/>
      <c r="BBN10" s="81"/>
      <c r="BBO10" s="264"/>
      <c r="BBP10" s="264"/>
      <c r="BBQ10" s="264"/>
      <c r="BBR10" s="264"/>
      <c r="BBS10" s="207"/>
      <c r="BBT10" s="82"/>
      <c r="BBU10" s="215"/>
      <c r="BBV10" s="81"/>
      <c r="BBW10" s="264"/>
      <c r="BBX10" s="264"/>
      <c r="BBY10" s="264"/>
      <c r="BBZ10" s="264"/>
      <c r="BCA10" s="207"/>
      <c r="BCB10" s="82"/>
      <c r="BCC10" s="215"/>
      <c r="BCD10" s="81"/>
      <c r="BCE10" s="264"/>
      <c r="BCF10" s="264"/>
      <c r="BCG10" s="264"/>
      <c r="BCH10" s="264"/>
      <c r="BCI10" s="207"/>
      <c r="BCJ10" s="82"/>
      <c r="BCK10" s="215"/>
      <c r="BCL10" s="81"/>
      <c r="BCM10" s="264"/>
      <c r="BCN10" s="264"/>
      <c r="BCO10" s="264"/>
      <c r="BCP10" s="264"/>
      <c r="BCQ10" s="207"/>
      <c r="BCR10" s="82"/>
      <c r="BCS10" s="215"/>
      <c r="BCT10" s="81"/>
      <c r="BCU10" s="264"/>
      <c r="BCV10" s="264"/>
      <c r="BCW10" s="264"/>
      <c r="BCX10" s="264"/>
      <c r="BCY10" s="207"/>
      <c r="BCZ10" s="82"/>
      <c r="BDA10" s="215"/>
      <c r="BDB10" s="81"/>
      <c r="BDC10" s="264"/>
      <c r="BDD10" s="264"/>
      <c r="BDE10" s="264"/>
      <c r="BDF10" s="264"/>
      <c r="BDG10" s="207"/>
      <c r="BDH10" s="82"/>
      <c r="BDI10" s="215"/>
      <c r="BDJ10" s="81"/>
      <c r="BDK10" s="264"/>
      <c r="BDL10" s="264"/>
      <c r="BDM10" s="264"/>
      <c r="BDN10" s="264"/>
      <c r="BDO10" s="207"/>
      <c r="BDP10" s="82"/>
      <c r="BDQ10" s="215"/>
      <c r="BDR10" s="81"/>
      <c r="BDS10" s="264"/>
      <c r="BDT10" s="264"/>
      <c r="BDU10" s="264"/>
      <c r="BDV10" s="264"/>
      <c r="BDW10" s="207"/>
      <c r="BDX10" s="82"/>
      <c r="BDY10" s="215"/>
      <c r="BDZ10" s="81"/>
      <c r="BEA10" s="264"/>
      <c r="BEB10" s="264"/>
      <c r="BEC10" s="264"/>
      <c r="BED10" s="264"/>
      <c r="BEE10" s="207"/>
      <c r="BEF10" s="82"/>
      <c r="BEG10" s="215"/>
      <c r="BEH10" s="81"/>
      <c r="BEI10" s="264"/>
      <c r="BEJ10" s="264"/>
      <c r="BEK10" s="264"/>
      <c r="BEL10" s="264"/>
      <c r="BEM10" s="207"/>
      <c r="BEN10" s="82"/>
      <c r="BEO10" s="215"/>
      <c r="BEP10" s="81"/>
      <c r="BEQ10" s="264"/>
      <c r="BER10" s="264"/>
      <c r="BES10" s="264"/>
      <c r="BET10" s="264"/>
      <c r="BEU10" s="207"/>
      <c r="BEV10" s="82"/>
      <c r="BEW10" s="215"/>
      <c r="BEX10" s="81"/>
      <c r="BEY10" s="264"/>
      <c r="BEZ10" s="264"/>
      <c r="BFA10" s="264"/>
      <c r="BFB10" s="264"/>
      <c r="BFC10" s="207"/>
      <c r="BFD10" s="82"/>
      <c r="BFE10" s="215"/>
      <c r="BFF10" s="81"/>
      <c r="BFG10" s="264"/>
      <c r="BFH10" s="264"/>
      <c r="BFI10" s="264"/>
      <c r="BFJ10" s="264"/>
      <c r="BFK10" s="207"/>
      <c r="BFL10" s="82"/>
      <c r="BFM10" s="215"/>
      <c r="BFN10" s="81"/>
      <c r="BFO10" s="264"/>
      <c r="BFP10" s="264"/>
      <c r="BFQ10" s="264"/>
      <c r="BFR10" s="264"/>
      <c r="BFS10" s="207"/>
      <c r="BFT10" s="82"/>
      <c r="BFU10" s="215"/>
      <c r="BFV10" s="81"/>
      <c r="BFW10" s="264"/>
      <c r="BFX10" s="264"/>
      <c r="BFY10" s="264"/>
      <c r="BFZ10" s="264"/>
      <c r="BGA10" s="207"/>
      <c r="BGB10" s="82"/>
      <c r="BGC10" s="215"/>
      <c r="BGD10" s="81"/>
      <c r="BGE10" s="264"/>
      <c r="BGF10" s="264"/>
      <c r="BGG10" s="264"/>
      <c r="BGH10" s="264"/>
      <c r="BGI10" s="207"/>
      <c r="BGJ10" s="82"/>
      <c r="BGK10" s="215"/>
      <c r="BGL10" s="81"/>
      <c r="BGM10" s="264"/>
      <c r="BGN10" s="264"/>
      <c r="BGO10" s="264"/>
      <c r="BGP10" s="264"/>
      <c r="BGQ10" s="207"/>
      <c r="BGR10" s="82"/>
      <c r="BGS10" s="215"/>
      <c r="BGT10" s="81"/>
      <c r="BGU10" s="264"/>
      <c r="BGV10" s="264"/>
      <c r="BGW10" s="264"/>
      <c r="BGX10" s="264"/>
      <c r="BGY10" s="207"/>
      <c r="BGZ10" s="82"/>
      <c r="BHA10" s="215"/>
      <c r="BHB10" s="81"/>
      <c r="BHC10" s="264"/>
      <c r="BHD10" s="264"/>
      <c r="BHE10" s="264"/>
      <c r="BHF10" s="264"/>
      <c r="BHG10" s="207"/>
      <c r="BHH10" s="82"/>
      <c r="BHI10" s="215"/>
      <c r="BHJ10" s="81"/>
      <c r="BHK10" s="264"/>
      <c r="BHL10" s="264"/>
      <c r="BHM10" s="264"/>
      <c r="BHN10" s="264"/>
      <c r="BHO10" s="207"/>
      <c r="BHP10" s="82"/>
      <c r="BHQ10" s="215"/>
      <c r="BHR10" s="81"/>
      <c r="BHS10" s="264"/>
      <c r="BHT10" s="264"/>
      <c r="BHU10" s="264"/>
      <c r="BHV10" s="264"/>
      <c r="BHW10" s="207"/>
      <c r="BHX10" s="82"/>
      <c r="BHY10" s="215"/>
      <c r="BHZ10" s="81"/>
      <c r="BIA10" s="264"/>
      <c r="BIB10" s="264"/>
      <c r="BIC10" s="264"/>
      <c r="BID10" s="264"/>
      <c r="BIE10" s="207"/>
      <c r="BIF10" s="82"/>
      <c r="BIG10" s="215"/>
      <c r="BIH10" s="81"/>
      <c r="BII10" s="264"/>
      <c r="BIJ10" s="264"/>
      <c r="BIK10" s="264"/>
      <c r="BIL10" s="264"/>
      <c r="BIM10" s="207"/>
      <c r="BIN10" s="82"/>
      <c r="BIO10" s="215"/>
      <c r="BIP10" s="81"/>
      <c r="BIQ10" s="264"/>
      <c r="BIR10" s="264"/>
      <c r="BIS10" s="264"/>
      <c r="BIT10" s="264"/>
      <c r="BIU10" s="207"/>
      <c r="BIV10" s="82"/>
      <c r="BIW10" s="215"/>
      <c r="BIX10" s="81"/>
      <c r="BIY10" s="264"/>
      <c r="BIZ10" s="264"/>
      <c r="BJA10" s="264"/>
      <c r="BJB10" s="264"/>
      <c r="BJC10" s="207"/>
      <c r="BJD10" s="82"/>
      <c r="BJE10" s="215"/>
      <c r="BJF10" s="81"/>
      <c r="BJG10" s="264"/>
      <c r="BJH10" s="264"/>
      <c r="BJI10" s="264"/>
      <c r="BJJ10" s="264"/>
      <c r="BJK10" s="207"/>
      <c r="BJL10" s="82"/>
      <c r="BJM10" s="215"/>
      <c r="BJN10" s="81"/>
      <c r="BJO10" s="264"/>
      <c r="BJP10" s="264"/>
      <c r="BJQ10" s="264"/>
      <c r="BJR10" s="264"/>
      <c r="BJS10" s="207"/>
      <c r="BJT10" s="82"/>
      <c r="BJU10" s="215"/>
      <c r="BJV10" s="81"/>
      <c r="BJW10" s="264"/>
      <c r="BJX10" s="264"/>
      <c r="BJY10" s="264"/>
      <c r="BJZ10" s="264"/>
      <c r="BKA10" s="207"/>
      <c r="BKB10" s="82"/>
      <c r="BKC10" s="215"/>
      <c r="BKD10" s="81"/>
      <c r="BKE10" s="264"/>
      <c r="BKF10" s="264"/>
      <c r="BKG10" s="264"/>
      <c r="BKH10" s="264"/>
      <c r="BKI10" s="207"/>
      <c r="BKJ10" s="82"/>
      <c r="BKK10" s="215"/>
      <c r="BKL10" s="81"/>
      <c r="BKM10" s="264"/>
      <c r="BKN10" s="264"/>
      <c r="BKO10" s="264"/>
      <c r="BKP10" s="264"/>
      <c r="BKQ10" s="207"/>
      <c r="BKR10" s="82"/>
      <c r="BKS10" s="215"/>
      <c r="BKT10" s="81"/>
      <c r="BKU10" s="264"/>
      <c r="BKV10" s="264"/>
      <c r="BKW10" s="264"/>
      <c r="BKX10" s="264"/>
      <c r="BKY10" s="207"/>
      <c r="BKZ10" s="82"/>
      <c r="BLA10" s="215"/>
      <c r="BLB10" s="81"/>
      <c r="BLC10" s="264"/>
      <c r="BLD10" s="264"/>
      <c r="BLE10" s="264"/>
      <c r="BLF10" s="264"/>
      <c r="BLG10" s="207"/>
      <c r="BLH10" s="82"/>
      <c r="BLI10" s="215"/>
      <c r="BLJ10" s="81"/>
      <c r="BLK10" s="264"/>
      <c r="BLL10" s="264"/>
      <c r="BLM10" s="264"/>
      <c r="BLN10" s="264"/>
      <c r="BLO10" s="207"/>
      <c r="BLP10" s="82"/>
      <c r="BLQ10" s="215"/>
      <c r="BLR10" s="81"/>
      <c r="BLS10" s="264"/>
      <c r="BLT10" s="264"/>
      <c r="BLU10" s="264"/>
      <c r="BLV10" s="264"/>
      <c r="BLW10" s="207"/>
      <c r="BLX10" s="82"/>
      <c r="BLY10" s="215"/>
      <c r="BLZ10" s="81"/>
      <c r="BMA10" s="264"/>
      <c r="BMB10" s="264"/>
      <c r="BMC10" s="264"/>
      <c r="BMD10" s="264"/>
      <c r="BME10" s="207"/>
      <c r="BMF10" s="82"/>
      <c r="BMG10" s="215"/>
      <c r="BMH10" s="81"/>
      <c r="BMI10" s="264"/>
      <c r="BMJ10" s="264"/>
      <c r="BMK10" s="264"/>
      <c r="BML10" s="264"/>
      <c r="BMM10" s="207"/>
      <c r="BMN10" s="82"/>
      <c r="BMO10" s="215"/>
      <c r="BMP10" s="81"/>
      <c r="BMQ10" s="264"/>
      <c r="BMR10" s="264"/>
      <c r="BMS10" s="264"/>
      <c r="BMT10" s="264"/>
      <c r="BMU10" s="207"/>
      <c r="BMV10" s="82"/>
      <c r="BMW10" s="215"/>
      <c r="BMX10" s="81"/>
      <c r="BMY10" s="264"/>
      <c r="BMZ10" s="264"/>
      <c r="BNA10" s="264"/>
      <c r="BNB10" s="264"/>
      <c r="BNC10" s="207"/>
      <c r="BND10" s="82"/>
      <c r="BNE10" s="215"/>
      <c r="BNF10" s="81"/>
      <c r="BNG10" s="264"/>
      <c r="BNH10" s="264"/>
      <c r="BNI10" s="264"/>
      <c r="BNJ10" s="264"/>
      <c r="BNK10" s="207"/>
      <c r="BNL10" s="82"/>
      <c r="BNM10" s="215"/>
      <c r="BNN10" s="81"/>
      <c r="BNO10" s="264"/>
      <c r="BNP10" s="264"/>
      <c r="BNQ10" s="264"/>
      <c r="BNR10" s="264"/>
      <c r="BNS10" s="207"/>
      <c r="BNT10" s="82"/>
      <c r="BNU10" s="215"/>
      <c r="BNV10" s="81"/>
      <c r="BNW10" s="264"/>
      <c r="BNX10" s="264"/>
      <c r="BNY10" s="264"/>
      <c r="BNZ10" s="264"/>
      <c r="BOA10" s="207"/>
      <c r="BOB10" s="82"/>
      <c r="BOC10" s="215"/>
      <c r="BOD10" s="81"/>
      <c r="BOE10" s="264"/>
      <c r="BOF10" s="264"/>
      <c r="BOG10" s="264"/>
      <c r="BOH10" s="264"/>
      <c r="BOI10" s="207"/>
      <c r="BOJ10" s="82"/>
      <c r="BOK10" s="215"/>
      <c r="BOL10" s="81"/>
      <c r="BOM10" s="264"/>
      <c r="BON10" s="264"/>
      <c r="BOO10" s="264"/>
      <c r="BOP10" s="264"/>
      <c r="BOQ10" s="207"/>
      <c r="BOR10" s="82"/>
      <c r="BOS10" s="215"/>
      <c r="BOT10" s="81"/>
      <c r="BOU10" s="264"/>
      <c r="BOV10" s="264"/>
      <c r="BOW10" s="264"/>
      <c r="BOX10" s="264"/>
      <c r="BOY10" s="207"/>
      <c r="BOZ10" s="82"/>
      <c r="BPA10" s="215"/>
      <c r="BPB10" s="81"/>
      <c r="BPC10" s="264"/>
      <c r="BPD10" s="264"/>
      <c r="BPE10" s="264"/>
      <c r="BPF10" s="264"/>
      <c r="BPG10" s="207"/>
      <c r="BPH10" s="82"/>
      <c r="BPI10" s="215"/>
      <c r="BPJ10" s="81"/>
      <c r="BPK10" s="264"/>
      <c r="BPL10" s="264"/>
      <c r="BPM10" s="264"/>
      <c r="BPN10" s="264"/>
      <c r="BPO10" s="207"/>
      <c r="BPP10" s="82"/>
      <c r="BPQ10" s="215"/>
      <c r="BPR10" s="81"/>
      <c r="BPS10" s="264"/>
      <c r="BPT10" s="264"/>
      <c r="BPU10" s="264"/>
      <c r="BPV10" s="264"/>
      <c r="BPW10" s="207"/>
      <c r="BPX10" s="82"/>
      <c r="BPY10" s="215"/>
      <c r="BPZ10" s="81"/>
      <c r="BQA10" s="264"/>
      <c r="BQB10" s="264"/>
      <c r="BQC10" s="264"/>
      <c r="BQD10" s="264"/>
      <c r="BQE10" s="207"/>
      <c r="BQF10" s="82"/>
      <c r="BQG10" s="215"/>
      <c r="BQH10" s="81"/>
      <c r="BQI10" s="264"/>
      <c r="BQJ10" s="264"/>
      <c r="BQK10" s="264"/>
      <c r="BQL10" s="264"/>
      <c r="BQM10" s="207"/>
      <c r="BQN10" s="82"/>
      <c r="BQO10" s="215"/>
      <c r="BQP10" s="81"/>
      <c r="BQQ10" s="264"/>
      <c r="BQR10" s="264"/>
      <c r="BQS10" s="264"/>
      <c r="BQT10" s="264"/>
      <c r="BQU10" s="207"/>
      <c r="BQV10" s="82"/>
      <c r="BQW10" s="215"/>
      <c r="BQX10" s="81"/>
      <c r="BQY10" s="264"/>
      <c r="BQZ10" s="264"/>
      <c r="BRA10" s="264"/>
      <c r="BRB10" s="264"/>
      <c r="BRC10" s="207"/>
      <c r="BRD10" s="82"/>
      <c r="BRE10" s="215"/>
      <c r="BRF10" s="81"/>
      <c r="BRG10" s="264"/>
      <c r="BRH10" s="264"/>
      <c r="BRI10" s="264"/>
      <c r="BRJ10" s="264"/>
      <c r="BRK10" s="207"/>
      <c r="BRL10" s="82"/>
      <c r="BRM10" s="215"/>
      <c r="BRN10" s="81"/>
      <c r="BRO10" s="264"/>
      <c r="BRP10" s="264"/>
      <c r="BRQ10" s="264"/>
      <c r="BRR10" s="264"/>
      <c r="BRS10" s="207"/>
      <c r="BRT10" s="82"/>
      <c r="BRU10" s="215"/>
      <c r="BRV10" s="81"/>
      <c r="BRW10" s="264"/>
      <c r="BRX10" s="264"/>
      <c r="BRY10" s="264"/>
      <c r="BRZ10" s="264"/>
      <c r="BSA10" s="207"/>
      <c r="BSB10" s="82"/>
      <c r="BSC10" s="215"/>
      <c r="BSD10" s="81"/>
      <c r="BSE10" s="264"/>
      <c r="BSF10" s="264"/>
      <c r="BSG10" s="264"/>
      <c r="BSH10" s="264"/>
      <c r="BSI10" s="207"/>
      <c r="BSJ10" s="82"/>
      <c r="BSK10" s="215"/>
      <c r="BSL10" s="81"/>
      <c r="BSM10" s="264"/>
      <c r="BSN10" s="264"/>
      <c r="BSO10" s="264"/>
      <c r="BSP10" s="264"/>
      <c r="BSQ10" s="207"/>
      <c r="BSR10" s="82"/>
      <c r="BSS10" s="215"/>
      <c r="BST10" s="81"/>
      <c r="BSU10" s="264"/>
      <c r="BSV10" s="264"/>
      <c r="BSW10" s="264"/>
      <c r="BSX10" s="264"/>
      <c r="BSY10" s="207"/>
      <c r="BSZ10" s="82"/>
      <c r="BTA10" s="215"/>
      <c r="BTB10" s="81"/>
      <c r="BTC10" s="264"/>
      <c r="BTD10" s="264"/>
      <c r="BTE10" s="264"/>
      <c r="BTF10" s="264"/>
      <c r="BTG10" s="207"/>
      <c r="BTH10" s="82"/>
      <c r="BTI10" s="215"/>
      <c r="BTJ10" s="81"/>
      <c r="BTK10" s="264"/>
      <c r="BTL10" s="264"/>
      <c r="BTM10" s="264"/>
      <c r="BTN10" s="264"/>
      <c r="BTO10" s="207"/>
      <c r="BTP10" s="82"/>
      <c r="BTQ10" s="215"/>
      <c r="BTR10" s="81"/>
      <c r="BTS10" s="264"/>
      <c r="BTT10" s="264"/>
      <c r="BTU10" s="264"/>
      <c r="BTV10" s="264"/>
      <c r="BTW10" s="207"/>
      <c r="BTX10" s="82"/>
      <c r="BTY10" s="215"/>
      <c r="BTZ10" s="81"/>
      <c r="BUA10" s="264"/>
      <c r="BUB10" s="264"/>
      <c r="BUC10" s="264"/>
      <c r="BUD10" s="264"/>
      <c r="BUE10" s="207"/>
      <c r="BUF10" s="82"/>
      <c r="BUG10" s="215"/>
      <c r="BUH10" s="81"/>
      <c r="BUI10" s="264"/>
      <c r="BUJ10" s="264"/>
      <c r="BUK10" s="264"/>
      <c r="BUL10" s="264"/>
      <c r="BUM10" s="207"/>
      <c r="BUN10" s="82"/>
      <c r="BUO10" s="215"/>
      <c r="BUP10" s="81"/>
      <c r="BUQ10" s="264"/>
      <c r="BUR10" s="264"/>
      <c r="BUS10" s="264"/>
      <c r="BUT10" s="264"/>
      <c r="BUU10" s="207"/>
      <c r="BUV10" s="82"/>
      <c r="BUW10" s="215"/>
      <c r="BUX10" s="81"/>
      <c r="BUY10" s="264"/>
      <c r="BUZ10" s="264"/>
      <c r="BVA10" s="264"/>
      <c r="BVB10" s="264"/>
      <c r="BVC10" s="207"/>
      <c r="BVD10" s="82"/>
      <c r="BVE10" s="215"/>
      <c r="BVF10" s="81"/>
      <c r="BVG10" s="264"/>
      <c r="BVH10" s="264"/>
      <c r="BVI10" s="264"/>
      <c r="BVJ10" s="264"/>
      <c r="BVK10" s="207"/>
      <c r="BVL10" s="82"/>
      <c r="BVM10" s="215"/>
      <c r="BVN10" s="81"/>
      <c r="BVO10" s="264"/>
      <c r="BVP10" s="264"/>
      <c r="BVQ10" s="264"/>
      <c r="BVR10" s="264"/>
      <c r="BVS10" s="207"/>
      <c r="BVT10" s="82"/>
      <c r="BVU10" s="215"/>
      <c r="BVV10" s="81"/>
      <c r="BVW10" s="264"/>
      <c r="BVX10" s="264"/>
      <c r="BVY10" s="264"/>
      <c r="BVZ10" s="264"/>
      <c r="BWA10" s="207"/>
      <c r="BWB10" s="82"/>
      <c r="BWC10" s="215"/>
      <c r="BWD10" s="81"/>
      <c r="BWE10" s="264"/>
      <c r="BWF10" s="264"/>
      <c r="BWG10" s="264"/>
      <c r="BWH10" s="264"/>
      <c r="BWI10" s="207"/>
      <c r="BWJ10" s="82"/>
      <c r="BWK10" s="215"/>
      <c r="BWL10" s="81"/>
      <c r="BWM10" s="264"/>
      <c r="BWN10" s="264"/>
      <c r="BWO10" s="264"/>
      <c r="BWP10" s="264"/>
      <c r="BWQ10" s="207"/>
      <c r="BWR10" s="82"/>
      <c r="BWS10" s="215"/>
      <c r="BWT10" s="81"/>
      <c r="BWU10" s="264"/>
      <c r="BWV10" s="264"/>
      <c r="BWW10" s="264"/>
      <c r="BWX10" s="264"/>
      <c r="BWY10" s="207"/>
      <c r="BWZ10" s="82"/>
      <c r="BXA10" s="215"/>
      <c r="BXB10" s="81"/>
      <c r="BXC10" s="264"/>
      <c r="BXD10" s="264"/>
      <c r="BXE10" s="264"/>
      <c r="BXF10" s="264"/>
      <c r="BXG10" s="207"/>
      <c r="BXH10" s="82"/>
      <c r="BXI10" s="215"/>
      <c r="BXJ10" s="81"/>
      <c r="BXK10" s="264"/>
      <c r="BXL10" s="264"/>
      <c r="BXM10" s="264"/>
      <c r="BXN10" s="264"/>
      <c r="BXO10" s="207"/>
      <c r="BXP10" s="82"/>
      <c r="BXQ10" s="215"/>
      <c r="BXR10" s="81"/>
      <c r="BXS10" s="264"/>
      <c r="BXT10" s="264"/>
      <c r="BXU10" s="264"/>
      <c r="BXV10" s="264"/>
      <c r="BXW10" s="207"/>
      <c r="BXX10" s="82"/>
      <c r="BXY10" s="215"/>
      <c r="BXZ10" s="81"/>
      <c r="BYA10" s="264"/>
      <c r="BYB10" s="264"/>
      <c r="BYC10" s="264"/>
      <c r="BYD10" s="264"/>
      <c r="BYE10" s="207"/>
      <c r="BYF10" s="82"/>
      <c r="BYG10" s="215"/>
      <c r="BYH10" s="81"/>
      <c r="BYI10" s="264"/>
      <c r="BYJ10" s="264"/>
      <c r="BYK10" s="264"/>
      <c r="BYL10" s="264"/>
      <c r="BYM10" s="207"/>
      <c r="BYN10" s="82"/>
      <c r="BYO10" s="215"/>
      <c r="BYP10" s="81"/>
      <c r="BYQ10" s="264"/>
      <c r="BYR10" s="264"/>
      <c r="BYS10" s="264"/>
      <c r="BYT10" s="264"/>
      <c r="BYU10" s="207"/>
      <c r="BYV10" s="82"/>
      <c r="BYW10" s="215"/>
      <c r="BYX10" s="81"/>
      <c r="BYY10" s="264"/>
      <c r="BYZ10" s="264"/>
      <c r="BZA10" s="264"/>
      <c r="BZB10" s="264"/>
      <c r="BZC10" s="207"/>
      <c r="BZD10" s="82"/>
      <c r="BZE10" s="215"/>
      <c r="BZF10" s="81"/>
      <c r="BZG10" s="264"/>
      <c r="BZH10" s="264"/>
      <c r="BZI10" s="264"/>
      <c r="BZJ10" s="264"/>
      <c r="BZK10" s="207"/>
      <c r="BZL10" s="82"/>
      <c r="BZM10" s="215"/>
      <c r="BZN10" s="81"/>
      <c r="BZO10" s="264"/>
      <c r="BZP10" s="264"/>
      <c r="BZQ10" s="264"/>
      <c r="BZR10" s="264"/>
      <c r="BZS10" s="207"/>
      <c r="BZT10" s="82"/>
      <c r="BZU10" s="215"/>
      <c r="BZV10" s="81"/>
      <c r="BZW10" s="264"/>
      <c r="BZX10" s="264"/>
      <c r="BZY10" s="264"/>
      <c r="BZZ10" s="264"/>
      <c r="CAA10" s="207"/>
      <c r="CAB10" s="82"/>
      <c r="CAC10" s="215"/>
      <c r="CAD10" s="81"/>
      <c r="CAE10" s="264"/>
      <c r="CAF10" s="264"/>
      <c r="CAG10" s="264"/>
      <c r="CAH10" s="264"/>
      <c r="CAI10" s="207"/>
      <c r="CAJ10" s="82"/>
      <c r="CAK10" s="215"/>
      <c r="CAL10" s="81"/>
      <c r="CAM10" s="264"/>
      <c r="CAN10" s="264"/>
      <c r="CAO10" s="264"/>
      <c r="CAP10" s="264"/>
      <c r="CAQ10" s="207"/>
      <c r="CAR10" s="82"/>
      <c r="CAS10" s="215"/>
      <c r="CAT10" s="81"/>
      <c r="CAU10" s="264"/>
      <c r="CAV10" s="264"/>
      <c r="CAW10" s="264"/>
      <c r="CAX10" s="264"/>
      <c r="CAY10" s="207"/>
      <c r="CAZ10" s="82"/>
      <c r="CBA10" s="215"/>
      <c r="CBB10" s="81"/>
      <c r="CBC10" s="264"/>
      <c r="CBD10" s="264"/>
      <c r="CBE10" s="264"/>
      <c r="CBF10" s="264"/>
      <c r="CBG10" s="207"/>
      <c r="CBH10" s="82"/>
      <c r="CBI10" s="215"/>
      <c r="CBJ10" s="81"/>
      <c r="CBK10" s="264"/>
      <c r="CBL10" s="264"/>
      <c r="CBM10" s="264"/>
      <c r="CBN10" s="264"/>
      <c r="CBO10" s="207"/>
      <c r="CBP10" s="82"/>
      <c r="CBQ10" s="215"/>
      <c r="CBR10" s="81"/>
      <c r="CBS10" s="264"/>
      <c r="CBT10" s="264"/>
      <c r="CBU10" s="264"/>
      <c r="CBV10" s="264"/>
      <c r="CBW10" s="207"/>
      <c r="CBX10" s="82"/>
      <c r="CBY10" s="215"/>
      <c r="CBZ10" s="81"/>
      <c r="CCA10" s="264"/>
      <c r="CCB10" s="264"/>
      <c r="CCC10" s="264"/>
      <c r="CCD10" s="264"/>
      <c r="CCE10" s="207"/>
      <c r="CCF10" s="82"/>
      <c r="CCG10" s="215"/>
      <c r="CCH10" s="81"/>
      <c r="CCI10" s="264"/>
      <c r="CCJ10" s="264"/>
      <c r="CCK10" s="264"/>
      <c r="CCL10" s="264"/>
      <c r="CCM10" s="207"/>
      <c r="CCN10" s="82"/>
      <c r="CCO10" s="215"/>
      <c r="CCP10" s="81"/>
      <c r="CCQ10" s="264"/>
      <c r="CCR10" s="264"/>
      <c r="CCS10" s="264"/>
      <c r="CCT10" s="264"/>
      <c r="CCU10" s="207"/>
      <c r="CCV10" s="82"/>
      <c r="CCW10" s="215"/>
      <c r="CCX10" s="81"/>
      <c r="CCY10" s="264"/>
      <c r="CCZ10" s="264"/>
      <c r="CDA10" s="264"/>
      <c r="CDB10" s="264"/>
      <c r="CDC10" s="207"/>
      <c r="CDD10" s="82"/>
      <c r="CDE10" s="215"/>
      <c r="CDF10" s="81"/>
      <c r="CDG10" s="264"/>
      <c r="CDH10" s="264"/>
      <c r="CDI10" s="264"/>
      <c r="CDJ10" s="264"/>
      <c r="CDK10" s="207"/>
      <c r="CDL10" s="82"/>
      <c r="CDM10" s="215"/>
      <c r="CDN10" s="81"/>
      <c r="CDO10" s="264"/>
      <c r="CDP10" s="264"/>
      <c r="CDQ10" s="264"/>
      <c r="CDR10" s="264"/>
      <c r="CDS10" s="207"/>
      <c r="CDT10" s="82"/>
      <c r="CDU10" s="215"/>
      <c r="CDV10" s="81"/>
      <c r="CDW10" s="264"/>
      <c r="CDX10" s="264"/>
      <c r="CDY10" s="264"/>
      <c r="CDZ10" s="264"/>
      <c r="CEA10" s="207"/>
      <c r="CEB10" s="82"/>
      <c r="CEC10" s="215"/>
      <c r="CED10" s="81"/>
      <c r="CEE10" s="264"/>
      <c r="CEF10" s="264"/>
      <c r="CEG10" s="264"/>
      <c r="CEH10" s="264"/>
      <c r="CEI10" s="207"/>
      <c r="CEJ10" s="82"/>
      <c r="CEK10" s="215"/>
      <c r="CEL10" s="81"/>
      <c r="CEM10" s="264"/>
      <c r="CEN10" s="264"/>
      <c r="CEO10" s="264"/>
      <c r="CEP10" s="264"/>
      <c r="CEQ10" s="207"/>
      <c r="CER10" s="82"/>
      <c r="CES10" s="215"/>
      <c r="CET10" s="81"/>
      <c r="CEU10" s="264"/>
      <c r="CEV10" s="264"/>
      <c r="CEW10" s="264"/>
      <c r="CEX10" s="264"/>
      <c r="CEY10" s="207"/>
      <c r="CEZ10" s="82"/>
      <c r="CFA10" s="215"/>
      <c r="CFB10" s="81"/>
      <c r="CFC10" s="264"/>
      <c r="CFD10" s="264"/>
      <c r="CFE10" s="264"/>
      <c r="CFF10" s="264"/>
      <c r="CFG10" s="207"/>
      <c r="CFH10" s="82"/>
      <c r="CFI10" s="215"/>
      <c r="CFJ10" s="81"/>
      <c r="CFK10" s="264"/>
      <c r="CFL10" s="264"/>
      <c r="CFM10" s="264"/>
      <c r="CFN10" s="264"/>
      <c r="CFO10" s="207"/>
      <c r="CFP10" s="82"/>
      <c r="CFQ10" s="215"/>
      <c r="CFR10" s="81"/>
      <c r="CFS10" s="264"/>
      <c r="CFT10" s="264"/>
      <c r="CFU10" s="264"/>
      <c r="CFV10" s="264"/>
      <c r="CFW10" s="207"/>
      <c r="CFX10" s="82"/>
      <c r="CFY10" s="215"/>
      <c r="CFZ10" s="81"/>
      <c r="CGA10" s="264"/>
      <c r="CGB10" s="264"/>
      <c r="CGC10" s="264"/>
      <c r="CGD10" s="264"/>
      <c r="CGE10" s="207"/>
      <c r="CGF10" s="82"/>
      <c r="CGG10" s="215"/>
      <c r="CGH10" s="81"/>
      <c r="CGI10" s="264"/>
      <c r="CGJ10" s="264"/>
      <c r="CGK10" s="264"/>
      <c r="CGL10" s="264"/>
      <c r="CGM10" s="207"/>
      <c r="CGN10" s="82"/>
      <c r="CGO10" s="215"/>
      <c r="CGP10" s="81"/>
      <c r="CGQ10" s="264"/>
      <c r="CGR10" s="264"/>
      <c r="CGS10" s="264"/>
      <c r="CGT10" s="264"/>
      <c r="CGU10" s="207"/>
      <c r="CGV10" s="82"/>
      <c r="CGW10" s="215"/>
      <c r="CGX10" s="81"/>
      <c r="CGY10" s="264"/>
      <c r="CGZ10" s="264"/>
      <c r="CHA10" s="264"/>
      <c r="CHB10" s="264"/>
      <c r="CHC10" s="207"/>
      <c r="CHD10" s="82"/>
      <c r="CHE10" s="215"/>
      <c r="CHF10" s="81"/>
      <c r="CHG10" s="264"/>
      <c r="CHH10" s="264"/>
      <c r="CHI10" s="264"/>
      <c r="CHJ10" s="264"/>
      <c r="CHK10" s="207"/>
      <c r="CHL10" s="82"/>
      <c r="CHM10" s="215"/>
      <c r="CHN10" s="81"/>
      <c r="CHO10" s="264"/>
      <c r="CHP10" s="264"/>
      <c r="CHQ10" s="264"/>
      <c r="CHR10" s="264"/>
      <c r="CHS10" s="207"/>
      <c r="CHT10" s="82"/>
      <c r="CHU10" s="215"/>
      <c r="CHV10" s="81"/>
      <c r="CHW10" s="264"/>
      <c r="CHX10" s="264"/>
      <c r="CHY10" s="264"/>
      <c r="CHZ10" s="264"/>
      <c r="CIA10" s="207"/>
      <c r="CIB10" s="82"/>
      <c r="CIC10" s="215"/>
      <c r="CID10" s="81"/>
      <c r="CIE10" s="264"/>
      <c r="CIF10" s="264"/>
      <c r="CIG10" s="264"/>
      <c r="CIH10" s="264"/>
      <c r="CII10" s="207"/>
      <c r="CIJ10" s="82"/>
      <c r="CIK10" s="215"/>
      <c r="CIL10" s="81"/>
      <c r="CIM10" s="264"/>
      <c r="CIN10" s="264"/>
      <c r="CIO10" s="264"/>
      <c r="CIP10" s="264"/>
      <c r="CIQ10" s="207"/>
      <c r="CIR10" s="82"/>
      <c r="CIS10" s="215"/>
      <c r="CIT10" s="81"/>
      <c r="CIU10" s="264"/>
      <c r="CIV10" s="264"/>
      <c r="CIW10" s="264"/>
      <c r="CIX10" s="264"/>
      <c r="CIY10" s="207"/>
      <c r="CIZ10" s="82"/>
      <c r="CJA10" s="215"/>
      <c r="CJB10" s="81"/>
      <c r="CJC10" s="264"/>
      <c r="CJD10" s="264"/>
      <c r="CJE10" s="264"/>
      <c r="CJF10" s="264"/>
      <c r="CJG10" s="207"/>
      <c r="CJH10" s="82"/>
      <c r="CJI10" s="215"/>
      <c r="CJJ10" s="81"/>
      <c r="CJK10" s="264"/>
      <c r="CJL10" s="264"/>
      <c r="CJM10" s="264"/>
      <c r="CJN10" s="264"/>
      <c r="CJO10" s="207"/>
      <c r="CJP10" s="82"/>
      <c r="CJQ10" s="215"/>
      <c r="CJR10" s="81"/>
      <c r="CJS10" s="264"/>
      <c r="CJT10" s="264"/>
      <c r="CJU10" s="264"/>
      <c r="CJV10" s="264"/>
      <c r="CJW10" s="207"/>
      <c r="CJX10" s="82"/>
      <c r="CJY10" s="215"/>
      <c r="CJZ10" s="81"/>
      <c r="CKA10" s="264"/>
      <c r="CKB10" s="264"/>
      <c r="CKC10" s="264"/>
      <c r="CKD10" s="264"/>
      <c r="CKE10" s="207"/>
      <c r="CKF10" s="82"/>
      <c r="CKG10" s="215"/>
      <c r="CKH10" s="81"/>
      <c r="CKI10" s="264"/>
      <c r="CKJ10" s="264"/>
      <c r="CKK10" s="264"/>
      <c r="CKL10" s="264"/>
      <c r="CKM10" s="207"/>
      <c r="CKN10" s="82"/>
      <c r="CKO10" s="215"/>
      <c r="CKP10" s="81"/>
      <c r="CKQ10" s="264"/>
      <c r="CKR10" s="264"/>
      <c r="CKS10" s="264"/>
      <c r="CKT10" s="264"/>
      <c r="CKU10" s="207"/>
      <c r="CKV10" s="82"/>
      <c r="CKW10" s="215"/>
      <c r="CKX10" s="81"/>
      <c r="CKY10" s="264"/>
      <c r="CKZ10" s="264"/>
      <c r="CLA10" s="264"/>
      <c r="CLB10" s="264"/>
      <c r="CLC10" s="207"/>
      <c r="CLD10" s="82"/>
      <c r="CLE10" s="215"/>
      <c r="CLF10" s="81"/>
      <c r="CLG10" s="264"/>
      <c r="CLH10" s="264"/>
      <c r="CLI10" s="264"/>
      <c r="CLJ10" s="264"/>
      <c r="CLK10" s="207"/>
      <c r="CLL10" s="82"/>
      <c r="CLM10" s="215"/>
      <c r="CLN10" s="81"/>
      <c r="CLO10" s="264"/>
      <c r="CLP10" s="264"/>
      <c r="CLQ10" s="264"/>
      <c r="CLR10" s="264"/>
      <c r="CLS10" s="207"/>
      <c r="CLT10" s="82"/>
      <c r="CLU10" s="215"/>
      <c r="CLV10" s="81"/>
      <c r="CLW10" s="264"/>
      <c r="CLX10" s="264"/>
      <c r="CLY10" s="264"/>
      <c r="CLZ10" s="264"/>
      <c r="CMA10" s="207"/>
      <c r="CMB10" s="82"/>
      <c r="CMC10" s="215"/>
      <c r="CMD10" s="81"/>
      <c r="CME10" s="264"/>
      <c r="CMF10" s="264"/>
      <c r="CMG10" s="264"/>
      <c r="CMH10" s="264"/>
      <c r="CMI10" s="207"/>
      <c r="CMJ10" s="82"/>
      <c r="CMK10" s="215"/>
      <c r="CML10" s="81"/>
      <c r="CMM10" s="264"/>
      <c r="CMN10" s="264"/>
      <c r="CMO10" s="264"/>
      <c r="CMP10" s="264"/>
      <c r="CMQ10" s="207"/>
      <c r="CMR10" s="82"/>
      <c r="CMS10" s="215"/>
      <c r="CMT10" s="81"/>
      <c r="CMU10" s="264"/>
      <c r="CMV10" s="264"/>
      <c r="CMW10" s="264"/>
      <c r="CMX10" s="264"/>
      <c r="CMY10" s="207"/>
      <c r="CMZ10" s="82"/>
      <c r="CNA10" s="215"/>
      <c r="CNB10" s="81"/>
      <c r="CNC10" s="264"/>
      <c r="CND10" s="264"/>
      <c r="CNE10" s="264"/>
      <c r="CNF10" s="264"/>
      <c r="CNG10" s="207"/>
      <c r="CNH10" s="82"/>
      <c r="CNI10" s="215"/>
      <c r="CNJ10" s="81"/>
      <c r="CNK10" s="264"/>
      <c r="CNL10" s="264"/>
      <c r="CNM10" s="264"/>
      <c r="CNN10" s="264"/>
      <c r="CNO10" s="207"/>
      <c r="CNP10" s="82"/>
      <c r="CNQ10" s="215"/>
      <c r="CNR10" s="81"/>
      <c r="CNS10" s="264"/>
      <c r="CNT10" s="264"/>
      <c r="CNU10" s="264"/>
      <c r="CNV10" s="264"/>
      <c r="CNW10" s="207"/>
      <c r="CNX10" s="82"/>
      <c r="CNY10" s="215"/>
      <c r="CNZ10" s="81"/>
      <c r="COA10" s="264"/>
      <c r="COB10" s="264"/>
      <c r="COC10" s="264"/>
      <c r="COD10" s="264"/>
      <c r="COE10" s="207"/>
      <c r="COF10" s="82"/>
      <c r="COG10" s="215"/>
      <c r="COH10" s="81"/>
      <c r="COI10" s="264"/>
      <c r="COJ10" s="264"/>
      <c r="COK10" s="264"/>
      <c r="COL10" s="264"/>
      <c r="COM10" s="207"/>
      <c r="CON10" s="82"/>
      <c r="COO10" s="215"/>
      <c r="COP10" s="81"/>
      <c r="COQ10" s="264"/>
      <c r="COR10" s="264"/>
      <c r="COS10" s="264"/>
      <c r="COT10" s="264"/>
      <c r="COU10" s="207"/>
      <c r="COV10" s="82"/>
      <c r="COW10" s="215"/>
      <c r="COX10" s="81"/>
      <c r="COY10" s="264"/>
      <c r="COZ10" s="264"/>
      <c r="CPA10" s="264"/>
      <c r="CPB10" s="264"/>
      <c r="CPC10" s="207"/>
      <c r="CPD10" s="82"/>
      <c r="CPE10" s="215"/>
      <c r="CPF10" s="81"/>
      <c r="CPG10" s="264"/>
      <c r="CPH10" s="264"/>
      <c r="CPI10" s="264"/>
      <c r="CPJ10" s="264"/>
      <c r="CPK10" s="207"/>
      <c r="CPL10" s="82"/>
      <c r="CPM10" s="215"/>
      <c r="CPN10" s="81"/>
      <c r="CPO10" s="264"/>
      <c r="CPP10" s="264"/>
      <c r="CPQ10" s="264"/>
      <c r="CPR10" s="264"/>
      <c r="CPS10" s="207"/>
      <c r="CPT10" s="82"/>
      <c r="CPU10" s="215"/>
      <c r="CPV10" s="81"/>
      <c r="CPW10" s="264"/>
      <c r="CPX10" s="264"/>
      <c r="CPY10" s="264"/>
      <c r="CPZ10" s="264"/>
      <c r="CQA10" s="207"/>
      <c r="CQB10" s="82"/>
      <c r="CQC10" s="215"/>
      <c r="CQD10" s="81"/>
      <c r="CQE10" s="264"/>
      <c r="CQF10" s="264"/>
      <c r="CQG10" s="264"/>
      <c r="CQH10" s="264"/>
      <c r="CQI10" s="207"/>
      <c r="CQJ10" s="82"/>
      <c r="CQK10" s="215"/>
      <c r="CQL10" s="81"/>
      <c r="CQM10" s="264"/>
      <c r="CQN10" s="264"/>
      <c r="CQO10" s="264"/>
      <c r="CQP10" s="264"/>
      <c r="CQQ10" s="207"/>
      <c r="CQR10" s="82"/>
      <c r="CQS10" s="215"/>
      <c r="CQT10" s="81"/>
      <c r="CQU10" s="264"/>
      <c r="CQV10" s="264"/>
      <c r="CQW10" s="264"/>
      <c r="CQX10" s="264"/>
      <c r="CQY10" s="207"/>
      <c r="CQZ10" s="82"/>
      <c r="CRA10" s="215"/>
      <c r="CRB10" s="81"/>
      <c r="CRC10" s="264"/>
      <c r="CRD10" s="264"/>
      <c r="CRE10" s="264"/>
      <c r="CRF10" s="264"/>
      <c r="CRG10" s="207"/>
      <c r="CRH10" s="82"/>
      <c r="CRI10" s="215"/>
      <c r="CRJ10" s="81"/>
      <c r="CRK10" s="264"/>
      <c r="CRL10" s="264"/>
      <c r="CRM10" s="264"/>
      <c r="CRN10" s="264"/>
      <c r="CRO10" s="207"/>
      <c r="CRP10" s="82"/>
      <c r="CRQ10" s="215"/>
      <c r="CRR10" s="81"/>
      <c r="CRS10" s="264"/>
      <c r="CRT10" s="264"/>
      <c r="CRU10" s="264"/>
      <c r="CRV10" s="264"/>
      <c r="CRW10" s="207"/>
      <c r="CRX10" s="82"/>
      <c r="CRY10" s="215"/>
      <c r="CRZ10" s="81"/>
      <c r="CSA10" s="264"/>
      <c r="CSB10" s="264"/>
      <c r="CSC10" s="264"/>
      <c r="CSD10" s="264"/>
      <c r="CSE10" s="207"/>
      <c r="CSF10" s="82"/>
      <c r="CSG10" s="215"/>
      <c r="CSH10" s="81"/>
      <c r="CSI10" s="264"/>
      <c r="CSJ10" s="264"/>
      <c r="CSK10" s="264"/>
      <c r="CSL10" s="264"/>
      <c r="CSM10" s="207"/>
      <c r="CSN10" s="82"/>
      <c r="CSO10" s="215"/>
      <c r="CSP10" s="81"/>
      <c r="CSQ10" s="264"/>
      <c r="CSR10" s="264"/>
      <c r="CSS10" s="264"/>
      <c r="CST10" s="264"/>
      <c r="CSU10" s="207"/>
      <c r="CSV10" s="82"/>
      <c r="CSW10" s="215"/>
      <c r="CSX10" s="81"/>
      <c r="CSY10" s="264"/>
      <c r="CSZ10" s="264"/>
      <c r="CTA10" s="264"/>
      <c r="CTB10" s="264"/>
      <c r="CTC10" s="207"/>
      <c r="CTD10" s="82"/>
      <c r="CTE10" s="215"/>
      <c r="CTF10" s="81"/>
      <c r="CTG10" s="264"/>
      <c r="CTH10" s="264"/>
      <c r="CTI10" s="264"/>
      <c r="CTJ10" s="264"/>
      <c r="CTK10" s="207"/>
      <c r="CTL10" s="82"/>
      <c r="CTM10" s="215"/>
      <c r="CTN10" s="81"/>
      <c r="CTO10" s="264"/>
      <c r="CTP10" s="264"/>
      <c r="CTQ10" s="264"/>
      <c r="CTR10" s="264"/>
      <c r="CTS10" s="207"/>
      <c r="CTT10" s="82"/>
      <c r="CTU10" s="215"/>
      <c r="CTV10" s="81"/>
      <c r="CTW10" s="264"/>
      <c r="CTX10" s="264"/>
      <c r="CTY10" s="264"/>
      <c r="CTZ10" s="264"/>
      <c r="CUA10" s="207"/>
      <c r="CUB10" s="82"/>
      <c r="CUC10" s="215"/>
      <c r="CUD10" s="81"/>
      <c r="CUE10" s="264"/>
      <c r="CUF10" s="264"/>
      <c r="CUG10" s="264"/>
      <c r="CUH10" s="264"/>
      <c r="CUI10" s="207"/>
      <c r="CUJ10" s="82"/>
      <c r="CUK10" s="215"/>
      <c r="CUL10" s="81"/>
      <c r="CUM10" s="264"/>
      <c r="CUN10" s="264"/>
      <c r="CUO10" s="264"/>
      <c r="CUP10" s="264"/>
      <c r="CUQ10" s="207"/>
      <c r="CUR10" s="82"/>
      <c r="CUS10" s="215"/>
      <c r="CUT10" s="81"/>
      <c r="CUU10" s="264"/>
      <c r="CUV10" s="264"/>
      <c r="CUW10" s="264"/>
      <c r="CUX10" s="264"/>
      <c r="CUY10" s="207"/>
      <c r="CUZ10" s="82"/>
      <c r="CVA10" s="215"/>
      <c r="CVB10" s="81"/>
      <c r="CVC10" s="264"/>
      <c r="CVD10" s="264"/>
      <c r="CVE10" s="264"/>
      <c r="CVF10" s="264"/>
      <c r="CVG10" s="207"/>
      <c r="CVH10" s="82"/>
      <c r="CVI10" s="215"/>
      <c r="CVJ10" s="81"/>
      <c r="CVK10" s="264"/>
      <c r="CVL10" s="264"/>
      <c r="CVM10" s="264"/>
      <c r="CVN10" s="264"/>
      <c r="CVO10" s="207"/>
      <c r="CVP10" s="82"/>
      <c r="CVQ10" s="215"/>
      <c r="CVR10" s="81"/>
      <c r="CVS10" s="264"/>
      <c r="CVT10" s="264"/>
      <c r="CVU10" s="264"/>
      <c r="CVV10" s="264"/>
      <c r="CVW10" s="207"/>
      <c r="CVX10" s="82"/>
      <c r="CVY10" s="215"/>
      <c r="CVZ10" s="81"/>
      <c r="CWA10" s="264"/>
      <c r="CWB10" s="264"/>
      <c r="CWC10" s="264"/>
      <c r="CWD10" s="264"/>
      <c r="CWE10" s="207"/>
      <c r="CWF10" s="82"/>
      <c r="CWG10" s="215"/>
      <c r="CWH10" s="81"/>
      <c r="CWI10" s="264"/>
      <c r="CWJ10" s="264"/>
      <c r="CWK10" s="264"/>
      <c r="CWL10" s="264"/>
      <c r="CWM10" s="207"/>
      <c r="CWN10" s="82"/>
      <c r="CWO10" s="215"/>
      <c r="CWP10" s="81"/>
      <c r="CWQ10" s="264"/>
      <c r="CWR10" s="264"/>
      <c r="CWS10" s="264"/>
      <c r="CWT10" s="264"/>
      <c r="CWU10" s="207"/>
      <c r="CWV10" s="82"/>
      <c r="CWW10" s="215"/>
      <c r="CWX10" s="81"/>
      <c r="CWY10" s="264"/>
      <c r="CWZ10" s="264"/>
      <c r="CXA10" s="264"/>
      <c r="CXB10" s="264"/>
      <c r="CXC10" s="207"/>
      <c r="CXD10" s="82"/>
      <c r="CXE10" s="215"/>
      <c r="CXF10" s="81"/>
      <c r="CXG10" s="264"/>
      <c r="CXH10" s="264"/>
      <c r="CXI10" s="264"/>
      <c r="CXJ10" s="264"/>
      <c r="CXK10" s="207"/>
      <c r="CXL10" s="82"/>
      <c r="CXM10" s="215"/>
      <c r="CXN10" s="81"/>
      <c r="CXO10" s="264"/>
      <c r="CXP10" s="264"/>
      <c r="CXQ10" s="264"/>
      <c r="CXR10" s="264"/>
      <c r="CXS10" s="207"/>
      <c r="CXT10" s="82"/>
      <c r="CXU10" s="215"/>
      <c r="CXV10" s="81"/>
      <c r="CXW10" s="264"/>
      <c r="CXX10" s="264"/>
      <c r="CXY10" s="264"/>
      <c r="CXZ10" s="264"/>
      <c r="CYA10" s="207"/>
      <c r="CYB10" s="82"/>
      <c r="CYC10" s="215"/>
      <c r="CYD10" s="81"/>
      <c r="CYE10" s="264"/>
      <c r="CYF10" s="264"/>
      <c r="CYG10" s="264"/>
      <c r="CYH10" s="264"/>
      <c r="CYI10" s="207"/>
      <c r="CYJ10" s="82"/>
      <c r="CYK10" s="215"/>
      <c r="CYL10" s="81"/>
      <c r="CYM10" s="264"/>
      <c r="CYN10" s="264"/>
      <c r="CYO10" s="264"/>
      <c r="CYP10" s="264"/>
      <c r="CYQ10" s="207"/>
      <c r="CYR10" s="82"/>
      <c r="CYS10" s="215"/>
      <c r="CYT10" s="81"/>
      <c r="CYU10" s="264"/>
      <c r="CYV10" s="264"/>
      <c r="CYW10" s="264"/>
      <c r="CYX10" s="264"/>
      <c r="CYY10" s="207"/>
      <c r="CYZ10" s="82"/>
      <c r="CZA10" s="215"/>
      <c r="CZB10" s="81"/>
      <c r="CZC10" s="264"/>
      <c r="CZD10" s="264"/>
      <c r="CZE10" s="264"/>
      <c r="CZF10" s="264"/>
      <c r="CZG10" s="207"/>
      <c r="CZH10" s="82"/>
      <c r="CZI10" s="215"/>
      <c r="CZJ10" s="81"/>
      <c r="CZK10" s="264"/>
      <c r="CZL10" s="264"/>
      <c r="CZM10" s="264"/>
      <c r="CZN10" s="264"/>
      <c r="CZO10" s="207"/>
      <c r="CZP10" s="82"/>
      <c r="CZQ10" s="215"/>
      <c r="CZR10" s="81"/>
      <c r="CZS10" s="264"/>
      <c r="CZT10" s="264"/>
      <c r="CZU10" s="264"/>
      <c r="CZV10" s="264"/>
      <c r="CZW10" s="207"/>
      <c r="CZX10" s="82"/>
      <c r="CZY10" s="215"/>
      <c r="CZZ10" s="81"/>
      <c r="DAA10" s="264"/>
      <c r="DAB10" s="264"/>
      <c r="DAC10" s="264"/>
      <c r="DAD10" s="264"/>
      <c r="DAE10" s="207"/>
      <c r="DAF10" s="82"/>
      <c r="DAG10" s="215"/>
      <c r="DAH10" s="81"/>
      <c r="DAI10" s="264"/>
      <c r="DAJ10" s="264"/>
      <c r="DAK10" s="264"/>
      <c r="DAL10" s="264"/>
      <c r="DAM10" s="207"/>
      <c r="DAN10" s="82"/>
      <c r="DAO10" s="215"/>
      <c r="DAP10" s="81"/>
      <c r="DAQ10" s="264"/>
      <c r="DAR10" s="264"/>
      <c r="DAS10" s="264"/>
      <c r="DAT10" s="264"/>
      <c r="DAU10" s="207"/>
      <c r="DAV10" s="82"/>
      <c r="DAW10" s="215"/>
      <c r="DAX10" s="81"/>
      <c r="DAY10" s="264"/>
      <c r="DAZ10" s="264"/>
      <c r="DBA10" s="264"/>
      <c r="DBB10" s="264"/>
      <c r="DBC10" s="207"/>
      <c r="DBD10" s="82"/>
      <c r="DBE10" s="215"/>
      <c r="DBF10" s="81"/>
      <c r="DBG10" s="264"/>
      <c r="DBH10" s="264"/>
      <c r="DBI10" s="264"/>
      <c r="DBJ10" s="264"/>
      <c r="DBK10" s="207"/>
      <c r="DBL10" s="82"/>
      <c r="DBM10" s="215"/>
      <c r="DBN10" s="81"/>
      <c r="DBO10" s="264"/>
      <c r="DBP10" s="264"/>
      <c r="DBQ10" s="264"/>
      <c r="DBR10" s="264"/>
      <c r="DBS10" s="207"/>
      <c r="DBT10" s="82"/>
      <c r="DBU10" s="215"/>
      <c r="DBV10" s="81"/>
      <c r="DBW10" s="264"/>
      <c r="DBX10" s="264"/>
      <c r="DBY10" s="264"/>
      <c r="DBZ10" s="264"/>
      <c r="DCA10" s="207"/>
      <c r="DCB10" s="82"/>
      <c r="DCC10" s="215"/>
      <c r="DCD10" s="81"/>
      <c r="DCE10" s="264"/>
      <c r="DCF10" s="264"/>
      <c r="DCG10" s="264"/>
      <c r="DCH10" s="264"/>
      <c r="DCI10" s="207"/>
      <c r="DCJ10" s="82"/>
      <c r="DCK10" s="215"/>
      <c r="DCL10" s="81"/>
      <c r="DCM10" s="264"/>
      <c r="DCN10" s="264"/>
      <c r="DCO10" s="264"/>
      <c r="DCP10" s="264"/>
      <c r="DCQ10" s="207"/>
      <c r="DCR10" s="82"/>
      <c r="DCS10" s="215"/>
      <c r="DCT10" s="81"/>
      <c r="DCU10" s="264"/>
      <c r="DCV10" s="264"/>
      <c r="DCW10" s="264"/>
      <c r="DCX10" s="264"/>
      <c r="DCY10" s="207"/>
      <c r="DCZ10" s="82"/>
      <c r="DDA10" s="215"/>
      <c r="DDB10" s="81"/>
      <c r="DDC10" s="264"/>
      <c r="DDD10" s="264"/>
      <c r="DDE10" s="264"/>
      <c r="DDF10" s="264"/>
      <c r="DDG10" s="207"/>
      <c r="DDH10" s="82"/>
      <c r="DDI10" s="215"/>
      <c r="DDJ10" s="81"/>
      <c r="DDK10" s="264"/>
      <c r="DDL10" s="264"/>
      <c r="DDM10" s="264"/>
      <c r="DDN10" s="264"/>
      <c r="DDO10" s="207"/>
      <c r="DDP10" s="82"/>
      <c r="DDQ10" s="215"/>
      <c r="DDR10" s="81"/>
      <c r="DDS10" s="264"/>
      <c r="DDT10" s="264"/>
      <c r="DDU10" s="264"/>
      <c r="DDV10" s="264"/>
      <c r="DDW10" s="207"/>
      <c r="DDX10" s="82"/>
      <c r="DDY10" s="215"/>
      <c r="DDZ10" s="81"/>
      <c r="DEA10" s="264"/>
      <c r="DEB10" s="264"/>
      <c r="DEC10" s="264"/>
      <c r="DED10" s="264"/>
      <c r="DEE10" s="207"/>
      <c r="DEF10" s="82"/>
      <c r="DEG10" s="215"/>
      <c r="DEH10" s="81"/>
      <c r="DEI10" s="264"/>
      <c r="DEJ10" s="264"/>
      <c r="DEK10" s="264"/>
      <c r="DEL10" s="264"/>
      <c r="DEM10" s="207"/>
      <c r="DEN10" s="82"/>
      <c r="DEO10" s="215"/>
      <c r="DEP10" s="81"/>
      <c r="DEQ10" s="264"/>
      <c r="DER10" s="264"/>
      <c r="DES10" s="264"/>
      <c r="DET10" s="264"/>
      <c r="DEU10" s="207"/>
      <c r="DEV10" s="82"/>
      <c r="DEW10" s="215"/>
      <c r="DEX10" s="81"/>
      <c r="DEY10" s="264"/>
      <c r="DEZ10" s="264"/>
      <c r="DFA10" s="264"/>
      <c r="DFB10" s="264"/>
      <c r="DFC10" s="207"/>
      <c r="DFD10" s="82"/>
      <c r="DFE10" s="215"/>
      <c r="DFF10" s="81"/>
      <c r="DFG10" s="264"/>
      <c r="DFH10" s="264"/>
      <c r="DFI10" s="264"/>
      <c r="DFJ10" s="264"/>
      <c r="DFK10" s="207"/>
      <c r="DFL10" s="82"/>
      <c r="DFM10" s="215"/>
      <c r="DFN10" s="81"/>
      <c r="DFO10" s="264"/>
      <c r="DFP10" s="264"/>
      <c r="DFQ10" s="264"/>
      <c r="DFR10" s="264"/>
      <c r="DFS10" s="207"/>
      <c r="DFT10" s="82"/>
      <c r="DFU10" s="215"/>
      <c r="DFV10" s="81"/>
      <c r="DFW10" s="264"/>
      <c r="DFX10" s="264"/>
      <c r="DFY10" s="264"/>
      <c r="DFZ10" s="264"/>
      <c r="DGA10" s="207"/>
      <c r="DGB10" s="82"/>
      <c r="DGC10" s="215"/>
      <c r="DGD10" s="81"/>
      <c r="DGE10" s="264"/>
      <c r="DGF10" s="264"/>
      <c r="DGG10" s="264"/>
      <c r="DGH10" s="264"/>
      <c r="DGI10" s="207"/>
      <c r="DGJ10" s="82"/>
      <c r="DGK10" s="215"/>
      <c r="DGL10" s="81"/>
      <c r="DGM10" s="264"/>
      <c r="DGN10" s="264"/>
      <c r="DGO10" s="264"/>
      <c r="DGP10" s="264"/>
      <c r="DGQ10" s="207"/>
      <c r="DGR10" s="82"/>
      <c r="DGS10" s="215"/>
      <c r="DGT10" s="81"/>
      <c r="DGU10" s="264"/>
      <c r="DGV10" s="264"/>
      <c r="DGW10" s="264"/>
      <c r="DGX10" s="264"/>
      <c r="DGY10" s="207"/>
      <c r="DGZ10" s="82"/>
      <c r="DHA10" s="215"/>
      <c r="DHB10" s="81"/>
      <c r="DHC10" s="264"/>
      <c r="DHD10" s="264"/>
      <c r="DHE10" s="264"/>
      <c r="DHF10" s="264"/>
      <c r="DHG10" s="207"/>
      <c r="DHH10" s="82"/>
      <c r="DHI10" s="215"/>
      <c r="DHJ10" s="81"/>
      <c r="DHK10" s="264"/>
      <c r="DHL10" s="264"/>
      <c r="DHM10" s="264"/>
      <c r="DHN10" s="264"/>
      <c r="DHO10" s="207"/>
      <c r="DHP10" s="82"/>
      <c r="DHQ10" s="215"/>
      <c r="DHR10" s="81"/>
      <c r="DHS10" s="264"/>
      <c r="DHT10" s="264"/>
      <c r="DHU10" s="264"/>
      <c r="DHV10" s="264"/>
      <c r="DHW10" s="207"/>
      <c r="DHX10" s="82"/>
      <c r="DHY10" s="215"/>
      <c r="DHZ10" s="81"/>
      <c r="DIA10" s="264"/>
      <c r="DIB10" s="264"/>
      <c r="DIC10" s="264"/>
      <c r="DID10" s="264"/>
      <c r="DIE10" s="207"/>
      <c r="DIF10" s="82"/>
      <c r="DIG10" s="215"/>
      <c r="DIH10" s="81"/>
      <c r="DII10" s="264"/>
      <c r="DIJ10" s="264"/>
      <c r="DIK10" s="264"/>
      <c r="DIL10" s="264"/>
      <c r="DIM10" s="207"/>
      <c r="DIN10" s="82"/>
      <c r="DIO10" s="215"/>
      <c r="DIP10" s="81"/>
      <c r="DIQ10" s="264"/>
      <c r="DIR10" s="264"/>
      <c r="DIS10" s="264"/>
      <c r="DIT10" s="264"/>
      <c r="DIU10" s="207"/>
      <c r="DIV10" s="82"/>
      <c r="DIW10" s="215"/>
      <c r="DIX10" s="81"/>
      <c r="DIY10" s="264"/>
      <c r="DIZ10" s="264"/>
      <c r="DJA10" s="264"/>
      <c r="DJB10" s="264"/>
      <c r="DJC10" s="207"/>
      <c r="DJD10" s="82"/>
      <c r="DJE10" s="215"/>
      <c r="DJF10" s="81"/>
      <c r="DJG10" s="264"/>
      <c r="DJH10" s="264"/>
      <c r="DJI10" s="264"/>
      <c r="DJJ10" s="264"/>
      <c r="DJK10" s="207"/>
      <c r="DJL10" s="82"/>
      <c r="DJM10" s="215"/>
      <c r="DJN10" s="81"/>
      <c r="DJO10" s="264"/>
      <c r="DJP10" s="264"/>
      <c r="DJQ10" s="264"/>
      <c r="DJR10" s="264"/>
      <c r="DJS10" s="207"/>
      <c r="DJT10" s="82"/>
      <c r="DJU10" s="215"/>
      <c r="DJV10" s="81"/>
      <c r="DJW10" s="264"/>
      <c r="DJX10" s="264"/>
      <c r="DJY10" s="264"/>
      <c r="DJZ10" s="264"/>
      <c r="DKA10" s="207"/>
      <c r="DKB10" s="82"/>
      <c r="DKC10" s="215"/>
      <c r="DKD10" s="81"/>
      <c r="DKE10" s="264"/>
      <c r="DKF10" s="264"/>
      <c r="DKG10" s="264"/>
      <c r="DKH10" s="264"/>
      <c r="DKI10" s="207"/>
      <c r="DKJ10" s="82"/>
      <c r="DKK10" s="215"/>
      <c r="DKL10" s="81"/>
      <c r="DKM10" s="264"/>
      <c r="DKN10" s="264"/>
      <c r="DKO10" s="264"/>
      <c r="DKP10" s="264"/>
      <c r="DKQ10" s="207"/>
      <c r="DKR10" s="82"/>
      <c r="DKS10" s="215"/>
      <c r="DKT10" s="81"/>
      <c r="DKU10" s="264"/>
      <c r="DKV10" s="264"/>
      <c r="DKW10" s="264"/>
      <c r="DKX10" s="264"/>
      <c r="DKY10" s="207"/>
      <c r="DKZ10" s="82"/>
      <c r="DLA10" s="215"/>
      <c r="DLB10" s="81"/>
      <c r="DLC10" s="264"/>
      <c r="DLD10" s="264"/>
      <c r="DLE10" s="264"/>
      <c r="DLF10" s="264"/>
      <c r="DLG10" s="207"/>
      <c r="DLH10" s="82"/>
      <c r="DLI10" s="215"/>
      <c r="DLJ10" s="81"/>
      <c r="DLK10" s="264"/>
      <c r="DLL10" s="264"/>
      <c r="DLM10" s="264"/>
      <c r="DLN10" s="264"/>
      <c r="DLO10" s="207"/>
      <c r="DLP10" s="82"/>
      <c r="DLQ10" s="215"/>
      <c r="DLR10" s="81"/>
      <c r="DLS10" s="264"/>
      <c r="DLT10" s="264"/>
      <c r="DLU10" s="264"/>
      <c r="DLV10" s="264"/>
      <c r="DLW10" s="207"/>
      <c r="DLX10" s="82"/>
      <c r="DLY10" s="215"/>
      <c r="DLZ10" s="81"/>
      <c r="DMA10" s="264"/>
      <c r="DMB10" s="264"/>
      <c r="DMC10" s="264"/>
      <c r="DMD10" s="264"/>
      <c r="DME10" s="207"/>
      <c r="DMF10" s="82"/>
      <c r="DMG10" s="215"/>
      <c r="DMH10" s="81"/>
      <c r="DMI10" s="264"/>
      <c r="DMJ10" s="264"/>
      <c r="DMK10" s="264"/>
      <c r="DML10" s="264"/>
      <c r="DMM10" s="207"/>
      <c r="DMN10" s="82"/>
      <c r="DMO10" s="215"/>
      <c r="DMP10" s="81"/>
      <c r="DMQ10" s="264"/>
      <c r="DMR10" s="264"/>
      <c r="DMS10" s="264"/>
      <c r="DMT10" s="264"/>
      <c r="DMU10" s="207"/>
      <c r="DMV10" s="82"/>
      <c r="DMW10" s="215"/>
      <c r="DMX10" s="81"/>
      <c r="DMY10" s="264"/>
      <c r="DMZ10" s="264"/>
      <c r="DNA10" s="264"/>
      <c r="DNB10" s="264"/>
      <c r="DNC10" s="207"/>
      <c r="DND10" s="82"/>
      <c r="DNE10" s="215"/>
      <c r="DNF10" s="81"/>
      <c r="DNG10" s="264"/>
      <c r="DNH10" s="264"/>
      <c r="DNI10" s="264"/>
      <c r="DNJ10" s="264"/>
      <c r="DNK10" s="207"/>
      <c r="DNL10" s="82"/>
      <c r="DNM10" s="215"/>
      <c r="DNN10" s="81"/>
      <c r="DNO10" s="264"/>
      <c r="DNP10" s="264"/>
      <c r="DNQ10" s="264"/>
      <c r="DNR10" s="264"/>
      <c r="DNS10" s="207"/>
      <c r="DNT10" s="82"/>
      <c r="DNU10" s="215"/>
      <c r="DNV10" s="81"/>
      <c r="DNW10" s="264"/>
      <c r="DNX10" s="264"/>
      <c r="DNY10" s="264"/>
      <c r="DNZ10" s="264"/>
      <c r="DOA10" s="207"/>
      <c r="DOB10" s="82"/>
      <c r="DOC10" s="215"/>
      <c r="DOD10" s="81"/>
      <c r="DOE10" s="264"/>
      <c r="DOF10" s="264"/>
      <c r="DOG10" s="264"/>
      <c r="DOH10" s="264"/>
      <c r="DOI10" s="207"/>
      <c r="DOJ10" s="82"/>
      <c r="DOK10" s="215"/>
      <c r="DOL10" s="81"/>
      <c r="DOM10" s="264"/>
      <c r="DON10" s="264"/>
      <c r="DOO10" s="264"/>
      <c r="DOP10" s="264"/>
      <c r="DOQ10" s="207"/>
      <c r="DOR10" s="82"/>
      <c r="DOS10" s="215"/>
      <c r="DOT10" s="81"/>
      <c r="DOU10" s="264"/>
      <c r="DOV10" s="264"/>
      <c r="DOW10" s="264"/>
      <c r="DOX10" s="264"/>
      <c r="DOY10" s="207"/>
      <c r="DOZ10" s="82"/>
      <c r="DPA10" s="215"/>
      <c r="DPB10" s="81"/>
      <c r="DPC10" s="264"/>
      <c r="DPD10" s="264"/>
      <c r="DPE10" s="264"/>
      <c r="DPF10" s="264"/>
      <c r="DPG10" s="207"/>
      <c r="DPH10" s="82"/>
      <c r="DPI10" s="215"/>
      <c r="DPJ10" s="81"/>
      <c r="DPK10" s="264"/>
      <c r="DPL10" s="264"/>
      <c r="DPM10" s="264"/>
      <c r="DPN10" s="264"/>
      <c r="DPO10" s="207"/>
      <c r="DPP10" s="82"/>
      <c r="DPQ10" s="215"/>
      <c r="DPR10" s="81"/>
      <c r="DPS10" s="264"/>
      <c r="DPT10" s="264"/>
      <c r="DPU10" s="264"/>
      <c r="DPV10" s="264"/>
      <c r="DPW10" s="207"/>
      <c r="DPX10" s="82"/>
      <c r="DPY10" s="215"/>
      <c r="DPZ10" s="81"/>
      <c r="DQA10" s="264"/>
      <c r="DQB10" s="264"/>
      <c r="DQC10" s="264"/>
      <c r="DQD10" s="264"/>
      <c r="DQE10" s="207"/>
      <c r="DQF10" s="82"/>
      <c r="DQG10" s="215"/>
      <c r="DQH10" s="81"/>
      <c r="DQI10" s="264"/>
      <c r="DQJ10" s="264"/>
      <c r="DQK10" s="264"/>
      <c r="DQL10" s="264"/>
      <c r="DQM10" s="207"/>
      <c r="DQN10" s="82"/>
      <c r="DQO10" s="215"/>
      <c r="DQP10" s="81"/>
      <c r="DQQ10" s="264"/>
      <c r="DQR10" s="264"/>
      <c r="DQS10" s="264"/>
      <c r="DQT10" s="264"/>
      <c r="DQU10" s="207"/>
      <c r="DQV10" s="82"/>
      <c r="DQW10" s="215"/>
      <c r="DQX10" s="81"/>
      <c r="DQY10" s="264"/>
      <c r="DQZ10" s="264"/>
      <c r="DRA10" s="264"/>
      <c r="DRB10" s="264"/>
      <c r="DRC10" s="207"/>
      <c r="DRD10" s="82"/>
      <c r="DRE10" s="215"/>
      <c r="DRF10" s="81"/>
      <c r="DRG10" s="264"/>
      <c r="DRH10" s="264"/>
      <c r="DRI10" s="264"/>
      <c r="DRJ10" s="264"/>
      <c r="DRK10" s="207"/>
      <c r="DRL10" s="82"/>
      <c r="DRM10" s="215"/>
      <c r="DRN10" s="81"/>
      <c r="DRO10" s="264"/>
      <c r="DRP10" s="264"/>
      <c r="DRQ10" s="264"/>
      <c r="DRR10" s="264"/>
      <c r="DRS10" s="207"/>
      <c r="DRT10" s="82"/>
      <c r="DRU10" s="215"/>
      <c r="DRV10" s="81"/>
      <c r="DRW10" s="264"/>
      <c r="DRX10" s="264"/>
      <c r="DRY10" s="264"/>
      <c r="DRZ10" s="264"/>
      <c r="DSA10" s="207"/>
      <c r="DSB10" s="82"/>
      <c r="DSC10" s="215"/>
      <c r="DSD10" s="81"/>
      <c r="DSE10" s="264"/>
      <c r="DSF10" s="264"/>
      <c r="DSG10" s="264"/>
      <c r="DSH10" s="264"/>
      <c r="DSI10" s="207"/>
      <c r="DSJ10" s="82"/>
      <c r="DSK10" s="215"/>
      <c r="DSL10" s="81"/>
      <c r="DSM10" s="264"/>
      <c r="DSN10" s="264"/>
      <c r="DSO10" s="264"/>
      <c r="DSP10" s="264"/>
      <c r="DSQ10" s="207"/>
      <c r="DSR10" s="82"/>
      <c r="DSS10" s="215"/>
      <c r="DST10" s="81"/>
      <c r="DSU10" s="264"/>
      <c r="DSV10" s="264"/>
      <c r="DSW10" s="264"/>
      <c r="DSX10" s="264"/>
      <c r="DSY10" s="207"/>
      <c r="DSZ10" s="82"/>
      <c r="DTA10" s="215"/>
      <c r="DTB10" s="81"/>
      <c r="DTC10" s="264"/>
      <c r="DTD10" s="264"/>
      <c r="DTE10" s="264"/>
      <c r="DTF10" s="264"/>
      <c r="DTG10" s="207"/>
      <c r="DTH10" s="82"/>
      <c r="DTI10" s="215"/>
      <c r="DTJ10" s="81"/>
      <c r="DTK10" s="264"/>
      <c r="DTL10" s="264"/>
      <c r="DTM10" s="264"/>
      <c r="DTN10" s="264"/>
      <c r="DTO10" s="207"/>
      <c r="DTP10" s="82"/>
      <c r="DTQ10" s="215"/>
      <c r="DTR10" s="81"/>
      <c r="DTS10" s="264"/>
      <c r="DTT10" s="264"/>
      <c r="DTU10" s="264"/>
      <c r="DTV10" s="264"/>
      <c r="DTW10" s="207"/>
      <c r="DTX10" s="82"/>
      <c r="DTY10" s="215"/>
      <c r="DTZ10" s="81"/>
      <c r="DUA10" s="264"/>
      <c r="DUB10" s="264"/>
      <c r="DUC10" s="264"/>
      <c r="DUD10" s="264"/>
      <c r="DUE10" s="207"/>
      <c r="DUF10" s="82"/>
      <c r="DUG10" s="215"/>
      <c r="DUH10" s="81"/>
      <c r="DUI10" s="264"/>
      <c r="DUJ10" s="264"/>
      <c r="DUK10" s="264"/>
      <c r="DUL10" s="264"/>
      <c r="DUM10" s="207"/>
      <c r="DUN10" s="82"/>
      <c r="DUO10" s="215"/>
      <c r="DUP10" s="81"/>
      <c r="DUQ10" s="264"/>
      <c r="DUR10" s="264"/>
      <c r="DUS10" s="264"/>
      <c r="DUT10" s="264"/>
      <c r="DUU10" s="207"/>
      <c r="DUV10" s="82"/>
      <c r="DUW10" s="215"/>
      <c r="DUX10" s="81"/>
      <c r="DUY10" s="264"/>
      <c r="DUZ10" s="264"/>
      <c r="DVA10" s="264"/>
      <c r="DVB10" s="264"/>
      <c r="DVC10" s="207"/>
      <c r="DVD10" s="82"/>
      <c r="DVE10" s="215"/>
      <c r="DVF10" s="81"/>
      <c r="DVG10" s="264"/>
      <c r="DVH10" s="264"/>
      <c r="DVI10" s="264"/>
      <c r="DVJ10" s="264"/>
      <c r="DVK10" s="207"/>
      <c r="DVL10" s="82"/>
      <c r="DVM10" s="215"/>
      <c r="DVN10" s="81"/>
      <c r="DVO10" s="264"/>
      <c r="DVP10" s="264"/>
      <c r="DVQ10" s="264"/>
      <c r="DVR10" s="264"/>
      <c r="DVS10" s="207"/>
      <c r="DVT10" s="82"/>
      <c r="DVU10" s="215"/>
      <c r="DVV10" s="81"/>
      <c r="DVW10" s="264"/>
      <c r="DVX10" s="264"/>
      <c r="DVY10" s="264"/>
      <c r="DVZ10" s="264"/>
      <c r="DWA10" s="207"/>
      <c r="DWB10" s="82"/>
      <c r="DWC10" s="215"/>
      <c r="DWD10" s="81"/>
      <c r="DWE10" s="264"/>
      <c r="DWF10" s="264"/>
      <c r="DWG10" s="264"/>
      <c r="DWH10" s="264"/>
      <c r="DWI10" s="207"/>
      <c r="DWJ10" s="82"/>
      <c r="DWK10" s="215"/>
      <c r="DWL10" s="81"/>
      <c r="DWM10" s="264"/>
      <c r="DWN10" s="264"/>
      <c r="DWO10" s="264"/>
      <c r="DWP10" s="264"/>
      <c r="DWQ10" s="207"/>
      <c r="DWR10" s="82"/>
      <c r="DWS10" s="215"/>
      <c r="DWT10" s="81"/>
      <c r="DWU10" s="264"/>
      <c r="DWV10" s="264"/>
      <c r="DWW10" s="264"/>
      <c r="DWX10" s="264"/>
      <c r="DWY10" s="207"/>
      <c r="DWZ10" s="82"/>
      <c r="DXA10" s="215"/>
      <c r="DXB10" s="81"/>
      <c r="DXC10" s="264"/>
      <c r="DXD10" s="264"/>
      <c r="DXE10" s="264"/>
      <c r="DXF10" s="264"/>
      <c r="DXG10" s="207"/>
      <c r="DXH10" s="82"/>
      <c r="DXI10" s="215"/>
      <c r="DXJ10" s="81"/>
      <c r="DXK10" s="264"/>
      <c r="DXL10" s="264"/>
      <c r="DXM10" s="264"/>
      <c r="DXN10" s="264"/>
      <c r="DXO10" s="207"/>
      <c r="DXP10" s="82"/>
      <c r="DXQ10" s="215"/>
      <c r="DXR10" s="81"/>
      <c r="DXS10" s="264"/>
      <c r="DXT10" s="264"/>
      <c r="DXU10" s="264"/>
      <c r="DXV10" s="264"/>
      <c r="DXW10" s="207"/>
      <c r="DXX10" s="82"/>
      <c r="DXY10" s="215"/>
      <c r="DXZ10" s="81"/>
      <c r="DYA10" s="264"/>
      <c r="DYB10" s="264"/>
      <c r="DYC10" s="264"/>
      <c r="DYD10" s="264"/>
      <c r="DYE10" s="207"/>
      <c r="DYF10" s="82"/>
      <c r="DYG10" s="215"/>
      <c r="DYH10" s="81"/>
      <c r="DYI10" s="264"/>
      <c r="DYJ10" s="264"/>
      <c r="DYK10" s="264"/>
      <c r="DYL10" s="264"/>
      <c r="DYM10" s="207"/>
      <c r="DYN10" s="82"/>
      <c r="DYO10" s="215"/>
      <c r="DYP10" s="81"/>
      <c r="DYQ10" s="264"/>
      <c r="DYR10" s="264"/>
      <c r="DYS10" s="264"/>
      <c r="DYT10" s="264"/>
      <c r="DYU10" s="207"/>
      <c r="DYV10" s="82"/>
      <c r="DYW10" s="215"/>
      <c r="DYX10" s="81"/>
      <c r="DYY10" s="264"/>
      <c r="DYZ10" s="264"/>
      <c r="DZA10" s="264"/>
      <c r="DZB10" s="264"/>
      <c r="DZC10" s="207"/>
      <c r="DZD10" s="82"/>
      <c r="DZE10" s="215"/>
      <c r="DZF10" s="81"/>
      <c r="DZG10" s="264"/>
      <c r="DZH10" s="264"/>
      <c r="DZI10" s="264"/>
      <c r="DZJ10" s="264"/>
      <c r="DZK10" s="207"/>
      <c r="DZL10" s="82"/>
      <c r="DZM10" s="215"/>
      <c r="DZN10" s="81"/>
      <c r="DZO10" s="264"/>
      <c r="DZP10" s="264"/>
      <c r="DZQ10" s="264"/>
      <c r="DZR10" s="264"/>
      <c r="DZS10" s="207"/>
      <c r="DZT10" s="82"/>
      <c r="DZU10" s="215"/>
      <c r="DZV10" s="81"/>
      <c r="DZW10" s="264"/>
      <c r="DZX10" s="264"/>
      <c r="DZY10" s="264"/>
      <c r="DZZ10" s="264"/>
      <c r="EAA10" s="207"/>
      <c r="EAB10" s="82"/>
      <c r="EAC10" s="215"/>
      <c r="EAD10" s="81"/>
      <c r="EAE10" s="264"/>
      <c r="EAF10" s="264"/>
      <c r="EAG10" s="264"/>
      <c r="EAH10" s="264"/>
      <c r="EAI10" s="207"/>
      <c r="EAJ10" s="82"/>
      <c r="EAK10" s="215"/>
      <c r="EAL10" s="81"/>
      <c r="EAM10" s="264"/>
      <c r="EAN10" s="264"/>
      <c r="EAO10" s="264"/>
      <c r="EAP10" s="264"/>
      <c r="EAQ10" s="207"/>
      <c r="EAR10" s="82"/>
      <c r="EAS10" s="215"/>
      <c r="EAT10" s="81"/>
      <c r="EAU10" s="264"/>
      <c r="EAV10" s="264"/>
      <c r="EAW10" s="264"/>
      <c r="EAX10" s="264"/>
      <c r="EAY10" s="207"/>
      <c r="EAZ10" s="82"/>
      <c r="EBA10" s="215"/>
      <c r="EBB10" s="81"/>
      <c r="EBC10" s="264"/>
      <c r="EBD10" s="264"/>
      <c r="EBE10" s="264"/>
      <c r="EBF10" s="264"/>
      <c r="EBG10" s="207"/>
      <c r="EBH10" s="82"/>
      <c r="EBI10" s="215"/>
      <c r="EBJ10" s="81"/>
      <c r="EBK10" s="264"/>
      <c r="EBL10" s="264"/>
      <c r="EBM10" s="264"/>
      <c r="EBN10" s="264"/>
      <c r="EBO10" s="207"/>
      <c r="EBP10" s="82"/>
      <c r="EBQ10" s="215"/>
      <c r="EBR10" s="81"/>
      <c r="EBS10" s="264"/>
      <c r="EBT10" s="264"/>
      <c r="EBU10" s="264"/>
      <c r="EBV10" s="264"/>
      <c r="EBW10" s="207"/>
      <c r="EBX10" s="82"/>
      <c r="EBY10" s="215"/>
      <c r="EBZ10" s="81"/>
      <c r="ECA10" s="264"/>
      <c r="ECB10" s="264"/>
      <c r="ECC10" s="264"/>
      <c r="ECD10" s="264"/>
      <c r="ECE10" s="207"/>
      <c r="ECF10" s="82"/>
      <c r="ECG10" s="215"/>
      <c r="ECH10" s="81"/>
      <c r="ECI10" s="264"/>
      <c r="ECJ10" s="264"/>
      <c r="ECK10" s="264"/>
      <c r="ECL10" s="264"/>
      <c r="ECM10" s="207"/>
      <c r="ECN10" s="82"/>
      <c r="ECO10" s="215"/>
      <c r="ECP10" s="81"/>
      <c r="ECQ10" s="264"/>
      <c r="ECR10" s="264"/>
      <c r="ECS10" s="264"/>
      <c r="ECT10" s="264"/>
      <c r="ECU10" s="207"/>
      <c r="ECV10" s="82"/>
      <c r="ECW10" s="215"/>
      <c r="ECX10" s="81"/>
      <c r="ECY10" s="264"/>
      <c r="ECZ10" s="264"/>
      <c r="EDA10" s="264"/>
      <c r="EDB10" s="264"/>
      <c r="EDC10" s="207"/>
      <c r="EDD10" s="82"/>
      <c r="EDE10" s="215"/>
      <c r="EDF10" s="81"/>
      <c r="EDG10" s="264"/>
      <c r="EDH10" s="264"/>
      <c r="EDI10" s="264"/>
      <c r="EDJ10" s="264"/>
      <c r="EDK10" s="207"/>
      <c r="EDL10" s="82"/>
      <c r="EDM10" s="215"/>
      <c r="EDN10" s="81"/>
      <c r="EDO10" s="264"/>
      <c r="EDP10" s="264"/>
      <c r="EDQ10" s="264"/>
      <c r="EDR10" s="264"/>
      <c r="EDS10" s="207"/>
      <c r="EDT10" s="82"/>
      <c r="EDU10" s="215"/>
      <c r="EDV10" s="81"/>
      <c r="EDW10" s="264"/>
      <c r="EDX10" s="264"/>
      <c r="EDY10" s="264"/>
      <c r="EDZ10" s="264"/>
      <c r="EEA10" s="207"/>
      <c r="EEB10" s="82"/>
      <c r="EEC10" s="215"/>
      <c r="EED10" s="81"/>
      <c r="EEE10" s="264"/>
      <c r="EEF10" s="264"/>
      <c r="EEG10" s="264"/>
      <c r="EEH10" s="264"/>
      <c r="EEI10" s="207"/>
      <c r="EEJ10" s="82"/>
      <c r="EEK10" s="215"/>
      <c r="EEL10" s="81"/>
      <c r="EEM10" s="264"/>
      <c r="EEN10" s="264"/>
      <c r="EEO10" s="264"/>
      <c r="EEP10" s="264"/>
      <c r="EEQ10" s="207"/>
      <c r="EER10" s="82"/>
      <c r="EES10" s="215"/>
      <c r="EET10" s="81"/>
      <c r="EEU10" s="264"/>
      <c r="EEV10" s="264"/>
      <c r="EEW10" s="264"/>
      <c r="EEX10" s="264"/>
      <c r="EEY10" s="207"/>
      <c r="EEZ10" s="82"/>
      <c r="EFA10" s="215"/>
      <c r="EFB10" s="81"/>
      <c r="EFC10" s="264"/>
      <c r="EFD10" s="264"/>
      <c r="EFE10" s="264"/>
      <c r="EFF10" s="264"/>
      <c r="EFG10" s="207"/>
      <c r="EFH10" s="82"/>
      <c r="EFI10" s="215"/>
      <c r="EFJ10" s="81"/>
      <c r="EFK10" s="264"/>
      <c r="EFL10" s="264"/>
      <c r="EFM10" s="264"/>
      <c r="EFN10" s="264"/>
      <c r="EFO10" s="207"/>
      <c r="EFP10" s="82"/>
      <c r="EFQ10" s="215"/>
      <c r="EFR10" s="81"/>
      <c r="EFS10" s="264"/>
      <c r="EFT10" s="264"/>
      <c r="EFU10" s="264"/>
      <c r="EFV10" s="264"/>
      <c r="EFW10" s="207"/>
      <c r="EFX10" s="82"/>
      <c r="EFY10" s="215"/>
      <c r="EFZ10" s="81"/>
      <c r="EGA10" s="264"/>
      <c r="EGB10" s="264"/>
      <c r="EGC10" s="264"/>
      <c r="EGD10" s="264"/>
      <c r="EGE10" s="207"/>
      <c r="EGF10" s="82"/>
      <c r="EGG10" s="215"/>
      <c r="EGH10" s="81"/>
      <c r="EGI10" s="264"/>
      <c r="EGJ10" s="264"/>
      <c r="EGK10" s="264"/>
      <c r="EGL10" s="264"/>
      <c r="EGM10" s="207"/>
      <c r="EGN10" s="82"/>
      <c r="EGO10" s="215"/>
      <c r="EGP10" s="81"/>
      <c r="EGQ10" s="264"/>
      <c r="EGR10" s="264"/>
      <c r="EGS10" s="264"/>
      <c r="EGT10" s="264"/>
      <c r="EGU10" s="207"/>
      <c r="EGV10" s="82"/>
      <c r="EGW10" s="215"/>
      <c r="EGX10" s="81"/>
      <c r="EGY10" s="264"/>
      <c r="EGZ10" s="264"/>
      <c r="EHA10" s="264"/>
      <c r="EHB10" s="264"/>
      <c r="EHC10" s="207"/>
      <c r="EHD10" s="82"/>
      <c r="EHE10" s="215"/>
      <c r="EHF10" s="81"/>
      <c r="EHG10" s="264"/>
      <c r="EHH10" s="264"/>
      <c r="EHI10" s="264"/>
      <c r="EHJ10" s="264"/>
      <c r="EHK10" s="207"/>
      <c r="EHL10" s="82"/>
      <c r="EHM10" s="215"/>
      <c r="EHN10" s="81"/>
      <c r="EHO10" s="264"/>
      <c r="EHP10" s="264"/>
      <c r="EHQ10" s="264"/>
      <c r="EHR10" s="264"/>
      <c r="EHS10" s="207"/>
      <c r="EHT10" s="82"/>
      <c r="EHU10" s="215"/>
      <c r="EHV10" s="81"/>
      <c r="EHW10" s="264"/>
      <c r="EHX10" s="264"/>
      <c r="EHY10" s="264"/>
      <c r="EHZ10" s="264"/>
      <c r="EIA10" s="207"/>
      <c r="EIB10" s="82"/>
      <c r="EIC10" s="215"/>
      <c r="EID10" s="81"/>
      <c r="EIE10" s="264"/>
      <c r="EIF10" s="264"/>
      <c r="EIG10" s="264"/>
      <c r="EIH10" s="264"/>
      <c r="EII10" s="207"/>
      <c r="EIJ10" s="82"/>
      <c r="EIK10" s="215"/>
      <c r="EIL10" s="81"/>
      <c r="EIM10" s="264"/>
      <c r="EIN10" s="264"/>
      <c r="EIO10" s="264"/>
      <c r="EIP10" s="264"/>
      <c r="EIQ10" s="207"/>
      <c r="EIR10" s="82"/>
      <c r="EIS10" s="215"/>
      <c r="EIT10" s="81"/>
      <c r="EIU10" s="264"/>
      <c r="EIV10" s="264"/>
      <c r="EIW10" s="264"/>
      <c r="EIX10" s="264"/>
      <c r="EIY10" s="207"/>
      <c r="EIZ10" s="82"/>
      <c r="EJA10" s="215"/>
      <c r="EJB10" s="81"/>
      <c r="EJC10" s="264"/>
      <c r="EJD10" s="264"/>
      <c r="EJE10" s="264"/>
      <c r="EJF10" s="264"/>
      <c r="EJG10" s="207"/>
      <c r="EJH10" s="82"/>
      <c r="EJI10" s="215"/>
      <c r="EJJ10" s="81"/>
      <c r="EJK10" s="264"/>
      <c r="EJL10" s="264"/>
      <c r="EJM10" s="264"/>
      <c r="EJN10" s="264"/>
      <c r="EJO10" s="207"/>
      <c r="EJP10" s="82"/>
      <c r="EJQ10" s="215"/>
      <c r="EJR10" s="81"/>
      <c r="EJS10" s="264"/>
      <c r="EJT10" s="264"/>
      <c r="EJU10" s="264"/>
      <c r="EJV10" s="264"/>
      <c r="EJW10" s="207"/>
      <c r="EJX10" s="82"/>
      <c r="EJY10" s="215"/>
      <c r="EJZ10" s="81"/>
      <c r="EKA10" s="264"/>
      <c r="EKB10" s="264"/>
      <c r="EKC10" s="264"/>
      <c r="EKD10" s="264"/>
      <c r="EKE10" s="207"/>
      <c r="EKF10" s="82"/>
      <c r="EKG10" s="215"/>
      <c r="EKH10" s="81"/>
      <c r="EKI10" s="264"/>
      <c r="EKJ10" s="264"/>
      <c r="EKK10" s="264"/>
      <c r="EKL10" s="264"/>
      <c r="EKM10" s="207"/>
      <c r="EKN10" s="82"/>
      <c r="EKO10" s="215"/>
      <c r="EKP10" s="81"/>
      <c r="EKQ10" s="264"/>
      <c r="EKR10" s="264"/>
      <c r="EKS10" s="264"/>
      <c r="EKT10" s="264"/>
      <c r="EKU10" s="207"/>
      <c r="EKV10" s="82"/>
      <c r="EKW10" s="215"/>
      <c r="EKX10" s="81"/>
      <c r="EKY10" s="264"/>
      <c r="EKZ10" s="264"/>
      <c r="ELA10" s="264"/>
      <c r="ELB10" s="264"/>
      <c r="ELC10" s="207"/>
      <c r="ELD10" s="82"/>
      <c r="ELE10" s="215"/>
      <c r="ELF10" s="81"/>
      <c r="ELG10" s="264"/>
      <c r="ELH10" s="264"/>
      <c r="ELI10" s="264"/>
      <c r="ELJ10" s="264"/>
      <c r="ELK10" s="207"/>
      <c r="ELL10" s="82"/>
      <c r="ELM10" s="215"/>
      <c r="ELN10" s="81"/>
      <c r="ELO10" s="264"/>
      <c r="ELP10" s="264"/>
      <c r="ELQ10" s="264"/>
      <c r="ELR10" s="264"/>
      <c r="ELS10" s="207"/>
      <c r="ELT10" s="82"/>
      <c r="ELU10" s="215"/>
      <c r="ELV10" s="81"/>
      <c r="ELW10" s="264"/>
      <c r="ELX10" s="264"/>
      <c r="ELY10" s="264"/>
      <c r="ELZ10" s="264"/>
      <c r="EMA10" s="207"/>
      <c r="EMB10" s="82"/>
      <c r="EMC10" s="215"/>
      <c r="EMD10" s="81"/>
      <c r="EME10" s="264"/>
      <c r="EMF10" s="264"/>
      <c r="EMG10" s="264"/>
      <c r="EMH10" s="264"/>
      <c r="EMI10" s="207"/>
      <c r="EMJ10" s="82"/>
      <c r="EMK10" s="215"/>
      <c r="EML10" s="81"/>
      <c r="EMM10" s="264"/>
      <c r="EMN10" s="264"/>
      <c r="EMO10" s="264"/>
      <c r="EMP10" s="264"/>
      <c r="EMQ10" s="207"/>
      <c r="EMR10" s="82"/>
      <c r="EMS10" s="215"/>
      <c r="EMT10" s="81"/>
      <c r="EMU10" s="264"/>
      <c r="EMV10" s="264"/>
      <c r="EMW10" s="264"/>
      <c r="EMX10" s="264"/>
      <c r="EMY10" s="207"/>
      <c r="EMZ10" s="82"/>
      <c r="ENA10" s="215"/>
      <c r="ENB10" s="81"/>
      <c r="ENC10" s="264"/>
      <c r="END10" s="264"/>
      <c r="ENE10" s="264"/>
      <c r="ENF10" s="264"/>
      <c r="ENG10" s="207"/>
      <c r="ENH10" s="82"/>
      <c r="ENI10" s="215"/>
      <c r="ENJ10" s="81"/>
      <c r="ENK10" s="264"/>
      <c r="ENL10" s="264"/>
      <c r="ENM10" s="264"/>
      <c r="ENN10" s="264"/>
      <c r="ENO10" s="207"/>
      <c r="ENP10" s="82"/>
      <c r="ENQ10" s="215"/>
      <c r="ENR10" s="81"/>
      <c r="ENS10" s="264"/>
      <c r="ENT10" s="264"/>
      <c r="ENU10" s="264"/>
      <c r="ENV10" s="264"/>
      <c r="ENW10" s="207"/>
      <c r="ENX10" s="82"/>
      <c r="ENY10" s="215"/>
      <c r="ENZ10" s="81"/>
      <c r="EOA10" s="264"/>
      <c r="EOB10" s="264"/>
      <c r="EOC10" s="264"/>
      <c r="EOD10" s="264"/>
      <c r="EOE10" s="207"/>
      <c r="EOF10" s="82"/>
      <c r="EOG10" s="215"/>
      <c r="EOH10" s="81"/>
      <c r="EOI10" s="264"/>
      <c r="EOJ10" s="264"/>
      <c r="EOK10" s="264"/>
      <c r="EOL10" s="264"/>
      <c r="EOM10" s="207"/>
      <c r="EON10" s="82"/>
      <c r="EOO10" s="215"/>
      <c r="EOP10" s="81"/>
      <c r="EOQ10" s="264"/>
      <c r="EOR10" s="264"/>
      <c r="EOS10" s="264"/>
      <c r="EOT10" s="264"/>
      <c r="EOU10" s="207"/>
      <c r="EOV10" s="82"/>
      <c r="EOW10" s="215"/>
      <c r="EOX10" s="81"/>
      <c r="EOY10" s="264"/>
      <c r="EOZ10" s="264"/>
      <c r="EPA10" s="264"/>
      <c r="EPB10" s="264"/>
      <c r="EPC10" s="207"/>
      <c r="EPD10" s="82"/>
      <c r="EPE10" s="215"/>
      <c r="EPF10" s="81"/>
      <c r="EPG10" s="264"/>
      <c r="EPH10" s="264"/>
      <c r="EPI10" s="264"/>
      <c r="EPJ10" s="264"/>
      <c r="EPK10" s="207"/>
      <c r="EPL10" s="82"/>
      <c r="EPM10" s="215"/>
      <c r="EPN10" s="81"/>
      <c r="EPO10" s="264"/>
      <c r="EPP10" s="264"/>
      <c r="EPQ10" s="264"/>
      <c r="EPR10" s="264"/>
      <c r="EPS10" s="207"/>
      <c r="EPT10" s="82"/>
      <c r="EPU10" s="215"/>
      <c r="EPV10" s="81"/>
      <c r="EPW10" s="264"/>
      <c r="EPX10" s="264"/>
      <c r="EPY10" s="264"/>
      <c r="EPZ10" s="264"/>
      <c r="EQA10" s="207"/>
      <c r="EQB10" s="82"/>
      <c r="EQC10" s="215"/>
      <c r="EQD10" s="81"/>
      <c r="EQE10" s="264"/>
      <c r="EQF10" s="264"/>
      <c r="EQG10" s="264"/>
      <c r="EQH10" s="264"/>
      <c r="EQI10" s="207"/>
      <c r="EQJ10" s="82"/>
      <c r="EQK10" s="215"/>
      <c r="EQL10" s="81"/>
      <c r="EQM10" s="264"/>
      <c r="EQN10" s="264"/>
      <c r="EQO10" s="264"/>
      <c r="EQP10" s="264"/>
      <c r="EQQ10" s="207"/>
      <c r="EQR10" s="82"/>
      <c r="EQS10" s="215"/>
      <c r="EQT10" s="81"/>
      <c r="EQU10" s="264"/>
      <c r="EQV10" s="264"/>
      <c r="EQW10" s="264"/>
      <c r="EQX10" s="264"/>
      <c r="EQY10" s="207"/>
      <c r="EQZ10" s="82"/>
      <c r="ERA10" s="215"/>
      <c r="ERB10" s="81"/>
      <c r="ERC10" s="264"/>
      <c r="ERD10" s="264"/>
      <c r="ERE10" s="264"/>
      <c r="ERF10" s="264"/>
      <c r="ERG10" s="207"/>
      <c r="ERH10" s="82"/>
      <c r="ERI10" s="215"/>
      <c r="ERJ10" s="81"/>
      <c r="ERK10" s="264"/>
      <c r="ERL10" s="264"/>
      <c r="ERM10" s="264"/>
      <c r="ERN10" s="264"/>
      <c r="ERO10" s="207"/>
      <c r="ERP10" s="82"/>
      <c r="ERQ10" s="215"/>
      <c r="ERR10" s="81"/>
      <c r="ERS10" s="264"/>
      <c r="ERT10" s="264"/>
      <c r="ERU10" s="264"/>
      <c r="ERV10" s="264"/>
      <c r="ERW10" s="207"/>
      <c r="ERX10" s="82"/>
      <c r="ERY10" s="215"/>
      <c r="ERZ10" s="81"/>
      <c r="ESA10" s="264"/>
      <c r="ESB10" s="264"/>
      <c r="ESC10" s="264"/>
      <c r="ESD10" s="264"/>
      <c r="ESE10" s="207"/>
      <c r="ESF10" s="82"/>
      <c r="ESG10" s="215"/>
      <c r="ESH10" s="81"/>
      <c r="ESI10" s="264"/>
      <c r="ESJ10" s="264"/>
      <c r="ESK10" s="264"/>
      <c r="ESL10" s="264"/>
      <c r="ESM10" s="207"/>
      <c r="ESN10" s="82"/>
      <c r="ESO10" s="215"/>
      <c r="ESP10" s="81"/>
      <c r="ESQ10" s="264"/>
      <c r="ESR10" s="264"/>
      <c r="ESS10" s="264"/>
      <c r="EST10" s="264"/>
      <c r="ESU10" s="207"/>
      <c r="ESV10" s="82"/>
      <c r="ESW10" s="215"/>
      <c r="ESX10" s="81"/>
      <c r="ESY10" s="264"/>
      <c r="ESZ10" s="264"/>
      <c r="ETA10" s="264"/>
      <c r="ETB10" s="264"/>
      <c r="ETC10" s="207"/>
      <c r="ETD10" s="82"/>
      <c r="ETE10" s="215"/>
      <c r="ETF10" s="81"/>
      <c r="ETG10" s="264"/>
      <c r="ETH10" s="264"/>
      <c r="ETI10" s="264"/>
      <c r="ETJ10" s="264"/>
      <c r="ETK10" s="207"/>
      <c r="ETL10" s="82"/>
      <c r="ETM10" s="215"/>
      <c r="ETN10" s="81"/>
      <c r="ETO10" s="264"/>
      <c r="ETP10" s="264"/>
      <c r="ETQ10" s="264"/>
      <c r="ETR10" s="264"/>
      <c r="ETS10" s="207"/>
      <c r="ETT10" s="82"/>
      <c r="ETU10" s="215"/>
      <c r="ETV10" s="81"/>
      <c r="ETW10" s="264"/>
      <c r="ETX10" s="264"/>
      <c r="ETY10" s="264"/>
      <c r="ETZ10" s="264"/>
      <c r="EUA10" s="207"/>
      <c r="EUB10" s="82"/>
      <c r="EUC10" s="215"/>
      <c r="EUD10" s="81"/>
      <c r="EUE10" s="264"/>
      <c r="EUF10" s="264"/>
      <c r="EUG10" s="264"/>
      <c r="EUH10" s="264"/>
      <c r="EUI10" s="207"/>
      <c r="EUJ10" s="82"/>
      <c r="EUK10" s="215"/>
      <c r="EUL10" s="81"/>
      <c r="EUM10" s="264"/>
      <c r="EUN10" s="264"/>
      <c r="EUO10" s="264"/>
      <c r="EUP10" s="264"/>
      <c r="EUQ10" s="207"/>
      <c r="EUR10" s="82"/>
      <c r="EUS10" s="215"/>
      <c r="EUT10" s="81"/>
      <c r="EUU10" s="264"/>
      <c r="EUV10" s="264"/>
      <c r="EUW10" s="264"/>
      <c r="EUX10" s="264"/>
      <c r="EUY10" s="207"/>
      <c r="EUZ10" s="82"/>
      <c r="EVA10" s="215"/>
      <c r="EVB10" s="81"/>
      <c r="EVC10" s="264"/>
      <c r="EVD10" s="264"/>
      <c r="EVE10" s="264"/>
      <c r="EVF10" s="264"/>
      <c r="EVG10" s="207"/>
      <c r="EVH10" s="82"/>
      <c r="EVI10" s="215"/>
      <c r="EVJ10" s="81"/>
      <c r="EVK10" s="264"/>
      <c r="EVL10" s="264"/>
      <c r="EVM10" s="264"/>
      <c r="EVN10" s="264"/>
      <c r="EVO10" s="207"/>
      <c r="EVP10" s="82"/>
      <c r="EVQ10" s="215"/>
      <c r="EVR10" s="81"/>
      <c r="EVS10" s="264"/>
      <c r="EVT10" s="264"/>
      <c r="EVU10" s="264"/>
      <c r="EVV10" s="264"/>
      <c r="EVW10" s="207"/>
      <c r="EVX10" s="82"/>
      <c r="EVY10" s="215"/>
      <c r="EVZ10" s="81"/>
      <c r="EWA10" s="264"/>
      <c r="EWB10" s="264"/>
      <c r="EWC10" s="264"/>
      <c r="EWD10" s="264"/>
      <c r="EWE10" s="207"/>
      <c r="EWF10" s="82"/>
      <c r="EWG10" s="215"/>
      <c r="EWH10" s="81"/>
      <c r="EWI10" s="264"/>
      <c r="EWJ10" s="264"/>
      <c r="EWK10" s="264"/>
      <c r="EWL10" s="264"/>
      <c r="EWM10" s="207"/>
      <c r="EWN10" s="82"/>
      <c r="EWO10" s="215"/>
      <c r="EWP10" s="81"/>
      <c r="EWQ10" s="264"/>
      <c r="EWR10" s="264"/>
      <c r="EWS10" s="264"/>
      <c r="EWT10" s="264"/>
      <c r="EWU10" s="207"/>
      <c r="EWV10" s="82"/>
      <c r="EWW10" s="215"/>
      <c r="EWX10" s="81"/>
      <c r="EWY10" s="264"/>
      <c r="EWZ10" s="264"/>
      <c r="EXA10" s="264"/>
      <c r="EXB10" s="264"/>
      <c r="EXC10" s="207"/>
      <c r="EXD10" s="82"/>
      <c r="EXE10" s="215"/>
      <c r="EXF10" s="81"/>
      <c r="EXG10" s="264"/>
      <c r="EXH10" s="264"/>
      <c r="EXI10" s="264"/>
      <c r="EXJ10" s="264"/>
      <c r="EXK10" s="207"/>
      <c r="EXL10" s="82"/>
      <c r="EXM10" s="215"/>
      <c r="EXN10" s="81"/>
      <c r="EXO10" s="264"/>
      <c r="EXP10" s="264"/>
      <c r="EXQ10" s="264"/>
      <c r="EXR10" s="264"/>
      <c r="EXS10" s="207"/>
      <c r="EXT10" s="82"/>
      <c r="EXU10" s="215"/>
      <c r="EXV10" s="81"/>
      <c r="EXW10" s="264"/>
      <c r="EXX10" s="264"/>
      <c r="EXY10" s="264"/>
      <c r="EXZ10" s="264"/>
      <c r="EYA10" s="207"/>
      <c r="EYB10" s="82"/>
      <c r="EYC10" s="215"/>
      <c r="EYD10" s="81"/>
      <c r="EYE10" s="264"/>
      <c r="EYF10" s="264"/>
      <c r="EYG10" s="264"/>
      <c r="EYH10" s="264"/>
      <c r="EYI10" s="207"/>
      <c r="EYJ10" s="82"/>
      <c r="EYK10" s="215"/>
      <c r="EYL10" s="81"/>
      <c r="EYM10" s="264"/>
      <c r="EYN10" s="264"/>
      <c r="EYO10" s="264"/>
      <c r="EYP10" s="264"/>
      <c r="EYQ10" s="207"/>
      <c r="EYR10" s="82"/>
      <c r="EYS10" s="215"/>
      <c r="EYT10" s="81"/>
      <c r="EYU10" s="264"/>
      <c r="EYV10" s="264"/>
      <c r="EYW10" s="264"/>
      <c r="EYX10" s="264"/>
      <c r="EYY10" s="207"/>
      <c r="EYZ10" s="82"/>
      <c r="EZA10" s="215"/>
      <c r="EZB10" s="81"/>
      <c r="EZC10" s="264"/>
      <c r="EZD10" s="264"/>
      <c r="EZE10" s="264"/>
      <c r="EZF10" s="264"/>
      <c r="EZG10" s="207"/>
      <c r="EZH10" s="82"/>
      <c r="EZI10" s="215"/>
      <c r="EZJ10" s="81"/>
      <c r="EZK10" s="264"/>
      <c r="EZL10" s="264"/>
      <c r="EZM10" s="264"/>
      <c r="EZN10" s="264"/>
      <c r="EZO10" s="207"/>
      <c r="EZP10" s="82"/>
      <c r="EZQ10" s="215"/>
      <c r="EZR10" s="81"/>
      <c r="EZS10" s="264"/>
      <c r="EZT10" s="264"/>
      <c r="EZU10" s="264"/>
      <c r="EZV10" s="264"/>
      <c r="EZW10" s="207"/>
      <c r="EZX10" s="82"/>
      <c r="EZY10" s="215"/>
      <c r="EZZ10" s="81"/>
      <c r="FAA10" s="264"/>
      <c r="FAB10" s="264"/>
      <c r="FAC10" s="264"/>
      <c r="FAD10" s="264"/>
      <c r="FAE10" s="207"/>
      <c r="FAF10" s="82"/>
      <c r="FAG10" s="215"/>
      <c r="FAH10" s="81"/>
      <c r="FAI10" s="264"/>
      <c r="FAJ10" s="264"/>
      <c r="FAK10" s="264"/>
      <c r="FAL10" s="264"/>
      <c r="FAM10" s="207"/>
      <c r="FAN10" s="82"/>
      <c r="FAO10" s="215"/>
      <c r="FAP10" s="81"/>
      <c r="FAQ10" s="264"/>
      <c r="FAR10" s="264"/>
      <c r="FAS10" s="264"/>
      <c r="FAT10" s="264"/>
      <c r="FAU10" s="207"/>
      <c r="FAV10" s="82"/>
      <c r="FAW10" s="215"/>
      <c r="FAX10" s="81"/>
      <c r="FAY10" s="264"/>
      <c r="FAZ10" s="264"/>
      <c r="FBA10" s="264"/>
      <c r="FBB10" s="264"/>
      <c r="FBC10" s="207"/>
      <c r="FBD10" s="82"/>
      <c r="FBE10" s="215"/>
      <c r="FBF10" s="81"/>
      <c r="FBG10" s="264"/>
      <c r="FBH10" s="264"/>
      <c r="FBI10" s="264"/>
      <c r="FBJ10" s="264"/>
      <c r="FBK10" s="207"/>
      <c r="FBL10" s="82"/>
      <c r="FBM10" s="215"/>
      <c r="FBN10" s="81"/>
      <c r="FBO10" s="264"/>
      <c r="FBP10" s="264"/>
      <c r="FBQ10" s="264"/>
      <c r="FBR10" s="264"/>
      <c r="FBS10" s="207"/>
      <c r="FBT10" s="82"/>
      <c r="FBU10" s="215"/>
      <c r="FBV10" s="81"/>
      <c r="FBW10" s="264"/>
      <c r="FBX10" s="264"/>
      <c r="FBY10" s="264"/>
      <c r="FBZ10" s="264"/>
      <c r="FCA10" s="207"/>
      <c r="FCB10" s="82"/>
      <c r="FCC10" s="215"/>
      <c r="FCD10" s="81"/>
      <c r="FCE10" s="264"/>
      <c r="FCF10" s="264"/>
      <c r="FCG10" s="264"/>
      <c r="FCH10" s="264"/>
      <c r="FCI10" s="207"/>
      <c r="FCJ10" s="82"/>
      <c r="FCK10" s="215"/>
      <c r="FCL10" s="81"/>
      <c r="FCM10" s="264"/>
      <c r="FCN10" s="264"/>
      <c r="FCO10" s="264"/>
      <c r="FCP10" s="264"/>
      <c r="FCQ10" s="207"/>
      <c r="FCR10" s="82"/>
      <c r="FCS10" s="215"/>
      <c r="FCT10" s="81"/>
      <c r="FCU10" s="264"/>
      <c r="FCV10" s="264"/>
      <c r="FCW10" s="264"/>
      <c r="FCX10" s="264"/>
      <c r="FCY10" s="207"/>
      <c r="FCZ10" s="82"/>
      <c r="FDA10" s="215"/>
      <c r="FDB10" s="81"/>
      <c r="FDC10" s="264"/>
      <c r="FDD10" s="264"/>
      <c r="FDE10" s="264"/>
      <c r="FDF10" s="264"/>
      <c r="FDG10" s="207"/>
      <c r="FDH10" s="82"/>
      <c r="FDI10" s="215"/>
      <c r="FDJ10" s="81"/>
      <c r="FDK10" s="264"/>
      <c r="FDL10" s="264"/>
      <c r="FDM10" s="264"/>
      <c r="FDN10" s="264"/>
      <c r="FDO10" s="207"/>
      <c r="FDP10" s="82"/>
      <c r="FDQ10" s="215"/>
      <c r="FDR10" s="81"/>
      <c r="FDS10" s="264"/>
      <c r="FDT10" s="264"/>
      <c r="FDU10" s="264"/>
      <c r="FDV10" s="264"/>
      <c r="FDW10" s="207"/>
      <c r="FDX10" s="82"/>
      <c r="FDY10" s="215"/>
      <c r="FDZ10" s="81"/>
      <c r="FEA10" s="264"/>
      <c r="FEB10" s="264"/>
      <c r="FEC10" s="264"/>
      <c r="FED10" s="264"/>
      <c r="FEE10" s="207"/>
      <c r="FEF10" s="82"/>
      <c r="FEG10" s="215"/>
      <c r="FEH10" s="81"/>
      <c r="FEI10" s="264"/>
      <c r="FEJ10" s="264"/>
      <c r="FEK10" s="264"/>
      <c r="FEL10" s="264"/>
      <c r="FEM10" s="207"/>
      <c r="FEN10" s="82"/>
      <c r="FEO10" s="215"/>
      <c r="FEP10" s="81"/>
      <c r="FEQ10" s="264"/>
      <c r="FER10" s="264"/>
      <c r="FES10" s="264"/>
      <c r="FET10" s="264"/>
      <c r="FEU10" s="207"/>
      <c r="FEV10" s="82"/>
      <c r="FEW10" s="215"/>
      <c r="FEX10" s="81"/>
      <c r="FEY10" s="264"/>
      <c r="FEZ10" s="264"/>
      <c r="FFA10" s="264"/>
      <c r="FFB10" s="264"/>
      <c r="FFC10" s="207"/>
      <c r="FFD10" s="82"/>
      <c r="FFE10" s="215"/>
      <c r="FFF10" s="81"/>
      <c r="FFG10" s="264"/>
      <c r="FFH10" s="264"/>
      <c r="FFI10" s="264"/>
      <c r="FFJ10" s="264"/>
      <c r="FFK10" s="207"/>
      <c r="FFL10" s="82"/>
      <c r="FFM10" s="215"/>
      <c r="FFN10" s="81"/>
      <c r="FFO10" s="264"/>
      <c r="FFP10" s="264"/>
      <c r="FFQ10" s="264"/>
      <c r="FFR10" s="264"/>
      <c r="FFS10" s="207"/>
      <c r="FFT10" s="82"/>
      <c r="FFU10" s="215"/>
      <c r="FFV10" s="81"/>
      <c r="FFW10" s="264"/>
      <c r="FFX10" s="264"/>
      <c r="FFY10" s="264"/>
      <c r="FFZ10" s="264"/>
      <c r="FGA10" s="207"/>
      <c r="FGB10" s="82"/>
      <c r="FGC10" s="215"/>
      <c r="FGD10" s="81"/>
      <c r="FGE10" s="264"/>
      <c r="FGF10" s="264"/>
      <c r="FGG10" s="264"/>
      <c r="FGH10" s="264"/>
      <c r="FGI10" s="207"/>
      <c r="FGJ10" s="82"/>
      <c r="FGK10" s="215"/>
      <c r="FGL10" s="81"/>
      <c r="FGM10" s="264"/>
      <c r="FGN10" s="264"/>
      <c r="FGO10" s="264"/>
      <c r="FGP10" s="264"/>
      <c r="FGQ10" s="207"/>
      <c r="FGR10" s="82"/>
      <c r="FGS10" s="215"/>
      <c r="FGT10" s="81"/>
      <c r="FGU10" s="264"/>
      <c r="FGV10" s="264"/>
      <c r="FGW10" s="264"/>
      <c r="FGX10" s="264"/>
      <c r="FGY10" s="207"/>
      <c r="FGZ10" s="82"/>
      <c r="FHA10" s="215"/>
      <c r="FHB10" s="81"/>
      <c r="FHC10" s="264"/>
      <c r="FHD10" s="264"/>
      <c r="FHE10" s="264"/>
      <c r="FHF10" s="264"/>
      <c r="FHG10" s="207"/>
      <c r="FHH10" s="82"/>
      <c r="FHI10" s="215"/>
      <c r="FHJ10" s="81"/>
      <c r="FHK10" s="264"/>
      <c r="FHL10" s="264"/>
      <c r="FHM10" s="264"/>
      <c r="FHN10" s="264"/>
      <c r="FHO10" s="207"/>
      <c r="FHP10" s="82"/>
      <c r="FHQ10" s="215"/>
      <c r="FHR10" s="81"/>
      <c r="FHS10" s="264"/>
      <c r="FHT10" s="264"/>
      <c r="FHU10" s="264"/>
      <c r="FHV10" s="264"/>
      <c r="FHW10" s="207"/>
      <c r="FHX10" s="82"/>
      <c r="FHY10" s="215"/>
      <c r="FHZ10" s="81"/>
      <c r="FIA10" s="264"/>
      <c r="FIB10" s="264"/>
      <c r="FIC10" s="264"/>
      <c r="FID10" s="264"/>
      <c r="FIE10" s="207"/>
      <c r="FIF10" s="82"/>
      <c r="FIG10" s="215"/>
      <c r="FIH10" s="81"/>
      <c r="FII10" s="264"/>
      <c r="FIJ10" s="264"/>
      <c r="FIK10" s="264"/>
      <c r="FIL10" s="264"/>
      <c r="FIM10" s="207"/>
      <c r="FIN10" s="82"/>
      <c r="FIO10" s="215"/>
      <c r="FIP10" s="81"/>
      <c r="FIQ10" s="264"/>
      <c r="FIR10" s="264"/>
      <c r="FIS10" s="264"/>
      <c r="FIT10" s="264"/>
      <c r="FIU10" s="207"/>
      <c r="FIV10" s="82"/>
      <c r="FIW10" s="215"/>
      <c r="FIX10" s="81"/>
      <c r="FIY10" s="264"/>
      <c r="FIZ10" s="264"/>
      <c r="FJA10" s="264"/>
      <c r="FJB10" s="264"/>
      <c r="FJC10" s="207"/>
      <c r="FJD10" s="82"/>
      <c r="FJE10" s="215"/>
      <c r="FJF10" s="81"/>
      <c r="FJG10" s="264"/>
      <c r="FJH10" s="264"/>
      <c r="FJI10" s="264"/>
      <c r="FJJ10" s="264"/>
      <c r="FJK10" s="207"/>
      <c r="FJL10" s="82"/>
      <c r="FJM10" s="215"/>
      <c r="FJN10" s="81"/>
      <c r="FJO10" s="264"/>
      <c r="FJP10" s="264"/>
      <c r="FJQ10" s="264"/>
      <c r="FJR10" s="264"/>
      <c r="FJS10" s="207"/>
      <c r="FJT10" s="82"/>
      <c r="FJU10" s="215"/>
      <c r="FJV10" s="81"/>
      <c r="FJW10" s="264"/>
      <c r="FJX10" s="264"/>
      <c r="FJY10" s="264"/>
      <c r="FJZ10" s="264"/>
      <c r="FKA10" s="207"/>
      <c r="FKB10" s="82"/>
      <c r="FKC10" s="215"/>
      <c r="FKD10" s="81"/>
      <c r="FKE10" s="264"/>
      <c r="FKF10" s="264"/>
      <c r="FKG10" s="264"/>
      <c r="FKH10" s="264"/>
      <c r="FKI10" s="207"/>
      <c r="FKJ10" s="82"/>
      <c r="FKK10" s="215"/>
      <c r="FKL10" s="81"/>
      <c r="FKM10" s="264"/>
      <c r="FKN10" s="264"/>
      <c r="FKO10" s="264"/>
      <c r="FKP10" s="264"/>
      <c r="FKQ10" s="207"/>
      <c r="FKR10" s="82"/>
      <c r="FKS10" s="215"/>
      <c r="FKT10" s="81"/>
      <c r="FKU10" s="264"/>
      <c r="FKV10" s="264"/>
      <c r="FKW10" s="264"/>
      <c r="FKX10" s="264"/>
      <c r="FKY10" s="207"/>
      <c r="FKZ10" s="82"/>
      <c r="FLA10" s="215"/>
      <c r="FLB10" s="81"/>
      <c r="FLC10" s="264"/>
      <c r="FLD10" s="264"/>
      <c r="FLE10" s="264"/>
      <c r="FLF10" s="264"/>
      <c r="FLG10" s="207"/>
      <c r="FLH10" s="82"/>
      <c r="FLI10" s="215"/>
      <c r="FLJ10" s="81"/>
      <c r="FLK10" s="264"/>
      <c r="FLL10" s="264"/>
      <c r="FLM10" s="264"/>
      <c r="FLN10" s="264"/>
      <c r="FLO10" s="207"/>
      <c r="FLP10" s="82"/>
      <c r="FLQ10" s="215"/>
      <c r="FLR10" s="81"/>
      <c r="FLS10" s="264"/>
      <c r="FLT10" s="264"/>
      <c r="FLU10" s="264"/>
      <c r="FLV10" s="264"/>
      <c r="FLW10" s="207"/>
      <c r="FLX10" s="82"/>
      <c r="FLY10" s="215"/>
      <c r="FLZ10" s="81"/>
      <c r="FMA10" s="264"/>
      <c r="FMB10" s="264"/>
      <c r="FMC10" s="264"/>
      <c r="FMD10" s="264"/>
      <c r="FME10" s="207"/>
      <c r="FMF10" s="82"/>
      <c r="FMG10" s="215"/>
      <c r="FMH10" s="81"/>
      <c r="FMI10" s="264"/>
      <c r="FMJ10" s="264"/>
      <c r="FMK10" s="264"/>
      <c r="FML10" s="264"/>
      <c r="FMM10" s="207"/>
      <c r="FMN10" s="82"/>
      <c r="FMO10" s="215"/>
      <c r="FMP10" s="81"/>
      <c r="FMQ10" s="264"/>
      <c r="FMR10" s="264"/>
      <c r="FMS10" s="264"/>
      <c r="FMT10" s="264"/>
      <c r="FMU10" s="207"/>
      <c r="FMV10" s="82"/>
      <c r="FMW10" s="215"/>
      <c r="FMX10" s="81"/>
      <c r="FMY10" s="264"/>
      <c r="FMZ10" s="264"/>
      <c r="FNA10" s="264"/>
      <c r="FNB10" s="264"/>
      <c r="FNC10" s="207"/>
      <c r="FND10" s="82"/>
      <c r="FNE10" s="215"/>
      <c r="FNF10" s="81"/>
      <c r="FNG10" s="264"/>
      <c r="FNH10" s="264"/>
      <c r="FNI10" s="264"/>
      <c r="FNJ10" s="264"/>
      <c r="FNK10" s="207"/>
      <c r="FNL10" s="82"/>
      <c r="FNM10" s="215"/>
      <c r="FNN10" s="81"/>
      <c r="FNO10" s="264"/>
      <c r="FNP10" s="264"/>
      <c r="FNQ10" s="264"/>
      <c r="FNR10" s="264"/>
      <c r="FNS10" s="207"/>
      <c r="FNT10" s="82"/>
      <c r="FNU10" s="215"/>
      <c r="FNV10" s="81"/>
      <c r="FNW10" s="264"/>
      <c r="FNX10" s="264"/>
      <c r="FNY10" s="264"/>
      <c r="FNZ10" s="264"/>
      <c r="FOA10" s="207"/>
      <c r="FOB10" s="82"/>
      <c r="FOC10" s="215"/>
      <c r="FOD10" s="81"/>
      <c r="FOE10" s="264"/>
      <c r="FOF10" s="264"/>
      <c r="FOG10" s="264"/>
      <c r="FOH10" s="264"/>
      <c r="FOI10" s="207"/>
      <c r="FOJ10" s="82"/>
      <c r="FOK10" s="215"/>
      <c r="FOL10" s="81"/>
      <c r="FOM10" s="264"/>
      <c r="FON10" s="264"/>
      <c r="FOO10" s="264"/>
      <c r="FOP10" s="264"/>
      <c r="FOQ10" s="207"/>
      <c r="FOR10" s="82"/>
      <c r="FOS10" s="215"/>
      <c r="FOT10" s="81"/>
      <c r="FOU10" s="264"/>
      <c r="FOV10" s="264"/>
      <c r="FOW10" s="264"/>
      <c r="FOX10" s="264"/>
      <c r="FOY10" s="207"/>
      <c r="FOZ10" s="82"/>
      <c r="FPA10" s="215"/>
      <c r="FPB10" s="81"/>
      <c r="FPC10" s="264"/>
      <c r="FPD10" s="264"/>
      <c r="FPE10" s="264"/>
      <c r="FPF10" s="264"/>
      <c r="FPG10" s="207"/>
      <c r="FPH10" s="82"/>
      <c r="FPI10" s="215"/>
      <c r="FPJ10" s="81"/>
      <c r="FPK10" s="264"/>
      <c r="FPL10" s="264"/>
      <c r="FPM10" s="264"/>
      <c r="FPN10" s="264"/>
      <c r="FPO10" s="207"/>
      <c r="FPP10" s="82"/>
      <c r="FPQ10" s="215"/>
      <c r="FPR10" s="81"/>
      <c r="FPS10" s="264"/>
      <c r="FPT10" s="264"/>
      <c r="FPU10" s="264"/>
      <c r="FPV10" s="264"/>
      <c r="FPW10" s="207"/>
      <c r="FPX10" s="82"/>
      <c r="FPY10" s="215"/>
      <c r="FPZ10" s="81"/>
      <c r="FQA10" s="264"/>
      <c r="FQB10" s="264"/>
      <c r="FQC10" s="264"/>
      <c r="FQD10" s="264"/>
      <c r="FQE10" s="207"/>
      <c r="FQF10" s="82"/>
      <c r="FQG10" s="215"/>
      <c r="FQH10" s="81"/>
      <c r="FQI10" s="264"/>
      <c r="FQJ10" s="264"/>
      <c r="FQK10" s="264"/>
      <c r="FQL10" s="264"/>
      <c r="FQM10" s="207"/>
      <c r="FQN10" s="82"/>
      <c r="FQO10" s="215"/>
      <c r="FQP10" s="81"/>
      <c r="FQQ10" s="264"/>
      <c r="FQR10" s="264"/>
      <c r="FQS10" s="264"/>
      <c r="FQT10" s="264"/>
      <c r="FQU10" s="207"/>
      <c r="FQV10" s="82"/>
      <c r="FQW10" s="215"/>
      <c r="FQX10" s="81"/>
      <c r="FQY10" s="264"/>
      <c r="FQZ10" s="264"/>
      <c r="FRA10" s="264"/>
      <c r="FRB10" s="264"/>
      <c r="FRC10" s="207"/>
      <c r="FRD10" s="82"/>
      <c r="FRE10" s="215"/>
      <c r="FRF10" s="81"/>
      <c r="FRG10" s="264"/>
      <c r="FRH10" s="264"/>
      <c r="FRI10" s="264"/>
      <c r="FRJ10" s="264"/>
      <c r="FRK10" s="207"/>
      <c r="FRL10" s="82"/>
      <c r="FRM10" s="215"/>
      <c r="FRN10" s="81"/>
      <c r="FRO10" s="264"/>
      <c r="FRP10" s="264"/>
      <c r="FRQ10" s="264"/>
      <c r="FRR10" s="264"/>
      <c r="FRS10" s="207"/>
      <c r="FRT10" s="82"/>
      <c r="FRU10" s="215"/>
      <c r="FRV10" s="81"/>
      <c r="FRW10" s="264"/>
      <c r="FRX10" s="264"/>
      <c r="FRY10" s="264"/>
      <c r="FRZ10" s="264"/>
      <c r="FSA10" s="207"/>
      <c r="FSB10" s="82"/>
      <c r="FSC10" s="215"/>
      <c r="FSD10" s="81"/>
      <c r="FSE10" s="264"/>
      <c r="FSF10" s="264"/>
      <c r="FSG10" s="264"/>
      <c r="FSH10" s="264"/>
      <c r="FSI10" s="207"/>
      <c r="FSJ10" s="82"/>
      <c r="FSK10" s="215"/>
      <c r="FSL10" s="81"/>
      <c r="FSM10" s="264"/>
      <c r="FSN10" s="264"/>
      <c r="FSO10" s="264"/>
      <c r="FSP10" s="264"/>
      <c r="FSQ10" s="207"/>
      <c r="FSR10" s="82"/>
      <c r="FSS10" s="215"/>
      <c r="FST10" s="81"/>
      <c r="FSU10" s="264"/>
      <c r="FSV10" s="264"/>
      <c r="FSW10" s="264"/>
      <c r="FSX10" s="264"/>
      <c r="FSY10" s="207"/>
      <c r="FSZ10" s="82"/>
      <c r="FTA10" s="215"/>
      <c r="FTB10" s="81"/>
      <c r="FTC10" s="264"/>
      <c r="FTD10" s="264"/>
      <c r="FTE10" s="264"/>
      <c r="FTF10" s="264"/>
      <c r="FTG10" s="207"/>
      <c r="FTH10" s="82"/>
      <c r="FTI10" s="215"/>
      <c r="FTJ10" s="81"/>
      <c r="FTK10" s="264"/>
      <c r="FTL10" s="264"/>
      <c r="FTM10" s="264"/>
      <c r="FTN10" s="264"/>
      <c r="FTO10" s="207"/>
      <c r="FTP10" s="82"/>
      <c r="FTQ10" s="215"/>
      <c r="FTR10" s="81"/>
      <c r="FTS10" s="264"/>
      <c r="FTT10" s="264"/>
      <c r="FTU10" s="264"/>
      <c r="FTV10" s="264"/>
      <c r="FTW10" s="207"/>
      <c r="FTX10" s="82"/>
      <c r="FTY10" s="215"/>
      <c r="FTZ10" s="81"/>
      <c r="FUA10" s="264"/>
      <c r="FUB10" s="264"/>
      <c r="FUC10" s="264"/>
      <c r="FUD10" s="264"/>
      <c r="FUE10" s="207"/>
      <c r="FUF10" s="82"/>
      <c r="FUG10" s="215"/>
      <c r="FUH10" s="81"/>
      <c r="FUI10" s="264"/>
      <c r="FUJ10" s="264"/>
      <c r="FUK10" s="264"/>
      <c r="FUL10" s="264"/>
      <c r="FUM10" s="207"/>
      <c r="FUN10" s="82"/>
      <c r="FUO10" s="215"/>
      <c r="FUP10" s="81"/>
      <c r="FUQ10" s="264"/>
      <c r="FUR10" s="264"/>
      <c r="FUS10" s="264"/>
      <c r="FUT10" s="264"/>
      <c r="FUU10" s="207"/>
      <c r="FUV10" s="82"/>
      <c r="FUW10" s="215"/>
      <c r="FUX10" s="81"/>
      <c r="FUY10" s="264"/>
      <c r="FUZ10" s="264"/>
      <c r="FVA10" s="264"/>
      <c r="FVB10" s="264"/>
      <c r="FVC10" s="207"/>
      <c r="FVD10" s="82"/>
      <c r="FVE10" s="215"/>
      <c r="FVF10" s="81"/>
      <c r="FVG10" s="264"/>
      <c r="FVH10" s="264"/>
      <c r="FVI10" s="264"/>
      <c r="FVJ10" s="264"/>
      <c r="FVK10" s="207"/>
      <c r="FVL10" s="82"/>
      <c r="FVM10" s="215"/>
      <c r="FVN10" s="81"/>
      <c r="FVO10" s="264"/>
      <c r="FVP10" s="264"/>
      <c r="FVQ10" s="264"/>
      <c r="FVR10" s="264"/>
      <c r="FVS10" s="207"/>
      <c r="FVT10" s="82"/>
      <c r="FVU10" s="215"/>
      <c r="FVV10" s="81"/>
      <c r="FVW10" s="264"/>
      <c r="FVX10" s="264"/>
      <c r="FVY10" s="264"/>
      <c r="FVZ10" s="264"/>
      <c r="FWA10" s="207"/>
      <c r="FWB10" s="82"/>
      <c r="FWC10" s="215"/>
      <c r="FWD10" s="81"/>
      <c r="FWE10" s="264"/>
      <c r="FWF10" s="264"/>
      <c r="FWG10" s="264"/>
      <c r="FWH10" s="264"/>
      <c r="FWI10" s="207"/>
      <c r="FWJ10" s="82"/>
      <c r="FWK10" s="215"/>
      <c r="FWL10" s="81"/>
      <c r="FWM10" s="264"/>
      <c r="FWN10" s="264"/>
      <c r="FWO10" s="264"/>
      <c r="FWP10" s="264"/>
      <c r="FWQ10" s="207"/>
      <c r="FWR10" s="82"/>
      <c r="FWS10" s="215"/>
      <c r="FWT10" s="81"/>
      <c r="FWU10" s="264"/>
      <c r="FWV10" s="264"/>
      <c r="FWW10" s="264"/>
      <c r="FWX10" s="264"/>
      <c r="FWY10" s="207"/>
      <c r="FWZ10" s="82"/>
      <c r="FXA10" s="215"/>
      <c r="FXB10" s="81"/>
      <c r="FXC10" s="264"/>
      <c r="FXD10" s="264"/>
      <c r="FXE10" s="264"/>
      <c r="FXF10" s="264"/>
      <c r="FXG10" s="207"/>
      <c r="FXH10" s="82"/>
      <c r="FXI10" s="215"/>
      <c r="FXJ10" s="81"/>
      <c r="FXK10" s="264"/>
      <c r="FXL10" s="264"/>
      <c r="FXM10" s="264"/>
      <c r="FXN10" s="264"/>
      <c r="FXO10" s="207"/>
      <c r="FXP10" s="82"/>
      <c r="FXQ10" s="215"/>
      <c r="FXR10" s="81"/>
      <c r="FXS10" s="264"/>
      <c r="FXT10" s="264"/>
      <c r="FXU10" s="264"/>
      <c r="FXV10" s="264"/>
      <c r="FXW10" s="207"/>
      <c r="FXX10" s="82"/>
      <c r="FXY10" s="215"/>
      <c r="FXZ10" s="81"/>
      <c r="FYA10" s="264"/>
      <c r="FYB10" s="264"/>
      <c r="FYC10" s="264"/>
      <c r="FYD10" s="264"/>
      <c r="FYE10" s="207"/>
      <c r="FYF10" s="82"/>
      <c r="FYG10" s="215"/>
      <c r="FYH10" s="81"/>
      <c r="FYI10" s="264"/>
      <c r="FYJ10" s="264"/>
      <c r="FYK10" s="264"/>
      <c r="FYL10" s="264"/>
      <c r="FYM10" s="207"/>
      <c r="FYN10" s="82"/>
      <c r="FYO10" s="215"/>
      <c r="FYP10" s="81"/>
      <c r="FYQ10" s="264"/>
      <c r="FYR10" s="264"/>
      <c r="FYS10" s="264"/>
      <c r="FYT10" s="264"/>
      <c r="FYU10" s="207"/>
      <c r="FYV10" s="82"/>
      <c r="FYW10" s="215"/>
      <c r="FYX10" s="81"/>
      <c r="FYY10" s="264"/>
      <c r="FYZ10" s="264"/>
      <c r="FZA10" s="264"/>
      <c r="FZB10" s="264"/>
      <c r="FZC10" s="207"/>
      <c r="FZD10" s="82"/>
      <c r="FZE10" s="215"/>
      <c r="FZF10" s="81"/>
      <c r="FZG10" s="264"/>
      <c r="FZH10" s="264"/>
      <c r="FZI10" s="264"/>
      <c r="FZJ10" s="264"/>
      <c r="FZK10" s="207"/>
      <c r="FZL10" s="82"/>
      <c r="FZM10" s="215"/>
      <c r="FZN10" s="81"/>
      <c r="FZO10" s="264"/>
      <c r="FZP10" s="264"/>
      <c r="FZQ10" s="264"/>
      <c r="FZR10" s="264"/>
      <c r="FZS10" s="207"/>
      <c r="FZT10" s="82"/>
      <c r="FZU10" s="215"/>
      <c r="FZV10" s="81"/>
      <c r="FZW10" s="264"/>
      <c r="FZX10" s="264"/>
      <c r="FZY10" s="264"/>
      <c r="FZZ10" s="264"/>
      <c r="GAA10" s="207"/>
      <c r="GAB10" s="82"/>
      <c r="GAC10" s="215"/>
      <c r="GAD10" s="81"/>
      <c r="GAE10" s="264"/>
      <c r="GAF10" s="264"/>
      <c r="GAG10" s="264"/>
      <c r="GAH10" s="264"/>
      <c r="GAI10" s="207"/>
      <c r="GAJ10" s="82"/>
      <c r="GAK10" s="215"/>
      <c r="GAL10" s="81"/>
      <c r="GAM10" s="264"/>
      <c r="GAN10" s="264"/>
      <c r="GAO10" s="264"/>
      <c r="GAP10" s="264"/>
      <c r="GAQ10" s="207"/>
      <c r="GAR10" s="82"/>
      <c r="GAS10" s="215"/>
      <c r="GAT10" s="81"/>
      <c r="GAU10" s="264"/>
      <c r="GAV10" s="264"/>
      <c r="GAW10" s="264"/>
      <c r="GAX10" s="264"/>
      <c r="GAY10" s="207"/>
      <c r="GAZ10" s="82"/>
      <c r="GBA10" s="215"/>
      <c r="GBB10" s="81"/>
      <c r="GBC10" s="264"/>
      <c r="GBD10" s="264"/>
      <c r="GBE10" s="264"/>
      <c r="GBF10" s="264"/>
      <c r="GBG10" s="207"/>
      <c r="GBH10" s="82"/>
      <c r="GBI10" s="215"/>
      <c r="GBJ10" s="81"/>
      <c r="GBK10" s="264"/>
      <c r="GBL10" s="264"/>
      <c r="GBM10" s="264"/>
      <c r="GBN10" s="264"/>
      <c r="GBO10" s="207"/>
      <c r="GBP10" s="82"/>
      <c r="GBQ10" s="215"/>
      <c r="GBR10" s="81"/>
      <c r="GBS10" s="264"/>
      <c r="GBT10" s="264"/>
      <c r="GBU10" s="264"/>
      <c r="GBV10" s="264"/>
      <c r="GBW10" s="207"/>
      <c r="GBX10" s="82"/>
      <c r="GBY10" s="215"/>
      <c r="GBZ10" s="81"/>
      <c r="GCA10" s="264"/>
      <c r="GCB10" s="264"/>
      <c r="GCC10" s="264"/>
      <c r="GCD10" s="264"/>
      <c r="GCE10" s="207"/>
      <c r="GCF10" s="82"/>
      <c r="GCG10" s="215"/>
      <c r="GCH10" s="81"/>
      <c r="GCI10" s="264"/>
      <c r="GCJ10" s="264"/>
      <c r="GCK10" s="264"/>
      <c r="GCL10" s="264"/>
      <c r="GCM10" s="207"/>
      <c r="GCN10" s="82"/>
      <c r="GCO10" s="215"/>
      <c r="GCP10" s="81"/>
      <c r="GCQ10" s="264"/>
      <c r="GCR10" s="264"/>
      <c r="GCS10" s="264"/>
      <c r="GCT10" s="264"/>
      <c r="GCU10" s="207"/>
      <c r="GCV10" s="82"/>
      <c r="GCW10" s="215"/>
      <c r="GCX10" s="81"/>
      <c r="GCY10" s="264"/>
      <c r="GCZ10" s="264"/>
      <c r="GDA10" s="264"/>
      <c r="GDB10" s="264"/>
      <c r="GDC10" s="207"/>
      <c r="GDD10" s="82"/>
      <c r="GDE10" s="215"/>
      <c r="GDF10" s="81"/>
      <c r="GDG10" s="264"/>
      <c r="GDH10" s="264"/>
      <c r="GDI10" s="264"/>
      <c r="GDJ10" s="264"/>
      <c r="GDK10" s="207"/>
      <c r="GDL10" s="82"/>
      <c r="GDM10" s="215"/>
      <c r="GDN10" s="81"/>
      <c r="GDO10" s="264"/>
      <c r="GDP10" s="264"/>
      <c r="GDQ10" s="264"/>
      <c r="GDR10" s="264"/>
      <c r="GDS10" s="207"/>
      <c r="GDT10" s="82"/>
      <c r="GDU10" s="215"/>
      <c r="GDV10" s="81"/>
      <c r="GDW10" s="264"/>
      <c r="GDX10" s="264"/>
      <c r="GDY10" s="264"/>
      <c r="GDZ10" s="264"/>
      <c r="GEA10" s="207"/>
      <c r="GEB10" s="82"/>
      <c r="GEC10" s="215"/>
      <c r="GED10" s="81"/>
      <c r="GEE10" s="264"/>
      <c r="GEF10" s="264"/>
      <c r="GEG10" s="264"/>
      <c r="GEH10" s="264"/>
      <c r="GEI10" s="207"/>
      <c r="GEJ10" s="82"/>
      <c r="GEK10" s="215"/>
      <c r="GEL10" s="81"/>
      <c r="GEM10" s="264"/>
      <c r="GEN10" s="264"/>
      <c r="GEO10" s="264"/>
      <c r="GEP10" s="264"/>
      <c r="GEQ10" s="207"/>
      <c r="GER10" s="82"/>
      <c r="GES10" s="215"/>
      <c r="GET10" s="81"/>
      <c r="GEU10" s="264"/>
      <c r="GEV10" s="264"/>
      <c r="GEW10" s="264"/>
      <c r="GEX10" s="264"/>
      <c r="GEY10" s="207"/>
      <c r="GEZ10" s="82"/>
      <c r="GFA10" s="215"/>
      <c r="GFB10" s="81"/>
      <c r="GFC10" s="264"/>
      <c r="GFD10" s="264"/>
      <c r="GFE10" s="264"/>
      <c r="GFF10" s="264"/>
      <c r="GFG10" s="207"/>
      <c r="GFH10" s="82"/>
      <c r="GFI10" s="215"/>
      <c r="GFJ10" s="81"/>
      <c r="GFK10" s="264"/>
      <c r="GFL10" s="264"/>
      <c r="GFM10" s="264"/>
      <c r="GFN10" s="264"/>
      <c r="GFO10" s="207"/>
      <c r="GFP10" s="82"/>
      <c r="GFQ10" s="215"/>
      <c r="GFR10" s="81"/>
      <c r="GFS10" s="264"/>
      <c r="GFT10" s="264"/>
      <c r="GFU10" s="264"/>
      <c r="GFV10" s="264"/>
      <c r="GFW10" s="207"/>
      <c r="GFX10" s="82"/>
      <c r="GFY10" s="215"/>
      <c r="GFZ10" s="81"/>
      <c r="GGA10" s="264"/>
      <c r="GGB10" s="264"/>
      <c r="GGC10" s="264"/>
      <c r="GGD10" s="264"/>
      <c r="GGE10" s="207"/>
      <c r="GGF10" s="82"/>
      <c r="GGG10" s="215"/>
      <c r="GGH10" s="81"/>
      <c r="GGI10" s="264"/>
      <c r="GGJ10" s="264"/>
      <c r="GGK10" s="264"/>
      <c r="GGL10" s="264"/>
      <c r="GGM10" s="207"/>
      <c r="GGN10" s="82"/>
      <c r="GGO10" s="215"/>
      <c r="GGP10" s="81"/>
      <c r="GGQ10" s="264"/>
      <c r="GGR10" s="264"/>
      <c r="GGS10" s="264"/>
      <c r="GGT10" s="264"/>
      <c r="GGU10" s="207"/>
      <c r="GGV10" s="82"/>
      <c r="GGW10" s="215"/>
      <c r="GGX10" s="81"/>
      <c r="GGY10" s="264"/>
      <c r="GGZ10" s="264"/>
      <c r="GHA10" s="264"/>
      <c r="GHB10" s="264"/>
      <c r="GHC10" s="207"/>
      <c r="GHD10" s="82"/>
      <c r="GHE10" s="215"/>
      <c r="GHF10" s="81"/>
      <c r="GHG10" s="264"/>
      <c r="GHH10" s="264"/>
      <c r="GHI10" s="264"/>
      <c r="GHJ10" s="264"/>
      <c r="GHK10" s="207"/>
      <c r="GHL10" s="82"/>
      <c r="GHM10" s="215"/>
      <c r="GHN10" s="81"/>
      <c r="GHO10" s="264"/>
      <c r="GHP10" s="264"/>
      <c r="GHQ10" s="264"/>
      <c r="GHR10" s="264"/>
      <c r="GHS10" s="207"/>
      <c r="GHT10" s="82"/>
      <c r="GHU10" s="215"/>
      <c r="GHV10" s="81"/>
      <c r="GHW10" s="264"/>
      <c r="GHX10" s="264"/>
      <c r="GHY10" s="264"/>
      <c r="GHZ10" s="264"/>
      <c r="GIA10" s="207"/>
      <c r="GIB10" s="82"/>
      <c r="GIC10" s="215"/>
      <c r="GID10" s="81"/>
      <c r="GIE10" s="264"/>
      <c r="GIF10" s="264"/>
      <c r="GIG10" s="264"/>
      <c r="GIH10" s="264"/>
      <c r="GII10" s="207"/>
      <c r="GIJ10" s="82"/>
      <c r="GIK10" s="215"/>
      <c r="GIL10" s="81"/>
      <c r="GIM10" s="264"/>
      <c r="GIN10" s="264"/>
      <c r="GIO10" s="264"/>
      <c r="GIP10" s="264"/>
      <c r="GIQ10" s="207"/>
      <c r="GIR10" s="82"/>
      <c r="GIS10" s="215"/>
      <c r="GIT10" s="81"/>
      <c r="GIU10" s="264"/>
      <c r="GIV10" s="264"/>
      <c r="GIW10" s="264"/>
      <c r="GIX10" s="264"/>
      <c r="GIY10" s="207"/>
      <c r="GIZ10" s="82"/>
      <c r="GJA10" s="215"/>
      <c r="GJB10" s="81"/>
      <c r="GJC10" s="264"/>
      <c r="GJD10" s="264"/>
      <c r="GJE10" s="264"/>
      <c r="GJF10" s="264"/>
      <c r="GJG10" s="207"/>
      <c r="GJH10" s="82"/>
      <c r="GJI10" s="215"/>
      <c r="GJJ10" s="81"/>
      <c r="GJK10" s="264"/>
      <c r="GJL10" s="264"/>
      <c r="GJM10" s="264"/>
      <c r="GJN10" s="264"/>
      <c r="GJO10" s="207"/>
      <c r="GJP10" s="82"/>
      <c r="GJQ10" s="215"/>
      <c r="GJR10" s="81"/>
      <c r="GJS10" s="264"/>
      <c r="GJT10" s="264"/>
      <c r="GJU10" s="264"/>
      <c r="GJV10" s="264"/>
      <c r="GJW10" s="207"/>
      <c r="GJX10" s="82"/>
      <c r="GJY10" s="215"/>
      <c r="GJZ10" s="81"/>
      <c r="GKA10" s="264"/>
      <c r="GKB10" s="264"/>
      <c r="GKC10" s="264"/>
      <c r="GKD10" s="264"/>
      <c r="GKE10" s="207"/>
      <c r="GKF10" s="82"/>
      <c r="GKG10" s="215"/>
      <c r="GKH10" s="81"/>
      <c r="GKI10" s="264"/>
      <c r="GKJ10" s="264"/>
      <c r="GKK10" s="264"/>
      <c r="GKL10" s="264"/>
      <c r="GKM10" s="207"/>
      <c r="GKN10" s="82"/>
      <c r="GKO10" s="215"/>
      <c r="GKP10" s="81"/>
      <c r="GKQ10" s="264"/>
      <c r="GKR10" s="264"/>
      <c r="GKS10" s="264"/>
      <c r="GKT10" s="264"/>
      <c r="GKU10" s="207"/>
      <c r="GKV10" s="82"/>
      <c r="GKW10" s="215"/>
      <c r="GKX10" s="81"/>
      <c r="GKY10" s="264"/>
      <c r="GKZ10" s="264"/>
      <c r="GLA10" s="264"/>
      <c r="GLB10" s="264"/>
      <c r="GLC10" s="207"/>
      <c r="GLD10" s="82"/>
      <c r="GLE10" s="215"/>
      <c r="GLF10" s="81"/>
      <c r="GLG10" s="264"/>
      <c r="GLH10" s="264"/>
      <c r="GLI10" s="264"/>
      <c r="GLJ10" s="264"/>
      <c r="GLK10" s="207"/>
      <c r="GLL10" s="82"/>
      <c r="GLM10" s="215"/>
      <c r="GLN10" s="81"/>
      <c r="GLO10" s="264"/>
      <c r="GLP10" s="264"/>
      <c r="GLQ10" s="264"/>
      <c r="GLR10" s="264"/>
      <c r="GLS10" s="207"/>
      <c r="GLT10" s="82"/>
      <c r="GLU10" s="215"/>
      <c r="GLV10" s="81"/>
      <c r="GLW10" s="264"/>
      <c r="GLX10" s="264"/>
      <c r="GLY10" s="264"/>
      <c r="GLZ10" s="264"/>
      <c r="GMA10" s="207"/>
      <c r="GMB10" s="82"/>
      <c r="GMC10" s="215"/>
      <c r="GMD10" s="81"/>
      <c r="GME10" s="264"/>
      <c r="GMF10" s="264"/>
      <c r="GMG10" s="264"/>
      <c r="GMH10" s="264"/>
      <c r="GMI10" s="207"/>
      <c r="GMJ10" s="82"/>
      <c r="GMK10" s="215"/>
      <c r="GML10" s="81"/>
      <c r="GMM10" s="264"/>
      <c r="GMN10" s="264"/>
      <c r="GMO10" s="264"/>
      <c r="GMP10" s="264"/>
      <c r="GMQ10" s="207"/>
      <c r="GMR10" s="82"/>
      <c r="GMS10" s="215"/>
      <c r="GMT10" s="81"/>
      <c r="GMU10" s="264"/>
      <c r="GMV10" s="264"/>
      <c r="GMW10" s="264"/>
      <c r="GMX10" s="264"/>
      <c r="GMY10" s="207"/>
      <c r="GMZ10" s="82"/>
      <c r="GNA10" s="215"/>
      <c r="GNB10" s="81"/>
      <c r="GNC10" s="264"/>
      <c r="GND10" s="264"/>
      <c r="GNE10" s="264"/>
      <c r="GNF10" s="264"/>
      <c r="GNG10" s="207"/>
      <c r="GNH10" s="82"/>
      <c r="GNI10" s="215"/>
      <c r="GNJ10" s="81"/>
      <c r="GNK10" s="264"/>
      <c r="GNL10" s="264"/>
      <c r="GNM10" s="264"/>
      <c r="GNN10" s="264"/>
      <c r="GNO10" s="207"/>
      <c r="GNP10" s="82"/>
      <c r="GNQ10" s="215"/>
      <c r="GNR10" s="81"/>
      <c r="GNS10" s="264"/>
      <c r="GNT10" s="264"/>
      <c r="GNU10" s="264"/>
      <c r="GNV10" s="264"/>
      <c r="GNW10" s="207"/>
      <c r="GNX10" s="82"/>
      <c r="GNY10" s="215"/>
      <c r="GNZ10" s="81"/>
      <c r="GOA10" s="264"/>
      <c r="GOB10" s="264"/>
      <c r="GOC10" s="264"/>
      <c r="GOD10" s="264"/>
      <c r="GOE10" s="207"/>
      <c r="GOF10" s="82"/>
      <c r="GOG10" s="215"/>
      <c r="GOH10" s="81"/>
      <c r="GOI10" s="264"/>
      <c r="GOJ10" s="264"/>
      <c r="GOK10" s="264"/>
      <c r="GOL10" s="264"/>
      <c r="GOM10" s="207"/>
      <c r="GON10" s="82"/>
      <c r="GOO10" s="215"/>
      <c r="GOP10" s="81"/>
      <c r="GOQ10" s="264"/>
      <c r="GOR10" s="264"/>
      <c r="GOS10" s="264"/>
      <c r="GOT10" s="264"/>
      <c r="GOU10" s="207"/>
      <c r="GOV10" s="82"/>
      <c r="GOW10" s="215"/>
      <c r="GOX10" s="81"/>
      <c r="GOY10" s="264"/>
      <c r="GOZ10" s="264"/>
      <c r="GPA10" s="264"/>
      <c r="GPB10" s="264"/>
      <c r="GPC10" s="207"/>
      <c r="GPD10" s="82"/>
      <c r="GPE10" s="215"/>
      <c r="GPF10" s="81"/>
      <c r="GPG10" s="264"/>
      <c r="GPH10" s="264"/>
      <c r="GPI10" s="264"/>
      <c r="GPJ10" s="264"/>
      <c r="GPK10" s="207"/>
      <c r="GPL10" s="82"/>
      <c r="GPM10" s="215"/>
      <c r="GPN10" s="81"/>
      <c r="GPO10" s="264"/>
      <c r="GPP10" s="264"/>
      <c r="GPQ10" s="264"/>
      <c r="GPR10" s="264"/>
      <c r="GPS10" s="207"/>
      <c r="GPT10" s="82"/>
      <c r="GPU10" s="215"/>
      <c r="GPV10" s="81"/>
      <c r="GPW10" s="264"/>
      <c r="GPX10" s="264"/>
      <c r="GPY10" s="264"/>
      <c r="GPZ10" s="264"/>
      <c r="GQA10" s="207"/>
      <c r="GQB10" s="82"/>
      <c r="GQC10" s="215"/>
      <c r="GQD10" s="81"/>
      <c r="GQE10" s="264"/>
      <c r="GQF10" s="264"/>
      <c r="GQG10" s="264"/>
      <c r="GQH10" s="264"/>
      <c r="GQI10" s="207"/>
      <c r="GQJ10" s="82"/>
      <c r="GQK10" s="215"/>
      <c r="GQL10" s="81"/>
      <c r="GQM10" s="264"/>
      <c r="GQN10" s="264"/>
      <c r="GQO10" s="264"/>
      <c r="GQP10" s="264"/>
      <c r="GQQ10" s="207"/>
      <c r="GQR10" s="82"/>
      <c r="GQS10" s="215"/>
      <c r="GQT10" s="81"/>
      <c r="GQU10" s="264"/>
      <c r="GQV10" s="264"/>
      <c r="GQW10" s="264"/>
      <c r="GQX10" s="264"/>
      <c r="GQY10" s="207"/>
      <c r="GQZ10" s="82"/>
      <c r="GRA10" s="215"/>
      <c r="GRB10" s="81"/>
      <c r="GRC10" s="264"/>
      <c r="GRD10" s="264"/>
      <c r="GRE10" s="264"/>
      <c r="GRF10" s="264"/>
      <c r="GRG10" s="207"/>
      <c r="GRH10" s="82"/>
      <c r="GRI10" s="215"/>
      <c r="GRJ10" s="81"/>
      <c r="GRK10" s="264"/>
      <c r="GRL10" s="264"/>
      <c r="GRM10" s="264"/>
      <c r="GRN10" s="264"/>
      <c r="GRO10" s="207"/>
      <c r="GRP10" s="82"/>
      <c r="GRQ10" s="215"/>
      <c r="GRR10" s="81"/>
      <c r="GRS10" s="264"/>
      <c r="GRT10" s="264"/>
      <c r="GRU10" s="264"/>
      <c r="GRV10" s="264"/>
      <c r="GRW10" s="207"/>
      <c r="GRX10" s="82"/>
      <c r="GRY10" s="215"/>
      <c r="GRZ10" s="81"/>
      <c r="GSA10" s="264"/>
      <c r="GSB10" s="264"/>
      <c r="GSC10" s="264"/>
      <c r="GSD10" s="264"/>
      <c r="GSE10" s="207"/>
      <c r="GSF10" s="82"/>
      <c r="GSG10" s="215"/>
      <c r="GSH10" s="81"/>
      <c r="GSI10" s="264"/>
      <c r="GSJ10" s="264"/>
      <c r="GSK10" s="264"/>
      <c r="GSL10" s="264"/>
      <c r="GSM10" s="207"/>
      <c r="GSN10" s="82"/>
      <c r="GSO10" s="215"/>
      <c r="GSP10" s="81"/>
      <c r="GSQ10" s="264"/>
      <c r="GSR10" s="264"/>
      <c r="GSS10" s="264"/>
      <c r="GST10" s="264"/>
      <c r="GSU10" s="207"/>
      <c r="GSV10" s="82"/>
      <c r="GSW10" s="215"/>
      <c r="GSX10" s="81"/>
      <c r="GSY10" s="264"/>
      <c r="GSZ10" s="264"/>
      <c r="GTA10" s="264"/>
      <c r="GTB10" s="264"/>
      <c r="GTC10" s="207"/>
      <c r="GTD10" s="82"/>
      <c r="GTE10" s="215"/>
      <c r="GTF10" s="81"/>
      <c r="GTG10" s="264"/>
      <c r="GTH10" s="264"/>
      <c r="GTI10" s="264"/>
      <c r="GTJ10" s="264"/>
      <c r="GTK10" s="207"/>
      <c r="GTL10" s="82"/>
      <c r="GTM10" s="215"/>
      <c r="GTN10" s="81"/>
      <c r="GTO10" s="264"/>
      <c r="GTP10" s="264"/>
      <c r="GTQ10" s="264"/>
      <c r="GTR10" s="264"/>
      <c r="GTS10" s="207"/>
      <c r="GTT10" s="82"/>
      <c r="GTU10" s="215"/>
      <c r="GTV10" s="81"/>
      <c r="GTW10" s="264"/>
      <c r="GTX10" s="264"/>
      <c r="GTY10" s="264"/>
      <c r="GTZ10" s="264"/>
      <c r="GUA10" s="207"/>
      <c r="GUB10" s="82"/>
      <c r="GUC10" s="215"/>
      <c r="GUD10" s="81"/>
      <c r="GUE10" s="264"/>
      <c r="GUF10" s="264"/>
      <c r="GUG10" s="264"/>
      <c r="GUH10" s="264"/>
      <c r="GUI10" s="207"/>
      <c r="GUJ10" s="82"/>
      <c r="GUK10" s="215"/>
      <c r="GUL10" s="81"/>
      <c r="GUM10" s="264"/>
      <c r="GUN10" s="264"/>
      <c r="GUO10" s="264"/>
      <c r="GUP10" s="264"/>
      <c r="GUQ10" s="207"/>
      <c r="GUR10" s="82"/>
      <c r="GUS10" s="215"/>
      <c r="GUT10" s="81"/>
      <c r="GUU10" s="264"/>
      <c r="GUV10" s="264"/>
      <c r="GUW10" s="264"/>
      <c r="GUX10" s="264"/>
      <c r="GUY10" s="207"/>
      <c r="GUZ10" s="82"/>
      <c r="GVA10" s="215"/>
      <c r="GVB10" s="81"/>
      <c r="GVC10" s="264"/>
      <c r="GVD10" s="264"/>
      <c r="GVE10" s="264"/>
      <c r="GVF10" s="264"/>
      <c r="GVG10" s="207"/>
      <c r="GVH10" s="82"/>
      <c r="GVI10" s="215"/>
      <c r="GVJ10" s="81"/>
      <c r="GVK10" s="264"/>
      <c r="GVL10" s="264"/>
      <c r="GVM10" s="264"/>
      <c r="GVN10" s="264"/>
      <c r="GVO10" s="207"/>
      <c r="GVP10" s="82"/>
      <c r="GVQ10" s="215"/>
      <c r="GVR10" s="81"/>
      <c r="GVS10" s="264"/>
      <c r="GVT10" s="264"/>
      <c r="GVU10" s="264"/>
      <c r="GVV10" s="264"/>
      <c r="GVW10" s="207"/>
      <c r="GVX10" s="82"/>
      <c r="GVY10" s="215"/>
      <c r="GVZ10" s="81"/>
      <c r="GWA10" s="264"/>
      <c r="GWB10" s="264"/>
      <c r="GWC10" s="264"/>
      <c r="GWD10" s="264"/>
      <c r="GWE10" s="207"/>
      <c r="GWF10" s="82"/>
      <c r="GWG10" s="215"/>
      <c r="GWH10" s="81"/>
      <c r="GWI10" s="264"/>
      <c r="GWJ10" s="264"/>
      <c r="GWK10" s="264"/>
      <c r="GWL10" s="264"/>
      <c r="GWM10" s="207"/>
      <c r="GWN10" s="82"/>
      <c r="GWO10" s="215"/>
      <c r="GWP10" s="81"/>
      <c r="GWQ10" s="264"/>
      <c r="GWR10" s="264"/>
      <c r="GWS10" s="264"/>
      <c r="GWT10" s="264"/>
      <c r="GWU10" s="207"/>
      <c r="GWV10" s="82"/>
      <c r="GWW10" s="215"/>
      <c r="GWX10" s="81"/>
      <c r="GWY10" s="264"/>
      <c r="GWZ10" s="264"/>
      <c r="GXA10" s="264"/>
      <c r="GXB10" s="264"/>
      <c r="GXC10" s="207"/>
      <c r="GXD10" s="82"/>
      <c r="GXE10" s="215"/>
      <c r="GXF10" s="81"/>
      <c r="GXG10" s="264"/>
      <c r="GXH10" s="264"/>
      <c r="GXI10" s="264"/>
      <c r="GXJ10" s="264"/>
      <c r="GXK10" s="207"/>
      <c r="GXL10" s="82"/>
      <c r="GXM10" s="215"/>
      <c r="GXN10" s="81"/>
      <c r="GXO10" s="264"/>
      <c r="GXP10" s="264"/>
      <c r="GXQ10" s="264"/>
      <c r="GXR10" s="264"/>
      <c r="GXS10" s="207"/>
      <c r="GXT10" s="82"/>
      <c r="GXU10" s="215"/>
      <c r="GXV10" s="81"/>
      <c r="GXW10" s="264"/>
      <c r="GXX10" s="264"/>
      <c r="GXY10" s="264"/>
      <c r="GXZ10" s="264"/>
      <c r="GYA10" s="207"/>
      <c r="GYB10" s="82"/>
      <c r="GYC10" s="215"/>
      <c r="GYD10" s="81"/>
      <c r="GYE10" s="264"/>
      <c r="GYF10" s="264"/>
      <c r="GYG10" s="264"/>
      <c r="GYH10" s="264"/>
      <c r="GYI10" s="207"/>
      <c r="GYJ10" s="82"/>
      <c r="GYK10" s="215"/>
      <c r="GYL10" s="81"/>
      <c r="GYM10" s="264"/>
      <c r="GYN10" s="264"/>
      <c r="GYO10" s="264"/>
      <c r="GYP10" s="264"/>
      <c r="GYQ10" s="207"/>
      <c r="GYR10" s="82"/>
      <c r="GYS10" s="215"/>
      <c r="GYT10" s="81"/>
      <c r="GYU10" s="264"/>
      <c r="GYV10" s="264"/>
      <c r="GYW10" s="264"/>
      <c r="GYX10" s="264"/>
      <c r="GYY10" s="207"/>
      <c r="GYZ10" s="82"/>
      <c r="GZA10" s="215"/>
      <c r="GZB10" s="81"/>
      <c r="GZC10" s="264"/>
      <c r="GZD10" s="264"/>
      <c r="GZE10" s="264"/>
      <c r="GZF10" s="264"/>
      <c r="GZG10" s="207"/>
      <c r="GZH10" s="82"/>
      <c r="GZI10" s="215"/>
      <c r="GZJ10" s="81"/>
      <c r="GZK10" s="264"/>
      <c r="GZL10" s="264"/>
      <c r="GZM10" s="264"/>
      <c r="GZN10" s="264"/>
      <c r="GZO10" s="207"/>
      <c r="GZP10" s="82"/>
      <c r="GZQ10" s="215"/>
      <c r="GZR10" s="81"/>
      <c r="GZS10" s="264"/>
      <c r="GZT10" s="264"/>
      <c r="GZU10" s="264"/>
      <c r="GZV10" s="264"/>
      <c r="GZW10" s="207"/>
      <c r="GZX10" s="82"/>
      <c r="GZY10" s="215"/>
      <c r="GZZ10" s="81"/>
      <c r="HAA10" s="264"/>
      <c r="HAB10" s="264"/>
      <c r="HAC10" s="264"/>
      <c r="HAD10" s="264"/>
      <c r="HAE10" s="207"/>
      <c r="HAF10" s="82"/>
      <c r="HAG10" s="215"/>
      <c r="HAH10" s="81"/>
      <c r="HAI10" s="264"/>
      <c r="HAJ10" s="264"/>
      <c r="HAK10" s="264"/>
      <c r="HAL10" s="264"/>
      <c r="HAM10" s="207"/>
      <c r="HAN10" s="82"/>
      <c r="HAO10" s="215"/>
      <c r="HAP10" s="81"/>
      <c r="HAQ10" s="264"/>
      <c r="HAR10" s="264"/>
      <c r="HAS10" s="264"/>
      <c r="HAT10" s="264"/>
      <c r="HAU10" s="207"/>
      <c r="HAV10" s="82"/>
      <c r="HAW10" s="215"/>
      <c r="HAX10" s="81"/>
      <c r="HAY10" s="264"/>
      <c r="HAZ10" s="264"/>
      <c r="HBA10" s="264"/>
      <c r="HBB10" s="264"/>
      <c r="HBC10" s="207"/>
      <c r="HBD10" s="82"/>
      <c r="HBE10" s="215"/>
      <c r="HBF10" s="81"/>
      <c r="HBG10" s="264"/>
      <c r="HBH10" s="264"/>
      <c r="HBI10" s="264"/>
      <c r="HBJ10" s="264"/>
      <c r="HBK10" s="207"/>
      <c r="HBL10" s="82"/>
      <c r="HBM10" s="215"/>
      <c r="HBN10" s="81"/>
      <c r="HBO10" s="264"/>
      <c r="HBP10" s="264"/>
      <c r="HBQ10" s="264"/>
      <c r="HBR10" s="264"/>
      <c r="HBS10" s="207"/>
      <c r="HBT10" s="82"/>
      <c r="HBU10" s="215"/>
      <c r="HBV10" s="81"/>
      <c r="HBW10" s="264"/>
      <c r="HBX10" s="264"/>
      <c r="HBY10" s="264"/>
      <c r="HBZ10" s="264"/>
      <c r="HCA10" s="207"/>
      <c r="HCB10" s="82"/>
      <c r="HCC10" s="215"/>
      <c r="HCD10" s="81"/>
      <c r="HCE10" s="264"/>
      <c r="HCF10" s="264"/>
      <c r="HCG10" s="264"/>
      <c r="HCH10" s="264"/>
      <c r="HCI10" s="207"/>
      <c r="HCJ10" s="82"/>
      <c r="HCK10" s="215"/>
      <c r="HCL10" s="81"/>
      <c r="HCM10" s="264"/>
      <c r="HCN10" s="264"/>
      <c r="HCO10" s="264"/>
      <c r="HCP10" s="264"/>
      <c r="HCQ10" s="207"/>
      <c r="HCR10" s="82"/>
      <c r="HCS10" s="215"/>
      <c r="HCT10" s="81"/>
      <c r="HCU10" s="264"/>
      <c r="HCV10" s="264"/>
      <c r="HCW10" s="264"/>
      <c r="HCX10" s="264"/>
      <c r="HCY10" s="207"/>
      <c r="HCZ10" s="82"/>
      <c r="HDA10" s="215"/>
      <c r="HDB10" s="81"/>
      <c r="HDC10" s="264"/>
      <c r="HDD10" s="264"/>
      <c r="HDE10" s="264"/>
      <c r="HDF10" s="264"/>
      <c r="HDG10" s="207"/>
      <c r="HDH10" s="82"/>
      <c r="HDI10" s="215"/>
      <c r="HDJ10" s="81"/>
      <c r="HDK10" s="264"/>
      <c r="HDL10" s="264"/>
      <c r="HDM10" s="264"/>
      <c r="HDN10" s="264"/>
      <c r="HDO10" s="207"/>
      <c r="HDP10" s="82"/>
      <c r="HDQ10" s="215"/>
      <c r="HDR10" s="81"/>
      <c r="HDS10" s="264"/>
      <c r="HDT10" s="264"/>
      <c r="HDU10" s="264"/>
      <c r="HDV10" s="264"/>
      <c r="HDW10" s="207"/>
      <c r="HDX10" s="82"/>
      <c r="HDY10" s="215"/>
      <c r="HDZ10" s="81"/>
      <c r="HEA10" s="264"/>
      <c r="HEB10" s="264"/>
      <c r="HEC10" s="264"/>
      <c r="HED10" s="264"/>
      <c r="HEE10" s="207"/>
      <c r="HEF10" s="82"/>
      <c r="HEG10" s="215"/>
      <c r="HEH10" s="81"/>
      <c r="HEI10" s="264"/>
      <c r="HEJ10" s="264"/>
      <c r="HEK10" s="264"/>
      <c r="HEL10" s="264"/>
      <c r="HEM10" s="207"/>
      <c r="HEN10" s="82"/>
      <c r="HEO10" s="215"/>
      <c r="HEP10" s="81"/>
      <c r="HEQ10" s="264"/>
      <c r="HER10" s="264"/>
      <c r="HES10" s="264"/>
      <c r="HET10" s="264"/>
      <c r="HEU10" s="207"/>
      <c r="HEV10" s="82"/>
      <c r="HEW10" s="215"/>
      <c r="HEX10" s="81"/>
      <c r="HEY10" s="264"/>
      <c r="HEZ10" s="264"/>
      <c r="HFA10" s="264"/>
      <c r="HFB10" s="264"/>
      <c r="HFC10" s="207"/>
      <c r="HFD10" s="82"/>
      <c r="HFE10" s="215"/>
      <c r="HFF10" s="81"/>
      <c r="HFG10" s="264"/>
      <c r="HFH10" s="264"/>
      <c r="HFI10" s="264"/>
      <c r="HFJ10" s="264"/>
      <c r="HFK10" s="207"/>
      <c r="HFL10" s="82"/>
      <c r="HFM10" s="215"/>
      <c r="HFN10" s="81"/>
      <c r="HFO10" s="264"/>
      <c r="HFP10" s="264"/>
      <c r="HFQ10" s="264"/>
      <c r="HFR10" s="264"/>
      <c r="HFS10" s="207"/>
      <c r="HFT10" s="82"/>
      <c r="HFU10" s="215"/>
      <c r="HFV10" s="81"/>
      <c r="HFW10" s="264"/>
      <c r="HFX10" s="264"/>
      <c r="HFY10" s="264"/>
      <c r="HFZ10" s="264"/>
      <c r="HGA10" s="207"/>
      <c r="HGB10" s="82"/>
      <c r="HGC10" s="215"/>
      <c r="HGD10" s="81"/>
      <c r="HGE10" s="264"/>
      <c r="HGF10" s="264"/>
      <c r="HGG10" s="264"/>
      <c r="HGH10" s="264"/>
      <c r="HGI10" s="207"/>
      <c r="HGJ10" s="82"/>
      <c r="HGK10" s="215"/>
      <c r="HGL10" s="81"/>
      <c r="HGM10" s="264"/>
      <c r="HGN10" s="264"/>
      <c r="HGO10" s="264"/>
      <c r="HGP10" s="264"/>
      <c r="HGQ10" s="207"/>
      <c r="HGR10" s="82"/>
      <c r="HGS10" s="215"/>
      <c r="HGT10" s="81"/>
      <c r="HGU10" s="264"/>
      <c r="HGV10" s="264"/>
      <c r="HGW10" s="264"/>
      <c r="HGX10" s="264"/>
      <c r="HGY10" s="207"/>
      <c r="HGZ10" s="82"/>
      <c r="HHA10" s="215"/>
      <c r="HHB10" s="81"/>
      <c r="HHC10" s="264"/>
      <c r="HHD10" s="264"/>
      <c r="HHE10" s="264"/>
      <c r="HHF10" s="264"/>
      <c r="HHG10" s="207"/>
      <c r="HHH10" s="82"/>
      <c r="HHI10" s="215"/>
      <c r="HHJ10" s="81"/>
      <c r="HHK10" s="264"/>
      <c r="HHL10" s="264"/>
      <c r="HHM10" s="264"/>
      <c r="HHN10" s="264"/>
      <c r="HHO10" s="207"/>
      <c r="HHP10" s="82"/>
      <c r="HHQ10" s="215"/>
      <c r="HHR10" s="81"/>
      <c r="HHS10" s="264"/>
      <c r="HHT10" s="264"/>
      <c r="HHU10" s="264"/>
      <c r="HHV10" s="264"/>
      <c r="HHW10" s="207"/>
      <c r="HHX10" s="82"/>
      <c r="HHY10" s="215"/>
      <c r="HHZ10" s="81"/>
      <c r="HIA10" s="264"/>
      <c r="HIB10" s="264"/>
      <c r="HIC10" s="264"/>
      <c r="HID10" s="264"/>
      <c r="HIE10" s="207"/>
      <c r="HIF10" s="82"/>
      <c r="HIG10" s="215"/>
      <c r="HIH10" s="81"/>
      <c r="HII10" s="264"/>
      <c r="HIJ10" s="264"/>
      <c r="HIK10" s="264"/>
      <c r="HIL10" s="264"/>
      <c r="HIM10" s="207"/>
      <c r="HIN10" s="82"/>
      <c r="HIO10" s="215"/>
      <c r="HIP10" s="81"/>
      <c r="HIQ10" s="264"/>
      <c r="HIR10" s="264"/>
      <c r="HIS10" s="264"/>
      <c r="HIT10" s="264"/>
      <c r="HIU10" s="207"/>
      <c r="HIV10" s="82"/>
      <c r="HIW10" s="215"/>
      <c r="HIX10" s="81"/>
      <c r="HIY10" s="264"/>
      <c r="HIZ10" s="264"/>
      <c r="HJA10" s="264"/>
      <c r="HJB10" s="264"/>
      <c r="HJC10" s="207"/>
      <c r="HJD10" s="82"/>
      <c r="HJE10" s="215"/>
      <c r="HJF10" s="81"/>
      <c r="HJG10" s="264"/>
      <c r="HJH10" s="264"/>
      <c r="HJI10" s="264"/>
      <c r="HJJ10" s="264"/>
      <c r="HJK10" s="207"/>
      <c r="HJL10" s="82"/>
      <c r="HJM10" s="215"/>
      <c r="HJN10" s="81"/>
      <c r="HJO10" s="264"/>
      <c r="HJP10" s="264"/>
      <c r="HJQ10" s="264"/>
      <c r="HJR10" s="264"/>
      <c r="HJS10" s="207"/>
      <c r="HJT10" s="82"/>
      <c r="HJU10" s="215"/>
      <c r="HJV10" s="81"/>
      <c r="HJW10" s="264"/>
      <c r="HJX10" s="264"/>
      <c r="HJY10" s="264"/>
      <c r="HJZ10" s="264"/>
      <c r="HKA10" s="207"/>
      <c r="HKB10" s="82"/>
      <c r="HKC10" s="215"/>
      <c r="HKD10" s="81"/>
      <c r="HKE10" s="264"/>
      <c r="HKF10" s="264"/>
      <c r="HKG10" s="264"/>
      <c r="HKH10" s="264"/>
      <c r="HKI10" s="207"/>
      <c r="HKJ10" s="82"/>
      <c r="HKK10" s="215"/>
      <c r="HKL10" s="81"/>
      <c r="HKM10" s="264"/>
      <c r="HKN10" s="264"/>
      <c r="HKO10" s="264"/>
      <c r="HKP10" s="264"/>
      <c r="HKQ10" s="207"/>
      <c r="HKR10" s="82"/>
      <c r="HKS10" s="215"/>
      <c r="HKT10" s="81"/>
      <c r="HKU10" s="264"/>
      <c r="HKV10" s="264"/>
      <c r="HKW10" s="264"/>
      <c r="HKX10" s="264"/>
      <c r="HKY10" s="207"/>
      <c r="HKZ10" s="82"/>
      <c r="HLA10" s="215"/>
      <c r="HLB10" s="81"/>
      <c r="HLC10" s="264"/>
      <c r="HLD10" s="264"/>
      <c r="HLE10" s="264"/>
      <c r="HLF10" s="264"/>
      <c r="HLG10" s="207"/>
      <c r="HLH10" s="82"/>
      <c r="HLI10" s="215"/>
      <c r="HLJ10" s="81"/>
      <c r="HLK10" s="264"/>
      <c r="HLL10" s="264"/>
      <c r="HLM10" s="264"/>
      <c r="HLN10" s="264"/>
      <c r="HLO10" s="207"/>
      <c r="HLP10" s="82"/>
      <c r="HLQ10" s="215"/>
      <c r="HLR10" s="81"/>
      <c r="HLS10" s="264"/>
      <c r="HLT10" s="264"/>
      <c r="HLU10" s="264"/>
      <c r="HLV10" s="264"/>
      <c r="HLW10" s="207"/>
      <c r="HLX10" s="82"/>
      <c r="HLY10" s="215"/>
      <c r="HLZ10" s="81"/>
      <c r="HMA10" s="264"/>
      <c r="HMB10" s="264"/>
      <c r="HMC10" s="264"/>
      <c r="HMD10" s="264"/>
      <c r="HME10" s="207"/>
      <c r="HMF10" s="82"/>
      <c r="HMG10" s="215"/>
      <c r="HMH10" s="81"/>
      <c r="HMI10" s="264"/>
      <c r="HMJ10" s="264"/>
      <c r="HMK10" s="264"/>
      <c r="HML10" s="264"/>
      <c r="HMM10" s="207"/>
      <c r="HMN10" s="82"/>
      <c r="HMO10" s="215"/>
      <c r="HMP10" s="81"/>
      <c r="HMQ10" s="264"/>
      <c r="HMR10" s="264"/>
      <c r="HMS10" s="264"/>
      <c r="HMT10" s="264"/>
      <c r="HMU10" s="207"/>
      <c r="HMV10" s="82"/>
      <c r="HMW10" s="215"/>
      <c r="HMX10" s="81"/>
      <c r="HMY10" s="264"/>
      <c r="HMZ10" s="264"/>
      <c r="HNA10" s="264"/>
      <c r="HNB10" s="264"/>
      <c r="HNC10" s="207"/>
      <c r="HND10" s="82"/>
      <c r="HNE10" s="215"/>
      <c r="HNF10" s="81"/>
      <c r="HNG10" s="264"/>
      <c r="HNH10" s="264"/>
      <c r="HNI10" s="264"/>
      <c r="HNJ10" s="264"/>
      <c r="HNK10" s="207"/>
      <c r="HNL10" s="82"/>
      <c r="HNM10" s="215"/>
      <c r="HNN10" s="81"/>
      <c r="HNO10" s="264"/>
      <c r="HNP10" s="264"/>
      <c r="HNQ10" s="264"/>
      <c r="HNR10" s="264"/>
      <c r="HNS10" s="207"/>
      <c r="HNT10" s="82"/>
      <c r="HNU10" s="215"/>
      <c r="HNV10" s="81"/>
      <c r="HNW10" s="264"/>
      <c r="HNX10" s="264"/>
      <c r="HNY10" s="264"/>
      <c r="HNZ10" s="264"/>
      <c r="HOA10" s="207"/>
      <c r="HOB10" s="82"/>
      <c r="HOC10" s="215"/>
      <c r="HOD10" s="81"/>
      <c r="HOE10" s="264"/>
      <c r="HOF10" s="264"/>
      <c r="HOG10" s="264"/>
      <c r="HOH10" s="264"/>
      <c r="HOI10" s="207"/>
      <c r="HOJ10" s="82"/>
      <c r="HOK10" s="215"/>
      <c r="HOL10" s="81"/>
      <c r="HOM10" s="264"/>
      <c r="HON10" s="264"/>
      <c r="HOO10" s="264"/>
      <c r="HOP10" s="264"/>
      <c r="HOQ10" s="207"/>
      <c r="HOR10" s="82"/>
      <c r="HOS10" s="215"/>
      <c r="HOT10" s="81"/>
      <c r="HOU10" s="264"/>
      <c r="HOV10" s="264"/>
      <c r="HOW10" s="264"/>
      <c r="HOX10" s="264"/>
      <c r="HOY10" s="207"/>
      <c r="HOZ10" s="82"/>
      <c r="HPA10" s="215"/>
      <c r="HPB10" s="81"/>
      <c r="HPC10" s="264"/>
      <c r="HPD10" s="264"/>
      <c r="HPE10" s="264"/>
      <c r="HPF10" s="264"/>
      <c r="HPG10" s="207"/>
      <c r="HPH10" s="82"/>
      <c r="HPI10" s="215"/>
      <c r="HPJ10" s="81"/>
      <c r="HPK10" s="264"/>
      <c r="HPL10" s="264"/>
      <c r="HPM10" s="264"/>
      <c r="HPN10" s="264"/>
      <c r="HPO10" s="207"/>
      <c r="HPP10" s="82"/>
      <c r="HPQ10" s="215"/>
      <c r="HPR10" s="81"/>
      <c r="HPS10" s="264"/>
      <c r="HPT10" s="264"/>
      <c r="HPU10" s="264"/>
      <c r="HPV10" s="264"/>
      <c r="HPW10" s="207"/>
      <c r="HPX10" s="82"/>
      <c r="HPY10" s="215"/>
      <c r="HPZ10" s="81"/>
      <c r="HQA10" s="264"/>
      <c r="HQB10" s="264"/>
      <c r="HQC10" s="264"/>
      <c r="HQD10" s="264"/>
      <c r="HQE10" s="207"/>
      <c r="HQF10" s="82"/>
      <c r="HQG10" s="215"/>
      <c r="HQH10" s="81"/>
      <c r="HQI10" s="264"/>
      <c r="HQJ10" s="264"/>
      <c r="HQK10" s="264"/>
      <c r="HQL10" s="264"/>
      <c r="HQM10" s="207"/>
      <c r="HQN10" s="82"/>
      <c r="HQO10" s="215"/>
      <c r="HQP10" s="81"/>
      <c r="HQQ10" s="264"/>
      <c r="HQR10" s="264"/>
      <c r="HQS10" s="264"/>
      <c r="HQT10" s="264"/>
      <c r="HQU10" s="207"/>
      <c r="HQV10" s="82"/>
      <c r="HQW10" s="215"/>
      <c r="HQX10" s="81"/>
      <c r="HQY10" s="264"/>
      <c r="HQZ10" s="264"/>
      <c r="HRA10" s="264"/>
      <c r="HRB10" s="264"/>
      <c r="HRC10" s="207"/>
      <c r="HRD10" s="82"/>
      <c r="HRE10" s="215"/>
      <c r="HRF10" s="81"/>
      <c r="HRG10" s="264"/>
      <c r="HRH10" s="264"/>
      <c r="HRI10" s="264"/>
      <c r="HRJ10" s="264"/>
      <c r="HRK10" s="207"/>
      <c r="HRL10" s="82"/>
      <c r="HRM10" s="215"/>
      <c r="HRN10" s="81"/>
      <c r="HRO10" s="264"/>
      <c r="HRP10" s="264"/>
      <c r="HRQ10" s="264"/>
      <c r="HRR10" s="264"/>
      <c r="HRS10" s="207"/>
      <c r="HRT10" s="82"/>
      <c r="HRU10" s="215"/>
      <c r="HRV10" s="81"/>
      <c r="HRW10" s="264"/>
      <c r="HRX10" s="264"/>
      <c r="HRY10" s="264"/>
      <c r="HRZ10" s="264"/>
      <c r="HSA10" s="207"/>
      <c r="HSB10" s="82"/>
      <c r="HSC10" s="215"/>
      <c r="HSD10" s="81"/>
      <c r="HSE10" s="264"/>
      <c r="HSF10" s="264"/>
      <c r="HSG10" s="264"/>
      <c r="HSH10" s="264"/>
      <c r="HSI10" s="207"/>
      <c r="HSJ10" s="82"/>
      <c r="HSK10" s="215"/>
      <c r="HSL10" s="81"/>
      <c r="HSM10" s="264"/>
      <c r="HSN10" s="264"/>
      <c r="HSO10" s="264"/>
      <c r="HSP10" s="264"/>
      <c r="HSQ10" s="207"/>
      <c r="HSR10" s="82"/>
      <c r="HSS10" s="215"/>
      <c r="HST10" s="81"/>
      <c r="HSU10" s="264"/>
      <c r="HSV10" s="264"/>
      <c r="HSW10" s="264"/>
      <c r="HSX10" s="264"/>
      <c r="HSY10" s="207"/>
      <c r="HSZ10" s="82"/>
      <c r="HTA10" s="215"/>
      <c r="HTB10" s="81"/>
      <c r="HTC10" s="264"/>
      <c r="HTD10" s="264"/>
      <c r="HTE10" s="264"/>
      <c r="HTF10" s="264"/>
      <c r="HTG10" s="207"/>
      <c r="HTH10" s="82"/>
      <c r="HTI10" s="215"/>
      <c r="HTJ10" s="81"/>
      <c r="HTK10" s="264"/>
      <c r="HTL10" s="264"/>
      <c r="HTM10" s="264"/>
      <c r="HTN10" s="264"/>
      <c r="HTO10" s="207"/>
      <c r="HTP10" s="82"/>
      <c r="HTQ10" s="215"/>
      <c r="HTR10" s="81"/>
      <c r="HTS10" s="264"/>
      <c r="HTT10" s="264"/>
      <c r="HTU10" s="264"/>
      <c r="HTV10" s="264"/>
      <c r="HTW10" s="207"/>
      <c r="HTX10" s="82"/>
      <c r="HTY10" s="215"/>
      <c r="HTZ10" s="81"/>
      <c r="HUA10" s="264"/>
      <c r="HUB10" s="264"/>
      <c r="HUC10" s="264"/>
      <c r="HUD10" s="264"/>
      <c r="HUE10" s="207"/>
      <c r="HUF10" s="82"/>
      <c r="HUG10" s="215"/>
      <c r="HUH10" s="81"/>
      <c r="HUI10" s="264"/>
      <c r="HUJ10" s="264"/>
      <c r="HUK10" s="264"/>
      <c r="HUL10" s="264"/>
      <c r="HUM10" s="207"/>
      <c r="HUN10" s="82"/>
      <c r="HUO10" s="215"/>
      <c r="HUP10" s="81"/>
      <c r="HUQ10" s="264"/>
      <c r="HUR10" s="264"/>
      <c r="HUS10" s="264"/>
      <c r="HUT10" s="264"/>
      <c r="HUU10" s="207"/>
      <c r="HUV10" s="82"/>
      <c r="HUW10" s="215"/>
      <c r="HUX10" s="81"/>
      <c r="HUY10" s="264"/>
      <c r="HUZ10" s="264"/>
      <c r="HVA10" s="264"/>
      <c r="HVB10" s="264"/>
      <c r="HVC10" s="207"/>
      <c r="HVD10" s="82"/>
      <c r="HVE10" s="215"/>
      <c r="HVF10" s="81"/>
      <c r="HVG10" s="264"/>
      <c r="HVH10" s="264"/>
      <c r="HVI10" s="264"/>
      <c r="HVJ10" s="264"/>
      <c r="HVK10" s="207"/>
      <c r="HVL10" s="82"/>
      <c r="HVM10" s="215"/>
      <c r="HVN10" s="81"/>
      <c r="HVO10" s="264"/>
      <c r="HVP10" s="264"/>
      <c r="HVQ10" s="264"/>
      <c r="HVR10" s="264"/>
      <c r="HVS10" s="207"/>
      <c r="HVT10" s="82"/>
      <c r="HVU10" s="215"/>
      <c r="HVV10" s="81"/>
      <c r="HVW10" s="264"/>
      <c r="HVX10" s="264"/>
      <c r="HVY10" s="264"/>
      <c r="HVZ10" s="264"/>
      <c r="HWA10" s="207"/>
      <c r="HWB10" s="82"/>
      <c r="HWC10" s="215"/>
      <c r="HWD10" s="81"/>
      <c r="HWE10" s="264"/>
      <c r="HWF10" s="264"/>
      <c r="HWG10" s="264"/>
      <c r="HWH10" s="264"/>
      <c r="HWI10" s="207"/>
      <c r="HWJ10" s="82"/>
      <c r="HWK10" s="215"/>
      <c r="HWL10" s="81"/>
      <c r="HWM10" s="264"/>
      <c r="HWN10" s="264"/>
      <c r="HWO10" s="264"/>
      <c r="HWP10" s="264"/>
      <c r="HWQ10" s="207"/>
      <c r="HWR10" s="82"/>
      <c r="HWS10" s="215"/>
      <c r="HWT10" s="81"/>
      <c r="HWU10" s="264"/>
      <c r="HWV10" s="264"/>
      <c r="HWW10" s="264"/>
      <c r="HWX10" s="264"/>
      <c r="HWY10" s="207"/>
      <c r="HWZ10" s="82"/>
      <c r="HXA10" s="215"/>
      <c r="HXB10" s="81"/>
      <c r="HXC10" s="264"/>
      <c r="HXD10" s="264"/>
      <c r="HXE10" s="264"/>
      <c r="HXF10" s="264"/>
      <c r="HXG10" s="207"/>
      <c r="HXH10" s="82"/>
      <c r="HXI10" s="215"/>
      <c r="HXJ10" s="81"/>
      <c r="HXK10" s="264"/>
      <c r="HXL10" s="264"/>
      <c r="HXM10" s="264"/>
      <c r="HXN10" s="264"/>
      <c r="HXO10" s="207"/>
      <c r="HXP10" s="82"/>
      <c r="HXQ10" s="215"/>
      <c r="HXR10" s="81"/>
      <c r="HXS10" s="264"/>
      <c r="HXT10" s="264"/>
      <c r="HXU10" s="264"/>
      <c r="HXV10" s="264"/>
      <c r="HXW10" s="207"/>
      <c r="HXX10" s="82"/>
      <c r="HXY10" s="215"/>
      <c r="HXZ10" s="81"/>
      <c r="HYA10" s="264"/>
      <c r="HYB10" s="264"/>
      <c r="HYC10" s="264"/>
      <c r="HYD10" s="264"/>
      <c r="HYE10" s="207"/>
      <c r="HYF10" s="82"/>
      <c r="HYG10" s="215"/>
      <c r="HYH10" s="81"/>
      <c r="HYI10" s="264"/>
      <c r="HYJ10" s="264"/>
      <c r="HYK10" s="264"/>
      <c r="HYL10" s="264"/>
      <c r="HYM10" s="207"/>
      <c r="HYN10" s="82"/>
      <c r="HYO10" s="215"/>
      <c r="HYP10" s="81"/>
      <c r="HYQ10" s="264"/>
      <c r="HYR10" s="264"/>
      <c r="HYS10" s="264"/>
      <c r="HYT10" s="264"/>
      <c r="HYU10" s="207"/>
      <c r="HYV10" s="82"/>
      <c r="HYW10" s="215"/>
      <c r="HYX10" s="81"/>
      <c r="HYY10" s="264"/>
      <c r="HYZ10" s="264"/>
      <c r="HZA10" s="264"/>
      <c r="HZB10" s="264"/>
      <c r="HZC10" s="207"/>
      <c r="HZD10" s="82"/>
      <c r="HZE10" s="215"/>
      <c r="HZF10" s="81"/>
      <c r="HZG10" s="264"/>
      <c r="HZH10" s="264"/>
      <c r="HZI10" s="264"/>
      <c r="HZJ10" s="264"/>
      <c r="HZK10" s="207"/>
      <c r="HZL10" s="82"/>
      <c r="HZM10" s="215"/>
      <c r="HZN10" s="81"/>
      <c r="HZO10" s="264"/>
      <c r="HZP10" s="264"/>
      <c r="HZQ10" s="264"/>
      <c r="HZR10" s="264"/>
      <c r="HZS10" s="207"/>
      <c r="HZT10" s="82"/>
      <c r="HZU10" s="215"/>
      <c r="HZV10" s="81"/>
      <c r="HZW10" s="264"/>
      <c r="HZX10" s="264"/>
      <c r="HZY10" s="264"/>
      <c r="HZZ10" s="264"/>
      <c r="IAA10" s="207"/>
      <c r="IAB10" s="82"/>
      <c r="IAC10" s="215"/>
      <c r="IAD10" s="81"/>
      <c r="IAE10" s="264"/>
      <c r="IAF10" s="264"/>
      <c r="IAG10" s="264"/>
      <c r="IAH10" s="264"/>
      <c r="IAI10" s="207"/>
      <c r="IAJ10" s="82"/>
      <c r="IAK10" s="215"/>
      <c r="IAL10" s="81"/>
      <c r="IAM10" s="264"/>
      <c r="IAN10" s="264"/>
      <c r="IAO10" s="264"/>
      <c r="IAP10" s="264"/>
      <c r="IAQ10" s="207"/>
      <c r="IAR10" s="82"/>
      <c r="IAS10" s="215"/>
      <c r="IAT10" s="81"/>
      <c r="IAU10" s="264"/>
      <c r="IAV10" s="264"/>
      <c r="IAW10" s="264"/>
      <c r="IAX10" s="264"/>
      <c r="IAY10" s="207"/>
      <c r="IAZ10" s="82"/>
      <c r="IBA10" s="215"/>
      <c r="IBB10" s="81"/>
      <c r="IBC10" s="264"/>
      <c r="IBD10" s="264"/>
      <c r="IBE10" s="264"/>
      <c r="IBF10" s="264"/>
      <c r="IBG10" s="207"/>
      <c r="IBH10" s="82"/>
      <c r="IBI10" s="215"/>
      <c r="IBJ10" s="81"/>
      <c r="IBK10" s="264"/>
      <c r="IBL10" s="264"/>
      <c r="IBM10" s="264"/>
      <c r="IBN10" s="264"/>
      <c r="IBO10" s="207"/>
      <c r="IBP10" s="82"/>
      <c r="IBQ10" s="215"/>
      <c r="IBR10" s="81"/>
      <c r="IBS10" s="264"/>
      <c r="IBT10" s="264"/>
      <c r="IBU10" s="264"/>
      <c r="IBV10" s="264"/>
      <c r="IBW10" s="207"/>
      <c r="IBX10" s="82"/>
      <c r="IBY10" s="215"/>
      <c r="IBZ10" s="81"/>
      <c r="ICA10" s="264"/>
      <c r="ICB10" s="264"/>
      <c r="ICC10" s="264"/>
      <c r="ICD10" s="264"/>
      <c r="ICE10" s="207"/>
      <c r="ICF10" s="82"/>
      <c r="ICG10" s="215"/>
      <c r="ICH10" s="81"/>
      <c r="ICI10" s="264"/>
      <c r="ICJ10" s="264"/>
      <c r="ICK10" s="264"/>
      <c r="ICL10" s="264"/>
      <c r="ICM10" s="207"/>
      <c r="ICN10" s="82"/>
      <c r="ICO10" s="215"/>
      <c r="ICP10" s="81"/>
      <c r="ICQ10" s="264"/>
      <c r="ICR10" s="264"/>
      <c r="ICS10" s="264"/>
      <c r="ICT10" s="264"/>
      <c r="ICU10" s="207"/>
      <c r="ICV10" s="82"/>
      <c r="ICW10" s="215"/>
      <c r="ICX10" s="81"/>
      <c r="ICY10" s="264"/>
      <c r="ICZ10" s="264"/>
      <c r="IDA10" s="264"/>
      <c r="IDB10" s="264"/>
      <c r="IDC10" s="207"/>
      <c r="IDD10" s="82"/>
      <c r="IDE10" s="215"/>
      <c r="IDF10" s="81"/>
      <c r="IDG10" s="264"/>
      <c r="IDH10" s="264"/>
      <c r="IDI10" s="264"/>
      <c r="IDJ10" s="264"/>
      <c r="IDK10" s="207"/>
      <c r="IDL10" s="82"/>
      <c r="IDM10" s="215"/>
      <c r="IDN10" s="81"/>
      <c r="IDO10" s="264"/>
      <c r="IDP10" s="264"/>
      <c r="IDQ10" s="264"/>
      <c r="IDR10" s="264"/>
      <c r="IDS10" s="207"/>
      <c r="IDT10" s="82"/>
      <c r="IDU10" s="215"/>
      <c r="IDV10" s="81"/>
      <c r="IDW10" s="264"/>
      <c r="IDX10" s="264"/>
      <c r="IDY10" s="264"/>
      <c r="IDZ10" s="264"/>
      <c r="IEA10" s="207"/>
      <c r="IEB10" s="82"/>
      <c r="IEC10" s="215"/>
      <c r="IED10" s="81"/>
      <c r="IEE10" s="264"/>
      <c r="IEF10" s="264"/>
      <c r="IEG10" s="264"/>
      <c r="IEH10" s="264"/>
      <c r="IEI10" s="207"/>
      <c r="IEJ10" s="82"/>
      <c r="IEK10" s="215"/>
      <c r="IEL10" s="81"/>
      <c r="IEM10" s="264"/>
      <c r="IEN10" s="264"/>
      <c r="IEO10" s="264"/>
      <c r="IEP10" s="264"/>
      <c r="IEQ10" s="207"/>
      <c r="IER10" s="82"/>
      <c r="IES10" s="215"/>
      <c r="IET10" s="81"/>
      <c r="IEU10" s="264"/>
      <c r="IEV10" s="264"/>
      <c r="IEW10" s="264"/>
      <c r="IEX10" s="264"/>
      <c r="IEY10" s="207"/>
      <c r="IEZ10" s="82"/>
      <c r="IFA10" s="215"/>
      <c r="IFB10" s="81"/>
      <c r="IFC10" s="264"/>
      <c r="IFD10" s="264"/>
      <c r="IFE10" s="264"/>
      <c r="IFF10" s="264"/>
      <c r="IFG10" s="207"/>
      <c r="IFH10" s="82"/>
      <c r="IFI10" s="215"/>
      <c r="IFJ10" s="81"/>
      <c r="IFK10" s="264"/>
      <c r="IFL10" s="264"/>
      <c r="IFM10" s="264"/>
      <c r="IFN10" s="264"/>
      <c r="IFO10" s="207"/>
      <c r="IFP10" s="82"/>
      <c r="IFQ10" s="215"/>
      <c r="IFR10" s="81"/>
      <c r="IFS10" s="264"/>
      <c r="IFT10" s="264"/>
      <c r="IFU10" s="264"/>
      <c r="IFV10" s="264"/>
      <c r="IFW10" s="207"/>
      <c r="IFX10" s="82"/>
      <c r="IFY10" s="215"/>
      <c r="IFZ10" s="81"/>
      <c r="IGA10" s="264"/>
      <c r="IGB10" s="264"/>
      <c r="IGC10" s="264"/>
      <c r="IGD10" s="264"/>
      <c r="IGE10" s="207"/>
      <c r="IGF10" s="82"/>
      <c r="IGG10" s="215"/>
      <c r="IGH10" s="81"/>
      <c r="IGI10" s="264"/>
      <c r="IGJ10" s="264"/>
      <c r="IGK10" s="264"/>
      <c r="IGL10" s="264"/>
      <c r="IGM10" s="207"/>
      <c r="IGN10" s="82"/>
      <c r="IGO10" s="215"/>
      <c r="IGP10" s="81"/>
      <c r="IGQ10" s="264"/>
      <c r="IGR10" s="264"/>
      <c r="IGS10" s="264"/>
      <c r="IGT10" s="264"/>
      <c r="IGU10" s="207"/>
      <c r="IGV10" s="82"/>
      <c r="IGW10" s="215"/>
      <c r="IGX10" s="81"/>
      <c r="IGY10" s="264"/>
      <c r="IGZ10" s="264"/>
      <c r="IHA10" s="264"/>
      <c r="IHB10" s="264"/>
      <c r="IHC10" s="207"/>
      <c r="IHD10" s="82"/>
      <c r="IHE10" s="215"/>
      <c r="IHF10" s="81"/>
      <c r="IHG10" s="264"/>
      <c r="IHH10" s="264"/>
      <c r="IHI10" s="264"/>
      <c r="IHJ10" s="264"/>
      <c r="IHK10" s="207"/>
      <c r="IHL10" s="82"/>
      <c r="IHM10" s="215"/>
      <c r="IHN10" s="81"/>
      <c r="IHO10" s="264"/>
      <c r="IHP10" s="264"/>
      <c r="IHQ10" s="264"/>
      <c r="IHR10" s="264"/>
      <c r="IHS10" s="207"/>
      <c r="IHT10" s="82"/>
      <c r="IHU10" s="215"/>
      <c r="IHV10" s="81"/>
      <c r="IHW10" s="264"/>
      <c r="IHX10" s="264"/>
      <c r="IHY10" s="264"/>
      <c r="IHZ10" s="264"/>
      <c r="IIA10" s="207"/>
      <c r="IIB10" s="82"/>
      <c r="IIC10" s="215"/>
      <c r="IID10" s="81"/>
      <c r="IIE10" s="264"/>
      <c r="IIF10" s="264"/>
      <c r="IIG10" s="264"/>
      <c r="IIH10" s="264"/>
      <c r="III10" s="207"/>
      <c r="IIJ10" s="82"/>
      <c r="IIK10" s="215"/>
      <c r="IIL10" s="81"/>
      <c r="IIM10" s="264"/>
      <c r="IIN10" s="264"/>
      <c r="IIO10" s="264"/>
      <c r="IIP10" s="264"/>
      <c r="IIQ10" s="207"/>
      <c r="IIR10" s="82"/>
      <c r="IIS10" s="215"/>
      <c r="IIT10" s="81"/>
      <c r="IIU10" s="264"/>
      <c r="IIV10" s="264"/>
      <c r="IIW10" s="264"/>
      <c r="IIX10" s="264"/>
      <c r="IIY10" s="207"/>
      <c r="IIZ10" s="82"/>
      <c r="IJA10" s="215"/>
      <c r="IJB10" s="81"/>
      <c r="IJC10" s="264"/>
      <c r="IJD10" s="264"/>
      <c r="IJE10" s="264"/>
      <c r="IJF10" s="264"/>
      <c r="IJG10" s="207"/>
      <c r="IJH10" s="82"/>
      <c r="IJI10" s="215"/>
      <c r="IJJ10" s="81"/>
      <c r="IJK10" s="264"/>
      <c r="IJL10" s="264"/>
      <c r="IJM10" s="264"/>
      <c r="IJN10" s="264"/>
      <c r="IJO10" s="207"/>
      <c r="IJP10" s="82"/>
      <c r="IJQ10" s="215"/>
      <c r="IJR10" s="81"/>
      <c r="IJS10" s="264"/>
      <c r="IJT10" s="264"/>
      <c r="IJU10" s="264"/>
      <c r="IJV10" s="264"/>
      <c r="IJW10" s="207"/>
      <c r="IJX10" s="82"/>
      <c r="IJY10" s="215"/>
      <c r="IJZ10" s="81"/>
      <c r="IKA10" s="264"/>
      <c r="IKB10" s="264"/>
      <c r="IKC10" s="264"/>
      <c r="IKD10" s="264"/>
      <c r="IKE10" s="207"/>
      <c r="IKF10" s="82"/>
      <c r="IKG10" s="215"/>
      <c r="IKH10" s="81"/>
      <c r="IKI10" s="264"/>
      <c r="IKJ10" s="264"/>
      <c r="IKK10" s="264"/>
      <c r="IKL10" s="264"/>
      <c r="IKM10" s="207"/>
      <c r="IKN10" s="82"/>
      <c r="IKO10" s="215"/>
      <c r="IKP10" s="81"/>
      <c r="IKQ10" s="264"/>
      <c r="IKR10" s="264"/>
      <c r="IKS10" s="264"/>
      <c r="IKT10" s="264"/>
      <c r="IKU10" s="207"/>
      <c r="IKV10" s="82"/>
      <c r="IKW10" s="215"/>
      <c r="IKX10" s="81"/>
      <c r="IKY10" s="264"/>
      <c r="IKZ10" s="264"/>
      <c r="ILA10" s="264"/>
      <c r="ILB10" s="264"/>
      <c r="ILC10" s="207"/>
      <c r="ILD10" s="82"/>
      <c r="ILE10" s="215"/>
      <c r="ILF10" s="81"/>
      <c r="ILG10" s="264"/>
      <c r="ILH10" s="264"/>
      <c r="ILI10" s="264"/>
      <c r="ILJ10" s="264"/>
      <c r="ILK10" s="207"/>
      <c r="ILL10" s="82"/>
      <c r="ILM10" s="215"/>
      <c r="ILN10" s="81"/>
      <c r="ILO10" s="264"/>
      <c r="ILP10" s="264"/>
      <c r="ILQ10" s="264"/>
      <c r="ILR10" s="264"/>
      <c r="ILS10" s="207"/>
      <c r="ILT10" s="82"/>
      <c r="ILU10" s="215"/>
      <c r="ILV10" s="81"/>
      <c r="ILW10" s="264"/>
      <c r="ILX10" s="264"/>
      <c r="ILY10" s="264"/>
      <c r="ILZ10" s="264"/>
      <c r="IMA10" s="207"/>
      <c r="IMB10" s="82"/>
      <c r="IMC10" s="215"/>
      <c r="IMD10" s="81"/>
      <c r="IME10" s="264"/>
      <c r="IMF10" s="264"/>
      <c r="IMG10" s="264"/>
      <c r="IMH10" s="264"/>
      <c r="IMI10" s="207"/>
      <c r="IMJ10" s="82"/>
      <c r="IMK10" s="215"/>
      <c r="IML10" s="81"/>
      <c r="IMM10" s="264"/>
      <c r="IMN10" s="264"/>
      <c r="IMO10" s="264"/>
      <c r="IMP10" s="264"/>
      <c r="IMQ10" s="207"/>
      <c r="IMR10" s="82"/>
      <c r="IMS10" s="215"/>
      <c r="IMT10" s="81"/>
      <c r="IMU10" s="264"/>
      <c r="IMV10" s="264"/>
      <c r="IMW10" s="264"/>
      <c r="IMX10" s="264"/>
      <c r="IMY10" s="207"/>
      <c r="IMZ10" s="82"/>
      <c r="INA10" s="215"/>
      <c r="INB10" s="81"/>
      <c r="INC10" s="264"/>
      <c r="IND10" s="264"/>
      <c r="INE10" s="264"/>
      <c r="INF10" s="264"/>
      <c r="ING10" s="207"/>
      <c r="INH10" s="82"/>
      <c r="INI10" s="215"/>
      <c r="INJ10" s="81"/>
      <c r="INK10" s="264"/>
      <c r="INL10" s="264"/>
      <c r="INM10" s="264"/>
      <c r="INN10" s="264"/>
      <c r="INO10" s="207"/>
      <c r="INP10" s="82"/>
      <c r="INQ10" s="215"/>
      <c r="INR10" s="81"/>
      <c r="INS10" s="264"/>
      <c r="INT10" s="264"/>
      <c r="INU10" s="264"/>
      <c r="INV10" s="264"/>
      <c r="INW10" s="207"/>
      <c r="INX10" s="82"/>
      <c r="INY10" s="215"/>
      <c r="INZ10" s="81"/>
      <c r="IOA10" s="264"/>
      <c r="IOB10" s="264"/>
      <c r="IOC10" s="264"/>
      <c r="IOD10" s="264"/>
      <c r="IOE10" s="207"/>
      <c r="IOF10" s="82"/>
      <c r="IOG10" s="215"/>
      <c r="IOH10" s="81"/>
      <c r="IOI10" s="264"/>
      <c r="IOJ10" s="264"/>
      <c r="IOK10" s="264"/>
      <c r="IOL10" s="264"/>
      <c r="IOM10" s="207"/>
      <c r="ION10" s="82"/>
      <c r="IOO10" s="215"/>
      <c r="IOP10" s="81"/>
      <c r="IOQ10" s="264"/>
      <c r="IOR10" s="264"/>
      <c r="IOS10" s="264"/>
      <c r="IOT10" s="264"/>
      <c r="IOU10" s="207"/>
      <c r="IOV10" s="82"/>
      <c r="IOW10" s="215"/>
      <c r="IOX10" s="81"/>
      <c r="IOY10" s="264"/>
      <c r="IOZ10" s="264"/>
      <c r="IPA10" s="264"/>
      <c r="IPB10" s="264"/>
      <c r="IPC10" s="207"/>
      <c r="IPD10" s="82"/>
      <c r="IPE10" s="215"/>
      <c r="IPF10" s="81"/>
      <c r="IPG10" s="264"/>
      <c r="IPH10" s="264"/>
      <c r="IPI10" s="264"/>
      <c r="IPJ10" s="264"/>
      <c r="IPK10" s="207"/>
      <c r="IPL10" s="82"/>
      <c r="IPM10" s="215"/>
      <c r="IPN10" s="81"/>
      <c r="IPO10" s="264"/>
      <c r="IPP10" s="264"/>
      <c r="IPQ10" s="264"/>
      <c r="IPR10" s="264"/>
      <c r="IPS10" s="207"/>
      <c r="IPT10" s="82"/>
      <c r="IPU10" s="215"/>
      <c r="IPV10" s="81"/>
      <c r="IPW10" s="264"/>
      <c r="IPX10" s="264"/>
      <c r="IPY10" s="264"/>
      <c r="IPZ10" s="264"/>
      <c r="IQA10" s="207"/>
      <c r="IQB10" s="82"/>
      <c r="IQC10" s="215"/>
      <c r="IQD10" s="81"/>
      <c r="IQE10" s="264"/>
      <c r="IQF10" s="264"/>
      <c r="IQG10" s="264"/>
      <c r="IQH10" s="264"/>
      <c r="IQI10" s="207"/>
      <c r="IQJ10" s="82"/>
      <c r="IQK10" s="215"/>
      <c r="IQL10" s="81"/>
      <c r="IQM10" s="264"/>
      <c r="IQN10" s="264"/>
      <c r="IQO10" s="264"/>
      <c r="IQP10" s="264"/>
      <c r="IQQ10" s="207"/>
      <c r="IQR10" s="82"/>
      <c r="IQS10" s="215"/>
      <c r="IQT10" s="81"/>
      <c r="IQU10" s="264"/>
      <c r="IQV10" s="264"/>
      <c r="IQW10" s="264"/>
      <c r="IQX10" s="264"/>
      <c r="IQY10" s="207"/>
      <c r="IQZ10" s="82"/>
      <c r="IRA10" s="215"/>
      <c r="IRB10" s="81"/>
      <c r="IRC10" s="264"/>
      <c r="IRD10" s="264"/>
      <c r="IRE10" s="264"/>
      <c r="IRF10" s="264"/>
      <c r="IRG10" s="207"/>
      <c r="IRH10" s="82"/>
      <c r="IRI10" s="215"/>
      <c r="IRJ10" s="81"/>
      <c r="IRK10" s="264"/>
      <c r="IRL10" s="264"/>
      <c r="IRM10" s="264"/>
      <c r="IRN10" s="264"/>
      <c r="IRO10" s="207"/>
      <c r="IRP10" s="82"/>
      <c r="IRQ10" s="215"/>
      <c r="IRR10" s="81"/>
      <c r="IRS10" s="264"/>
      <c r="IRT10" s="264"/>
      <c r="IRU10" s="264"/>
      <c r="IRV10" s="264"/>
      <c r="IRW10" s="207"/>
      <c r="IRX10" s="82"/>
      <c r="IRY10" s="215"/>
      <c r="IRZ10" s="81"/>
      <c r="ISA10" s="264"/>
      <c r="ISB10" s="264"/>
      <c r="ISC10" s="264"/>
      <c r="ISD10" s="264"/>
      <c r="ISE10" s="207"/>
      <c r="ISF10" s="82"/>
      <c r="ISG10" s="215"/>
      <c r="ISH10" s="81"/>
      <c r="ISI10" s="264"/>
      <c r="ISJ10" s="264"/>
      <c r="ISK10" s="264"/>
      <c r="ISL10" s="264"/>
      <c r="ISM10" s="207"/>
      <c r="ISN10" s="82"/>
      <c r="ISO10" s="215"/>
      <c r="ISP10" s="81"/>
      <c r="ISQ10" s="264"/>
      <c r="ISR10" s="264"/>
      <c r="ISS10" s="264"/>
      <c r="IST10" s="264"/>
      <c r="ISU10" s="207"/>
      <c r="ISV10" s="82"/>
      <c r="ISW10" s="215"/>
      <c r="ISX10" s="81"/>
      <c r="ISY10" s="264"/>
      <c r="ISZ10" s="264"/>
      <c r="ITA10" s="264"/>
      <c r="ITB10" s="264"/>
      <c r="ITC10" s="207"/>
      <c r="ITD10" s="82"/>
      <c r="ITE10" s="215"/>
      <c r="ITF10" s="81"/>
      <c r="ITG10" s="264"/>
      <c r="ITH10" s="264"/>
      <c r="ITI10" s="264"/>
      <c r="ITJ10" s="264"/>
      <c r="ITK10" s="207"/>
      <c r="ITL10" s="82"/>
      <c r="ITM10" s="215"/>
      <c r="ITN10" s="81"/>
      <c r="ITO10" s="264"/>
      <c r="ITP10" s="264"/>
      <c r="ITQ10" s="264"/>
      <c r="ITR10" s="264"/>
      <c r="ITS10" s="207"/>
      <c r="ITT10" s="82"/>
      <c r="ITU10" s="215"/>
      <c r="ITV10" s="81"/>
      <c r="ITW10" s="264"/>
      <c r="ITX10" s="264"/>
      <c r="ITY10" s="264"/>
      <c r="ITZ10" s="264"/>
      <c r="IUA10" s="207"/>
      <c r="IUB10" s="82"/>
      <c r="IUC10" s="215"/>
      <c r="IUD10" s="81"/>
      <c r="IUE10" s="264"/>
      <c r="IUF10" s="264"/>
      <c r="IUG10" s="264"/>
      <c r="IUH10" s="264"/>
      <c r="IUI10" s="207"/>
      <c r="IUJ10" s="82"/>
      <c r="IUK10" s="215"/>
      <c r="IUL10" s="81"/>
      <c r="IUM10" s="264"/>
      <c r="IUN10" s="264"/>
      <c r="IUO10" s="264"/>
      <c r="IUP10" s="264"/>
      <c r="IUQ10" s="207"/>
      <c r="IUR10" s="82"/>
      <c r="IUS10" s="215"/>
      <c r="IUT10" s="81"/>
      <c r="IUU10" s="264"/>
      <c r="IUV10" s="264"/>
      <c r="IUW10" s="264"/>
      <c r="IUX10" s="264"/>
      <c r="IUY10" s="207"/>
      <c r="IUZ10" s="82"/>
      <c r="IVA10" s="215"/>
      <c r="IVB10" s="81"/>
      <c r="IVC10" s="264"/>
      <c r="IVD10" s="264"/>
      <c r="IVE10" s="264"/>
      <c r="IVF10" s="264"/>
      <c r="IVG10" s="207"/>
      <c r="IVH10" s="82"/>
      <c r="IVI10" s="215"/>
      <c r="IVJ10" s="81"/>
      <c r="IVK10" s="264"/>
      <c r="IVL10" s="264"/>
      <c r="IVM10" s="264"/>
      <c r="IVN10" s="264"/>
      <c r="IVO10" s="207"/>
      <c r="IVP10" s="82"/>
      <c r="IVQ10" s="215"/>
      <c r="IVR10" s="81"/>
      <c r="IVS10" s="264"/>
      <c r="IVT10" s="264"/>
      <c r="IVU10" s="264"/>
      <c r="IVV10" s="264"/>
      <c r="IVW10" s="207"/>
      <c r="IVX10" s="82"/>
      <c r="IVY10" s="215"/>
      <c r="IVZ10" s="81"/>
      <c r="IWA10" s="264"/>
      <c r="IWB10" s="264"/>
      <c r="IWC10" s="264"/>
      <c r="IWD10" s="264"/>
      <c r="IWE10" s="207"/>
      <c r="IWF10" s="82"/>
      <c r="IWG10" s="215"/>
      <c r="IWH10" s="81"/>
      <c r="IWI10" s="264"/>
      <c r="IWJ10" s="264"/>
      <c r="IWK10" s="264"/>
      <c r="IWL10" s="264"/>
      <c r="IWM10" s="207"/>
      <c r="IWN10" s="82"/>
      <c r="IWO10" s="215"/>
      <c r="IWP10" s="81"/>
      <c r="IWQ10" s="264"/>
      <c r="IWR10" s="264"/>
      <c r="IWS10" s="264"/>
      <c r="IWT10" s="264"/>
      <c r="IWU10" s="207"/>
      <c r="IWV10" s="82"/>
      <c r="IWW10" s="215"/>
      <c r="IWX10" s="81"/>
      <c r="IWY10" s="264"/>
      <c r="IWZ10" s="264"/>
      <c r="IXA10" s="264"/>
      <c r="IXB10" s="264"/>
      <c r="IXC10" s="207"/>
      <c r="IXD10" s="82"/>
      <c r="IXE10" s="215"/>
      <c r="IXF10" s="81"/>
      <c r="IXG10" s="264"/>
      <c r="IXH10" s="264"/>
      <c r="IXI10" s="264"/>
      <c r="IXJ10" s="264"/>
      <c r="IXK10" s="207"/>
      <c r="IXL10" s="82"/>
      <c r="IXM10" s="215"/>
      <c r="IXN10" s="81"/>
      <c r="IXO10" s="264"/>
      <c r="IXP10" s="264"/>
      <c r="IXQ10" s="264"/>
      <c r="IXR10" s="264"/>
      <c r="IXS10" s="207"/>
      <c r="IXT10" s="82"/>
      <c r="IXU10" s="215"/>
      <c r="IXV10" s="81"/>
      <c r="IXW10" s="264"/>
      <c r="IXX10" s="264"/>
      <c r="IXY10" s="264"/>
      <c r="IXZ10" s="264"/>
      <c r="IYA10" s="207"/>
      <c r="IYB10" s="82"/>
      <c r="IYC10" s="215"/>
      <c r="IYD10" s="81"/>
      <c r="IYE10" s="264"/>
      <c r="IYF10" s="264"/>
      <c r="IYG10" s="264"/>
      <c r="IYH10" s="264"/>
      <c r="IYI10" s="207"/>
      <c r="IYJ10" s="82"/>
      <c r="IYK10" s="215"/>
      <c r="IYL10" s="81"/>
      <c r="IYM10" s="264"/>
      <c r="IYN10" s="264"/>
      <c r="IYO10" s="264"/>
      <c r="IYP10" s="264"/>
      <c r="IYQ10" s="207"/>
      <c r="IYR10" s="82"/>
      <c r="IYS10" s="215"/>
      <c r="IYT10" s="81"/>
      <c r="IYU10" s="264"/>
      <c r="IYV10" s="264"/>
      <c r="IYW10" s="264"/>
      <c r="IYX10" s="264"/>
      <c r="IYY10" s="207"/>
      <c r="IYZ10" s="82"/>
      <c r="IZA10" s="215"/>
      <c r="IZB10" s="81"/>
      <c r="IZC10" s="264"/>
      <c r="IZD10" s="264"/>
      <c r="IZE10" s="264"/>
      <c r="IZF10" s="264"/>
      <c r="IZG10" s="207"/>
      <c r="IZH10" s="82"/>
      <c r="IZI10" s="215"/>
      <c r="IZJ10" s="81"/>
      <c r="IZK10" s="264"/>
      <c r="IZL10" s="264"/>
      <c r="IZM10" s="264"/>
      <c r="IZN10" s="264"/>
      <c r="IZO10" s="207"/>
      <c r="IZP10" s="82"/>
      <c r="IZQ10" s="215"/>
      <c r="IZR10" s="81"/>
      <c r="IZS10" s="264"/>
      <c r="IZT10" s="264"/>
      <c r="IZU10" s="264"/>
      <c r="IZV10" s="264"/>
      <c r="IZW10" s="207"/>
      <c r="IZX10" s="82"/>
      <c r="IZY10" s="215"/>
      <c r="IZZ10" s="81"/>
      <c r="JAA10" s="264"/>
      <c r="JAB10" s="264"/>
      <c r="JAC10" s="264"/>
      <c r="JAD10" s="264"/>
      <c r="JAE10" s="207"/>
      <c r="JAF10" s="82"/>
      <c r="JAG10" s="215"/>
      <c r="JAH10" s="81"/>
      <c r="JAI10" s="264"/>
      <c r="JAJ10" s="264"/>
      <c r="JAK10" s="264"/>
      <c r="JAL10" s="264"/>
      <c r="JAM10" s="207"/>
      <c r="JAN10" s="82"/>
      <c r="JAO10" s="215"/>
      <c r="JAP10" s="81"/>
      <c r="JAQ10" s="264"/>
      <c r="JAR10" s="264"/>
      <c r="JAS10" s="264"/>
      <c r="JAT10" s="264"/>
      <c r="JAU10" s="207"/>
      <c r="JAV10" s="82"/>
      <c r="JAW10" s="215"/>
      <c r="JAX10" s="81"/>
      <c r="JAY10" s="264"/>
      <c r="JAZ10" s="264"/>
      <c r="JBA10" s="264"/>
      <c r="JBB10" s="264"/>
      <c r="JBC10" s="207"/>
      <c r="JBD10" s="82"/>
      <c r="JBE10" s="215"/>
      <c r="JBF10" s="81"/>
      <c r="JBG10" s="264"/>
      <c r="JBH10" s="264"/>
      <c r="JBI10" s="264"/>
      <c r="JBJ10" s="264"/>
      <c r="JBK10" s="207"/>
      <c r="JBL10" s="82"/>
      <c r="JBM10" s="215"/>
      <c r="JBN10" s="81"/>
      <c r="JBO10" s="264"/>
      <c r="JBP10" s="264"/>
      <c r="JBQ10" s="264"/>
      <c r="JBR10" s="264"/>
      <c r="JBS10" s="207"/>
      <c r="JBT10" s="82"/>
      <c r="JBU10" s="215"/>
      <c r="JBV10" s="81"/>
      <c r="JBW10" s="264"/>
      <c r="JBX10" s="264"/>
      <c r="JBY10" s="264"/>
      <c r="JBZ10" s="264"/>
      <c r="JCA10" s="207"/>
      <c r="JCB10" s="82"/>
      <c r="JCC10" s="215"/>
      <c r="JCD10" s="81"/>
      <c r="JCE10" s="264"/>
      <c r="JCF10" s="264"/>
      <c r="JCG10" s="264"/>
      <c r="JCH10" s="264"/>
      <c r="JCI10" s="207"/>
      <c r="JCJ10" s="82"/>
      <c r="JCK10" s="215"/>
      <c r="JCL10" s="81"/>
      <c r="JCM10" s="264"/>
      <c r="JCN10" s="264"/>
      <c r="JCO10" s="264"/>
      <c r="JCP10" s="264"/>
      <c r="JCQ10" s="207"/>
      <c r="JCR10" s="82"/>
      <c r="JCS10" s="215"/>
      <c r="JCT10" s="81"/>
      <c r="JCU10" s="264"/>
      <c r="JCV10" s="264"/>
      <c r="JCW10" s="264"/>
      <c r="JCX10" s="264"/>
      <c r="JCY10" s="207"/>
      <c r="JCZ10" s="82"/>
      <c r="JDA10" s="215"/>
      <c r="JDB10" s="81"/>
      <c r="JDC10" s="264"/>
      <c r="JDD10" s="264"/>
      <c r="JDE10" s="264"/>
      <c r="JDF10" s="264"/>
      <c r="JDG10" s="207"/>
      <c r="JDH10" s="82"/>
      <c r="JDI10" s="215"/>
      <c r="JDJ10" s="81"/>
      <c r="JDK10" s="264"/>
      <c r="JDL10" s="264"/>
      <c r="JDM10" s="264"/>
      <c r="JDN10" s="264"/>
      <c r="JDO10" s="207"/>
      <c r="JDP10" s="82"/>
      <c r="JDQ10" s="215"/>
      <c r="JDR10" s="81"/>
      <c r="JDS10" s="264"/>
      <c r="JDT10" s="264"/>
      <c r="JDU10" s="264"/>
      <c r="JDV10" s="264"/>
      <c r="JDW10" s="207"/>
      <c r="JDX10" s="82"/>
      <c r="JDY10" s="215"/>
      <c r="JDZ10" s="81"/>
      <c r="JEA10" s="264"/>
      <c r="JEB10" s="264"/>
      <c r="JEC10" s="264"/>
      <c r="JED10" s="264"/>
      <c r="JEE10" s="207"/>
      <c r="JEF10" s="82"/>
      <c r="JEG10" s="215"/>
      <c r="JEH10" s="81"/>
      <c r="JEI10" s="264"/>
      <c r="JEJ10" s="264"/>
      <c r="JEK10" s="264"/>
      <c r="JEL10" s="264"/>
      <c r="JEM10" s="207"/>
      <c r="JEN10" s="82"/>
      <c r="JEO10" s="215"/>
      <c r="JEP10" s="81"/>
      <c r="JEQ10" s="264"/>
      <c r="JER10" s="264"/>
      <c r="JES10" s="264"/>
      <c r="JET10" s="264"/>
      <c r="JEU10" s="207"/>
      <c r="JEV10" s="82"/>
      <c r="JEW10" s="215"/>
      <c r="JEX10" s="81"/>
      <c r="JEY10" s="264"/>
      <c r="JEZ10" s="264"/>
      <c r="JFA10" s="264"/>
      <c r="JFB10" s="264"/>
      <c r="JFC10" s="207"/>
      <c r="JFD10" s="82"/>
      <c r="JFE10" s="215"/>
      <c r="JFF10" s="81"/>
      <c r="JFG10" s="264"/>
      <c r="JFH10" s="264"/>
      <c r="JFI10" s="264"/>
      <c r="JFJ10" s="264"/>
      <c r="JFK10" s="207"/>
      <c r="JFL10" s="82"/>
      <c r="JFM10" s="215"/>
      <c r="JFN10" s="81"/>
      <c r="JFO10" s="264"/>
      <c r="JFP10" s="264"/>
      <c r="JFQ10" s="264"/>
      <c r="JFR10" s="264"/>
      <c r="JFS10" s="207"/>
      <c r="JFT10" s="82"/>
      <c r="JFU10" s="215"/>
      <c r="JFV10" s="81"/>
      <c r="JFW10" s="264"/>
      <c r="JFX10" s="264"/>
      <c r="JFY10" s="264"/>
      <c r="JFZ10" s="264"/>
      <c r="JGA10" s="207"/>
      <c r="JGB10" s="82"/>
      <c r="JGC10" s="215"/>
      <c r="JGD10" s="81"/>
      <c r="JGE10" s="264"/>
      <c r="JGF10" s="264"/>
      <c r="JGG10" s="264"/>
      <c r="JGH10" s="264"/>
      <c r="JGI10" s="207"/>
      <c r="JGJ10" s="82"/>
      <c r="JGK10" s="215"/>
      <c r="JGL10" s="81"/>
      <c r="JGM10" s="264"/>
      <c r="JGN10" s="264"/>
      <c r="JGO10" s="264"/>
      <c r="JGP10" s="264"/>
      <c r="JGQ10" s="207"/>
      <c r="JGR10" s="82"/>
      <c r="JGS10" s="215"/>
      <c r="JGT10" s="81"/>
      <c r="JGU10" s="264"/>
      <c r="JGV10" s="264"/>
      <c r="JGW10" s="264"/>
      <c r="JGX10" s="264"/>
      <c r="JGY10" s="207"/>
      <c r="JGZ10" s="82"/>
      <c r="JHA10" s="215"/>
      <c r="JHB10" s="81"/>
      <c r="JHC10" s="264"/>
      <c r="JHD10" s="264"/>
      <c r="JHE10" s="264"/>
      <c r="JHF10" s="264"/>
      <c r="JHG10" s="207"/>
      <c r="JHH10" s="82"/>
      <c r="JHI10" s="215"/>
      <c r="JHJ10" s="81"/>
      <c r="JHK10" s="264"/>
      <c r="JHL10" s="264"/>
      <c r="JHM10" s="264"/>
      <c r="JHN10" s="264"/>
      <c r="JHO10" s="207"/>
      <c r="JHP10" s="82"/>
      <c r="JHQ10" s="215"/>
      <c r="JHR10" s="81"/>
      <c r="JHS10" s="264"/>
      <c r="JHT10" s="264"/>
      <c r="JHU10" s="264"/>
      <c r="JHV10" s="264"/>
      <c r="JHW10" s="207"/>
      <c r="JHX10" s="82"/>
      <c r="JHY10" s="215"/>
      <c r="JHZ10" s="81"/>
      <c r="JIA10" s="264"/>
      <c r="JIB10" s="264"/>
      <c r="JIC10" s="264"/>
      <c r="JID10" s="264"/>
      <c r="JIE10" s="207"/>
      <c r="JIF10" s="82"/>
      <c r="JIG10" s="215"/>
      <c r="JIH10" s="81"/>
      <c r="JII10" s="264"/>
      <c r="JIJ10" s="264"/>
      <c r="JIK10" s="264"/>
      <c r="JIL10" s="264"/>
      <c r="JIM10" s="207"/>
      <c r="JIN10" s="82"/>
      <c r="JIO10" s="215"/>
      <c r="JIP10" s="81"/>
      <c r="JIQ10" s="264"/>
      <c r="JIR10" s="264"/>
      <c r="JIS10" s="264"/>
      <c r="JIT10" s="264"/>
      <c r="JIU10" s="207"/>
      <c r="JIV10" s="82"/>
      <c r="JIW10" s="215"/>
      <c r="JIX10" s="81"/>
      <c r="JIY10" s="264"/>
      <c r="JIZ10" s="264"/>
      <c r="JJA10" s="264"/>
      <c r="JJB10" s="264"/>
      <c r="JJC10" s="207"/>
      <c r="JJD10" s="82"/>
      <c r="JJE10" s="215"/>
      <c r="JJF10" s="81"/>
      <c r="JJG10" s="264"/>
      <c r="JJH10" s="264"/>
      <c r="JJI10" s="264"/>
      <c r="JJJ10" s="264"/>
      <c r="JJK10" s="207"/>
      <c r="JJL10" s="82"/>
      <c r="JJM10" s="215"/>
      <c r="JJN10" s="81"/>
      <c r="JJO10" s="264"/>
      <c r="JJP10" s="264"/>
      <c r="JJQ10" s="264"/>
      <c r="JJR10" s="264"/>
      <c r="JJS10" s="207"/>
      <c r="JJT10" s="82"/>
      <c r="JJU10" s="215"/>
      <c r="JJV10" s="81"/>
      <c r="JJW10" s="264"/>
      <c r="JJX10" s="264"/>
      <c r="JJY10" s="264"/>
      <c r="JJZ10" s="264"/>
      <c r="JKA10" s="207"/>
      <c r="JKB10" s="82"/>
      <c r="JKC10" s="215"/>
      <c r="JKD10" s="81"/>
      <c r="JKE10" s="264"/>
      <c r="JKF10" s="264"/>
      <c r="JKG10" s="264"/>
      <c r="JKH10" s="264"/>
      <c r="JKI10" s="207"/>
      <c r="JKJ10" s="82"/>
      <c r="JKK10" s="215"/>
      <c r="JKL10" s="81"/>
      <c r="JKM10" s="264"/>
      <c r="JKN10" s="264"/>
      <c r="JKO10" s="264"/>
      <c r="JKP10" s="264"/>
      <c r="JKQ10" s="207"/>
      <c r="JKR10" s="82"/>
      <c r="JKS10" s="215"/>
      <c r="JKT10" s="81"/>
      <c r="JKU10" s="264"/>
      <c r="JKV10" s="264"/>
      <c r="JKW10" s="264"/>
      <c r="JKX10" s="264"/>
      <c r="JKY10" s="207"/>
      <c r="JKZ10" s="82"/>
      <c r="JLA10" s="215"/>
      <c r="JLB10" s="81"/>
      <c r="JLC10" s="264"/>
      <c r="JLD10" s="264"/>
      <c r="JLE10" s="264"/>
      <c r="JLF10" s="264"/>
      <c r="JLG10" s="207"/>
      <c r="JLH10" s="82"/>
      <c r="JLI10" s="215"/>
      <c r="JLJ10" s="81"/>
      <c r="JLK10" s="264"/>
      <c r="JLL10" s="264"/>
      <c r="JLM10" s="264"/>
      <c r="JLN10" s="264"/>
      <c r="JLO10" s="207"/>
      <c r="JLP10" s="82"/>
      <c r="JLQ10" s="215"/>
      <c r="JLR10" s="81"/>
      <c r="JLS10" s="264"/>
      <c r="JLT10" s="264"/>
      <c r="JLU10" s="264"/>
      <c r="JLV10" s="264"/>
      <c r="JLW10" s="207"/>
      <c r="JLX10" s="82"/>
      <c r="JLY10" s="215"/>
      <c r="JLZ10" s="81"/>
      <c r="JMA10" s="264"/>
      <c r="JMB10" s="264"/>
      <c r="JMC10" s="264"/>
      <c r="JMD10" s="264"/>
      <c r="JME10" s="207"/>
      <c r="JMF10" s="82"/>
      <c r="JMG10" s="215"/>
      <c r="JMH10" s="81"/>
      <c r="JMI10" s="264"/>
      <c r="JMJ10" s="264"/>
      <c r="JMK10" s="264"/>
      <c r="JML10" s="264"/>
      <c r="JMM10" s="207"/>
      <c r="JMN10" s="82"/>
      <c r="JMO10" s="215"/>
      <c r="JMP10" s="81"/>
      <c r="JMQ10" s="264"/>
      <c r="JMR10" s="264"/>
      <c r="JMS10" s="264"/>
      <c r="JMT10" s="264"/>
      <c r="JMU10" s="207"/>
      <c r="JMV10" s="82"/>
      <c r="JMW10" s="215"/>
      <c r="JMX10" s="81"/>
      <c r="JMY10" s="264"/>
      <c r="JMZ10" s="264"/>
      <c r="JNA10" s="264"/>
      <c r="JNB10" s="264"/>
      <c r="JNC10" s="207"/>
      <c r="JND10" s="82"/>
      <c r="JNE10" s="215"/>
      <c r="JNF10" s="81"/>
      <c r="JNG10" s="264"/>
      <c r="JNH10" s="264"/>
      <c r="JNI10" s="264"/>
      <c r="JNJ10" s="264"/>
      <c r="JNK10" s="207"/>
      <c r="JNL10" s="82"/>
      <c r="JNM10" s="215"/>
      <c r="JNN10" s="81"/>
      <c r="JNO10" s="264"/>
      <c r="JNP10" s="264"/>
      <c r="JNQ10" s="264"/>
      <c r="JNR10" s="264"/>
      <c r="JNS10" s="207"/>
      <c r="JNT10" s="82"/>
      <c r="JNU10" s="215"/>
      <c r="JNV10" s="81"/>
      <c r="JNW10" s="264"/>
      <c r="JNX10" s="264"/>
      <c r="JNY10" s="264"/>
      <c r="JNZ10" s="264"/>
      <c r="JOA10" s="207"/>
      <c r="JOB10" s="82"/>
      <c r="JOC10" s="215"/>
      <c r="JOD10" s="81"/>
      <c r="JOE10" s="264"/>
      <c r="JOF10" s="264"/>
      <c r="JOG10" s="264"/>
      <c r="JOH10" s="264"/>
      <c r="JOI10" s="207"/>
      <c r="JOJ10" s="82"/>
      <c r="JOK10" s="215"/>
      <c r="JOL10" s="81"/>
      <c r="JOM10" s="264"/>
      <c r="JON10" s="264"/>
      <c r="JOO10" s="264"/>
      <c r="JOP10" s="264"/>
      <c r="JOQ10" s="207"/>
      <c r="JOR10" s="82"/>
      <c r="JOS10" s="215"/>
      <c r="JOT10" s="81"/>
      <c r="JOU10" s="264"/>
      <c r="JOV10" s="264"/>
      <c r="JOW10" s="264"/>
      <c r="JOX10" s="264"/>
      <c r="JOY10" s="207"/>
      <c r="JOZ10" s="82"/>
      <c r="JPA10" s="215"/>
      <c r="JPB10" s="81"/>
      <c r="JPC10" s="264"/>
      <c r="JPD10" s="264"/>
      <c r="JPE10" s="264"/>
      <c r="JPF10" s="264"/>
      <c r="JPG10" s="207"/>
      <c r="JPH10" s="82"/>
      <c r="JPI10" s="215"/>
      <c r="JPJ10" s="81"/>
      <c r="JPK10" s="264"/>
      <c r="JPL10" s="264"/>
      <c r="JPM10" s="264"/>
      <c r="JPN10" s="264"/>
      <c r="JPO10" s="207"/>
      <c r="JPP10" s="82"/>
      <c r="JPQ10" s="215"/>
      <c r="JPR10" s="81"/>
      <c r="JPS10" s="264"/>
      <c r="JPT10" s="264"/>
      <c r="JPU10" s="264"/>
      <c r="JPV10" s="264"/>
      <c r="JPW10" s="207"/>
      <c r="JPX10" s="82"/>
      <c r="JPY10" s="215"/>
      <c r="JPZ10" s="81"/>
      <c r="JQA10" s="264"/>
      <c r="JQB10" s="264"/>
      <c r="JQC10" s="264"/>
      <c r="JQD10" s="264"/>
      <c r="JQE10" s="207"/>
      <c r="JQF10" s="82"/>
      <c r="JQG10" s="215"/>
      <c r="JQH10" s="81"/>
      <c r="JQI10" s="264"/>
      <c r="JQJ10" s="264"/>
      <c r="JQK10" s="264"/>
      <c r="JQL10" s="264"/>
      <c r="JQM10" s="207"/>
      <c r="JQN10" s="82"/>
      <c r="JQO10" s="215"/>
      <c r="JQP10" s="81"/>
      <c r="JQQ10" s="264"/>
      <c r="JQR10" s="264"/>
      <c r="JQS10" s="264"/>
      <c r="JQT10" s="264"/>
      <c r="JQU10" s="207"/>
      <c r="JQV10" s="82"/>
      <c r="JQW10" s="215"/>
      <c r="JQX10" s="81"/>
      <c r="JQY10" s="264"/>
      <c r="JQZ10" s="264"/>
      <c r="JRA10" s="264"/>
      <c r="JRB10" s="264"/>
      <c r="JRC10" s="207"/>
      <c r="JRD10" s="82"/>
      <c r="JRE10" s="215"/>
      <c r="JRF10" s="81"/>
      <c r="JRG10" s="264"/>
      <c r="JRH10" s="264"/>
      <c r="JRI10" s="264"/>
      <c r="JRJ10" s="264"/>
      <c r="JRK10" s="207"/>
      <c r="JRL10" s="82"/>
      <c r="JRM10" s="215"/>
      <c r="JRN10" s="81"/>
      <c r="JRO10" s="264"/>
      <c r="JRP10" s="264"/>
      <c r="JRQ10" s="264"/>
      <c r="JRR10" s="264"/>
      <c r="JRS10" s="207"/>
      <c r="JRT10" s="82"/>
      <c r="JRU10" s="215"/>
      <c r="JRV10" s="81"/>
      <c r="JRW10" s="264"/>
      <c r="JRX10" s="264"/>
      <c r="JRY10" s="264"/>
      <c r="JRZ10" s="264"/>
      <c r="JSA10" s="207"/>
      <c r="JSB10" s="82"/>
      <c r="JSC10" s="215"/>
      <c r="JSD10" s="81"/>
      <c r="JSE10" s="264"/>
      <c r="JSF10" s="264"/>
      <c r="JSG10" s="264"/>
      <c r="JSH10" s="264"/>
      <c r="JSI10" s="207"/>
      <c r="JSJ10" s="82"/>
      <c r="JSK10" s="215"/>
      <c r="JSL10" s="81"/>
      <c r="JSM10" s="264"/>
      <c r="JSN10" s="264"/>
      <c r="JSO10" s="264"/>
      <c r="JSP10" s="264"/>
      <c r="JSQ10" s="207"/>
      <c r="JSR10" s="82"/>
      <c r="JSS10" s="215"/>
      <c r="JST10" s="81"/>
      <c r="JSU10" s="264"/>
      <c r="JSV10" s="264"/>
      <c r="JSW10" s="264"/>
      <c r="JSX10" s="264"/>
      <c r="JSY10" s="207"/>
      <c r="JSZ10" s="82"/>
      <c r="JTA10" s="215"/>
      <c r="JTB10" s="81"/>
      <c r="JTC10" s="264"/>
      <c r="JTD10" s="264"/>
      <c r="JTE10" s="264"/>
      <c r="JTF10" s="264"/>
      <c r="JTG10" s="207"/>
      <c r="JTH10" s="82"/>
      <c r="JTI10" s="215"/>
      <c r="JTJ10" s="81"/>
      <c r="JTK10" s="264"/>
      <c r="JTL10" s="264"/>
      <c r="JTM10" s="264"/>
      <c r="JTN10" s="264"/>
      <c r="JTO10" s="207"/>
      <c r="JTP10" s="82"/>
      <c r="JTQ10" s="215"/>
      <c r="JTR10" s="81"/>
      <c r="JTS10" s="264"/>
      <c r="JTT10" s="264"/>
      <c r="JTU10" s="264"/>
      <c r="JTV10" s="264"/>
      <c r="JTW10" s="207"/>
      <c r="JTX10" s="82"/>
      <c r="JTY10" s="215"/>
      <c r="JTZ10" s="81"/>
      <c r="JUA10" s="264"/>
      <c r="JUB10" s="264"/>
      <c r="JUC10" s="264"/>
      <c r="JUD10" s="264"/>
      <c r="JUE10" s="207"/>
      <c r="JUF10" s="82"/>
      <c r="JUG10" s="215"/>
      <c r="JUH10" s="81"/>
      <c r="JUI10" s="264"/>
      <c r="JUJ10" s="264"/>
      <c r="JUK10" s="264"/>
      <c r="JUL10" s="264"/>
      <c r="JUM10" s="207"/>
      <c r="JUN10" s="82"/>
      <c r="JUO10" s="215"/>
      <c r="JUP10" s="81"/>
      <c r="JUQ10" s="264"/>
      <c r="JUR10" s="264"/>
      <c r="JUS10" s="264"/>
      <c r="JUT10" s="264"/>
      <c r="JUU10" s="207"/>
      <c r="JUV10" s="82"/>
      <c r="JUW10" s="215"/>
      <c r="JUX10" s="81"/>
      <c r="JUY10" s="264"/>
      <c r="JUZ10" s="264"/>
      <c r="JVA10" s="264"/>
      <c r="JVB10" s="264"/>
      <c r="JVC10" s="207"/>
      <c r="JVD10" s="82"/>
      <c r="JVE10" s="215"/>
      <c r="JVF10" s="81"/>
      <c r="JVG10" s="264"/>
      <c r="JVH10" s="264"/>
      <c r="JVI10" s="264"/>
      <c r="JVJ10" s="264"/>
      <c r="JVK10" s="207"/>
      <c r="JVL10" s="82"/>
      <c r="JVM10" s="215"/>
      <c r="JVN10" s="81"/>
      <c r="JVO10" s="264"/>
      <c r="JVP10" s="264"/>
      <c r="JVQ10" s="264"/>
      <c r="JVR10" s="264"/>
      <c r="JVS10" s="207"/>
      <c r="JVT10" s="82"/>
      <c r="JVU10" s="215"/>
      <c r="JVV10" s="81"/>
      <c r="JVW10" s="264"/>
      <c r="JVX10" s="264"/>
      <c r="JVY10" s="264"/>
      <c r="JVZ10" s="264"/>
      <c r="JWA10" s="207"/>
      <c r="JWB10" s="82"/>
      <c r="JWC10" s="215"/>
      <c r="JWD10" s="81"/>
      <c r="JWE10" s="264"/>
      <c r="JWF10" s="264"/>
      <c r="JWG10" s="264"/>
      <c r="JWH10" s="264"/>
      <c r="JWI10" s="207"/>
      <c r="JWJ10" s="82"/>
      <c r="JWK10" s="215"/>
      <c r="JWL10" s="81"/>
      <c r="JWM10" s="264"/>
      <c r="JWN10" s="264"/>
      <c r="JWO10" s="264"/>
      <c r="JWP10" s="264"/>
      <c r="JWQ10" s="207"/>
      <c r="JWR10" s="82"/>
      <c r="JWS10" s="215"/>
      <c r="JWT10" s="81"/>
      <c r="JWU10" s="264"/>
      <c r="JWV10" s="264"/>
      <c r="JWW10" s="264"/>
      <c r="JWX10" s="264"/>
      <c r="JWY10" s="207"/>
      <c r="JWZ10" s="82"/>
      <c r="JXA10" s="215"/>
      <c r="JXB10" s="81"/>
      <c r="JXC10" s="264"/>
      <c r="JXD10" s="264"/>
      <c r="JXE10" s="264"/>
      <c r="JXF10" s="264"/>
      <c r="JXG10" s="207"/>
      <c r="JXH10" s="82"/>
      <c r="JXI10" s="215"/>
      <c r="JXJ10" s="81"/>
      <c r="JXK10" s="264"/>
      <c r="JXL10" s="264"/>
      <c r="JXM10" s="264"/>
      <c r="JXN10" s="264"/>
      <c r="JXO10" s="207"/>
      <c r="JXP10" s="82"/>
      <c r="JXQ10" s="215"/>
      <c r="JXR10" s="81"/>
      <c r="JXS10" s="264"/>
      <c r="JXT10" s="264"/>
      <c r="JXU10" s="264"/>
      <c r="JXV10" s="264"/>
      <c r="JXW10" s="207"/>
      <c r="JXX10" s="82"/>
      <c r="JXY10" s="215"/>
      <c r="JXZ10" s="81"/>
      <c r="JYA10" s="264"/>
      <c r="JYB10" s="264"/>
      <c r="JYC10" s="264"/>
      <c r="JYD10" s="264"/>
      <c r="JYE10" s="207"/>
      <c r="JYF10" s="82"/>
      <c r="JYG10" s="215"/>
      <c r="JYH10" s="81"/>
      <c r="JYI10" s="264"/>
      <c r="JYJ10" s="264"/>
      <c r="JYK10" s="264"/>
      <c r="JYL10" s="264"/>
      <c r="JYM10" s="207"/>
      <c r="JYN10" s="82"/>
      <c r="JYO10" s="215"/>
      <c r="JYP10" s="81"/>
      <c r="JYQ10" s="264"/>
      <c r="JYR10" s="264"/>
      <c r="JYS10" s="264"/>
      <c r="JYT10" s="264"/>
      <c r="JYU10" s="207"/>
      <c r="JYV10" s="82"/>
      <c r="JYW10" s="215"/>
      <c r="JYX10" s="81"/>
      <c r="JYY10" s="264"/>
      <c r="JYZ10" s="264"/>
      <c r="JZA10" s="264"/>
      <c r="JZB10" s="264"/>
      <c r="JZC10" s="207"/>
      <c r="JZD10" s="82"/>
      <c r="JZE10" s="215"/>
      <c r="JZF10" s="81"/>
      <c r="JZG10" s="264"/>
      <c r="JZH10" s="264"/>
      <c r="JZI10" s="264"/>
      <c r="JZJ10" s="264"/>
      <c r="JZK10" s="207"/>
      <c r="JZL10" s="82"/>
      <c r="JZM10" s="215"/>
      <c r="JZN10" s="81"/>
      <c r="JZO10" s="264"/>
      <c r="JZP10" s="264"/>
      <c r="JZQ10" s="264"/>
      <c r="JZR10" s="264"/>
      <c r="JZS10" s="207"/>
      <c r="JZT10" s="82"/>
      <c r="JZU10" s="215"/>
      <c r="JZV10" s="81"/>
      <c r="JZW10" s="264"/>
      <c r="JZX10" s="264"/>
      <c r="JZY10" s="264"/>
      <c r="JZZ10" s="264"/>
      <c r="KAA10" s="207"/>
      <c r="KAB10" s="82"/>
      <c r="KAC10" s="215"/>
      <c r="KAD10" s="81"/>
      <c r="KAE10" s="264"/>
      <c r="KAF10" s="264"/>
      <c r="KAG10" s="264"/>
      <c r="KAH10" s="264"/>
      <c r="KAI10" s="207"/>
      <c r="KAJ10" s="82"/>
      <c r="KAK10" s="215"/>
      <c r="KAL10" s="81"/>
      <c r="KAM10" s="264"/>
      <c r="KAN10" s="264"/>
      <c r="KAO10" s="264"/>
      <c r="KAP10" s="264"/>
      <c r="KAQ10" s="207"/>
      <c r="KAR10" s="82"/>
      <c r="KAS10" s="215"/>
      <c r="KAT10" s="81"/>
      <c r="KAU10" s="264"/>
      <c r="KAV10" s="264"/>
      <c r="KAW10" s="264"/>
      <c r="KAX10" s="264"/>
      <c r="KAY10" s="207"/>
      <c r="KAZ10" s="82"/>
      <c r="KBA10" s="215"/>
      <c r="KBB10" s="81"/>
      <c r="KBC10" s="264"/>
      <c r="KBD10" s="264"/>
      <c r="KBE10" s="264"/>
      <c r="KBF10" s="264"/>
      <c r="KBG10" s="207"/>
      <c r="KBH10" s="82"/>
      <c r="KBI10" s="215"/>
      <c r="KBJ10" s="81"/>
      <c r="KBK10" s="264"/>
      <c r="KBL10" s="264"/>
      <c r="KBM10" s="264"/>
      <c r="KBN10" s="264"/>
      <c r="KBO10" s="207"/>
      <c r="KBP10" s="82"/>
      <c r="KBQ10" s="215"/>
      <c r="KBR10" s="81"/>
      <c r="KBS10" s="264"/>
      <c r="KBT10" s="264"/>
      <c r="KBU10" s="264"/>
      <c r="KBV10" s="264"/>
      <c r="KBW10" s="207"/>
      <c r="KBX10" s="82"/>
      <c r="KBY10" s="215"/>
      <c r="KBZ10" s="81"/>
      <c r="KCA10" s="264"/>
      <c r="KCB10" s="264"/>
      <c r="KCC10" s="264"/>
      <c r="KCD10" s="264"/>
      <c r="KCE10" s="207"/>
      <c r="KCF10" s="82"/>
      <c r="KCG10" s="215"/>
      <c r="KCH10" s="81"/>
      <c r="KCI10" s="264"/>
      <c r="KCJ10" s="264"/>
      <c r="KCK10" s="264"/>
      <c r="KCL10" s="264"/>
      <c r="KCM10" s="207"/>
      <c r="KCN10" s="82"/>
      <c r="KCO10" s="215"/>
      <c r="KCP10" s="81"/>
      <c r="KCQ10" s="264"/>
      <c r="KCR10" s="264"/>
      <c r="KCS10" s="264"/>
      <c r="KCT10" s="264"/>
      <c r="KCU10" s="207"/>
      <c r="KCV10" s="82"/>
      <c r="KCW10" s="215"/>
      <c r="KCX10" s="81"/>
      <c r="KCY10" s="264"/>
      <c r="KCZ10" s="264"/>
      <c r="KDA10" s="264"/>
      <c r="KDB10" s="264"/>
      <c r="KDC10" s="207"/>
      <c r="KDD10" s="82"/>
      <c r="KDE10" s="215"/>
      <c r="KDF10" s="81"/>
      <c r="KDG10" s="264"/>
      <c r="KDH10" s="264"/>
      <c r="KDI10" s="264"/>
      <c r="KDJ10" s="264"/>
      <c r="KDK10" s="207"/>
      <c r="KDL10" s="82"/>
      <c r="KDM10" s="215"/>
      <c r="KDN10" s="81"/>
      <c r="KDO10" s="264"/>
      <c r="KDP10" s="264"/>
      <c r="KDQ10" s="264"/>
      <c r="KDR10" s="264"/>
      <c r="KDS10" s="207"/>
      <c r="KDT10" s="82"/>
      <c r="KDU10" s="215"/>
      <c r="KDV10" s="81"/>
      <c r="KDW10" s="264"/>
      <c r="KDX10" s="264"/>
      <c r="KDY10" s="264"/>
      <c r="KDZ10" s="264"/>
      <c r="KEA10" s="207"/>
      <c r="KEB10" s="82"/>
      <c r="KEC10" s="215"/>
      <c r="KED10" s="81"/>
      <c r="KEE10" s="264"/>
      <c r="KEF10" s="264"/>
      <c r="KEG10" s="264"/>
      <c r="KEH10" s="264"/>
      <c r="KEI10" s="207"/>
      <c r="KEJ10" s="82"/>
      <c r="KEK10" s="215"/>
      <c r="KEL10" s="81"/>
      <c r="KEM10" s="264"/>
      <c r="KEN10" s="264"/>
      <c r="KEO10" s="264"/>
      <c r="KEP10" s="264"/>
      <c r="KEQ10" s="207"/>
      <c r="KER10" s="82"/>
      <c r="KES10" s="215"/>
      <c r="KET10" s="81"/>
      <c r="KEU10" s="264"/>
      <c r="KEV10" s="264"/>
      <c r="KEW10" s="264"/>
      <c r="KEX10" s="264"/>
      <c r="KEY10" s="207"/>
      <c r="KEZ10" s="82"/>
      <c r="KFA10" s="215"/>
      <c r="KFB10" s="81"/>
      <c r="KFC10" s="264"/>
      <c r="KFD10" s="264"/>
      <c r="KFE10" s="264"/>
      <c r="KFF10" s="264"/>
      <c r="KFG10" s="207"/>
      <c r="KFH10" s="82"/>
      <c r="KFI10" s="215"/>
      <c r="KFJ10" s="81"/>
      <c r="KFK10" s="264"/>
      <c r="KFL10" s="264"/>
      <c r="KFM10" s="264"/>
      <c r="KFN10" s="264"/>
      <c r="KFO10" s="207"/>
      <c r="KFP10" s="82"/>
      <c r="KFQ10" s="215"/>
      <c r="KFR10" s="81"/>
      <c r="KFS10" s="264"/>
      <c r="KFT10" s="264"/>
      <c r="KFU10" s="264"/>
      <c r="KFV10" s="264"/>
      <c r="KFW10" s="207"/>
      <c r="KFX10" s="82"/>
      <c r="KFY10" s="215"/>
      <c r="KFZ10" s="81"/>
      <c r="KGA10" s="264"/>
      <c r="KGB10" s="264"/>
      <c r="KGC10" s="264"/>
      <c r="KGD10" s="264"/>
      <c r="KGE10" s="207"/>
      <c r="KGF10" s="82"/>
      <c r="KGG10" s="215"/>
      <c r="KGH10" s="81"/>
      <c r="KGI10" s="264"/>
      <c r="KGJ10" s="264"/>
      <c r="KGK10" s="264"/>
      <c r="KGL10" s="264"/>
      <c r="KGM10" s="207"/>
      <c r="KGN10" s="82"/>
      <c r="KGO10" s="215"/>
      <c r="KGP10" s="81"/>
      <c r="KGQ10" s="264"/>
      <c r="KGR10" s="264"/>
      <c r="KGS10" s="264"/>
      <c r="KGT10" s="264"/>
      <c r="KGU10" s="207"/>
      <c r="KGV10" s="82"/>
      <c r="KGW10" s="215"/>
      <c r="KGX10" s="81"/>
      <c r="KGY10" s="264"/>
      <c r="KGZ10" s="264"/>
      <c r="KHA10" s="264"/>
      <c r="KHB10" s="264"/>
      <c r="KHC10" s="207"/>
      <c r="KHD10" s="82"/>
      <c r="KHE10" s="215"/>
      <c r="KHF10" s="81"/>
      <c r="KHG10" s="264"/>
      <c r="KHH10" s="264"/>
      <c r="KHI10" s="264"/>
      <c r="KHJ10" s="264"/>
      <c r="KHK10" s="207"/>
      <c r="KHL10" s="82"/>
      <c r="KHM10" s="215"/>
      <c r="KHN10" s="81"/>
      <c r="KHO10" s="264"/>
      <c r="KHP10" s="264"/>
      <c r="KHQ10" s="264"/>
      <c r="KHR10" s="264"/>
      <c r="KHS10" s="207"/>
      <c r="KHT10" s="82"/>
      <c r="KHU10" s="215"/>
      <c r="KHV10" s="81"/>
      <c r="KHW10" s="264"/>
      <c r="KHX10" s="264"/>
      <c r="KHY10" s="264"/>
      <c r="KHZ10" s="264"/>
      <c r="KIA10" s="207"/>
      <c r="KIB10" s="82"/>
      <c r="KIC10" s="215"/>
      <c r="KID10" s="81"/>
      <c r="KIE10" s="264"/>
      <c r="KIF10" s="264"/>
      <c r="KIG10" s="264"/>
      <c r="KIH10" s="264"/>
      <c r="KII10" s="207"/>
      <c r="KIJ10" s="82"/>
      <c r="KIK10" s="215"/>
      <c r="KIL10" s="81"/>
      <c r="KIM10" s="264"/>
      <c r="KIN10" s="264"/>
      <c r="KIO10" s="264"/>
      <c r="KIP10" s="264"/>
      <c r="KIQ10" s="207"/>
      <c r="KIR10" s="82"/>
      <c r="KIS10" s="215"/>
      <c r="KIT10" s="81"/>
      <c r="KIU10" s="264"/>
      <c r="KIV10" s="264"/>
      <c r="KIW10" s="264"/>
      <c r="KIX10" s="264"/>
      <c r="KIY10" s="207"/>
      <c r="KIZ10" s="82"/>
      <c r="KJA10" s="215"/>
      <c r="KJB10" s="81"/>
      <c r="KJC10" s="264"/>
      <c r="KJD10" s="264"/>
      <c r="KJE10" s="264"/>
      <c r="KJF10" s="264"/>
      <c r="KJG10" s="207"/>
      <c r="KJH10" s="82"/>
      <c r="KJI10" s="215"/>
      <c r="KJJ10" s="81"/>
      <c r="KJK10" s="264"/>
      <c r="KJL10" s="264"/>
      <c r="KJM10" s="264"/>
      <c r="KJN10" s="264"/>
      <c r="KJO10" s="207"/>
      <c r="KJP10" s="82"/>
      <c r="KJQ10" s="215"/>
      <c r="KJR10" s="81"/>
      <c r="KJS10" s="264"/>
      <c r="KJT10" s="264"/>
      <c r="KJU10" s="264"/>
      <c r="KJV10" s="264"/>
      <c r="KJW10" s="207"/>
      <c r="KJX10" s="82"/>
      <c r="KJY10" s="215"/>
      <c r="KJZ10" s="81"/>
      <c r="KKA10" s="264"/>
      <c r="KKB10" s="264"/>
      <c r="KKC10" s="264"/>
      <c r="KKD10" s="264"/>
      <c r="KKE10" s="207"/>
      <c r="KKF10" s="82"/>
      <c r="KKG10" s="215"/>
      <c r="KKH10" s="81"/>
      <c r="KKI10" s="264"/>
      <c r="KKJ10" s="264"/>
      <c r="KKK10" s="264"/>
      <c r="KKL10" s="264"/>
      <c r="KKM10" s="207"/>
      <c r="KKN10" s="82"/>
      <c r="KKO10" s="215"/>
      <c r="KKP10" s="81"/>
      <c r="KKQ10" s="264"/>
      <c r="KKR10" s="264"/>
      <c r="KKS10" s="264"/>
      <c r="KKT10" s="264"/>
      <c r="KKU10" s="207"/>
      <c r="KKV10" s="82"/>
      <c r="KKW10" s="215"/>
      <c r="KKX10" s="81"/>
      <c r="KKY10" s="264"/>
      <c r="KKZ10" s="264"/>
      <c r="KLA10" s="264"/>
      <c r="KLB10" s="264"/>
      <c r="KLC10" s="207"/>
      <c r="KLD10" s="82"/>
      <c r="KLE10" s="215"/>
      <c r="KLF10" s="81"/>
      <c r="KLG10" s="264"/>
      <c r="KLH10" s="264"/>
      <c r="KLI10" s="264"/>
      <c r="KLJ10" s="264"/>
      <c r="KLK10" s="207"/>
      <c r="KLL10" s="82"/>
      <c r="KLM10" s="215"/>
      <c r="KLN10" s="81"/>
      <c r="KLO10" s="264"/>
      <c r="KLP10" s="264"/>
      <c r="KLQ10" s="264"/>
      <c r="KLR10" s="264"/>
      <c r="KLS10" s="207"/>
      <c r="KLT10" s="82"/>
      <c r="KLU10" s="215"/>
      <c r="KLV10" s="81"/>
      <c r="KLW10" s="264"/>
      <c r="KLX10" s="264"/>
      <c r="KLY10" s="264"/>
      <c r="KLZ10" s="264"/>
      <c r="KMA10" s="207"/>
      <c r="KMB10" s="82"/>
      <c r="KMC10" s="215"/>
      <c r="KMD10" s="81"/>
      <c r="KME10" s="264"/>
      <c r="KMF10" s="264"/>
      <c r="KMG10" s="264"/>
      <c r="KMH10" s="264"/>
      <c r="KMI10" s="207"/>
      <c r="KMJ10" s="82"/>
      <c r="KMK10" s="215"/>
      <c r="KML10" s="81"/>
      <c r="KMM10" s="264"/>
      <c r="KMN10" s="264"/>
      <c r="KMO10" s="264"/>
      <c r="KMP10" s="264"/>
      <c r="KMQ10" s="207"/>
      <c r="KMR10" s="82"/>
      <c r="KMS10" s="215"/>
      <c r="KMT10" s="81"/>
      <c r="KMU10" s="264"/>
      <c r="KMV10" s="264"/>
      <c r="KMW10" s="264"/>
      <c r="KMX10" s="264"/>
      <c r="KMY10" s="207"/>
      <c r="KMZ10" s="82"/>
      <c r="KNA10" s="215"/>
      <c r="KNB10" s="81"/>
      <c r="KNC10" s="264"/>
      <c r="KND10" s="264"/>
      <c r="KNE10" s="264"/>
      <c r="KNF10" s="264"/>
      <c r="KNG10" s="207"/>
      <c r="KNH10" s="82"/>
      <c r="KNI10" s="215"/>
      <c r="KNJ10" s="81"/>
      <c r="KNK10" s="264"/>
      <c r="KNL10" s="264"/>
      <c r="KNM10" s="264"/>
      <c r="KNN10" s="264"/>
      <c r="KNO10" s="207"/>
      <c r="KNP10" s="82"/>
      <c r="KNQ10" s="215"/>
      <c r="KNR10" s="81"/>
      <c r="KNS10" s="264"/>
      <c r="KNT10" s="264"/>
      <c r="KNU10" s="264"/>
      <c r="KNV10" s="264"/>
      <c r="KNW10" s="207"/>
      <c r="KNX10" s="82"/>
      <c r="KNY10" s="215"/>
      <c r="KNZ10" s="81"/>
      <c r="KOA10" s="264"/>
      <c r="KOB10" s="264"/>
      <c r="KOC10" s="264"/>
      <c r="KOD10" s="264"/>
      <c r="KOE10" s="207"/>
      <c r="KOF10" s="82"/>
      <c r="KOG10" s="215"/>
      <c r="KOH10" s="81"/>
      <c r="KOI10" s="264"/>
      <c r="KOJ10" s="264"/>
      <c r="KOK10" s="264"/>
      <c r="KOL10" s="264"/>
      <c r="KOM10" s="207"/>
      <c r="KON10" s="82"/>
      <c r="KOO10" s="215"/>
      <c r="KOP10" s="81"/>
      <c r="KOQ10" s="264"/>
      <c r="KOR10" s="264"/>
      <c r="KOS10" s="264"/>
      <c r="KOT10" s="264"/>
      <c r="KOU10" s="207"/>
      <c r="KOV10" s="82"/>
      <c r="KOW10" s="215"/>
      <c r="KOX10" s="81"/>
      <c r="KOY10" s="264"/>
      <c r="KOZ10" s="264"/>
      <c r="KPA10" s="264"/>
      <c r="KPB10" s="264"/>
      <c r="KPC10" s="207"/>
      <c r="KPD10" s="82"/>
      <c r="KPE10" s="215"/>
      <c r="KPF10" s="81"/>
      <c r="KPG10" s="264"/>
      <c r="KPH10" s="264"/>
      <c r="KPI10" s="264"/>
      <c r="KPJ10" s="264"/>
      <c r="KPK10" s="207"/>
      <c r="KPL10" s="82"/>
      <c r="KPM10" s="215"/>
      <c r="KPN10" s="81"/>
      <c r="KPO10" s="264"/>
      <c r="KPP10" s="264"/>
      <c r="KPQ10" s="264"/>
      <c r="KPR10" s="264"/>
      <c r="KPS10" s="207"/>
      <c r="KPT10" s="82"/>
      <c r="KPU10" s="215"/>
      <c r="KPV10" s="81"/>
      <c r="KPW10" s="264"/>
      <c r="KPX10" s="264"/>
      <c r="KPY10" s="264"/>
      <c r="KPZ10" s="264"/>
      <c r="KQA10" s="207"/>
      <c r="KQB10" s="82"/>
      <c r="KQC10" s="215"/>
      <c r="KQD10" s="81"/>
      <c r="KQE10" s="264"/>
      <c r="KQF10" s="264"/>
      <c r="KQG10" s="264"/>
      <c r="KQH10" s="264"/>
      <c r="KQI10" s="207"/>
      <c r="KQJ10" s="82"/>
      <c r="KQK10" s="215"/>
      <c r="KQL10" s="81"/>
      <c r="KQM10" s="264"/>
      <c r="KQN10" s="264"/>
      <c r="KQO10" s="264"/>
      <c r="KQP10" s="264"/>
      <c r="KQQ10" s="207"/>
      <c r="KQR10" s="82"/>
      <c r="KQS10" s="215"/>
      <c r="KQT10" s="81"/>
      <c r="KQU10" s="264"/>
      <c r="KQV10" s="264"/>
      <c r="KQW10" s="264"/>
      <c r="KQX10" s="264"/>
      <c r="KQY10" s="207"/>
      <c r="KQZ10" s="82"/>
      <c r="KRA10" s="215"/>
      <c r="KRB10" s="81"/>
      <c r="KRC10" s="264"/>
      <c r="KRD10" s="264"/>
      <c r="KRE10" s="264"/>
      <c r="KRF10" s="264"/>
      <c r="KRG10" s="207"/>
      <c r="KRH10" s="82"/>
      <c r="KRI10" s="215"/>
      <c r="KRJ10" s="81"/>
      <c r="KRK10" s="264"/>
      <c r="KRL10" s="264"/>
      <c r="KRM10" s="264"/>
      <c r="KRN10" s="264"/>
      <c r="KRO10" s="207"/>
      <c r="KRP10" s="82"/>
      <c r="KRQ10" s="215"/>
      <c r="KRR10" s="81"/>
      <c r="KRS10" s="264"/>
      <c r="KRT10" s="264"/>
      <c r="KRU10" s="264"/>
      <c r="KRV10" s="264"/>
      <c r="KRW10" s="207"/>
      <c r="KRX10" s="82"/>
      <c r="KRY10" s="215"/>
      <c r="KRZ10" s="81"/>
      <c r="KSA10" s="264"/>
      <c r="KSB10" s="264"/>
      <c r="KSC10" s="264"/>
      <c r="KSD10" s="264"/>
      <c r="KSE10" s="207"/>
      <c r="KSF10" s="82"/>
      <c r="KSG10" s="215"/>
      <c r="KSH10" s="81"/>
      <c r="KSI10" s="264"/>
      <c r="KSJ10" s="264"/>
      <c r="KSK10" s="264"/>
      <c r="KSL10" s="264"/>
      <c r="KSM10" s="207"/>
      <c r="KSN10" s="82"/>
      <c r="KSO10" s="215"/>
      <c r="KSP10" s="81"/>
      <c r="KSQ10" s="264"/>
      <c r="KSR10" s="264"/>
      <c r="KSS10" s="264"/>
      <c r="KST10" s="264"/>
      <c r="KSU10" s="207"/>
      <c r="KSV10" s="82"/>
      <c r="KSW10" s="215"/>
      <c r="KSX10" s="81"/>
      <c r="KSY10" s="264"/>
      <c r="KSZ10" s="264"/>
      <c r="KTA10" s="264"/>
      <c r="KTB10" s="264"/>
      <c r="KTC10" s="207"/>
      <c r="KTD10" s="82"/>
      <c r="KTE10" s="215"/>
      <c r="KTF10" s="81"/>
      <c r="KTG10" s="264"/>
      <c r="KTH10" s="264"/>
      <c r="KTI10" s="264"/>
      <c r="KTJ10" s="264"/>
      <c r="KTK10" s="207"/>
      <c r="KTL10" s="82"/>
      <c r="KTM10" s="215"/>
      <c r="KTN10" s="81"/>
      <c r="KTO10" s="264"/>
      <c r="KTP10" s="264"/>
      <c r="KTQ10" s="264"/>
      <c r="KTR10" s="264"/>
      <c r="KTS10" s="207"/>
      <c r="KTT10" s="82"/>
      <c r="KTU10" s="215"/>
      <c r="KTV10" s="81"/>
      <c r="KTW10" s="264"/>
      <c r="KTX10" s="264"/>
      <c r="KTY10" s="264"/>
      <c r="KTZ10" s="264"/>
      <c r="KUA10" s="207"/>
      <c r="KUB10" s="82"/>
      <c r="KUC10" s="215"/>
      <c r="KUD10" s="81"/>
      <c r="KUE10" s="264"/>
      <c r="KUF10" s="264"/>
      <c r="KUG10" s="264"/>
      <c r="KUH10" s="264"/>
      <c r="KUI10" s="207"/>
      <c r="KUJ10" s="82"/>
      <c r="KUK10" s="215"/>
      <c r="KUL10" s="81"/>
      <c r="KUM10" s="264"/>
      <c r="KUN10" s="264"/>
      <c r="KUO10" s="264"/>
      <c r="KUP10" s="264"/>
      <c r="KUQ10" s="207"/>
      <c r="KUR10" s="82"/>
      <c r="KUS10" s="215"/>
      <c r="KUT10" s="81"/>
      <c r="KUU10" s="264"/>
      <c r="KUV10" s="264"/>
      <c r="KUW10" s="264"/>
      <c r="KUX10" s="264"/>
      <c r="KUY10" s="207"/>
      <c r="KUZ10" s="82"/>
      <c r="KVA10" s="215"/>
      <c r="KVB10" s="81"/>
      <c r="KVC10" s="264"/>
      <c r="KVD10" s="264"/>
      <c r="KVE10" s="264"/>
      <c r="KVF10" s="264"/>
      <c r="KVG10" s="207"/>
      <c r="KVH10" s="82"/>
      <c r="KVI10" s="215"/>
      <c r="KVJ10" s="81"/>
      <c r="KVK10" s="264"/>
      <c r="KVL10" s="264"/>
      <c r="KVM10" s="264"/>
      <c r="KVN10" s="264"/>
      <c r="KVO10" s="207"/>
      <c r="KVP10" s="82"/>
      <c r="KVQ10" s="215"/>
      <c r="KVR10" s="81"/>
      <c r="KVS10" s="264"/>
      <c r="KVT10" s="264"/>
      <c r="KVU10" s="264"/>
      <c r="KVV10" s="264"/>
      <c r="KVW10" s="207"/>
      <c r="KVX10" s="82"/>
      <c r="KVY10" s="215"/>
      <c r="KVZ10" s="81"/>
      <c r="KWA10" s="264"/>
      <c r="KWB10" s="264"/>
      <c r="KWC10" s="264"/>
      <c r="KWD10" s="264"/>
      <c r="KWE10" s="207"/>
      <c r="KWF10" s="82"/>
      <c r="KWG10" s="215"/>
      <c r="KWH10" s="81"/>
      <c r="KWI10" s="264"/>
      <c r="KWJ10" s="264"/>
      <c r="KWK10" s="264"/>
      <c r="KWL10" s="264"/>
      <c r="KWM10" s="207"/>
      <c r="KWN10" s="82"/>
      <c r="KWO10" s="215"/>
      <c r="KWP10" s="81"/>
      <c r="KWQ10" s="264"/>
      <c r="KWR10" s="264"/>
      <c r="KWS10" s="264"/>
      <c r="KWT10" s="264"/>
      <c r="KWU10" s="207"/>
      <c r="KWV10" s="82"/>
      <c r="KWW10" s="215"/>
      <c r="KWX10" s="81"/>
      <c r="KWY10" s="264"/>
      <c r="KWZ10" s="264"/>
      <c r="KXA10" s="264"/>
      <c r="KXB10" s="264"/>
      <c r="KXC10" s="207"/>
      <c r="KXD10" s="82"/>
      <c r="KXE10" s="215"/>
      <c r="KXF10" s="81"/>
      <c r="KXG10" s="264"/>
      <c r="KXH10" s="264"/>
      <c r="KXI10" s="264"/>
      <c r="KXJ10" s="264"/>
      <c r="KXK10" s="207"/>
      <c r="KXL10" s="82"/>
      <c r="KXM10" s="215"/>
      <c r="KXN10" s="81"/>
      <c r="KXO10" s="264"/>
      <c r="KXP10" s="264"/>
      <c r="KXQ10" s="264"/>
      <c r="KXR10" s="264"/>
      <c r="KXS10" s="207"/>
      <c r="KXT10" s="82"/>
      <c r="KXU10" s="215"/>
      <c r="KXV10" s="81"/>
      <c r="KXW10" s="264"/>
      <c r="KXX10" s="264"/>
      <c r="KXY10" s="264"/>
      <c r="KXZ10" s="264"/>
      <c r="KYA10" s="207"/>
      <c r="KYB10" s="82"/>
      <c r="KYC10" s="215"/>
      <c r="KYD10" s="81"/>
      <c r="KYE10" s="264"/>
      <c r="KYF10" s="264"/>
      <c r="KYG10" s="264"/>
      <c r="KYH10" s="264"/>
      <c r="KYI10" s="207"/>
      <c r="KYJ10" s="82"/>
      <c r="KYK10" s="215"/>
      <c r="KYL10" s="81"/>
      <c r="KYM10" s="264"/>
      <c r="KYN10" s="264"/>
      <c r="KYO10" s="264"/>
      <c r="KYP10" s="264"/>
      <c r="KYQ10" s="207"/>
      <c r="KYR10" s="82"/>
      <c r="KYS10" s="215"/>
      <c r="KYT10" s="81"/>
      <c r="KYU10" s="264"/>
      <c r="KYV10" s="264"/>
      <c r="KYW10" s="264"/>
      <c r="KYX10" s="264"/>
      <c r="KYY10" s="207"/>
      <c r="KYZ10" s="82"/>
      <c r="KZA10" s="215"/>
      <c r="KZB10" s="81"/>
      <c r="KZC10" s="264"/>
      <c r="KZD10" s="264"/>
      <c r="KZE10" s="264"/>
      <c r="KZF10" s="264"/>
      <c r="KZG10" s="207"/>
      <c r="KZH10" s="82"/>
      <c r="KZI10" s="215"/>
      <c r="KZJ10" s="81"/>
      <c r="KZK10" s="264"/>
      <c r="KZL10" s="264"/>
      <c r="KZM10" s="264"/>
      <c r="KZN10" s="264"/>
      <c r="KZO10" s="207"/>
      <c r="KZP10" s="82"/>
      <c r="KZQ10" s="215"/>
      <c r="KZR10" s="81"/>
      <c r="KZS10" s="264"/>
      <c r="KZT10" s="264"/>
      <c r="KZU10" s="264"/>
      <c r="KZV10" s="264"/>
      <c r="KZW10" s="207"/>
      <c r="KZX10" s="82"/>
      <c r="KZY10" s="215"/>
      <c r="KZZ10" s="81"/>
      <c r="LAA10" s="264"/>
      <c r="LAB10" s="264"/>
      <c r="LAC10" s="264"/>
      <c r="LAD10" s="264"/>
      <c r="LAE10" s="207"/>
      <c r="LAF10" s="82"/>
      <c r="LAG10" s="215"/>
      <c r="LAH10" s="81"/>
      <c r="LAI10" s="264"/>
      <c r="LAJ10" s="264"/>
      <c r="LAK10" s="264"/>
      <c r="LAL10" s="264"/>
      <c r="LAM10" s="207"/>
      <c r="LAN10" s="82"/>
      <c r="LAO10" s="215"/>
      <c r="LAP10" s="81"/>
      <c r="LAQ10" s="264"/>
      <c r="LAR10" s="264"/>
      <c r="LAS10" s="264"/>
      <c r="LAT10" s="264"/>
      <c r="LAU10" s="207"/>
      <c r="LAV10" s="82"/>
      <c r="LAW10" s="215"/>
      <c r="LAX10" s="81"/>
      <c r="LAY10" s="264"/>
      <c r="LAZ10" s="264"/>
      <c r="LBA10" s="264"/>
      <c r="LBB10" s="264"/>
      <c r="LBC10" s="207"/>
      <c r="LBD10" s="82"/>
      <c r="LBE10" s="215"/>
      <c r="LBF10" s="81"/>
      <c r="LBG10" s="264"/>
      <c r="LBH10" s="264"/>
      <c r="LBI10" s="264"/>
      <c r="LBJ10" s="264"/>
      <c r="LBK10" s="207"/>
      <c r="LBL10" s="82"/>
      <c r="LBM10" s="215"/>
      <c r="LBN10" s="81"/>
      <c r="LBO10" s="264"/>
      <c r="LBP10" s="264"/>
      <c r="LBQ10" s="264"/>
      <c r="LBR10" s="264"/>
      <c r="LBS10" s="207"/>
      <c r="LBT10" s="82"/>
      <c r="LBU10" s="215"/>
      <c r="LBV10" s="81"/>
      <c r="LBW10" s="264"/>
      <c r="LBX10" s="264"/>
      <c r="LBY10" s="264"/>
      <c r="LBZ10" s="264"/>
      <c r="LCA10" s="207"/>
      <c r="LCB10" s="82"/>
      <c r="LCC10" s="215"/>
      <c r="LCD10" s="81"/>
      <c r="LCE10" s="264"/>
      <c r="LCF10" s="264"/>
      <c r="LCG10" s="264"/>
      <c r="LCH10" s="264"/>
      <c r="LCI10" s="207"/>
      <c r="LCJ10" s="82"/>
      <c r="LCK10" s="215"/>
      <c r="LCL10" s="81"/>
      <c r="LCM10" s="264"/>
      <c r="LCN10" s="264"/>
      <c r="LCO10" s="264"/>
      <c r="LCP10" s="264"/>
      <c r="LCQ10" s="207"/>
      <c r="LCR10" s="82"/>
      <c r="LCS10" s="215"/>
      <c r="LCT10" s="81"/>
      <c r="LCU10" s="264"/>
      <c r="LCV10" s="264"/>
      <c r="LCW10" s="264"/>
      <c r="LCX10" s="264"/>
      <c r="LCY10" s="207"/>
      <c r="LCZ10" s="82"/>
      <c r="LDA10" s="215"/>
      <c r="LDB10" s="81"/>
      <c r="LDC10" s="264"/>
      <c r="LDD10" s="264"/>
      <c r="LDE10" s="264"/>
      <c r="LDF10" s="264"/>
      <c r="LDG10" s="207"/>
      <c r="LDH10" s="82"/>
      <c r="LDI10" s="215"/>
      <c r="LDJ10" s="81"/>
      <c r="LDK10" s="264"/>
      <c r="LDL10" s="264"/>
      <c r="LDM10" s="264"/>
      <c r="LDN10" s="264"/>
      <c r="LDO10" s="207"/>
      <c r="LDP10" s="82"/>
      <c r="LDQ10" s="215"/>
      <c r="LDR10" s="81"/>
      <c r="LDS10" s="264"/>
      <c r="LDT10" s="264"/>
      <c r="LDU10" s="264"/>
      <c r="LDV10" s="264"/>
      <c r="LDW10" s="207"/>
      <c r="LDX10" s="82"/>
      <c r="LDY10" s="215"/>
      <c r="LDZ10" s="81"/>
      <c r="LEA10" s="264"/>
      <c r="LEB10" s="264"/>
      <c r="LEC10" s="264"/>
      <c r="LED10" s="264"/>
      <c r="LEE10" s="207"/>
      <c r="LEF10" s="82"/>
      <c r="LEG10" s="215"/>
      <c r="LEH10" s="81"/>
      <c r="LEI10" s="264"/>
      <c r="LEJ10" s="264"/>
      <c r="LEK10" s="264"/>
      <c r="LEL10" s="264"/>
      <c r="LEM10" s="207"/>
      <c r="LEN10" s="82"/>
      <c r="LEO10" s="215"/>
      <c r="LEP10" s="81"/>
      <c r="LEQ10" s="264"/>
      <c r="LER10" s="264"/>
      <c r="LES10" s="264"/>
      <c r="LET10" s="264"/>
      <c r="LEU10" s="207"/>
      <c r="LEV10" s="82"/>
      <c r="LEW10" s="215"/>
      <c r="LEX10" s="81"/>
      <c r="LEY10" s="264"/>
      <c r="LEZ10" s="264"/>
      <c r="LFA10" s="264"/>
      <c r="LFB10" s="264"/>
      <c r="LFC10" s="207"/>
      <c r="LFD10" s="82"/>
      <c r="LFE10" s="215"/>
      <c r="LFF10" s="81"/>
      <c r="LFG10" s="264"/>
      <c r="LFH10" s="264"/>
      <c r="LFI10" s="264"/>
      <c r="LFJ10" s="264"/>
      <c r="LFK10" s="207"/>
      <c r="LFL10" s="82"/>
      <c r="LFM10" s="215"/>
      <c r="LFN10" s="81"/>
      <c r="LFO10" s="264"/>
      <c r="LFP10" s="264"/>
      <c r="LFQ10" s="264"/>
      <c r="LFR10" s="264"/>
      <c r="LFS10" s="207"/>
      <c r="LFT10" s="82"/>
      <c r="LFU10" s="215"/>
      <c r="LFV10" s="81"/>
      <c r="LFW10" s="264"/>
      <c r="LFX10" s="264"/>
      <c r="LFY10" s="264"/>
      <c r="LFZ10" s="264"/>
      <c r="LGA10" s="207"/>
      <c r="LGB10" s="82"/>
      <c r="LGC10" s="215"/>
      <c r="LGD10" s="81"/>
      <c r="LGE10" s="264"/>
      <c r="LGF10" s="264"/>
      <c r="LGG10" s="264"/>
      <c r="LGH10" s="264"/>
      <c r="LGI10" s="207"/>
      <c r="LGJ10" s="82"/>
      <c r="LGK10" s="215"/>
      <c r="LGL10" s="81"/>
      <c r="LGM10" s="264"/>
      <c r="LGN10" s="264"/>
      <c r="LGO10" s="264"/>
      <c r="LGP10" s="264"/>
      <c r="LGQ10" s="207"/>
      <c r="LGR10" s="82"/>
      <c r="LGS10" s="215"/>
      <c r="LGT10" s="81"/>
      <c r="LGU10" s="264"/>
      <c r="LGV10" s="264"/>
      <c r="LGW10" s="264"/>
      <c r="LGX10" s="264"/>
      <c r="LGY10" s="207"/>
      <c r="LGZ10" s="82"/>
      <c r="LHA10" s="215"/>
      <c r="LHB10" s="81"/>
      <c r="LHC10" s="264"/>
      <c r="LHD10" s="264"/>
      <c r="LHE10" s="264"/>
      <c r="LHF10" s="264"/>
      <c r="LHG10" s="207"/>
      <c r="LHH10" s="82"/>
      <c r="LHI10" s="215"/>
      <c r="LHJ10" s="81"/>
      <c r="LHK10" s="264"/>
      <c r="LHL10" s="264"/>
      <c r="LHM10" s="264"/>
      <c r="LHN10" s="264"/>
      <c r="LHO10" s="207"/>
      <c r="LHP10" s="82"/>
      <c r="LHQ10" s="215"/>
      <c r="LHR10" s="81"/>
      <c r="LHS10" s="264"/>
      <c r="LHT10" s="264"/>
      <c r="LHU10" s="264"/>
      <c r="LHV10" s="264"/>
      <c r="LHW10" s="207"/>
      <c r="LHX10" s="82"/>
      <c r="LHY10" s="215"/>
      <c r="LHZ10" s="81"/>
      <c r="LIA10" s="264"/>
      <c r="LIB10" s="264"/>
      <c r="LIC10" s="264"/>
      <c r="LID10" s="264"/>
      <c r="LIE10" s="207"/>
      <c r="LIF10" s="82"/>
      <c r="LIG10" s="215"/>
      <c r="LIH10" s="81"/>
      <c r="LII10" s="264"/>
      <c r="LIJ10" s="264"/>
      <c r="LIK10" s="264"/>
      <c r="LIL10" s="264"/>
      <c r="LIM10" s="207"/>
      <c r="LIN10" s="82"/>
      <c r="LIO10" s="215"/>
      <c r="LIP10" s="81"/>
      <c r="LIQ10" s="264"/>
      <c r="LIR10" s="264"/>
      <c r="LIS10" s="264"/>
      <c r="LIT10" s="264"/>
      <c r="LIU10" s="207"/>
      <c r="LIV10" s="82"/>
      <c r="LIW10" s="215"/>
      <c r="LIX10" s="81"/>
      <c r="LIY10" s="264"/>
      <c r="LIZ10" s="264"/>
      <c r="LJA10" s="264"/>
      <c r="LJB10" s="264"/>
      <c r="LJC10" s="207"/>
      <c r="LJD10" s="82"/>
      <c r="LJE10" s="215"/>
      <c r="LJF10" s="81"/>
      <c r="LJG10" s="264"/>
      <c r="LJH10" s="264"/>
      <c r="LJI10" s="264"/>
      <c r="LJJ10" s="264"/>
      <c r="LJK10" s="207"/>
      <c r="LJL10" s="82"/>
      <c r="LJM10" s="215"/>
      <c r="LJN10" s="81"/>
      <c r="LJO10" s="264"/>
      <c r="LJP10" s="264"/>
      <c r="LJQ10" s="264"/>
      <c r="LJR10" s="264"/>
      <c r="LJS10" s="207"/>
      <c r="LJT10" s="82"/>
      <c r="LJU10" s="215"/>
      <c r="LJV10" s="81"/>
      <c r="LJW10" s="264"/>
      <c r="LJX10" s="264"/>
      <c r="LJY10" s="264"/>
      <c r="LJZ10" s="264"/>
      <c r="LKA10" s="207"/>
      <c r="LKB10" s="82"/>
      <c r="LKC10" s="215"/>
      <c r="LKD10" s="81"/>
      <c r="LKE10" s="264"/>
      <c r="LKF10" s="264"/>
      <c r="LKG10" s="264"/>
      <c r="LKH10" s="264"/>
      <c r="LKI10" s="207"/>
      <c r="LKJ10" s="82"/>
      <c r="LKK10" s="215"/>
      <c r="LKL10" s="81"/>
      <c r="LKM10" s="264"/>
      <c r="LKN10" s="264"/>
      <c r="LKO10" s="264"/>
      <c r="LKP10" s="264"/>
      <c r="LKQ10" s="207"/>
      <c r="LKR10" s="82"/>
      <c r="LKS10" s="215"/>
      <c r="LKT10" s="81"/>
      <c r="LKU10" s="264"/>
      <c r="LKV10" s="264"/>
      <c r="LKW10" s="264"/>
      <c r="LKX10" s="264"/>
      <c r="LKY10" s="207"/>
      <c r="LKZ10" s="82"/>
      <c r="LLA10" s="215"/>
      <c r="LLB10" s="81"/>
      <c r="LLC10" s="264"/>
      <c r="LLD10" s="264"/>
      <c r="LLE10" s="264"/>
      <c r="LLF10" s="264"/>
      <c r="LLG10" s="207"/>
      <c r="LLH10" s="82"/>
      <c r="LLI10" s="215"/>
      <c r="LLJ10" s="81"/>
      <c r="LLK10" s="264"/>
      <c r="LLL10" s="264"/>
      <c r="LLM10" s="264"/>
      <c r="LLN10" s="264"/>
      <c r="LLO10" s="207"/>
      <c r="LLP10" s="82"/>
      <c r="LLQ10" s="215"/>
      <c r="LLR10" s="81"/>
      <c r="LLS10" s="264"/>
      <c r="LLT10" s="264"/>
      <c r="LLU10" s="264"/>
      <c r="LLV10" s="264"/>
      <c r="LLW10" s="207"/>
      <c r="LLX10" s="82"/>
      <c r="LLY10" s="215"/>
      <c r="LLZ10" s="81"/>
      <c r="LMA10" s="264"/>
      <c r="LMB10" s="264"/>
      <c r="LMC10" s="264"/>
      <c r="LMD10" s="264"/>
      <c r="LME10" s="207"/>
      <c r="LMF10" s="82"/>
      <c r="LMG10" s="215"/>
      <c r="LMH10" s="81"/>
      <c r="LMI10" s="264"/>
      <c r="LMJ10" s="264"/>
      <c r="LMK10" s="264"/>
      <c r="LML10" s="264"/>
      <c r="LMM10" s="207"/>
      <c r="LMN10" s="82"/>
      <c r="LMO10" s="215"/>
      <c r="LMP10" s="81"/>
      <c r="LMQ10" s="264"/>
      <c r="LMR10" s="264"/>
      <c r="LMS10" s="264"/>
      <c r="LMT10" s="264"/>
      <c r="LMU10" s="207"/>
      <c r="LMV10" s="82"/>
      <c r="LMW10" s="215"/>
      <c r="LMX10" s="81"/>
      <c r="LMY10" s="264"/>
      <c r="LMZ10" s="264"/>
      <c r="LNA10" s="264"/>
      <c r="LNB10" s="264"/>
      <c r="LNC10" s="207"/>
      <c r="LND10" s="82"/>
      <c r="LNE10" s="215"/>
      <c r="LNF10" s="81"/>
      <c r="LNG10" s="264"/>
      <c r="LNH10" s="264"/>
      <c r="LNI10" s="264"/>
      <c r="LNJ10" s="264"/>
      <c r="LNK10" s="207"/>
      <c r="LNL10" s="82"/>
      <c r="LNM10" s="215"/>
      <c r="LNN10" s="81"/>
      <c r="LNO10" s="264"/>
      <c r="LNP10" s="264"/>
      <c r="LNQ10" s="264"/>
      <c r="LNR10" s="264"/>
      <c r="LNS10" s="207"/>
      <c r="LNT10" s="82"/>
      <c r="LNU10" s="215"/>
      <c r="LNV10" s="81"/>
      <c r="LNW10" s="264"/>
      <c r="LNX10" s="264"/>
      <c r="LNY10" s="264"/>
      <c r="LNZ10" s="264"/>
      <c r="LOA10" s="207"/>
      <c r="LOB10" s="82"/>
      <c r="LOC10" s="215"/>
      <c r="LOD10" s="81"/>
      <c r="LOE10" s="264"/>
      <c r="LOF10" s="264"/>
      <c r="LOG10" s="264"/>
      <c r="LOH10" s="264"/>
      <c r="LOI10" s="207"/>
      <c r="LOJ10" s="82"/>
      <c r="LOK10" s="215"/>
      <c r="LOL10" s="81"/>
      <c r="LOM10" s="264"/>
      <c r="LON10" s="264"/>
      <c r="LOO10" s="264"/>
      <c r="LOP10" s="264"/>
      <c r="LOQ10" s="207"/>
      <c r="LOR10" s="82"/>
      <c r="LOS10" s="215"/>
      <c r="LOT10" s="81"/>
      <c r="LOU10" s="264"/>
      <c r="LOV10" s="264"/>
      <c r="LOW10" s="264"/>
      <c r="LOX10" s="264"/>
      <c r="LOY10" s="207"/>
      <c r="LOZ10" s="82"/>
      <c r="LPA10" s="215"/>
      <c r="LPB10" s="81"/>
      <c r="LPC10" s="264"/>
      <c r="LPD10" s="264"/>
      <c r="LPE10" s="264"/>
      <c r="LPF10" s="264"/>
      <c r="LPG10" s="207"/>
      <c r="LPH10" s="82"/>
      <c r="LPI10" s="215"/>
      <c r="LPJ10" s="81"/>
      <c r="LPK10" s="264"/>
      <c r="LPL10" s="264"/>
      <c r="LPM10" s="264"/>
      <c r="LPN10" s="264"/>
      <c r="LPO10" s="207"/>
      <c r="LPP10" s="82"/>
      <c r="LPQ10" s="215"/>
      <c r="LPR10" s="81"/>
      <c r="LPS10" s="264"/>
      <c r="LPT10" s="264"/>
      <c r="LPU10" s="264"/>
      <c r="LPV10" s="264"/>
      <c r="LPW10" s="207"/>
      <c r="LPX10" s="82"/>
      <c r="LPY10" s="215"/>
      <c r="LPZ10" s="81"/>
      <c r="LQA10" s="264"/>
      <c r="LQB10" s="264"/>
      <c r="LQC10" s="264"/>
      <c r="LQD10" s="264"/>
      <c r="LQE10" s="207"/>
      <c r="LQF10" s="82"/>
      <c r="LQG10" s="215"/>
      <c r="LQH10" s="81"/>
      <c r="LQI10" s="264"/>
      <c r="LQJ10" s="264"/>
      <c r="LQK10" s="264"/>
      <c r="LQL10" s="264"/>
      <c r="LQM10" s="207"/>
      <c r="LQN10" s="82"/>
      <c r="LQO10" s="215"/>
      <c r="LQP10" s="81"/>
      <c r="LQQ10" s="264"/>
      <c r="LQR10" s="264"/>
      <c r="LQS10" s="264"/>
      <c r="LQT10" s="264"/>
      <c r="LQU10" s="207"/>
      <c r="LQV10" s="82"/>
      <c r="LQW10" s="215"/>
      <c r="LQX10" s="81"/>
      <c r="LQY10" s="264"/>
      <c r="LQZ10" s="264"/>
      <c r="LRA10" s="264"/>
      <c r="LRB10" s="264"/>
      <c r="LRC10" s="207"/>
      <c r="LRD10" s="82"/>
      <c r="LRE10" s="215"/>
      <c r="LRF10" s="81"/>
      <c r="LRG10" s="264"/>
      <c r="LRH10" s="264"/>
      <c r="LRI10" s="264"/>
      <c r="LRJ10" s="264"/>
      <c r="LRK10" s="207"/>
      <c r="LRL10" s="82"/>
      <c r="LRM10" s="215"/>
      <c r="LRN10" s="81"/>
      <c r="LRO10" s="264"/>
      <c r="LRP10" s="264"/>
      <c r="LRQ10" s="264"/>
      <c r="LRR10" s="264"/>
      <c r="LRS10" s="207"/>
      <c r="LRT10" s="82"/>
      <c r="LRU10" s="215"/>
      <c r="LRV10" s="81"/>
      <c r="LRW10" s="264"/>
      <c r="LRX10" s="264"/>
      <c r="LRY10" s="264"/>
      <c r="LRZ10" s="264"/>
      <c r="LSA10" s="207"/>
      <c r="LSB10" s="82"/>
      <c r="LSC10" s="215"/>
      <c r="LSD10" s="81"/>
      <c r="LSE10" s="264"/>
      <c r="LSF10" s="264"/>
      <c r="LSG10" s="264"/>
      <c r="LSH10" s="264"/>
      <c r="LSI10" s="207"/>
      <c r="LSJ10" s="82"/>
      <c r="LSK10" s="215"/>
      <c r="LSL10" s="81"/>
      <c r="LSM10" s="264"/>
      <c r="LSN10" s="264"/>
      <c r="LSO10" s="264"/>
      <c r="LSP10" s="264"/>
      <c r="LSQ10" s="207"/>
      <c r="LSR10" s="82"/>
      <c r="LSS10" s="215"/>
      <c r="LST10" s="81"/>
      <c r="LSU10" s="264"/>
      <c r="LSV10" s="264"/>
      <c r="LSW10" s="264"/>
      <c r="LSX10" s="264"/>
      <c r="LSY10" s="207"/>
      <c r="LSZ10" s="82"/>
      <c r="LTA10" s="215"/>
      <c r="LTB10" s="81"/>
      <c r="LTC10" s="264"/>
      <c r="LTD10" s="264"/>
      <c r="LTE10" s="264"/>
      <c r="LTF10" s="264"/>
      <c r="LTG10" s="207"/>
      <c r="LTH10" s="82"/>
      <c r="LTI10" s="215"/>
      <c r="LTJ10" s="81"/>
      <c r="LTK10" s="264"/>
      <c r="LTL10" s="264"/>
      <c r="LTM10" s="264"/>
      <c r="LTN10" s="264"/>
      <c r="LTO10" s="207"/>
      <c r="LTP10" s="82"/>
      <c r="LTQ10" s="215"/>
      <c r="LTR10" s="81"/>
      <c r="LTS10" s="264"/>
      <c r="LTT10" s="264"/>
      <c r="LTU10" s="264"/>
      <c r="LTV10" s="264"/>
      <c r="LTW10" s="207"/>
      <c r="LTX10" s="82"/>
      <c r="LTY10" s="215"/>
      <c r="LTZ10" s="81"/>
      <c r="LUA10" s="264"/>
      <c r="LUB10" s="264"/>
      <c r="LUC10" s="264"/>
      <c r="LUD10" s="264"/>
      <c r="LUE10" s="207"/>
      <c r="LUF10" s="82"/>
      <c r="LUG10" s="215"/>
      <c r="LUH10" s="81"/>
      <c r="LUI10" s="264"/>
      <c r="LUJ10" s="264"/>
      <c r="LUK10" s="264"/>
      <c r="LUL10" s="264"/>
      <c r="LUM10" s="207"/>
      <c r="LUN10" s="82"/>
      <c r="LUO10" s="215"/>
      <c r="LUP10" s="81"/>
      <c r="LUQ10" s="264"/>
      <c r="LUR10" s="264"/>
      <c r="LUS10" s="264"/>
      <c r="LUT10" s="264"/>
      <c r="LUU10" s="207"/>
      <c r="LUV10" s="82"/>
      <c r="LUW10" s="215"/>
      <c r="LUX10" s="81"/>
      <c r="LUY10" s="264"/>
      <c r="LUZ10" s="264"/>
      <c r="LVA10" s="264"/>
      <c r="LVB10" s="264"/>
      <c r="LVC10" s="207"/>
      <c r="LVD10" s="82"/>
      <c r="LVE10" s="215"/>
      <c r="LVF10" s="81"/>
      <c r="LVG10" s="264"/>
      <c r="LVH10" s="264"/>
      <c r="LVI10" s="264"/>
      <c r="LVJ10" s="264"/>
      <c r="LVK10" s="207"/>
      <c r="LVL10" s="82"/>
      <c r="LVM10" s="215"/>
      <c r="LVN10" s="81"/>
      <c r="LVO10" s="264"/>
      <c r="LVP10" s="264"/>
      <c r="LVQ10" s="264"/>
      <c r="LVR10" s="264"/>
      <c r="LVS10" s="207"/>
      <c r="LVT10" s="82"/>
      <c r="LVU10" s="215"/>
      <c r="LVV10" s="81"/>
      <c r="LVW10" s="264"/>
      <c r="LVX10" s="264"/>
      <c r="LVY10" s="264"/>
      <c r="LVZ10" s="264"/>
      <c r="LWA10" s="207"/>
      <c r="LWB10" s="82"/>
      <c r="LWC10" s="215"/>
      <c r="LWD10" s="81"/>
      <c r="LWE10" s="264"/>
      <c r="LWF10" s="264"/>
      <c r="LWG10" s="264"/>
      <c r="LWH10" s="264"/>
      <c r="LWI10" s="207"/>
      <c r="LWJ10" s="82"/>
      <c r="LWK10" s="215"/>
      <c r="LWL10" s="81"/>
      <c r="LWM10" s="264"/>
      <c r="LWN10" s="264"/>
      <c r="LWO10" s="264"/>
      <c r="LWP10" s="264"/>
      <c r="LWQ10" s="207"/>
      <c r="LWR10" s="82"/>
      <c r="LWS10" s="215"/>
      <c r="LWT10" s="81"/>
      <c r="LWU10" s="264"/>
      <c r="LWV10" s="264"/>
      <c r="LWW10" s="264"/>
      <c r="LWX10" s="264"/>
      <c r="LWY10" s="207"/>
      <c r="LWZ10" s="82"/>
      <c r="LXA10" s="215"/>
      <c r="LXB10" s="81"/>
      <c r="LXC10" s="264"/>
      <c r="LXD10" s="264"/>
      <c r="LXE10" s="264"/>
      <c r="LXF10" s="264"/>
      <c r="LXG10" s="207"/>
      <c r="LXH10" s="82"/>
      <c r="LXI10" s="215"/>
      <c r="LXJ10" s="81"/>
      <c r="LXK10" s="264"/>
      <c r="LXL10" s="264"/>
      <c r="LXM10" s="264"/>
      <c r="LXN10" s="264"/>
      <c r="LXO10" s="207"/>
      <c r="LXP10" s="82"/>
      <c r="LXQ10" s="215"/>
      <c r="LXR10" s="81"/>
      <c r="LXS10" s="264"/>
      <c r="LXT10" s="264"/>
      <c r="LXU10" s="264"/>
      <c r="LXV10" s="264"/>
      <c r="LXW10" s="207"/>
      <c r="LXX10" s="82"/>
      <c r="LXY10" s="215"/>
      <c r="LXZ10" s="81"/>
      <c r="LYA10" s="264"/>
      <c r="LYB10" s="264"/>
      <c r="LYC10" s="264"/>
      <c r="LYD10" s="264"/>
      <c r="LYE10" s="207"/>
      <c r="LYF10" s="82"/>
      <c r="LYG10" s="215"/>
      <c r="LYH10" s="81"/>
      <c r="LYI10" s="264"/>
      <c r="LYJ10" s="264"/>
      <c r="LYK10" s="264"/>
      <c r="LYL10" s="264"/>
      <c r="LYM10" s="207"/>
      <c r="LYN10" s="82"/>
      <c r="LYO10" s="215"/>
      <c r="LYP10" s="81"/>
      <c r="LYQ10" s="264"/>
      <c r="LYR10" s="264"/>
      <c r="LYS10" s="264"/>
      <c r="LYT10" s="264"/>
      <c r="LYU10" s="207"/>
      <c r="LYV10" s="82"/>
      <c r="LYW10" s="215"/>
      <c r="LYX10" s="81"/>
      <c r="LYY10" s="264"/>
      <c r="LYZ10" s="264"/>
      <c r="LZA10" s="264"/>
      <c r="LZB10" s="264"/>
      <c r="LZC10" s="207"/>
      <c r="LZD10" s="82"/>
      <c r="LZE10" s="215"/>
      <c r="LZF10" s="81"/>
      <c r="LZG10" s="264"/>
      <c r="LZH10" s="264"/>
      <c r="LZI10" s="264"/>
      <c r="LZJ10" s="264"/>
      <c r="LZK10" s="207"/>
      <c r="LZL10" s="82"/>
      <c r="LZM10" s="215"/>
      <c r="LZN10" s="81"/>
      <c r="LZO10" s="264"/>
      <c r="LZP10" s="264"/>
      <c r="LZQ10" s="264"/>
      <c r="LZR10" s="264"/>
      <c r="LZS10" s="207"/>
      <c r="LZT10" s="82"/>
      <c r="LZU10" s="215"/>
      <c r="LZV10" s="81"/>
      <c r="LZW10" s="264"/>
      <c r="LZX10" s="264"/>
      <c r="LZY10" s="264"/>
      <c r="LZZ10" s="264"/>
      <c r="MAA10" s="207"/>
      <c r="MAB10" s="82"/>
      <c r="MAC10" s="215"/>
      <c r="MAD10" s="81"/>
      <c r="MAE10" s="264"/>
      <c r="MAF10" s="264"/>
      <c r="MAG10" s="264"/>
      <c r="MAH10" s="264"/>
      <c r="MAI10" s="207"/>
      <c r="MAJ10" s="82"/>
      <c r="MAK10" s="215"/>
      <c r="MAL10" s="81"/>
      <c r="MAM10" s="264"/>
      <c r="MAN10" s="264"/>
      <c r="MAO10" s="264"/>
      <c r="MAP10" s="264"/>
      <c r="MAQ10" s="207"/>
      <c r="MAR10" s="82"/>
      <c r="MAS10" s="215"/>
      <c r="MAT10" s="81"/>
      <c r="MAU10" s="264"/>
      <c r="MAV10" s="264"/>
      <c r="MAW10" s="264"/>
      <c r="MAX10" s="264"/>
      <c r="MAY10" s="207"/>
      <c r="MAZ10" s="82"/>
      <c r="MBA10" s="215"/>
      <c r="MBB10" s="81"/>
      <c r="MBC10" s="264"/>
      <c r="MBD10" s="264"/>
      <c r="MBE10" s="264"/>
      <c r="MBF10" s="264"/>
      <c r="MBG10" s="207"/>
      <c r="MBH10" s="82"/>
      <c r="MBI10" s="215"/>
      <c r="MBJ10" s="81"/>
      <c r="MBK10" s="264"/>
      <c r="MBL10" s="264"/>
      <c r="MBM10" s="264"/>
      <c r="MBN10" s="264"/>
      <c r="MBO10" s="207"/>
      <c r="MBP10" s="82"/>
      <c r="MBQ10" s="215"/>
      <c r="MBR10" s="81"/>
      <c r="MBS10" s="264"/>
      <c r="MBT10" s="264"/>
      <c r="MBU10" s="264"/>
      <c r="MBV10" s="264"/>
      <c r="MBW10" s="207"/>
      <c r="MBX10" s="82"/>
      <c r="MBY10" s="215"/>
      <c r="MBZ10" s="81"/>
      <c r="MCA10" s="264"/>
      <c r="MCB10" s="264"/>
      <c r="MCC10" s="264"/>
      <c r="MCD10" s="264"/>
      <c r="MCE10" s="207"/>
      <c r="MCF10" s="82"/>
      <c r="MCG10" s="215"/>
      <c r="MCH10" s="81"/>
      <c r="MCI10" s="264"/>
      <c r="MCJ10" s="264"/>
      <c r="MCK10" s="264"/>
      <c r="MCL10" s="264"/>
      <c r="MCM10" s="207"/>
      <c r="MCN10" s="82"/>
      <c r="MCO10" s="215"/>
      <c r="MCP10" s="81"/>
      <c r="MCQ10" s="264"/>
      <c r="MCR10" s="264"/>
      <c r="MCS10" s="264"/>
      <c r="MCT10" s="264"/>
      <c r="MCU10" s="207"/>
      <c r="MCV10" s="82"/>
      <c r="MCW10" s="215"/>
      <c r="MCX10" s="81"/>
      <c r="MCY10" s="264"/>
      <c r="MCZ10" s="264"/>
      <c r="MDA10" s="264"/>
      <c r="MDB10" s="264"/>
      <c r="MDC10" s="207"/>
      <c r="MDD10" s="82"/>
      <c r="MDE10" s="215"/>
      <c r="MDF10" s="81"/>
      <c r="MDG10" s="264"/>
      <c r="MDH10" s="264"/>
      <c r="MDI10" s="264"/>
      <c r="MDJ10" s="264"/>
      <c r="MDK10" s="207"/>
      <c r="MDL10" s="82"/>
      <c r="MDM10" s="215"/>
      <c r="MDN10" s="81"/>
      <c r="MDO10" s="264"/>
      <c r="MDP10" s="264"/>
      <c r="MDQ10" s="264"/>
      <c r="MDR10" s="264"/>
      <c r="MDS10" s="207"/>
      <c r="MDT10" s="82"/>
      <c r="MDU10" s="215"/>
      <c r="MDV10" s="81"/>
      <c r="MDW10" s="264"/>
      <c r="MDX10" s="264"/>
      <c r="MDY10" s="264"/>
      <c r="MDZ10" s="264"/>
      <c r="MEA10" s="207"/>
      <c r="MEB10" s="82"/>
      <c r="MEC10" s="215"/>
      <c r="MED10" s="81"/>
      <c r="MEE10" s="264"/>
      <c r="MEF10" s="264"/>
      <c r="MEG10" s="264"/>
      <c r="MEH10" s="264"/>
      <c r="MEI10" s="207"/>
      <c r="MEJ10" s="82"/>
      <c r="MEK10" s="215"/>
      <c r="MEL10" s="81"/>
      <c r="MEM10" s="264"/>
      <c r="MEN10" s="264"/>
      <c r="MEO10" s="264"/>
      <c r="MEP10" s="264"/>
      <c r="MEQ10" s="207"/>
      <c r="MER10" s="82"/>
      <c r="MES10" s="215"/>
      <c r="MET10" s="81"/>
      <c r="MEU10" s="264"/>
      <c r="MEV10" s="264"/>
      <c r="MEW10" s="264"/>
      <c r="MEX10" s="264"/>
      <c r="MEY10" s="207"/>
      <c r="MEZ10" s="82"/>
      <c r="MFA10" s="215"/>
      <c r="MFB10" s="81"/>
      <c r="MFC10" s="264"/>
      <c r="MFD10" s="264"/>
      <c r="MFE10" s="264"/>
      <c r="MFF10" s="264"/>
      <c r="MFG10" s="207"/>
      <c r="MFH10" s="82"/>
      <c r="MFI10" s="215"/>
      <c r="MFJ10" s="81"/>
      <c r="MFK10" s="264"/>
      <c r="MFL10" s="264"/>
      <c r="MFM10" s="264"/>
      <c r="MFN10" s="264"/>
      <c r="MFO10" s="207"/>
      <c r="MFP10" s="82"/>
      <c r="MFQ10" s="215"/>
      <c r="MFR10" s="81"/>
      <c r="MFS10" s="264"/>
      <c r="MFT10" s="264"/>
      <c r="MFU10" s="264"/>
      <c r="MFV10" s="264"/>
      <c r="MFW10" s="207"/>
      <c r="MFX10" s="82"/>
      <c r="MFY10" s="215"/>
      <c r="MFZ10" s="81"/>
      <c r="MGA10" s="264"/>
      <c r="MGB10" s="264"/>
      <c r="MGC10" s="264"/>
      <c r="MGD10" s="264"/>
      <c r="MGE10" s="207"/>
      <c r="MGF10" s="82"/>
      <c r="MGG10" s="215"/>
      <c r="MGH10" s="81"/>
      <c r="MGI10" s="264"/>
      <c r="MGJ10" s="264"/>
      <c r="MGK10" s="264"/>
      <c r="MGL10" s="264"/>
      <c r="MGM10" s="207"/>
      <c r="MGN10" s="82"/>
      <c r="MGO10" s="215"/>
      <c r="MGP10" s="81"/>
      <c r="MGQ10" s="264"/>
      <c r="MGR10" s="264"/>
      <c r="MGS10" s="264"/>
      <c r="MGT10" s="264"/>
      <c r="MGU10" s="207"/>
      <c r="MGV10" s="82"/>
      <c r="MGW10" s="215"/>
      <c r="MGX10" s="81"/>
      <c r="MGY10" s="264"/>
      <c r="MGZ10" s="264"/>
      <c r="MHA10" s="264"/>
      <c r="MHB10" s="264"/>
      <c r="MHC10" s="207"/>
      <c r="MHD10" s="82"/>
      <c r="MHE10" s="215"/>
      <c r="MHF10" s="81"/>
      <c r="MHG10" s="264"/>
      <c r="MHH10" s="264"/>
      <c r="MHI10" s="264"/>
      <c r="MHJ10" s="264"/>
      <c r="MHK10" s="207"/>
      <c r="MHL10" s="82"/>
      <c r="MHM10" s="215"/>
      <c r="MHN10" s="81"/>
      <c r="MHO10" s="264"/>
      <c r="MHP10" s="264"/>
      <c r="MHQ10" s="264"/>
      <c r="MHR10" s="264"/>
      <c r="MHS10" s="207"/>
      <c r="MHT10" s="82"/>
      <c r="MHU10" s="215"/>
      <c r="MHV10" s="81"/>
      <c r="MHW10" s="264"/>
      <c r="MHX10" s="264"/>
      <c r="MHY10" s="264"/>
      <c r="MHZ10" s="264"/>
      <c r="MIA10" s="207"/>
      <c r="MIB10" s="82"/>
      <c r="MIC10" s="215"/>
      <c r="MID10" s="81"/>
      <c r="MIE10" s="264"/>
      <c r="MIF10" s="264"/>
      <c r="MIG10" s="264"/>
      <c r="MIH10" s="264"/>
      <c r="MII10" s="207"/>
      <c r="MIJ10" s="82"/>
      <c r="MIK10" s="215"/>
      <c r="MIL10" s="81"/>
      <c r="MIM10" s="264"/>
      <c r="MIN10" s="264"/>
      <c r="MIO10" s="264"/>
      <c r="MIP10" s="264"/>
      <c r="MIQ10" s="207"/>
      <c r="MIR10" s="82"/>
      <c r="MIS10" s="215"/>
      <c r="MIT10" s="81"/>
      <c r="MIU10" s="264"/>
      <c r="MIV10" s="264"/>
      <c r="MIW10" s="264"/>
      <c r="MIX10" s="264"/>
      <c r="MIY10" s="207"/>
      <c r="MIZ10" s="82"/>
      <c r="MJA10" s="215"/>
      <c r="MJB10" s="81"/>
      <c r="MJC10" s="264"/>
      <c r="MJD10" s="264"/>
      <c r="MJE10" s="264"/>
      <c r="MJF10" s="264"/>
      <c r="MJG10" s="207"/>
      <c r="MJH10" s="82"/>
      <c r="MJI10" s="215"/>
      <c r="MJJ10" s="81"/>
      <c r="MJK10" s="264"/>
      <c r="MJL10" s="264"/>
      <c r="MJM10" s="264"/>
      <c r="MJN10" s="264"/>
      <c r="MJO10" s="207"/>
      <c r="MJP10" s="82"/>
      <c r="MJQ10" s="215"/>
      <c r="MJR10" s="81"/>
      <c r="MJS10" s="264"/>
      <c r="MJT10" s="264"/>
      <c r="MJU10" s="264"/>
      <c r="MJV10" s="264"/>
      <c r="MJW10" s="207"/>
      <c r="MJX10" s="82"/>
      <c r="MJY10" s="215"/>
      <c r="MJZ10" s="81"/>
      <c r="MKA10" s="264"/>
      <c r="MKB10" s="264"/>
      <c r="MKC10" s="264"/>
      <c r="MKD10" s="264"/>
      <c r="MKE10" s="207"/>
      <c r="MKF10" s="82"/>
      <c r="MKG10" s="215"/>
      <c r="MKH10" s="81"/>
      <c r="MKI10" s="264"/>
      <c r="MKJ10" s="264"/>
      <c r="MKK10" s="264"/>
      <c r="MKL10" s="264"/>
      <c r="MKM10" s="207"/>
      <c r="MKN10" s="82"/>
      <c r="MKO10" s="215"/>
      <c r="MKP10" s="81"/>
      <c r="MKQ10" s="264"/>
      <c r="MKR10" s="264"/>
      <c r="MKS10" s="264"/>
      <c r="MKT10" s="264"/>
      <c r="MKU10" s="207"/>
      <c r="MKV10" s="82"/>
      <c r="MKW10" s="215"/>
      <c r="MKX10" s="81"/>
      <c r="MKY10" s="264"/>
      <c r="MKZ10" s="264"/>
      <c r="MLA10" s="264"/>
      <c r="MLB10" s="264"/>
      <c r="MLC10" s="207"/>
      <c r="MLD10" s="82"/>
      <c r="MLE10" s="215"/>
      <c r="MLF10" s="81"/>
      <c r="MLG10" s="264"/>
      <c r="MLH10" s="264"/>
      <c r="MLI10" s="264"/>
      <c r="MLJ10" s="264"/>
      <c r="MLK10" s="207"/>
      <c r="MLL10" s="82"/>
      <c r="MLM10" s="215"/>
      <c r="MLN10" s="81"/>
      <c r="MLO10" s="264"/>
      <c r="MLP10" s="264"/>
      <c r="MLQ10" s="264"/>
      <c r="MLR10" s="264"/>
      <c r="MLS10" s="207"/>
      <c r="MLT10" s="82"/>
      <c r="MLU10" s="215"/>
      <c r="MLV10" s="81"/>
      <c r="MLW10" s="264"/>
      <c r="MLX10" s="264"/>
      <c r="MLY10" s="264"/>
      <c r="MLZ10" s="264"/>
      <c r="MMA10" s="207"/>
      <c r="MMB10" s="82"/>
      <c r="MMC10" s="215"/>
      <c r="MMD10" s="81"/>
      <c r="MME10" s="264"/>
      <c r="MMF10" s="264"/>
      <c r="MMG10" s="264"/>
      <c r="MMH10" s="264"/>
      <c r="MMI10" s="207"/>
      <c r="MMJ10" s="82"/>
      <c r="MMK10" s="215"/>
      <c r="MML10" s="81"/>
      <c r="MMM10" s="264"/>
      <c r="MMN10" s="264"/>
      <c r="MMO10" s="264"/>
      <c r="MMP10" s="264"/>
      <c r="MMQ10" s="207"/>
      <c r="MMR10" s="82"/>
      <c r="MMS10" s="215"/>
      <c r="MMT10" s="81"/>
      <c r="MMU10" s="264"/>
      <c r="MMV10" s="264"/>
      <c r="MMW10" s="264"/>
      <c r="MMX10" s="264"/>
      <c r="MMY10" s="207"/>
      <c r="MMZ10" s="82"/>
      <c r="MNA10" s="215"/>
      <c r="MNB10" s="81"/>
      <c r="MNC10" s="264"/>
      <c r="MND10" s="264"/>
      <c r="MNE10" s="264"/>
      <c r="MNF10" s="264"/>
      <c r="MNG10" s="207"/>
      <c r="MNH10" s="82"/>
      <c r="MNI10" s="215"/>
      <c r="MNJ10" s="81"/>
      <c r="MNK10" s="264"/>
      <c r="MNL10" s="264"/>
      <c r="MNM10" s="264"/>
      <c r="MNN10" s="264"/>
      <c r="MNO10" s="207"/>
      <c r="MNP10" s="82"/>
      <c r="MNQ10" s="215"/>
      <c r="MNR10" s="81"/>
      <c r="MNS10" s="264"/>
      <c r="MNT10" s="264"/>
      <c r="MNU10" s="264"/>
      <c r="MNV10" s="264"/>
      <c r="MNW10" s="207"/>
      <c r="MNX10" s="82"/>
      <c r="MNY10" s="215"/>
      <c r="MNZ10" s="81"/>
      <c r="MOA10" s="264"/>
      <c r="MOB10" s="264"/>
      <c r="MOC10" s="264"/>
      <c r="MOD10" s="264"/>
      <c r="MOE10" s="207"/>
      <c r="MOF10" s="82"/>
      <c r="MOG10" s="215"/>
      <c r="MOH10" s="81"/>
      <c r="MOI10" s="264"/>
      <c r="MOJ10" s="264"/>
      <c r="MOK10" s="264"/>
      <c r="MOL10" s="264"/>
      <c r="MOM10" s="207"/>
      <c r="MON10" s="82"/>
      <c r="MOO10" s="215"/>
      <c r="MOP10" s="81"/>
      <c r="MOQ10" s="264"/>
      <c r="MOR10" s="264"/>
      <c r="MOS10" s="264"/>
      <c r="MOT10" s="264"/>
      <c r="MOU10" s="207"/>
      <c r="MOV10" s="82"/>
      <c r="MOW10" s="215"/>
      <c r="MOX10" s="81"/>
      <c r="MOY10" s="264"/>
      <c r="MOZ10" s="264"/>
      <c r="MPA10" s="264"/>
      <c r="MPB10" s="264"/>
      <c r="MPC10" s="207"/>
      <c r="MPD10" s="82"/>
      <c r="MPE10" s="215"/>
      <c r="MPF10" s="81"/>
      <c r="MPG10" s="264"/>
      <c r="MPH10" s="264"/>
      <c r="MPI10" s="264"/>
      <c r="MPJ10" s="264"/>
      <c r="MPK10" s="207"/>
      <c r="MPL10" s="82"/>
      <c r="MPM10" s="215"/>
      <c r="MPN10" s="81"/>
      <c r="MPO10" s="264"/>
      <c r="MPP10" s="264"/>
      <c r="MPQ10" s="264"/>
      <c r="MPR10" s="264"/>
      <c r="MPS10" s="207"/>
      <c r="MPT10" s="82"/>
      <c r="MPU10" s="215"/>
      <c r="MPV10" s="81"/>
      <c r="MPW10" s="264"/>
      <c r="MPX10" s="264"/>
      <c r="MPY10" s="264"/>
      <c r="MPZ10" s="264"/>
      <c r="MQA10" s="207"/>
      <c r="MQB10" s="82"/>
      <c r="MQC10" s="215"/>
      <c r="MQD10" s="81"/>
      <c r="MQE10" s="264"/>
      <c r="MQF10" s="264"/>
      <c r="MQG10" s="264"/>
      <c r="MQH10" s="264"/>
      <c r="MQI10" s="207"/>
      <c r="MQJ10" s="82"/>
      <c r="MQK10" s="215"/>
      <c r="MQL10" s="81"/>
      <c r="MQM10" s="264"/>
      <c r="MQN10" s="264"/>
      <c r="MQO10" s="264"/>
      <c r="MQP10" s="264"/>
      <c r="MQQ10" s="207"/>
      <c r="MQR10" s="82"/>
      <c r="MQS10" s="215"/>
      <c r="MQT10" s="81"/>
      <c r="MQU10" s="264"/>
      <c r="MQV10" s="264"/>
      <c r="MQW10" s="264"/>
      <c r="MQX10" s="264"/>
      <c r="MQY10" s="207"/>
      <c r="MQZ10" s="82"/>
      <c r="MRA10" s="215"/>
      <c r="MRB10" s="81"/>
      <c r="MRC10" s="264"/>
      <c r="MRD10" s="264"/>
      <c r="MRE10" s="264"/>
      <c r="MRF10" s="264"/>
      <c r="MRG10" s="207"/>
      <c r="MRH10" s="82"/>
      <c r="MRI10" s="215"/>
      <c r="MRJ10" s="81"/>
      <c r="MRK10" s="264"/>
      <c r="MRL10" s="264"/>
      <c r="MRM10" s="264"/>
      <c r="MRN10" s="264"/>
      <c r="MRO10" s="207"/>
      <c r="MRP10" s="82"/>
      <c r="MRQ10" s="215"/>
      <c r="MRR10" s="81"/>
      <c r="MRS10" s="264"/>
      <c r="MRT10" s="264"/>
      <c r="MRU10" s="264"/>
      <c r="MRV10" s="264"/>
      <c r="MRW10" s="207"/>
      <c r="MRX10" s="82"/>
      <c r="MRY10" s="215"/>
      <c r="MRZ10" s="81"/>
      <c r="MSA10" s="264"/>
      <c r="MSB10" s="264"/>
      <c r="MSC10" s="264"/>
      <c r="MSD10" s="264"/>
      <c r="MSE10" s="207"/>
      <c r="MSF10" s="82"/>
      <c r="MSG10" s="215"/>
      <c r="MSH10" s="81"/>
      <c r="MSI10" s="264"/>
      <c r="MSJ10" s="264"/>
      <c r="MSK10" s="264"/>
      <c r="MSL10" s="264"/>
      <c r="MSM10" s="207"/>
      <c r="MSN10" s="82"/>
      <c r="MSO10" s="215"/>
      <c r="MSP10" s="81"/>
      <c r="MSQ10" s="264"/>
      <c r="MSR10" s="264"/>
      <c r="MSS10" s="264"/>
      <c r="MST10" s="264"/>
      <c r="MSU10" s="207"/>
      <c r="MSV10" s="82"/>
      <c r="MSW10" s="215"/>
      <c r="MSX10" s="81"/>
      <c r="MSY10" s="264"/>
      <c r="MSZ10" s="264"/>
      <c r="MTA10" s="264"/>
      <c r="MTB10" s="264"/>
      <c r="MTC10" s="207"/>
      <c r="MTD10" s="82"/>
      <c r="MTE10" s="215"/>
      <c r="MTF10" s="81"/>
      <c r="MTG10" s="264"/>
      <c r="MTH10" s="264"/>
      <c r="MTI10" s="264"/>
      <c r="MTJ10" s="264"/>
      <c r="MTK10" s="207"/>
      <c r="MTL10" s="82"/>
      <c r="MTM10" s="215"/>
      <c r="MTN10" s="81"/>
      <c r="MTO10" s="264"/>
      <c r="MTP10" s="264"/>
      <c r="MTQ10" s="264"/>
      <c r="MTR10" s="264"/>
      <c r="MTS10" s="207"/>
      <c r="MTT10" s="82"/>
      <c r="MTU10" s="215"/>
      <c r="MTV10" s="81"/>
      <c r="MTW10" s="264"/>
      <c r="MTX10" s="264"/>
      <c r="MTY10" s="264"/>
      <c r="MTZ10" s="264"/>
      <c r="MUA10" s="207"/>
      <c r="MUB10" s="82"/>
      <c r="MUC10" s="215"/>
      <c r="MUD10" s="81"/>
      <c r="MUE10" s="264"/>
      <c r="MUF10" s="264"/>
      <c r="MUG10" s="264"/>
      <c r="MUH10" s="264"/>
      <c r="MUI10" s="207"/>
      <c r="MUJ10" s="82"/>
      <c r="MUK10" s="215"/>
      <c r="MUL10" s="81"/>
      <c r="MUM10" s="264"/>
      <c r="MUN10" s="264"/>
      <c r="MUO10" s="264"/>
      <c r="MUP10" s="264"/>
      <c r="MUQ10" s="207"/>
      <c r="MUR10" s="82"/>
      <c r="MUS10" s="215"/>
      <c r="MUT10" s="81"/>
      <c r="MUU10" s="264"/>
      <c r="MUV10" s="264"/>
      <c r="MUW10" s="264"/>
      <c r="MUX10" s="264"/>
      <c r="MUY10" s="207"/>
      <c r="MUZ10" s="82"/>
      <c r="MVA10" s="215"/>
      <c r="MVB10" s="81"/>
      <c r="MVC10" s="264"/>
      <c r="MVD10" s="264"/>
      <c r="MVE10" s="264"/>
      <c r="MVF10" s="264"/>
      <c r="MVG10" s="207"/>
      <c r="MVH10" s="82"/>
      <c r="MVI10" s="215"/>
      <c r="MVJ10" s="81"/>
      <c r="MVK10" s="264"/>
      <c r="MVL10" s="264"/>
      <c r="MVM10" s="264"/>
      <c r="MVN10" s="264"/>
      <c r="MVO10" s="207"/>
      <c r="MVP10" s="82"/>
      <c r="MVQ10" s="215"/>
      <c r="MVR10" s="81"/>
      <c r="MVS10" s="264"/>
      <c r="MVT10" s="264"/>
      <c r="MVU10" s="264"/>
      <c r="MVV10" s="264"/>
      <c r="MVW10" s="207"/>
      <c r="MVX10" s="82"/>
      <c r="MVY10" s="215"/>
      <c r="MVZ10" s="81"/>
      <c r="MWA10" s="264"/>
      <c r="MWB10" s="264"/>
      <c r="MWC10" s="264"/>
      <c r="MWD10" s="264"/>
      <c r="MWE10" s="207"/>
      <c r="MWF10" s="82"/>
      <c r="MWG10" s="215"/>
      <c r="MWH10" s="81"/>
      <c r="MWI10" s="264"/>
      <c r="MWJ10" s="264"/>
      <c r="MWK10" s="264"/>
      <c r="MWL10" s="264"/>
      <c r="MWM10" s="207"/>
      <c r="MWN10" s="82"/>
      <c r="MWO10" s="215"/>
      <c r="MWP10" s="81"/>
      <c r="MWQ10" s="264"/>
      <c r="MWR10" s="264"/>
      <c r="MWS10" s="264"/>
      <c r="MWT10" s="264"/>
      <c r="MWU10" s="207"/>
      <c r="MWV10" s="82"/>
      <c r="MWW10" s="215"/>
      <c r="MWX10" s="81"/>
      <c r="MWY10" s="264"/>
      <c r="MWZ10" s="264"/>
      <c r="MXA10" s="264"/>
      <c r="MXB10" s="264"/>
      <c r="MXC10" s="207"/>
      <c r="MXD10" s="82"/>
      <c r="MXE10" s="215"/>
      <c r="MXF10" s="81"/>
      <c r="MXG10" s="264"/>
      <c r="MXH10" s="264"/>
      <c r="MXI10" s="264"/>
      <c r="MXJ10" s="264"/>
      <c r="MXK10" s="207"/>
      <c r="MXL10" s="82"/>
      <c r="MXM10" s="215"/>
      <c r="MXN10" s="81"/>
      <c r="MXO10" s="264"/>
      <c r="MXP10" s="264"/>
      <c r="MXQ10" s="264"/>
      <c r="MXR10" s="264"/>
      <c r="MXS10" s="207"/>
      <c r="MXT10" s="82"/>
      <c r="MXU10" s="215"/>
      <c r="MXV10" s="81"/>
      <c r="MXW10" s="264"/>
      <c r="MXX10" s="264"/>
      <c r="MXY10" s="264"/>
      <c r="MXZ10" s="264"/>
      <c r="MYA10" s="207"/>
      <c r="MYB10" s="82"/>
      <c r="MYC10" s="215"/>
      <c r="MYD10" s="81"/>
      <c r="MYE10" s="264"/>
      <c r="MYF10" s="264"/>
      <c r="MYG10" s="264"/>
      <c r="MYH10" s="264"/>
      <c r="MYI10" s="207"/>
      <c r="MYJ10" s="82"/>
      <c r="MYK10" s="215"/>
      <c r="MYL10" s="81"/>
      <c r="MYM10" s="264"/>
      <c r="MYN10" s="264"/>
      <c r="MYO10" s="264"/>
      <c r="MYP10" s="264"/>
      <c r="MYQ10" s="207"/>
      <c r="MYR10" s="82"/>
      <c r="MYS10" s="215"/>
      <c r="MYT10" s="81"/>
      <c r="MYU10" s="264"/>
      <c r="MYV10" s="264"/>
      <c r="MYW10" s="264"/>
      <c r="MYX10" s="264"/>
      <c r="MYY10" s="207"/>
      <c r="MYZ10" s="82"/>
      <c r="MZA10" s="215"/>
      <c r="MZB10" s="81"/>
      <c r="MZC10" s="264"/>
      <c r="MZD10" s="264"/>
      <c r="MZE10" s="264"/>
      <c r="MZF10" s="264"/>
      <c r="MZG10" s="207"/>
      <c r="MZH10" s="82"/>
      <c r="MZI10" s="215"/>
      <c r="MZJ10" s="81"/>
      <c r="MZK10" s="264"/>
      <c r="MZL10" s="264"/>
      <c r="MZM10" s="264"/>
      <c r="MZN10" s="264"/>
      <c r="MZO10" s="207"/>
      <c r="MZP10" s="82"/>
      <c r="MZQ10" s="215"/>
      <c r="MZR10" s="81"/>
      <c r="MZS10" s="264"/>
      <c r="MZT10" s="264"/>
      <c r="MZU10" s="264"/>
      <c r="MZV10" s="264"/>
      <c r="MZW10" s="207"/>
      <c r="MZX10" s="82"/>
      <c r="MZY10" s="215"/>
      <c r="MZZ10" s="81"/>
      <c r="NAA10" s="264"/>
      <c r="NAB10" s="264"/>
      <c r="NAC10" s="264"/>
      <c r="NAD10" s="264"/>
      <c r="NAE10" s="207"/>
      <c r="NAF10" s="82"/>
      <c r="NAG10" s="215"/>
      <c r="NAH10" s="81"/>
      <c r="NAI10" s="264"/>
      <c r="NAJ10" s="264"/>
      <c r="NAK10" s="264"/>
      <c r="NAL10" s="264"/>
      <c r="NAM10" s="207"/>
      <c r="NAN10" s="82"/>
      <c r="NAO10" s="215"/>
      <c r="NAP10" s="81"/>
      <c r="NAQ10" s="264"/>
      <c r="NAR10" s="264"/>
      <c r="NAS10" s="264"/>
      <c r="NAT10" s="264"/>
      <c r="NAU10" s="207"/>
      <c r="NAV10" s="82"/>
      <c r="NAW10" s="215"/>
      <c r="NAX10" s="81"/>
      <c r="NAY10" s="264"/>
      <c r="NAZ10" s="264"/>
      <c r="NBA10" s="264"/>
      <c r="NBB10" s="264"/>
      <c r="NBC10" s="207"/>
      <c r="NBD10" s="82"/>
      <c r="NBE10" s="215"/>
      <c r="NBF10" s="81"/>
      <c r="NBG10" s="264"/>
      <c r="NBH10" s="264"/>
      <c r="NBI10" s="264"/>
      <c r="NBJ10" s="264"/>
      <c r="NBK10" s="207"/>
      <c r="NBL10" s="82"/>
      <c r="NBM10" s="215"/>
      <c r="NBN10" s="81"/>
      <c r="NBO10" s="264"/>
      <c r="NBP10" s="264"/>
      <c r="NBQ10" s="264"/>
      <c r="NBR10" s="264"/>
      <c r="NBS10" s="207"/>
      <c r="NBT10" s="82"/>
      <c r="NBU10" s="215"/>
      <c r="NBV10" s="81"/>
      <c r="NBW10" s="264"/>
      <c r="NBX10" s="264"/>
      <c r="NBY10" s="264"/>
      <c r="NBZ10" s="264"/>
      <c r="NCA10" s="207"/>
      <c r="NCB10" s="82"/>
      <c r="NCC10" s="215"/>
      <c r="NCD10" s="81"/>
      <c r="NCE10" s="264"/>
      <c r="NCF10" s="264"/>
      <c r="NCG10" s="264"/>
      <c r="NCH10" s="264"/>
      <c r="NCI10" s="207"/>
      <c r="NCJ10" s="82"/>
      <c r="NCK10" s="215"/>
      <c r="NCL10" s="81"/>
      <c r="NCM10" s="264"/>
      <c r="NCN10" s="264"/>
      <c r="NCO10" s="264"/>
      <c r="NCP10" s="264"/>
      <c r="NCQ10" s="207"/>
      <c r="NCR10" s="82"/>
      <c r="NCS10" s="215"/>
      <c r="NCT10" s="81"/>
      <c r="NCU10" s="264"/>
      <c r="NCV10" s="264"/>
      <c r="NCW10" s="264"/>
      <c r="NCX10" s="264"/>
      <c r="NCY10" s="207"/>
      <c r="NCZ10" s="82"/>
      <c r="NDA10" s="215"/>
      <c r="NDB10" s="81"/>
      <c r="NDC10" s="264"/>
      <c r="NDD10" s="264"/>
      <c r="NDE10" s="264"/>
      <c r="NDF10" s="264"/>
      <c r="NDG10" s="207"/>
      <c r="NDH10" s="82"/>
      <c r="NDI10" s="215"/>
      <c r="NDJ10" s="81"/>
      <c r="NDK10" s="264"/>
      <c r="NDL10" s="264"/>
      <c r="NDM10" s="264"/>
      <c r="NDN10" s="264"/>
      <c r="NDO10" s="207"/>
      <c r="NDP10" s="82"/>
      <c r="NDQ10" s="215"/>
      <c r="NDR10" s="81"/>
      <c r="NDS10" s="264"/>
      <c r="NDT10" s="264"/>
      <c r="NDU10" s="264"/>
      <c r="NDV10" s="264"/>
      <c r="NDW10" s="207"/>
      <c r="NDX10" s="82"/>
      <c r="NDY10" s="215"/>
      <c r="NDZ10" s="81"/>
      <c r="NEA10" s="264"/>
      <c r="NEB10" s="264"/>
      <c r="NEC10" s="264"/>
      <c r="NED10" s="264"/>
      <c r="NEE10" s="207"/>
      <c r="NEF10" s="82"/>
      <c r="NEG10" s="215"/>
      <c r="NEH10" s="81"/>
      <c r="NEI10" s="264"/>
      <c r="NEJ10" s="264"/>
      <c r="NEK10" s="264"/>
      <c r="NEL10" s="264"/>
      <c r="NEM10" s="207"/>
      <c r="NEN10" s="82"/>
      <c r="NEO10" s="215"/>
      <c r="NEP10" s="81"/>
      <c r="NEQ10" s="264"/>
      <c r="NER10" s="264"/>
      <c r="NES10" s="264"/>
      <c r="NET10" s="264"/>
      <c r="NEU10" s="207"/>
      <c r="NEV10" s="82"/>
      <c r="NEW10" s="215"/>
      <c r="NEX10" s="81"/>
      <c r="NEY10" s="264"/>
      <c r="NEZ10" s="264"/>
      <c r="NFA10" s="264"/>
      <c r="NFB10" s="264"/>
      <c r="NFC10" s="207"/>
      <c r="NFD10" s="82"/>
      <c r="NFE10" s="215"/>
      <c r="NFF10" s="81"/>
      <c r="NFG10" s="264"/>
      <c r="NFH10" s="264"/>
      <c r="NFI10" s="264"/>
      <c r="NFJ10" s="264"/>
      <c r="NFK10" s="207"/>
      <c r="NFL10" s="82"/>
      <c r="NFM10" s="215"/>
      <c r="NFN10" s="81"/>
      <c r="NFO10" s="264"/>
      <c r="NFP10" s="264"/>
      <c r="NFQ10" s="264"/>
      <c r="NFR10" s="264"/>
      <c r="NFS10" s="207"/>
      <c r="NFT10" s="82"/>
      <c r="NFU10" s="215"/>
      <c r="NFV10" s="81"/>
      <c r="NFW10" s="264"/>
      <c r="NFX10" s="264"/>
      <c r="NFY10" s="264"/>
      <c r="NFZ10" s="264"/>
      <c r="NGA10" s="207"/>
      <c r="NGB10" s="82"/>
      <c r="NGC10" s="215"/>
      <c r="NGD10" s="81"/>
      <c r="NGE10" s="264"/>
      <c r="NGF10" s="264"/>
      <c r="NGG10" s="264"/>
      <c r="NGH10" s="264"/>
      <c r="NGI10" s="207"/>
      <c r="NGJ10" s="82"/>
      <c r="NGK10" s="215"/>
      <c r="NGL10" s="81"/>
      <c r="NGM10" s="264"/>
      <c r="NGN10" s="264"/>
      <c r="NGO10" s="264"/>
      <c r="NGP10" s="264"/>
      <c r="NGQ10" s="207"/>
      <c r="NGR10" s="82"/>
      <c r="NGS10" s="215"/>
      <c r="NGT10" s="81"/>
      <c r="NGU10" s="264"/>
      <c r="NGV10" s="264"/>
      <c r="NGW10" s="264"/>
      <c r="NGX10" s="264"/>
      <c r="NGY10" s="207"/>
      <c r="NGZ10" s="82"/>
      <c r="NHA10" s="215"/>
      <c r="NHB10" s="81"/>
      <c r="NHC10" s="264"/>
      <c r="NHD10" s="264"/>
      <c r="NHE10" s="264"/>
      <c r="NHF10" s="264"/>
      <c r="NHG10" s="207"/>
      <c r="NHH10" s="82"/>
      <c r="NHI10" s="215"/>
      <c r="NHJ10" s="81"/>
      <c r="NHK10" s="264"/>
      <c r="NHL10" s="264"/>
      <c r="NHM10" s="264"/>
      <c r="NHN10" s="264"/>
      <c r="NHO10" s="207"/>
      <c r="NHP10" s="82"/>
      <c r="NHQ10" s="215"/>
      <c r="NHR10" s="81"/>
      <c r="NHS10" s="264"/>
      <c r="NHT10" s="264"/>
      <c r="NHU10" s="264"/>
      <c r="NHV10" s="264"/>
      <c r="NHW10" s="207"/>
      <c r="NHX10" s="82"/>
      <c r="NHY10" s="215"/>
      <c r="NHZ10" s="81"/>
      <c r="NIA10" s="264"/>
      <c r="NIB10" s="264"/>
      <c r="NIC10" s="264"/>
      <c r="NID10" s="264"/>
      <c r="NIE10" s="207"/>
      <c r="NIF10" s="82"/>
      <c r="NIG10" s="215"/>
      <c r="NIH10" s="81"/>
      <c r="NII10" s="264"/>
      <c r="NIJ10" s="264"/>
      <c r="NIK10" s="264"/>
      <c r="NIL10" s="264"/>
      <c r="NIM10" s="207"/>
      <c r="NIN10" s="82"/>
      <c r="NIO10" s="215"/>
      <c r="NIP10" s="81"/>
      <c r="NIQ10" s="264"/>
      <c r="NIR10" s="264"/>
      <c r="NIS10" s="264"/>
      <c r="NIT10" s="264"/>
      <c r="NIU10" s="207"/>
      <c r="NIV10" s="82"/>
      <c r="NIW10" s="215"/>
      <c r="NIX10" s="81"/>
      <c r="NIY10" s="264"/>
      <c r="NIZ10" s="264"/>
      <c r="NJA10" s="264"/>
      <c r="NJB10" s="264"/>
      <c r="NJC10" s="207"/>
      <c r="NJD10" s="82"/>
      <c r="NJE10" s="215"/>
      <c r="NJF10" s="81"/>
      <c r="NJG10" s="264"/>
      <c r="NJH10" s="264"/>
      <c r="NJI10" s="264"/>
      <c r="NJJ10" s="264"/>
      <c r="NJK10" s="207"/>
      <c r="NJL10" s="82"/>
      <c r="NJM10" s="215"/>
      <c r="NJN10" s="81"/>
      <c r="NJO10" s="264"/>
      <c r="NJP10" s="264"/>
      <c r="NJQ10" s="264"/>
      <c r="NJR10" s="264"/>
      <c r="NJS10" s="207"/>
      <c r="NJT10" s="82"/>
      <c r="NJU10" s="215"/>
      <c r="NJV10" s="81"/>
      <c r="NJW10" s="264"/>
      <c r="NJX10" s="264"/>
      <c r="NJY10" s="264"/>
      <c r="NJZ10" s="264"/>
      <c r="NKA10" s="207"/>
      <c r="NKB10" s="82"/>
      <c r="NKC10" s="215"/>
      <c r="NKD10" s="81"/>
      <c r="NKE10" s="264"/>
      <c r="NKF10" s="264"/>
      <c r="NKG10" s="264"/>
      <c r="NKH10" s="264"/>
      <c r="NKI10" s="207"/>
      <c r="NKJ10" s="82"/>
      <c r="NKK10" s="215"/>
      <c r="NKL10" s="81"/>
      <c r="NKM10" s="264"/>
      <c r="NKN10" s="264"/>
      <c r="NKO10" s="264"/>
      <c r="NKP10" s="264"/>
      <c r="NKQ10" s="207"/>
      <c r="NKR10" s="82"/>
      <c r="NKS10" s="215"/>
      <c r="NKT10" s="81"/>
      <c r="NKU10" s="264"/>
      <c r="NKV10" s="264"/>
      <c r="NKW10" s="264"/>
      <c r="NKX10" s="264"/>
      <c r="NKY10" s="207"/>
      <c r="NKZ10" s="82"/>
      <c r="NLA10" s="215"/>
      <c r="NLB10" s="81"/>
      <c r="NLC10" s="264"/>
      <c r="NLD10" s="264"/>
      <c r="NLE10" s="264"/>
      <c r="NLF10" s="264"/>
      <c r="NLG10" s="207"/>
      <c r="NLH10" s="82"/>
      <c r="NLI10" s="215"/>
      <c r="NLJ10" s="81"/>
      <c r="NLK10" s="264"/>
      <c r="NLL10" s="264"/>
      <c r="NLM10" s="264"/>
      <c r="NLN10" s="264"/>
      <c r="NLO10" s="207"/>
      <c r="NLP10" s="82"/>
      <c r="NLQ10" s="215"/>
      <c r="NLR10" s="81"/>
      <c r="NLS10" s="264"/>
      <c r="NLT10" s="264"/>
      <c r="NLU10" s="264"/>
      <c r="NLV10" s="264"/>
      <c r="NLW10" s="207"/>
      <c r="NLX10" s="82"/>
      <c r="NLY10" s="215"/>
      <c r="NLZ10" s="81"/>
      <c r="NMA10" s="264"/>
      <c r="NMB10" s="264"/>
      <c r="NMC10" s="264"/>
      <c r="NMD10" s="264"/>
      <c r="NME10" s="207"/>
      <c r="NMF10" s="82"/>
      <c r="NMG10" s="215"/>
      <c r="NMH10" s="81"/>
      <c r="NMI10" s="264"/>
      <c r="NMJ10" s="264"/>
      <c r="NMK10" s="264"/>
      <c r="NML10" s="264"/>
      <c r="NMM10" s="207"/>
      <c r="NMN10" s="82"/>
      <c r="NMO10" s="215"/>
      <c r="NMP10" s="81"/>
      <c r="NMQ10" s="264"/>
      <c r="NMR10" s="264"/>
      <c r="NMS10" s="264"/>
      <c r="NMT10" s="264"/>
      <c r="NMU10" s="207"/>
      <c r="NMV10" s="82"/>
      <c r="NMW10" s="215"/>
      <c r="NMX10" s="81"/>
      <c r="NMY10" s="264"/>
      <c r="NMZ10" s="264"/>
      <c r="NNA10" s="264"/>
      <c r="NNB10" s="264"/>
      <c r="NNC10" s="207"/>
      <c r="NND10" s="82"/>
      <c r="NNE10" s="215"/>
      <c r="NNF10" s="81"/>
      <c r="NNG10" s="264"/>
      <c r="NNH10" s="264"/>
      <c r="NNI10" s="264"/>
      <c r="NNJ10" s="264"/>
      <c r="NNK10" s="207"/>
      <c r="NNL10" s="82"/>
      <c r="NNM10" s="215"/>
      <c r="NNN10" s="81"/>
      <c r="NNO10" s="264"/>
      <c r="NNP10" s="264"/>
      <c r="NNQ10" s="264"/>
      <c r="NNR10" s="264"/>
      <c r="NNS10" s="207"/>
      <c r="NNT10" s="82"/>
      <c r="NNU10" s="215"/>
      <c r="NNV10" s="81"/>
      <c r="NNW10" s="264"/>
      <c r="NNX10" s="264"/>
      <c r="NNY10" s="264"/>
      <c r="NNZ10" s="264"/>
      <c r="NOA10" s="207"/>
      <c r="NOB10" s="82"/>
      <c r="NOC10" s="215"/>
      <c r="NOD10" s="81"/>
      <c r="NOE10" s="264"/>
      <c r="NOF10" s="264"/>
      <c r="NOG10" s="264"/>
      <c r="NOH10" s="264"/>
      <c r="NOI10" s="207"/>
      <c r="NOJ10" s="82"/>
      <c r="NOK10" s="215"/>
      <c r="NOL10" s="81"/>
      <c r="NOM10" s="264"/>
      <c r="NON10" s="264"/>
      <c r="NOO10" s="264"/>
      <c r="NOP10" s="264"/>
      <c r="NOQ10" s="207"/>
      <c r="NOR10" s="82"/>
      <c r="NOS10" s="215"/>
      <c r="NOT10" s="81"/>
      <c r="NOU10" s="264"/>
      <c r="NOV10" s="264"/>
      <c r="NOW10" s="264"/>
      <c r="NOX10" s="264"/>
      <c r="NOY10" s="207"/>
      <c r="NOZ10" s="82"/>
      <c r="NPA10" s="215"/>
      <c r="NPB10" s="81"/>
      <c r="NPC10" s="264"/>
      <c r="NPD10" s="264"/>
      <c r="NPE10" s="264"/>
      <c r="NPF10" s="264"/>
      <c r="NPG10" s="207"/>
      <c r="NPH10" s="82"/>
      <c r="NPI10" s="215"/>
      <c r="NPJ10" s="81"/>
      <c r="NPK10" s="264"/>
      <c r="NPL10" s="264"/>
      <c r="NPM10" s="264"/>
      <c r="NPN10" s="264"/>
      <c r="NPO10" s="207"/>
      <c r="NPP10" s="82"/>
      <c r="NPQ10" s="215"/>
      <c r="NPR10" s="81"/>
      <c r="NPS10" s="264"/>
      <c r="NPT10" s="264"/>
      <c r="NPU10" s="264"/>
      <c r="NPV10" s="264"/>
      <c r="NPW10" s="207"/>
      <c r="NPX10" s="82"/>
      <c r="NPY10" s="215"/>
      <c r="NPZ10" s="81"/>
      <c r="NQA10" s="264"/>
      <c r="NQB10" s="264"/>
      <c r="NQC10" s="264"/>
      <c r="NQD10" s="264"/>
      <c r="NQE10" s="207"/>
      <c r="NQF10" s="82"/>
      <c r="NQG10" s="215"/>
      <c r="NQH10" s="81"/>
      <c r="NQI10" s="264"/>
      <c r="NQJ10" s="264"/>
      <c r="NQK10" s="264"/>
      <c r="NQL10" s="264"/>
      <c r="NQM10" s="207"/>
      <c r="NQN10" s="82"/>
      <c r="NQO10" s="215"/>
      <c r="NQP10" s="81"/>
      <c r="NQQ10" s="264"/>
      <c r="NQR10" s="264"/>
      <c r="NQS10" s="264"/>
      <c r="NQT10" s="264"/>
      <c r="NQU10" s="207"/>
      <c r="NQV10" s="82"/>
      <c r="NQW10" s="215"/>
      <c r="NQX10" s="81"/>
      <c r="NQY10" s="264"/>
      <c r="NQZ10" s="264"/>
      <c r="NRA10" s="264"/>
      <c r="NRB10" s="264"/>
      <c r="NRC10" s="207"/>
      <c r="NRD10" s="82"/>
      <c r="NRE10" s="215"/>
      <c r="NRF10" s="81"/>
      <c r="NRG10" s="264"/>
      <c r="NRH10" s="264"/>
      <c r="NRI10" s="264"/>
      <c r="NRJ10" s="264"/>
      <c r="NRK10" s="207"/>
      <c r="NRL10" s="82"/>
      <c r="NRM10" s="215"/>
      <c r="NRN10" s="81"/>
      <c r="NRO10" s="264"/>
      <c r="NRP10" s="264"/>
      <c r="NRQ10" s="264"/>
      <c r="NRR10" s="264"/>
      <c r="NRS10" s="207"/>
      <c r="NRT10" s="82"/>
      <c r="NRU10" s="215"/>
      <c r="NRV10" s="81"/>
      <c r="NRW10" s="264"/>
      <c r="NRX10" s="264"/>
      <c r="NRY10" s="264"/>
      <c r="NRZ10" s="264"/>
      <c r="NSA10" s="207"/>
      <c r="NSB10" s="82"/>
      <c r="NSC10" s="215"/>
      <c r="NSD10" s="81"/>
      <c r="NSE10" s="264"/>
      <c r="NSF10" s="264"/>
      <c r="NSG10" s="264"/>
      <c r="NSH10" s="264"/>
      <c r="NSI10" s="207"/>
      <c r="NSJ10" s="82"/>
      <c r="NSK10" s="215"/>
      <c r="NSL10" s="81"/>
      <c r="NSM10" s="264"/>
      <c r="NSN10" s="264"/>
      <c r="NSO10" s="264"/>
      <c r="NSP10" s="264"/>
      <c r="NSQ10" s="207"/>
      <c r="NSR10" s="82"/>
      <c r="NSS10" s="215"/>
      <c r="NST10" s="81"/>
      <c r="NSU10" s="264"/>
      <c r="NSV10" s="264"/>
      <c r="NSW10" s="264"/>
      <c r="NSX10" s="264"/>
      <c r="NSY10" s="207"/>
      <c r="NSZ10" s="82"/>
      <c r="NTA10" s="215"/>
      <c r="NTB10" s="81"/>
      <c r="NTC10" s="264"/>
      <c r="NTD10" s="264"/>
      <c r="NTE10" s="264"/>
      <c r="NTF10" s="264"/>
      <c r="NTG10" s="207"/>
      <c r="NTH10" s="82"/>
      <c r="NTI10" s="215"/>
      <c r="NTJ10" s="81"/>
      <c r="NTK10" s="264"/>
      <c r="NTL10" s="264"/>
      <c r="NTM10" s="264"/>
      <c r="NTN10" s="264"/>
      <c r="NTO10" s="207"/>
      <c r="NTP10" s="82"/>
      <c r="NTQ10" s="215"/>
      <c r="NTR10" s="81"/>
      <c r="NTS10" s="264"/>
      <c r="NTT10" s="264"/>
      <c r="NTU10" s="264"/>
      <c r="NTV10" s="264"/>
      <c r="NTW10" s="207"/>
      <c r="NTX10" s="82"/>
      <c r="NTY10" s="215"/>
      <c r="NTZ10" s="81"/>
      <c r="NUA10" s="264"/>
      <c r="NUB10" s="264"/>
      <c r="NUC10" s="264"/>
      <c r="NUD10" s="264"/>
      <c r="NUE10" s="207"/>
      <c r="NUF10" s="82"/>
      <c r="NUG10" s="215"/>
      <c r="NUH10" s="81"/>
      <c r="NUI10" s="264"/>
      <c r="NUJ10" s="264"/>
      <c r="NUK10" s="264"/>
      <c r="NUL10" s="264"/>
      <c r="NUM10" s="207"/>
      <c r="NUN10" s="82"/>
      <c r="NUO10" s="215"/>
      <c r="NUP10" s="81"/>
      <c r="NUQ10" s="264"/>
      <c r="NUR10" s="264"/>
      <c r="NUS10" s="264"/>
      <c r="NUT10" s="264"/>
      <c r="NUU10" s="207"/>
      <c r="NUV10" s="82"/>
      <c r="NUW10" s="215"/>
      <c r="NUX10" s="81"/>
      <c r="NUY10" s="264"/>
      <c r="NUZ10" s="264"/>
      <c r="NVA10" s="264"/>
      <c r="NVB10" s="264"/>
      <c r="NVC10" s="207"/>
      <c r="NVD10" s="82"/>
      <c r="NVE10" s="215"/>
      <c r="NVF10" s="81"/>
      <c r="NVG10" s="264"/>
      <c r="NVH10" s="264"/>
      <c r="NVI10" s="264"/>
      <c r="NVJ10" s="264"/>
      <c r="NVK10" s="207"/>
      <c r="NVL10" s="82"/>
      <c r="NVM10" s="215"/>
      <c r="NVN10" s="81"/>
      <c r="NVO10" s="264"/>
      <c r="NVP10" s="264"/>
      <c r="NVQ10" s="264"/>
      <c r="NVR10" s="264"/>
      <c r="NVS10" s="207"/>
      <c r="NVT10" s="82"/>
      <c r="NVU10" s="215"/>
      <c r="NVV10" s="81"/>
      <c r="NVW10" s="264"/>
      <c r="NVX10" s="264"/>
      <c r="NVY10" s="264"/>
      <c r="NVZ10" s="264"/>
      <c r="NWA10" s="207"/>
      <c r="NWB10" s="82"/>
      <c r="NWC10" s="215"/>
      <c r="NWD10" s="81"/>
      <c r="NWE10" s="264"/>
      <c r="NWF10" s="264"/>
      <c r="NWG10" s="264"/>
      <c r="NWH10" s="264"/>
      <c r="NWI10" s="207"/>
      <c r="NWJ10" s="82"/>
      <c r="NWK10" s="215"/>
      <c r="NWL10" s="81"/>
      <c r="NWM10" s="264"/>
      <c r="NWN10" s="264"/>
      <c r="NWO10" s="264"/>
      <c r="NWP10" s="264"/>
      <c r="NWQ10" s="207"/>
      <c r="NWR10" s="82"/>
      <c r="NWS10" s="215"/>
      <c r="NWT10" s="81"/>
      <c r="NWU10" s="264"/>
      <c r="NWV10" s="264"/>
      <c r="NWW10" s="264"/>
      <c r="NWX10" s="264"/>
      <c r="NWY10" s="207"/>
      <c r="NWZ10" s="82"/>
      <c r="NXA10" s="215"/>
      <c r="NXB10" s="81"/>
      <c r="NXC10" s="264"/>
      <c r="NXD10" s="264"/>
      <c r="NXE10" s="264"/>
      <c r="NXF10" s="264"/>
      <c r="NXG10" s="207"/>
      <c r="NXH10" s="82"/>
      <c r="NXI10" s="215"/>
      <c r="NXJ10" s="81"/>
      <c r="NXK10" s="264"/>
      <c r="NXL10" s="264"/>
      <c r="NXM10" s="264"/>
      <c r="NXN10" s="264"/>
      <c r="NXO10" s="207"/>
      <c r="NXP10" s="82"/>
      <c r="NXQ10" s="215"/>
      <c r="NXR10" s="81"/>
      <c r="NXS10" s="264"/>
      <c r="NXT10" s="264"/>
      <c r="NXU10" s="264"/>
      <c r="NXV10" s="264"/>
      <c r="NXW10" s="207"/>
      <c r="NXX10" s="82"/>
      <c r="NXY10" s="215"/>
      <c r="NXZ10" s="81"/>
      <c r="NYA10" s="264"/>
      <c r="NYB10" s="264"/>
      <c r="NYC10" s="264"/>
      <c r="NYD10" s="264"/>
      <c r="NYE10" s="207"/>
      <c r="NYF10" s="82"/>
      <c r="NYG10" s="215"/>
      <c r="NYH10" s="81"/>
      <c r="NYI10" s="264"/>
      <c r="NYJ10" s="264"/>
      <c r="NYK10" s="264"/>
      <c r="NYL10" s="264"/>
      <c r="NYM10" s="207"/>
      <c r="NYN10" s="82"/>
      <c r="NYO10" s="215"/>
      <c r="NYP10" s="81"/>
      <c r="NYQ10" s="264"/>
      <c r="NYR10" s="264"/>
      <c r="NYS10" s="264"/>
      <c r="NYT10" s="264"/>
      <c r="NYU10" s="207"/>
      <c r="NYV10" s="82"/>
      <c r="NYW10" s="215"/>
      <c r="NYX10" s="81"/>
      <c r="NYY10" s="264"/>
      <c r="NYZ10" s="264"/>
      <c r="NZA10" s="264"/>
      <c r="NZB10" s="264"/>
      <c r="NZC10" s="207"/>
      <c r="NZD10" s="82"/>
      <c r="NZE10" s="215"/>
      <c r="NZF10" s="81"/>
      <c r="NZG10" s="264"/>
      <c r="NZH10" s="264"/>
      <c r="NZI10" s="264"/>
      <c r="NZJ10" s="264"/>
      <c r="NZK10" s="207"/>
      <c r="NZL10" s="82"/>
      <c r="NZM10" s="215"/>
      <c r="NZN10" s="81"/>
      <c r="NZO10" s="264"/>
      <c r="NZP10" s="264"/>
      <c r="NZQ10" s="264"/>
      <c r="NZR10" s="264"/>
      <c r="NZS10" s="207"/>
      <c r="NZT10" s="82"/>
      <c r="NZU10" s="215"/>
      <c r="NZV10" s="81"/>
      <c r="NZW10" s="264"/>
      <c r="NZX10" s="264"/>
      <c r="NZY10" s="264"/>
      <c r="NZZ10" s="264"/>
      <c r="OAA10" s="207"/>
      <c r="OAB10" s="82"/>
      <c r="OAC10" s="215"/>
      <c r="OAD10" s="81"/>
      <c r="OAE10" s="264"/>
      <c r="OAF10" s="264"/>
      <c r="OAG10" s="264"/>
      <c r="OAH10" s="264"/>
      <c r="OAI10" s="207"/>
      <c r="OAJ10" s="82"/>
      <c r="OAK10" s="215"/>
      <c r="OAL10" s="81"/>
      <c r="OAM10" s="264"/>
      <c r="OAN10" s="264"/>
      <c r="OAO10" s="264"/>
      <c r="OAP10" s="264"/>
      <c r="OAQ10" s="207"/>
      <c r="OAR10" s="82"/>
      <c r="OAS10" s="215"/>
      <c r="OAT10" s="81"/>
      <c r="OAU10" s="264"/>
      <c r="OAV10" s="264"/>
      <c r="OAW10" s="264"/>
      <c r="OAX10" s="264"/>
      <c r="OAY10" s="207"/>
      <c r="OAZ10" s="82"/>
      <c r="OBA10" s="215"/>
      <c r="OBB10" s="81"/>
      <c r="OBC10" s="264"/>
      <c r="OBD10" s="264"/>
      <c r="OBE10" s="264"/>
      <c r="OBF10" s="264"/>
      <c r="OBG10" s="207"/>
      <c r="OBH10" s="82"/>
      <c r="OBI10" s="215"/>
      <c r="OBJ10" s="81"/>
      <c r="OBK10" s="264"/>
      <c r="OBL10" s="264"/>
      <c r="OBM10" s="264"/>
      <c r="OBN10" s="264"/>
      <c r="OBO10" s="207"/>
      <c r="OBP10" s="82"/>
      <c r="OBQ10" s="215"/>
      <c r="OBR10" s="81"/>
      <c r="OBS10" s="264"/>
      <c r="OBT10" s="264"/>
      <c r="OBU10" s="264"/>
      <c r="OBV10" s="264"/>
      <c r="OBW10" s="207"/>
      <c r="OBX10" s="82"/>
      <c r="OBY10" s="215"/>
      <c r="OBZ10" s="81"/>
      <c r="OCA10" s="264"/>
      <c r="OCB10" s="264"/>
      <c r="OCC10" s="264"/>
      <c r="OCD10" s="264"/>
      <c r="OCE10" s="207"/>
      <c r="OCF10" s="82"/>
      <c r="OCG10" s="215"/>
      <c r="OCH10" s="81"/>
      <c r="OCI10" s="264"/>
      <c r="OCJ10" s="264"/>
      <c r="OCK10" s="264"/>
      <c r="OCL10" s="264"/>
      <c r="OCM10" s="207"/>
      <c r="OCN10" s="82"/>
      <c r="OCO10" s="215"/>
      <c r="OCP10" s="81"/>
      <c r="OCQ10" s="264"/>
      <c r="OCR10" s="264"/>
      <c r="OCS10" s="264"/>
      <c r="OCT10" s="264"/>
      <c r="OCU10" s="207"/>
      <c r="OCV10" s="82"/>
      <c r="OCW10" s="215"/>
      <c r="OCX10" s="81"/>
      <c r="OCY10" s="264"/>
      <c r="OCZ10" s="264"/>
      <c r="ODA10" s="264"/>
      <c r="ODB10" s="264"/>
      <c r="ODC10" s="207"/>
      <c r="ODD10" s="82"/>
      <c r="ODE10" s="215"/>
      <c r="ODF10" s="81"/>
      <c r="ODG10" s="264"/>
      <c r="ODH10" s="264"/>
      <c r="ODI10" s="264"/>
      <c r="ODJ10" s="264"/>
      <c r="ODK10" s="207"/>
      <c r="ODL10" s="82"/>
      <c r="ODM10" s="215"/>
      <c r="ODN10" s="81"/>
      <c r="ODO10" s="264"/>
      <c r="ODP10" s="264"/>
      <c r="ODQ10" s="264"/>
      <c r="ODR10" s="264"/>
      <c r="ODS10" s="207"/>
      <c r="ODT10" s="82"/>
      <c r="ODU10" s="215"/>
      <c r="ODV10" s="81"/>
      <c r="ODW10" s="264"/>
      <c r="ODX10" s="264"/>
      <c r="ODY10" s="264"/>
      <c r="ODZ10" s="264"/>
      <c r="OEA10" s="207"/>
      <c r="OEB10" s="82"/>
      <c r="OEC10" s="215"/>
      <c r="OED10" s="81"/>
      <c r="OEE10" s="264"/>
      <c r="OEF10" s="264"/>
      <c r="OEG10" s="264"/>
      <c r="OEH10" s="264"/>
      <c r="OEI10" s="207"/>
      <c r="OEJ10" s="82"/>
      <c r="OEK10" s="215"/>
      <c r="OEL10" s="81"/>
      <c r="OEM10" s="264"/>
      <c r="OEN10" s="264"/>
      <c r="OEO10" s="264"/>
      <c r="OEP10" s="264"/>
      <c r="OEQ10" s="207"/>
      <c r="OER10" s="82"/>
      <c r="OES10" s="215"/>
      <c r="OET10" s="81"/>
      <c r="OEU10" s="264"/>
      <c r="OEV10" s="264"/>
      <c r="OEW10" s="264"/>
      <c r="OEX10" s="264"/>
      <c r="OEY10" s="207"/>
      <c r="OEZ10" s="82"/>
      <c r="OFA10" s="215"/>
      <c r="OFB10" s="81"/>
      <c r="OFC10" s="264"/>
      <c r="OFD10" s="264"/>
      <c r="OFE10" s="264"/>
      <c r="OFF10" s="264"/>
      <c r="OFG10" s="207"/>
      <c r="OFH10" s="82"/>
      <c r="OFI10" s="215"/>
      <c r="OFJ10" s="81"/>
      <c r="OFK10" s="264"/>
      <c r="OFL10" s="264"/>
      <c r="OFM10" s="264"/>
      <c r="OFN10" s="264"/>
      <c r="OFO10" s="207"/>
      <c r="OFP10" s="82"/>
      <c r="OFQ10" s="215"/>
      <c r="OFR10" s="81"/>
      <c r="OFS10" s="264"/>
      <c r="OFT10" s="264"/>
      <c r="OFU10" s="264"/>
      <c r="OFV10" s="264"/>
      <c r="OFW10" s="207"/>
      <c r="OFX10" s="82"/>
      <c r="OFY10" s="215"/>
      <c r="OFZ10" s="81"/>
      <c r="OGA10" s="264"/>
      <c r="OGB10" s="264"/>
      <c r="OGC10" s="264"/>
      <c r="OGD10" s="264"/>
      <c r="OGE10" s="207"/>
      <c r="OGF10" s="82"/>
      <c r="OGG10" s="215"/>
      <c r="OGH10" s="81"/>
      <c r="OGI10" s="264"/>
      <c r="OGJ10" s="264"/>
      <c r="OGK10" s="264"/>
      <c r="OGL10" s="264"/>
      <c r="OGM10" s="207"/>
      <c r="OGN10" s="82"/>
      <c r="OGO10" s="215"/>
      <c r="OGP10" s="81"/>
      <c r="OGQ10" s="264"/>
      <c r="OGR10" s="264"/>
      <c r="OGS10" s="264"/>
      <c r="OGT10" s="264"/>
      <c r="OGU10" s="207"/>
      <c r="OGV10" s="82"/>
      <c r="OGW10" s="215"/>
      <c r="OGX10" s="81"/>
      <c r="OGY10" s="264"/>
      <c r="OGZ10" s="264"/>
      <c r="OHA10" s="264"/>
      <c r="OHB10" s="264"/>
      <c r="OHC10" s="207"/>
      <c r="OHD10" s="82"/>
      <c r="OHE10" s="215"/>
      <c r="OHF10" s="81"/>
      <c r="OHG10" s="264"/>
      <c r="OHH10" s="264"/>
      <c r="OHI10" s="264"/>
      <c r="OHJ10" s="264"/>
      <c r="OHK10" s="207"/>
      <c r="OHL10" s="82"/>
      <c r="OHM10" s="215"/>
      <c r="OHN10" s="81"/>
      <c r="OHO10" s="264"/>
      <c r="OHP10" s="264"/>
      <c r="OHQ10" s="264"/>
      <c r="OHR10" s="264"/>
      <c r="OHS10" s="207"/>
      <c r="OHT10" s="82"/>
      <c r="OHU10" s="215"/>
      <c r="OHV10" s="81"/>
      <c r="OHW10" s="264"/>
      <c r="OHX10" s="264"/>
      <c r="OHY10" s="264"/>
      <c r="OHZ10" s="264"/>
      <c r="OIA10" s="207"/>
      <c r="OIB10" s="82"/>
      <c r="OIC10" s="215"/>
      <c r="OID10" s="81"/>
      <c r="OIE10" s="264"/>
      <c r="OIF10" s="264"/>
      <c r="OIG10" s="264"/>
      <c r="OIH10" s="264"/>
      <c r="OII10" s="207"/>
      <c r="OIJ10" s="82"/>
      <c r="OIK10" s="215"/>
      <c r="OIL10" s="81"/>
      <c r="OIM10" s="264"/>
      <c r="OIN10" s="264"/>
      <c r="OIO10" s="264"/>
      <c r="OIP10" s="264"/>
      <c r="OIQ10" s="207"/>
      <c r="OIR10" s="82"/>
      <c r="OIS10" s="215"/>
      <c r="OIT10" s="81"/>
      <c r="OIU10" s="264"/>
      <c r="OIV10" s="264"/>
      <c r="OIW10" s="264"/>
      <c r="OIX10" s="264"/>
      <c r="OIY10" s="207"/>
      <c r="OIZ10" s="82"/>
      <c r="OJA10" s="215"/>
      <c r="OJB10" s="81"/>
      <c r="OJC10" s="264"/>
      <c r="OJD10" s="264"/>
      <c r="OJE10" s="264"/>
      <c r="OJF10" s="264"/>
      <c r="OJG10" s="207"/>
      <c r="OJH10" s="82"/>
      <c r="OJI10" s="215"/>
      <c r="OJJ10" s="81"/>
      <c r="OJK10" s="264"/>
      <c r="OJL10" s="264"/>
      <c r="OJM10" s="264"/>
      <c r="OJN10" s="264"/>
      <c r="OJO10" s="207"/>
      <c r="OJP10" s="82"/>
      <c r="OJQ10" s="215"/>
      <c r="OJR10" s="81"/>
      <c r="OJS10" s="264"/>
      <c r="OJT10" s="264"/>
      <c r="OJU10" s="264"/>
      <c r="OJV10" s="264"/>
      <c r="OJW10" s="207"/>
      <c r="OJX10" s="82"/>
      <c r="OJY10" s="215"/>
      <c r="OJZ10" s="81"/>
      <c r="OKA10" s="264"/>
      <c r="OKB10" s="264"/>
      <c r="OKC10" s="264"/>
      <c r="OKD10" s="264"/>
      <c r="OKE10" s="207"/>
      <c r="OKF10" s="82"/>
      <c r="OKG10" s="215"/>
      <c r="OKH10" s="81"/>
      <c r="OKI10" s="264"/>
      <c r="OKJ10" s="264"/>
      <c r="OKK10" s="264"/>
      <c r="OKL10" s="264"/>
      <c r="OKM10" s="207"/>
      <c r="OKN10" s="82"/>
      <c r="OKO10" s="215"/>
      <c r="OKP10" s="81"/>
      <c r="OKQ10" s="264"/>
      <c r="OKR10" s="264"/>
      <c r="OKS10" s="264"/>
      <c r="OKT10" s="264"/>
      <c r="OKU10" s="207"/>
      <c r="OKV10" s="82"/>
      <c r="OKW10" s="215"/>
      <c r="OKX10" s="81"/>
      <c r="OKY10" s="264"/>
      <c r="OKZ10" s="264"/>
      <c r="OLA10" s="264"/>
      <c r="OLB10" s="264"/>
      <c r="OLC10" s="207"/>
      <c r="OLD10" s="82"/>
      <c r="OLE10" s="215"/>
      <c r="OLF10" s="81"/>
      <c r="OLG10" s="264"/>
      <c r="OLH10" s="264"/>
      <c r="OLI10" s="264"/>
      <c r="OLJ10" s="264"/>
      <c r="OLK10" s="207"/>
      <c r="OLL10" s="82"/>
      <c r="OLM10" s="215"/>
      <c r="OLN10" s="81"/>
      <c r="OLO10" s="264"/>
      <c r="OLP10" s="264"/>
      <c r="OLQ10" s="264"/>
      <c r="OLR10" s="264"/>
      <c r="OLS10" s="207"/>
      <c r="OLT10" s="82"/>
      <c r="OLU10" s="215"/>
      <c r="OLV10" s="81"/>
      <c r="OLW10" s="264"/>
      <c r="OLX10" s="264"/>
      <c r="OLY10" s="264"/>
      <c r="OLZ10" s="264"/>
      <c r="OMA10" s="207"/>
      <c r="OMB10" s="82"/>
      <c r="OMC10" s="215"/>
      <c r="OMD10" s="81"/>
      <c r="OME10" s="264"/>
      <c r="OMF10" s="264"/>
      <c r="OMG10" s="264"/>
      <c r="OMH10" s="264"/>
      <c r="OMI10" s="207"/>
      <c r="OMJ10" s="82"/>
      <c r="OMK10" s="215"/>
      <c r="OML10" s="81"/>
      <c r="OMM10" s="264"/>
      <c r="OMN10" s="264"/>
      <c r="OMO10" s="264"/>
      <c r="OMP10" s="264"/>
      <c r="OMQ10" s="207"/>
      <c r="OMR10" s="82"/>
      <c r="OMS10" s="215"/>
      <c r="OMT10" s="81"/>
      <c r="OMU10" s="264"/>
      <c r="OMV10" s="264"/>
      <c r="OMW10" s="264"/>
      <c r="OMX10" s="264"/>
      <c r="OMY10" s="207"/>
      <c r="OMZ10" s="82"/>
      <c r="ONA10" s="215"/>
      <c r="ONB10" s="81"/>
      <c r="ONC10" s="264"/>
      <c r="OND10" s="264"/>
      <c r="ONE10" s="264"/>
      <c r="ONF10" s="264"/>
      <c r="ONG10" s="207"/>
      <c r="ONH10" s="82"/>
      <c r="ONI10" s="215"/>
      <c r="ONJ10" s="81"/>
      <c r="ONK10" s="264"/>
      <c r="ONL10" s="264"/>
      <c r="ONM10" s="264"/>
      <c r="ONN10" s="264"/>
      <c r="ONO10" s="207"/>
      <c r="ONP10" s="82"/>
      <c r="ONQ10" s="215"/>
      <c r="ONR10" s="81"/>
      <c r="ONS10" s="264"/>
      <c r="ONT10" s="264"/>
      <c r="ONU10" s="264"/>
      <c r="ONV10" s="264"/>
      <c r="ONW10" s="207"/>
      <c r="ONX10" s="82"/>
      <c r="ONY10" s="215"/>
      <c r="ONZ10" s="81"/>
      <c r="OOA10" s="264"/>
      <c r="OOB10" s="264"/>
      <c r="OOC10" s="264"/>
      <c r="OOD10" s="264"/>
      <c r="OOE10" s="207"/>
      <c r="OOF10" s="82"/>
      <c r="OOG10" s="215"/>
      <c r="OOH10" s="81"/>
      <c r="OOI10" s="264"/>
      <c r="OOJ10" s="264"/>
      <c r="OOK10" s="264"/>
      <c r="OOL10" s="264"/>
      <c r="OOM10" s="207"/>
      <c r="OON10" s="82"/>
      <c r="OOO10" s="215"/>
      <c r="OOP10" s="81"/>
      <c r="OOQ10" s="264"/>
      <c r="OOR10" s="264"/>
      <c r="OOS10" s="264"/>
      <c r="OOT10" s="264"/>
      <c r="OOU10" s="207"/>
      <c r="OOV10" s="82"/>
      <c r="OOW10" s="215"/>
      <c r="OOX10" s="81"/>
      <c r="OOY10" s="264"/>
      <c r="OOZ10" s="264"/>
      <c r="OPA10" s="264"/>
      <c r="OPB10" s="264"/>
      <c r="OPC10" s="207"/>
      <c r="OPD10" s="82"/>
      <c r="OPE10" s="215"/>
      <c r="OPF10" s="81"/>
      <c r="OPG10" s="264"/>
      <c r="OPH10" s="264"/>
      <c r="OPI10" s="264"/>
      <c r="OPJ10" s="264"/>
      <c r="OPK10" s="207"/>
      <c r="OPL10" s="82"/>
      <c r="OPM10" s="215"/>
      <c r="OPN10" s="81"/>
      <c r="OPO10" s="264"/>
      <c r="OPP10" s="264"/>
      <c r="OPQ10" s="264"/>
      <c r="OPR10" s="264"/>
      <c r="OPS10" s="207"/>
      <c r="OPT10" s="82"/>
      <c r="OPU10" s="215"/>
      <c r="OPV10" s="81"/>
      <c r="OPW10" s="264"/>
      <c r="OPX10" s="264"/>
      <c r="OPY10" s="264"/>
      <c r="OPZ10" s="264"/>
      <c r="OQA10" s="207"/>
      <c r="OQB10" s="82"/>
      <c r="OQC10" s="215"/>
      <c r="OQD10" s="81"/>
      <c r="OQE10" s="264"/>
      <c r="OQF10" s="264"/>
      <c r="OQG10" s="264"/>
      <c r="OQH10" s="264"/>
      <c r="OQI10" s="207"/>
      <c r="OQJ10" s="82"/>
      <c r="OQK10" s="215"/>
      <c r="OQL10" s="81"/>
      <c r="OQM10" s="264"/>
      <c r="OQN10" s="264"/>
      <c r="OQO10" s="264"/>
      <c r="OQP10" s="264"/>
      <c r="OQQ10" s="207"/>
      <c r="OQR10" s="82"/>
      <c r="OQS10" s="215"/>
      <c r="OQT10" s="81"/>
      <c r="OQU10" s="264"/>
      <c r="OQV10" s="264"/>
      <c r="OQW10" s="264"/>
      <c r="OQX10" s="264"/>
      <c r="OQY10" s="207"/>
      <c r="OQZ10" s="82"/>
      <c r="ORA10" s="215"/>
      <c r="ORB10" s="81"/>
      <c r="ORC10" s="264"/>
      <c r="ORD10" s="264"/>
      <c r="ORE10" s="264"/>
      <c r="ORF10" s="264"/>
      <c r="ORG10" s="207"/>
      <c r="ORH10" s="82"/>
      <c r="ORI10" s="215"/>
      <c r="ORJ10" s="81"/>
      <c r="ORK10" s="264"/>
      <c r="ORL10" s="264"/>
      <c r="ORM10" s="264"/>
      <c r="ORN10" s="264"/>
      <c r="ORO10" s="207"/>
      <c r="ORP10" s="82"/>
      <c r="ORQ10" s="215"/>
      <c r="ORR10" s="81"/>
      <c r="ORS10" s="264"/>
      <c r="ORT10" s="264"/>
      <c r="ORU10" s="264"/>
      <c r="ORV10" s="264"/>
      <c r="ORW10" s="207"/>
      <c r="ORX10" s="82"/>
      <c r="ORY10" s="215"/>
      <c r="ORZ10" s="81"/>
      <c r="OSA10" s="264"/>
      <c r="OSB10" s="264"/>
      <c r="OSC10" s="264"/>
      <c r="OSD10" s="264"/>
      <c r="OSE10" s="207"/>
      <c r="OSF10" s="82"/>
      <c r="OSG10" s="215"/>
      <c r="OSH10" s="81"/>
      <c r="OSI10" s="264"/>
      <c r="OSJ10" s="264"/>
      <c r="OSK10" s="264"/>
      <c r="OSL10" s="264"/>
      <c r="OSM10" s="207"/>
      <c r="OSN10" s="82"/>
      <c r="OSO10" s="215"/>
      <c r="OSP10" s="81"/>
      <c r="OSQ10" s="264"/>
      <c r="OSR10" s="264"/>
      <c r="OSS10" s="264"/>
      <c r="OST10" s="264"/>
      <c r="OSU10" s="207"/>
      <c r="OSV10" s="82"/>
      <c r="OSW10" s="215"/>
      <c r="OSX10" s="81"/>
      <c r="OSY10" s="264"/>
      <c r="OSZ10" s="264"/>
      <c r="OTA10" s="264"/>
      <c r="OTB10" s="264"/>
      <c r="OTC10" s="207"/>
      <c r="OTD10" s="82"/>
      <c r="OTE10" s="215"/>
      <c r="OTF10" s="81"/>
      <c r="OTG10" s="264"/>
      <c r="OTH10" s="264"/>
      <c r="OTI10" s="264"/>
      <c r="OTJ10" s="264"/>
      <c r="OTK10" s="207"/>
      <c r="OTL10" s="82"/>
      <c r="OTM10" s="215"/>
      <c r="OTN10" s="81"/>
      <c r="OTO10" s="264"/>
      <c r="OTP10" s="264"/>
      <c r="OTQ10" s="264"/>
      <c r="OTR10" s="264"/>
      <c r="OTS10" s="207"/>
      <c r="OTT10" s="82"/>
      <c r="OTU10" s="215"/>
      <c r="OTV10" s="81"/>
      <c r="OTW10" s="264"/>
      <c r="OTX10" s="264"/>
      <c r="OTY10" s="264"/>
      <c r="OTZ10" s="264"/>
      <c r="OUA10" s="207"/>
      <c r="OUB10" s="82"/>
      <c r="OUC10" s="215"/>
      <c r="OUD10" s="81"/>
      <c r="OUE10" s="264"/>
      <c r="OUF10" s="264"/>
      <c r="OUG10" s="264"/>
      <c r="OUH10" s="264"/>
      <c r="OUI10" s="207"/>
      <c r="OUJ10" s="82"/>
      <c r="OUK10" s="215"/>
      <c r="OUL10" s="81"/>
      <c r="OUM10" s="264"/>
      <c r="OUN10" s="264"/>
      <c r="OUO10" s="264"/>
      <c r="OUP10" s="264"/>
      <c r="OUQ10" s="207"/>
      <c r="OUR10" s="82"/>
      <c r="OUS10" s="215"/>
      <c r="OUT10" s="81"/>
      <c r="OUU10" s="264"/>
      <c r="OUV10" s="264"/>
      <c r="OUW10" s="264"/>
      <c r="OUX10" s="264"/>
      <c r="OUY10" s="207"/>
      <c r="OUZ10" s="82"/>
      <c r="OVA10" s="215"/>
      <c r="OVB10" s="81"/>
      <c r="OVC10" s="264"/>
      <c r="OVD10" s="264"/>
      <c r="OVE10" s="264"/>
      <c r="OVF10" s="264"/>
      <c r="OVG10" s="207"/>
      <c r="OVH10" s="82"/>
      <c r="OVI10" s="215"/>
      <c r="OVJ10" s="81"/>
      <c r="OVK10" s="264"/>
      <c r="OVL10" s="264"/>
      <c r="OVM10" s="264"/>
      <c r="OVN10" s="264"/>
      <c r="OVO10" s="207"/>
      <c r="OVP10" s="82"/>
      <c r="OVQ10" s="215"/>
      <c r="OVR10" s="81"/>
      <c r="OVS10" s="264"/>
      <c r="OVT10" s="264"/>
      <c r="OVU10" s="264"/>
      <c r="OVV10" s="264"/>
      <c r="OVW10" s="207"/>
      <c r="OVX10" s="82"/>
      <c r="OVY10" s="215"/>
      <c r="OVZ10" s="81"/>
      <c r="OWA10" s="264"/>
      <c r="OWB10" s="264"/>
      <c r="OWC10" s="264"/>
      <c r="OWD10" s="264"/>
      <c r="OWE10" s="207"/>
      <c r="OWF10" s="82"/>
      <c r="OWG10" s="215"/>
      <c r="OWH10" s="81"/>
      <c r="OWI10" s="264"/>
      <c r="OWJ10" s="264"/>
      <c r="OWK10" s="264"/>
      <c r="OWL10" s="264"/>
      <c r="OWM10" s="207"/>
      <c r="OWN10" s="82"/>
      <c r="OWO10" s="215"/>
      <c r="OWP10" s="81"/>
      <c r="OWQ10" s="264"/>
      <c r="OWR10" s="264"/>
      <c r="OWS10" s="264"/>
      <c r="OWT10" s="264"/>
      <c r="OWU10" s="207"/>
      <c r="OWV10" s="82"/>
      <c r="OWW10" s="215"/>
      <c r="OWX10" s="81"/>
      <c r="OWY10" s="264"/>
      <c r="OWZ10" s="264"/>
      <c r="OXA10" s="264"/>
      <c r="OXB10" s="264"/>
      <c r="OXC10" s="207"/>
      <c r="OXD10" s="82"/>
      <c r="OXE10" s="215"/>
      <c r="OXF10" s="81"/>
      <c r="OXG10" s="264"/>
      <c r="OXH10" s="264"/>
      <c r="OXI10" s="264"/>
      <c r="OXJ10" s="264"/>
      <c r="OXK10" s="207"/>
      <c r="OXL10" s="82"/>
      <c r="OXM10" s="215"/>
      <c r="OXN10" s="81"/>
      <c r="OXO10" s="264"/>
      <c r="OXP10" s="264"/>
      <c r="OXQ10" s="264"/>
      <c r="OXR10" s="264"/>
      <c r="OXS10" s="207"/>
      <c r="OXT10" s="82"/>
      <c r="OXU10" s="215"/>
      <c r="OXV10" s="81"/>
      <c r="OXW10" s="264"/>
      <c r="OXX10" s="264"/>
      <c r="OXY10" s="264"/>
      <c r="OXZ10" s="264"/>
      <c r="OYA10" s="207"/>
      <c r="OYB10" s="82"/>
      <c r="OYC10" s="215"/>
      <c r="OYD10" s="81"/>
      <c r="OYE10" s="264"/>
      <c r="OYF10" s="264"/>
      <c r="OYG10" s="264"/>
      <c r="OYH10" s="264"/>
      <c r="OYI10" s="207"/>
      <c r="OYJ10" s="82"/>
      <c r="OYK10" s="215"/>
      <c r="OYL10" s="81"/>
      <c r="OYM10" s="264"/>
      <c r="OYN10" s="264"/>
      <c r="OYO10" s="264"/>
      <c r="OYP10" s="264"/>
      <c r="OYQ10" s="207"/>
      <c r="OYR10" s="82"/>
      <c r="OYS10" s="215"/>
      <c r="OYT10" s="81"/>
      <c r="OYU10" s="264"/>
      <c r="OYV10" s="264"/>
      <c r="OYW10" s="264"/>
      <c r="OYX10" s="264"/>
      <c r="OYY10" s="207"/>
      <c r="OYZ10" s="82"/>
      <c r="OZA10" s="215"/>
      <c r="OZB10" s="81"/>
      <c r="OZC10" s="264"/>
      <c r="OZD10" s="264"/>
      <c r="OZE10" s="264"/>
      <c r="OZF10" s="264"/>
      <c r="OZG10" s="207"/>
      <c r="OZH10" s="82"/>
      <c r="OZI10" s="215"/>
      <c r="OZJ10" s="81"/>
      <c r="OZK10" s="264"/>
      <c r="OZL10" s="264"/>
      <c r="OZM10" s="264"/>
      <c r="OZN10" s="264"/>
      <c r="OZO10" s="207"/>
      <c r="OZP10" s="82"/>
      <c r="OZQ10" s="215"/>
      <c r="OZR10" s="81"/>
      <c r="OZS10" s="264"/>
      <c r="OZT10" s="264"/>
      <c r="OZU10" s="264"/>
      <c r="OZV10" s="264"/>
      <c r="OZW10" s="207"/>
      <c r="OZX10" s="82"/>
      <c r="OZY10" s="215"/>
      <c r="OZZ10" s="81"/>
      <c r="PAA10" s="264"/>
      <c r="PAB10" s="264"/>
      <c r="PAC10" s="264"/>
      <c r="PAD10" s="264"/>
      <c r="PAE10" s="207"/>
      <c r="PAF10" s="82"/>
      <c r="PAG10" s="215"/>
      <c r="PAH10" s="81"/>
      <c r="PAI10" s="264"/>
      <c r="PAJ10" s="264"/>
      <c r="PAK10" s="264"/>
      <c r="PAL10" s="264"/>
      <c r="PAM10" s="207"/>
      <c r="PAN10" s="82"/>
      <c r="PAO10" s="215"/>
      <c r="PAP10" s="81"/>
      <c r="PAQ10" s="264"/>
      <c r="PAR10" s="264"/>
      <c r="PAS10" s="264"/>
      <c r="PAT10" s="264"/>
      <c r="PAU10" s="207"/>
      <c r="PAV10" s="82"/>
      <c r="PAW10" s="215"/>
      <c r="PAX10" s="81"/>
      <c r="PAY10" s="264"/>
      <c r="PAZ10" s="264"/>
      <c r="PBA10" s="264"/>
      <c r="PBB10" s="264"/>
      <c r="PBC10" s="207"/>
      <c r="PBD10" s="82"/>
      <c r="PBE10" s="215"/>
      <c r="PBF10" s="81"/>
      <c r="PBG10" s="264"/>
      <c r="PBH10" s="264"/>
      <c r="PBI10" s="264"/>
      <c r="PBJ10" s="264"/>
      <c r="PBK10" s="207"/>
      <c r="PBL10" s="82"/>
      <c r="PBM10" s="215"/>
      <c r="PBN10" s="81"/>
      <c r="PBO10" s="264"/>
      <c r="PBP10" s="264"/>
      <c r="PBQ10" s="264"/>
      <c r="PBR10" s="264"/>
      <c r="PBS10" s="207"/>
      <c r="PBT10" s="82"/>
      <c r="PBU10" s="215"/>
      <c r="PBV10" s="81"/>
      <c r="PBW10" s="264"/>
      <c r="PBX10" s="264"/>
      <c r="PBY10" s="264"/>
      <c r="PBZ10" s="264"/>
      <c r="PCA10" s="207"/>
      <c r="PCB10" s="82"/>
      <c r="PCC10" s="215"/>
      <c r="PCD10" s="81"/>
      <c r="PCE10" s="264"/>
      <c r="PCF10" s="264"/>
      <c r="PCG10" s="264"/>
      <c r="PCH10" s="264"/>
      <c r="PCI10" s="207"/>
      <c r="PCJ10" s="82"/>
      <c r="PCK10" s="215"/>
      <c r="PCL10" s="81"/>
      <c r="PCM10" s="264"/>
      <c r="PCN10" s="264"/>
      <c r="PCO10" s="264"/>
      <c r="PCP10" s="264"/>
      <c r="PCQ10" s="207"/>
      <c r="PCR10" s="82"/>
      <c r="PCS10" s="215"/>
      <c r="PCT10" s="81"/>
      <c r="PCU10" s="264"/>
      <c r="PCV10" s="264"/>
      <c r="PCW10" s="264"/>
      <c r="PCX10" s="264"/>
      <c r="PCY10" s="207"/>
      <c r="PCZ10" s="82"/>
      <c r="PDA10" s="215"/>
      <c r="PDB10" s="81"/>
      <c r="PDC10" s="264"/>
      <c r="PDD10" s="264"/>
      <c r="PDE10" s="264"/>
      <c r="PDF10" s="264"/>
      <c r="PDG10" s="207"/>
      <c r="PDH10" s="82"/>
      <c r="PDI10" s="215"/>
      <c r="PDJ10" s="81"/>
      <c r="PDK10" s="264"/>
      <c r="PDL10" s="264"/>
      <c r="PDM10" s="264"/>
      <c r="PDN10" s="264"/>
      <c r="PDO10" s="207"/>
      <c r="PDP10" s="82"/>
      <c r="PDQ10" s="215"/>
      <c r="PDR10" s="81"/>
      <c r="PDS10" s="264"/>
      <c r="PDT10" s="264"/>
      <c r="PDU10" s="264"/>
      <c r="PDV10" s="264"/>
      <c r="PDW10" s="207"/>
      <c r="PDX10" s="82"/>
      <c r="PDY10" s="215"/>
      <c r="PDZ10" s="81"/>
      <c r="PEA10" s="264"/>
      <c r="PEB10" s="264"/>
      <c r="PEC10" s="264"/>
      <c r="PED10" s="264"/>
      <c r="PEE10" s="207"/>
      <c r="PEF10" s="82"/>
      <c r="PEG10" s="215"/>
      <c r="PEH10" s="81"/>
      <c r="PEI10" s="264"/>
      <c r="PEJ10" s="264"/>
      <c r="PEK10" s="264"/>
      <c r="PEL10" s="264"/>
      <c r="PEM10" s="207"/>
      <c r="PEN10" s="82"/>
      <c r="PEO10" s="215"/>
      <c r="PEP10" s="81"/>
      <c r="PEQ10" s="264"/>
      <c r="PER10" s="264"/>
      <c r="PES10" s="264"/>
      <c r="PET10" s="264"/>
      <c r="PEU10" s="207"/>
      <c r="PEV10" s="82"/>
      <c r="PEW10" s="215"/>
      <c r="PEX10" s="81"/>
      <c r="PEY10" s="264"/>
      <c r="PEZ10" s="264"/>
      <c r="PFA10" s="264"/>
      <c r="PFB10" s="264"/>
      <c r="PFC10" s="207"/>
      <c r="PFD10" s="82"/>
      <c r="PFE10" s="215"/>
      <c r="PFF10" s="81"/>
      <c r="PFG10" s="264"/>
      <c r="PFH10" s="264"/>
      <c r="PFI10" s="264"/>
      <c r="PFJ10" s="264"/>
      <c r="PFK10" s="207"/>
      <c r="PFL10" s="82"/>
      <c r="PFM10" s="215"/>
      <c r="PFN10" s="81"/>
      <c r="PFO10" s="264"/>
      <c r="PFP10" s="264"/>
      <c r="PFQ10" s="264"/>
      <c r="PFR10" s="264"/>
      <c r="PFS10" s="207"/>
      <c r="PFT10" s="82"/>
      <c r="PFU10" s="215"/>
      <c r="PFV10" s="81"/>
      <c r="PFW10" s="264"/>
      <c r="PFX10" s="264"/>
      <c r="PFY10" s="264"/>
      <c r="PFZ10" s="264"/>
      <c r="PGA10" s="207"/>
      <c r="PGB10" s="82"/>
      <c r="PGC10" s="215"/>
      <c r="PGD10" s="81"/>
      <c r="PGE10" s="264"/>
      <c r="PGF10" s="264"/>
      <c r="PGG10" s="264"/>
      <c r="PGH10" s="264"/>
      <c r="PGI10" s="207"/>
      <c r="PGJ10" s="82"/>
      <c r="PGK10" s="215"/>
      <c r="PGL10" s="81"/>
      <c r="PGM10" s="264"/>
      <c r="PGN10" s="264"/>
      <c r="PGO10" s="264"/>
      <c r="PGP10" s="264"/>
      <c r="PGQ10" s="207"/>
      <c r="PGR10" s="82"/>
      <c r="PGS10" s="215"/>
      <c r="PGT10" s="81"/>
      <c r="PGU10" s="264"/>
      <c r="PGV10" s="264"/>
      <c r="PGW10" s="264"/>
      <c r="PGX10" s="264"/>
      <c r="PGY10" s="207"/>
      <c r="PGZ10" s="82"/>
      <c r="PHA10" s="215"/>
      <c r="PHB10" s="81"/>
      <c r="PHC10" s="264"/>
      <c r="PHD10" s="264"/>
      <c r="PHE10" s="264"/>
      <c r="PHF10" s="264"/>
      <c r="PHG10" s="207"/>
      <c r="PHH10" s="82"/>
      <c r="PHI10" s="215"/>
      <c r="PHJ10" s="81"/>
      <c r="PHK10" s="264"/>
      <c r="PHL10" s="264"/>
      <c r="PHM10" s="264"/>
      <c r="PHN10" s="264"/>
      <c r="PHO10" s="207"/>
      <c r="PHP10" s="82"/>
      <c r="PHQ10" s="215"/>
      <c r="PHR10" s="81"/>
      <c r="PHS10" s="264"/>
      <c r="PHT10" s="264"/>
      <c r="PHU10" s="264"/>
      <c r="PHV10" s="264"/>
      <c r="PHW10" s="207"/>
      <c r="PHX10" s="82"/>
      <c r="PHY10" s="215"/>
      <c r="PHZ10" s="81"/>
      <c r="PIA10" s="264"/>
      <c r="PIB10" s="264"/>
      <c r="PIC10" s="264"/>
      <c r="PID10" s="264"/>
      <c r="PIE10" s="207"/>
      <c r="PIF10" s="82"/>
      <c r="PIG10" s="215"/>
      <c r="PIH10" s="81"/>
      <c r="PII10" s="264"/>
      <c r="PIJ10" s="264"/>
      <c r="PIK10" s="264"/>
      <c r="PIL10" s="264"/>
      <c r="PIM10" s="207"/>
      <c r="PIN10" s="82"/>
      <c r="PIO10" s="215"/>
      <c r="PIP10" s="81"/>
      <c r="PIQ10" s="264"/>
      <c r="PIR10" s="264"/>
      <c r="PIS10" s="264"/>
      <c r="PIT10" s="264"/>
      <c r="PIU10" s="207"/>
      <c r="PIV10" s="82"/>
      <c r="PIW10" s="215"/>
      <c r="PIX10" s="81"/>
      <c r="PIY10" s="264"/>
      <c r="PIZ10" s="264"/>
      <c r="PJA10" s="264"/>
      <c r="PJB10" s="264"/>
      <c r="PJC10" s="207"/>
      <c r="PJD10" s="82"/>
      <c r="PJE10" s="215"/>
      <c r="PJF10" s="81"/>
      <c r="PJG10" s="264"/>
      <c r="PJH10" s="264"/>
      <c r="PJI10" s="264"/>
      <c r="PJJ10" s="264"/>
      <c r="PJK10" s="207"/>
      <c r="PJL10" s="82"/>
      <c r="PJM10" s="215"/>
      <c r="PJN10" s="81"/>
      <c r="PJO10" s="264"/>
      <c r="PJP10" s="264"/>
      <c r="PJQ10" s="264"/>
      <c r="PJR10" s="264"/>
      <c r="PJS10" s="207"/>
      <c r="PJT10" s="82"/>
      <c r="PJU10" s="215"/>
      <c r="PJV10" s="81"/>
      <c r="PJW10" s="264"/>
      <c r="PJX10" s="264"/>
      <c r="PJY10" s="264"/>
      <c r="PJZ10" s="264"/>
      <c r="PKA10" s="207"/>
      <c r="PKB10" s="82"/>
      <c r="PKC10" s="215"/>
      <c r="PKD10" s="81"/>
      <c r="PKE10" s="264"/>
      <c r="PKF10" s="264"/>
      <c r="PKG10" s="264"/>
      <c r="PKH10" s="264"/>
      <c r="PKI10" s="207"/>
      <c r="PKJ10" s="82"/>
      <c r="PKK10" s="215"/>
      <c r="PKL10" s="81"/>
      <c r="PKM10" s="264"/>
      <c r="PKN10" s="264"/>
      <c r="PKO10" s="264"/>
      <c r="PKP10" s="264"/>
      <c r="PKQ10" s="207"/>
      <c r="PKR10" s="82"/>
      <c r="PKS10" s="215"/>
      <c r="PKT10" s="81"/>
      <c r="PKU10" s="264"/>
      <c r="PKV10" s="264"/>
      <c r="PKW10" s="264"/>
      <c r="PKX10" s="264"/>
      <c r="PKY10" s="207"/>
      <c r="PKZ10" s="82"/>
      <c r="PLA10" s="215"/>
      <c r="PLB10" s="81"/>
      <c r="PLC10" s="264"/>
      <c r="PLD10" s="264"/>
      <c r="PLE10" s="264"/>
      <c r="PLF10" s="264"/>
      <c r="PLG10" s="207"/>
      <c r="PLH10" s="82"/>
      <c r="PLI10" s="215"/>
      <c r="PLJ10" s="81"/>
      <c r="PLK10" s="264"/>
      <c r="PLL10" s="264"/>
      <c r="PLM10" s="264"/>
      <c r="PLN10" s="264"/>
      <c r="PLO10" s="207"/>
      <c r="PLP10" s="82"/>
      <c r="PLQ10" s="215"/>
      <c r="PLR10" s="81"/>
      <c r="PLS10" s="264"/>
      <c r="PLT10" s="264"/>
      <c r="PLU10" s="264"/>
      <c r="PLV10" s="264"/>
      <c r="PLW10" s="207"/>
      <c r="PLX10" s="82"/>
      <c r="PLY10" s="215"/>
      <c r="PLZ10" s="81"/>
      <c r="PMA10" s="264"/>
      <c r="PMB10" s="264"/>
      <c r="PMC10" s="264"/>
      <c r="PMD10" s="264"/>
      <c r="PME10" s="207"/>
      <c r="PMF10" s="82"/>
      <c r="PMG10" s="215"/>
      <c r="PMH10" s="81"/>
      <c r="PMI10" s="264"/>
      <c r="PMJ10" s="264"/>
      <c r="PMK10" s="264"/>
      <c r="PML10" s="264"/>
      <c r="PMM10" s="207"/>
      <c r="PMN10" s="82"/>
      <c r="PMO10" s="215"/>
      <c r="PMP10" s="81"/>
      <c r="PMQ10" s="264"/>
      <c r="PMR10" s="264"/>
      <c r="PMS10" s="264"/>
      <c r="PMT10" s="264"/>
      <c r="PMU10" s="207"/>
      <c r="PMV10" s="82"/>
      <c r="PMW10" s="215"/>
      <c r="PMX10" s="81"/>
      <c r="PMY10" s="264"/>
      <c r="PMZ10" s="264"/>
      <c r="PNA10" s="264"/>
      <c r="PNB10" s="264"/>
      <c r="PNC10" s="207"/>
      <c r="PND10" s="82"/>
      <c r="PNE10" s="215"/>
      <c r="PNF10" s="81"/>
      <c r="PNG10" s="264"/>
      <c r="PNH10" s="264"/>
      <c r="PNI10" s="264"/>
      <c r="PNJ10" s="264"/>
      <c r="PNK10" s="207"/>
      <c r="PNL10" s="82"/>
      <c r="PNM10" s="215"/>
      <c r="PNN10" s="81"/>
      <c r="PNO10" s="264"/>
      <c r="PNP10" s="264"/>
      <c r="PNQ10" s="264"/>
      <c r="PNR10" s="264"/>
      <c r="PNS10" s="207"/>
      <c r="PNT10" s="82"/>
      <c r="PNU10" s="215"/>
      <c r="PNV10" s="81"/>
      <c r="PNW10" s="264"/>
      <c r="PNX10" s="264"/>
      <c r="PNY10" s="264"/>
      <c r="PNZ10" s="264"/>
      <c r="POA10" s="207"/>
      <c r="POB10" s="82"/>
      <c r="POC10" s="215"/>
      <c r="POD10" s="81"/>
      <c r="POE10" s="264"/>
      <c r="POF10" s="264"/>
      <c r="POG10" s="264"/>
      <c r="POH10" s="264"/>
      <c r="POI10" s="207"/>
      <c r="POJ10" s="82"/>
      <c r="POK10" s="215"/>
      <c r="POL10" s="81"/>
      <c r="POM10" s="264"/>
      <c r="PON10" s="264"/>
      <c r="POO10" s="264"/>
      <c r="POP10" s="264"/>
      <c r="POQ10" s="207"/>
      <c r="POR10" s="82"/>
      <c r="POS10" s="215"/>
      <c r="POT10" s="81"/>
      <c r="POU10" s="264"/>
      <c r="POV10" s="264"/>
      <c r="POW10" s="264"/>
      <c r="POX10" s="264"/>
      <c r="POY10" s="207"/>
      <c r="POZ10" s="82"/>
      <c r="PPA10" s="215"/>
      <c r="PPB10" s="81"/>
      <c r="PPC10" s="264"/>
      <c r="PPD10" s="264"/>
      <c r="PPE10" s="264"/>
      <c r="PPF10" s="264"/>
      <c r="PPG10" s="207"/>
      <c r="PPH10" s="82"/>
      <c r="PPI10" s="215"/>
      <c r="PPJ10" s="81"/>
      <c r="PPK10" s="264"/>
      <c r="PPL10" s="264"/>
      <c r="PPM10" s="264"/>
      <c r="PPN10" s="264"/>
      <c r="PPO10" s="207"/>
      <c r="PPP10" s="82"/>
      <c r="PPQ10" s="215"/>
      <c r="PPR10" s="81"/>
      <c r="PPS10" s="264"/>
      <c r="PPT10" s="264"/>
      <c r="PPU10" s="264"/>
      <c r="PPV10" s="264"/>
      <c r="PPW10" s="207"/>
      <c r="PPX10" s="82"/>
      <c r="PPY10" s="215"/>
      <c r="PPZ10" s="81"/>
      <c r="PQA10" s="264"/>
      <c r="PQB10" s="264"/>
      <c r="PQC10" s="264"/>
      <c r="PQD10" s="264"/>
      <c r="PQE10" s="207"/>
      <c r="PQF10" s="82"/>
      <c r="PQG10" s="215"/>
      <c r="PQH10" s="81"/>
      <c r="PQI10" s="264"/>
      <c r="PQJ10" s="264"/>
      <c r="PQK10" s="264"/>
      <c r="PQL10" s="264"/>
      <c r="PQM10" s="207"/>
      <c r="PQN10" s="82"/>
      <c r="PQO10" s="215"/>
      <c r="PQP10" s="81"/>
      <c r="PQQ10" s="264"/>
      <c r="PQR10" s="264"/>
      <c r="PQS10" s="264"/>
      <c r="PQT10" s="264"/>
      <c r="PQU10" s="207"/>
      <c r="PQV10" s="82"/>
      <c r="PQW10" s="215"/>
      <c r="PQX10" s="81"/>
      <c r="PQY10" s="264"/>
      <c r="PQZ10" s="264"/>
      <c r="PRA10" s="264"/>
      <c r="PRB10" s="264"/>
      <c r="PRC10" s="207"/>
      <c r="PRD10" s="82"/>
      <c r="PRE10" s="215"/>
      <c r="PRF10" s="81"/>
      <c r="PRG10" s="264"/>
      <c r="PRH10" s="264"/>
      <c r="PRI10" s="264"/>
      <c r="PRJ10" s="264"/>
      <c r="PRK10" s="207"/>
      <c r="PRL10" s="82"/>
      <c r="PRM10" s="215"/>
      <c r="PRN10" s="81"/>
      <c r="PRO10" s="264"/>
      <c r="PRP10" s="264"/>
      <c r="PRQ10" s="264"/>
      <c r="PRR10" s="264"/>
      <c r="PRS10" s="207"/>
      <c r="PRT10" s="82"/>
      <c r="PRU10" s="215"/>
      <c r="PRV10" s="81"/>
      <c r="PRW10" s="264"/>
      <c r="PRX10" s="264"/>
      <c r="PRY10" s="264"/>
      <c r="PRZ10" s="264"/>
      <c r="PSA10" s="207"/>
      <c r="PSB10" s="82"/>
      <c r="PSC10" s="215"/>
      <c r="PSD10" s="81"/>
      <c r="PSE10" s="264"/>
      <c r="PSF10" s="264"/>
      <c r="PSG10" s="264"/>
      <c r="PSH10" s="264"/>
      <c r="PSI10" s="207"/>
      <c r="PSJ10" s="82"/>
      <c r="PSK10" s="215"/>
      <c r="PSL10" s="81"/>
      <c r="PSM10" s="264"/>
      <c r="PSN10" s="264"/>
      <c r="PSO10" s="264"/>
      <c r="PSP10" s="264"/>
      <c r="PSQ10" s="207"/>
      <c r="PSR10" s="82"/>
      <c r="PSS10" s="215"/>
      <c r="PST10" s="81"/>
      <c r="PSU10" s="264"/>
      <c r="PSV10" s="264"/>
      <c r="PSW10" s="264"/>
      <c r="PSX10" s="264"/>
      <c r="PSY10" s="207"/>
      <c r="PSZ10" s="82"/>
      <c r="PTA10" s="215"/>
      <c r="PTB10" s="81"/>
      <c r="PTC10" s="264"/>
      <c r="PTD10" s="264"/>
      <c r="PTE10" s="264"/>
      <c r="PTF10" s="264"/>
      <c r="PTG10" s="207"/>
      <c r="PTH10" s="82"/>
      <c r="PTI10" s="215"/>
      <c r="PTJ10" s="81"/>
      <c r="PTK10" s="264"/>
      <c r="PTL10" s="264"/>
      <c r="PTM10" s="264"/>
      <c r="PTN10" s="264"/>
      <c r="PTO10" s="207"/>
      <c r="PTP10" s="82"/>
      <c r="PTQ10" s="215"/>
      <c r="PTR10" s="81"/>
      <c r="PTS10" s="264"/>
      <c r="PTT10" s="264"/>
      <c r="PTU10" s="264"/>
      <c r="PTV10" s="264"/>
      <c r="PTW10" s="207"/>
      <c r="PTX10" s="82"/>
      <c r="PTY10" s="215"/>
      <c r="PTZ10" s="81"/>
      <c r="PUA10" s="264"/>
      <c r="PUB10" s="264"/>
      <c r="PUC10" s="264"/>
      <c r="PUD10" s="264"/>
      <c r="PUE10" s="207"/>
      <c r="PUF10" s="82"/>
      <c r="PUG10" s="215"/>
      <c r="PUH10" s="81"/>
      <c r="PUI10" s="264"/>
      <c r="PUJ10" s="264"/>
      <c r="PUK10" s="264"/>
      <c r="PUL10" s="264"/>
      <c r="PUM10" s="207"/>
      <c r="PUN10" s="82"/>
      <c r="PUO10" s="215"/>
      <c r="PUP10" s="81"/>
      <c r="PUQ10" s="264"/>
      <c r="PUR10" s="264"/>
      <c r="PUS10" s="264"/>
      <c r="PUT10" s="264"/>
      <c r="PUU10" s="207"/>
      <c r="PUV10" s="82"/>
      <c r="PUW10" s="215"/>
      <c r="PUX10" s="81"/>
      <c r="PUY10" s="264"/>
      <c r="PUZ10" s="264"/>
      <c r="PVA10" s="264"/>
      <c r="PVB10" s="264"/>
      <c r="PVC10" s="207"/>
      <c r="PVD10" s="82"/>
      <c r="PVE10" s="215"/>
      <c r="PVF10" s="81"/>
      <c r="PVG10" s="264"/>
      <c r="PVH10" s="264"/>
      <c r="PVI10" s="264"/>
      <c r="PVJ10" s="264"/>
      <c r="PVK10" s="207"/>
      <c r="PVL10" s="82"/>
      <c r="PVM10" s="215"/>
      <c r="PVN10" s="81"/>
      <c r="PVO10" s="264"/>
      <c r="PVP10" s="264"/>
      <c r="PVQ10" s="264"/>
      <c r="PVR10" s="264"/>
      <c r="PVS10" s="207"/>
      <c r="PVT10" s="82"/>
      <c r="PVU10" s="215"/>
      <c r="PVV10" s="81"/>
      <c r="PVW10" s="264"/>
      <c r="PVX10" s="264"/>
      <c r="PVY10" s="264"/>
      <c r="PVZ10" s="264"/>
      <c r="PWA10" s="207"/>
      <c r="PWB10" s="82"/>
      <c r="PWC10" s="215"/>
      <c r="PWD10" s="81"/>
      <c r="PWE10" s="264"/>
      <c r="PWF10" s="264"/>
      <c r="PWG10" s="264"/>
      <c r="PWH10" s="264"/>
      <c r="PWI10" s="207"/>
      <c r="PWJ10" s="82"/>
      <c r="PWK10" s="215"/>
      <c r="PWL10" s="81"/>
      <c r="PWM10" s="264"/>
      <c r="PWN10" s="264"/>
      <c r="PWO10" s="264"/>
      <c r="PWP10" s="264"/>
      <c r="PWQ10" s="207"/>
      <c r="PWR10" s="82"/>
      <c r="PWS10" s="215"/>
      <c r="PWT10" s="81"/>
      <c r="PWU10" s="264"/>
      <c r="PWV10" s="264"/>
      <c r="PWW10" s="264"/>
      <c r="PWX10" s="264"/>
      <c r="PWY10" s="207"/>
      <c r="PWZ10" s="82"/>
      <c r="PXA10" s="215"/>
      <c r="PXB10" s="81"/>
      <c r="PXC10" s="264"/>
      <c r="PXD10" s="264"/>
      <c r="PXE10" s="264"/>
      <c r="PXF10" s="264"/>
      <c r="PXG10" s="207"/>
      <c r="PXH10" s="82"/>
      <c r="PXI10" s="215"/>
      <c r="PXJ10" s="81"/>
      <c r="PXK10" s="264"/>
      <c r="PXL10" s="264"/>
      <c r="PXM10" s="264"/>
      <c r="PXN10" s="264"/>
      <c r="PXO10" s="207"/>
      <c r="PXP10" s="82"/>
      <c r="PXQ10" s="215"/>
      <c r="PXR10" s="81"/>
      <c r="PXS10" s="264"/>
      <c r="PXT10" s="264"/>
      <c r="PXU10" s="264"/>
      <c r="PXV10" s="264"/>
      <c r="PXW10" s="207"/>
      <c r="PXX10" s="82"/>
      <c r="PXY10" s="215"/>
      <c r="PXZ10" s="81"/>
      <c r="PYA10" s="264"/>
      <c r="PYB10" s="264"/>
      <c r="PYC10" s="264"/>
      <c r="PYD10" s="264"/>
      <c r="PYE10" s="207"/>
      <c r="PYF10" s="82"/>
      <c r="PYG10" s="215"/>
      <c r="PYH10" s="81"/>
      <c r="PYI10" s="264"/>
      <c r="PYJ10" s="264"/>
      <c r="PYK10" s="264"/>
      <c r="PYL10" s="264"/>
      <c r="PYM10" s="207"/>
      <c r="PYN10" s="82"/>
      <c r="PYO10" s="215"/>
      <c r="PYP10" s="81"/>
      <c r="PYQ10" s="264"/>
      <c r="PYR10" s="264"/>
      <c r="PYS10" s="264"/>
      <c r="PYT10" s="264"/>
      <c r="PYU10" s="207"/>
      <c r="PYV10" s="82"/>
      <c r="PYW10" s="215"/>
      <c r="PYX10" s="81"/>
      <c r="PYY10" s="264"/>
      <c r="PYZ10" s="264"/>
      <c r="PZA10" s="264"/>
      <c r="PZB10" s="264"/>
      <c r="PZC10" s="207"/>
      <c r="PZD10" s="82"/>
      <c r="PZE10" s="215"/>
      <c r="PZF10" s="81"/>
      <c r="PZG10" s="264"/>
      <c r="PZH10" s="264"/>
      <c r="PZI10" s="264"/>
      <c r="PZJ10" s="264"/>
      <c r="PZK10" s="207"/>
      <c r="PZL10" s="82"/>
      <c r="PZM10" s="215"/>
      <c r="PZN10" s="81"/>
      <c r="PZO10" s="264"/>
      <c r="PZP10" s="264"/>
      <c r="PZQ10" s="264"/>
      <c r="PZR10" s="264"/>
      <c r="PZS10" s="207"/>
      <c r="PZT10" s="82"/>
      <c r="PZU10" s="215"/>
      <c r="PZV10" s="81"/>
      <c r="PZW10" s="264"/>
      <c r="PZX10" s="264"/>
      <c r="PZY10" s="264"/>
      <c r="PZZ10" s="264"/>
      <c r="QAA10" s="207"/>
      <c r="QAB10" s="82"/>
      <c r="QAC10" s="215"/>
      <c r="QAD10" s="81"/>
      <c r="QAE10" s="264"/>
      <c r="QAF10" s="264"/>
      <c r="QAG10" s="264"/>
      <c r="QAH10" s="264"/>
      <c r="QAI10" s="207"/>
      <c r="QAJ10" s="82"/>
      <c r="QAK10" s="215"/>
      <c r="QAL10" s="81"/>
      <c r="QAM10" s="264"/>
      <c r="QAN10" s="264"/>
      <c r="QAO10" s="264"/>
      <c r="QAP10" s="264"/>
      <c r="QAQ10" s="207"/>
      <c r="QAR10" s="82"/>
      <c r="QAS10" s="215"/>
      <c r="QAT10" s="81"/>
      <c r="QAU10" s="264"/>
      <c r="QAV10" s="264"/>
      <c r="QAW10" s="264"/>
      <c r="QAX10" s="264"/>
      <c r="QAY10" s="207"/>
      <c r="QAZ10" s="82"/>
      <c r="QBA10" s="215"/>
      <c r="QBB10" s="81"/>
      <c r="QBC10" s="264"/>
      <c r="QBD10" s="264"/>
      <c r="QBE10" s="264"/>
      <c r="QBF10" s="264"/>
      <c r="QBG10" s="207"/>
      <c r="QBH10" s="82"/>
      <c r="QBI10" s="215"/>
      <c r="QBJ10" s="81"/>
      <c r="QBK10" s="264"/>
      <c r="QBL10" s="264"/>
      <c r="QBM10" s="264"/>
      <c r="QBN10" s="264"/>
      <c r="QBO10" s="207"/>
      <c r="QBP10" s="82"/>
      <c r="QBQ10" s="215"/>
      <c r="QBR10" s="81"/>
      <c r="QBS10" s="264"/>
      <c r="QBT10" s="264"/>
      <c r="QBU10" s="264"/>
      <c r="QBV10" s="264"/>
      <c r="QBW10" s="207"/>
      <c r="QBX10" s="82"/>
      <c r="QBY10" s="215"/>
      <c r="QBZ10" s="81"/>
      <c r="QCA10" s="264"/>
      <c r="QCB10" s="264"/>
      <c r="QCC10" s="264"/>
      <c r="QCD10" s="264"/>
      <c r="QCE10" s="207"/>
      <c r="QCF10" s="82"/>
      <c r="QCG10" s="215"/>
      <c r="QCH10" s="81"/>
      <c r="QCI10" s="264"/>
      <c r="QCJ10" s="264"/>
      <c r="QCK10" s="264"/>
      <c r="QCL10" s="264"/>
      <c r="QCM10" s="207"/>
      <c r="QCN10" s="82"/>
      <c r="QCO10" s="215"/>
      <c r="QCP10" s="81"/>
      <c r="QCQ10" s="264"/>
      <c r="QCR10" s="264"/>
      <c r="QCS10" s="264"/>
      <c r="QCT10" s="264"/>
      <c r="QCU10" s="207"/>
      <c r="QCV10" s="82"/>
      <c r="QCW10" s="215"/>
      <c r="QCX10" s="81"/>
      <c r="QCY10" s="264"/>
      <c r="QCZ10" s="264"/>
      <c r="QDA10" s="264"/>
      <c r="QDB10" s="264"/>
      <c r="QDC10" s="207"/>
      <c r="QDD10" s="82"/>
      <c r="QDE10" s="215"/>
      <c r="QDF10" s="81"/>
      <c r="QDG10" s="264"/>
      <c r="QDH10" s="264"/>
      <c r="QDI10" s="264"/>
      <c r="QDJ10" s="264"/>
      <c r="QDK10" s="207"/>
      <c r="QDL10" s="82"/>
      <c r="QDM10" s="215"/>
      <c r="QDN10" s="81"/>
      <c r="QDO10" s="264"/>
      <c r="QDP10" s="264"/>
      <c r="QDQ10" s="264"/>
      <c r="QDR10" s="264"/>
      <c r="QDS10" s="207"/>
      <c r="QDT10" s="82"/>
      <c r="QDU10" s="215"/>
      <c r="QDV10" s="81"/>
      <c r="QDW10" s="264"/>
      <c r="QDX10" s="264"/>
      <c r="QDY10" s="264"/>
      <c r="QDZ10" s="264"/>
      <c r="QEA10" s="207"/>
      <c r="QEB10" s="82"/>
      <c r="QEC10" s="215"/>
      <c r="QED10" s="81"/>
      <c r="QEE10" s="264"/>
      <c r="QEF10" s="264"/>
      <c r="QEG10" s="264"/>
      <c r="QEH10" s="264"/>
      <c r="QEI10" s="207"/>
      <c r="QEJ10" s="82"/>
      <c r="QEK10" s="215"/>
      <c r="QEL10" s="81"/>
      <c r="QEM10" s="264"/>
      <c r="QEN10" s="264"/>
      <c r="QEO10" s="264"/>
      <c r="QEP10" s="264"/>
      <c r="QEQ10" s="207"/>
      <c r="QER10" s="82"/>
      <c r="QES10" s="215"/>
      <c r="QET10" s="81"/>
      <c r="QEU10" s="264"/>
      <c r="QEV10" s="264"/>
      <c r="QEW10" s="264"/>
      <c r="QEX10" s="264"/>
      <c r="QEY10" s="207"/>
      <c r="QEZ10" s="82"/>
      <c r="QFA10" s="215"/>
      <c r="QFB10" s="81"/>
      <c r="QFC10" s="264"/>
      <c r="QFD10" s="264"/>
      <c r="QFE10" s="264"/>
      <c r="QFF10" s="264"/>
      <c r="QFG10" s="207"/>
      <c r="QFH10" s="82"/>
      <c r="QFI10" s="215"/>
      <c r="QFJ10" s="81"/>
      <c r="QFK10" s="264"/>
      <c r="QFL10" s="264"/>
      <c r="QFM10" s="264"/>
      <c r="QFN10" s="264"/>
      <c r="QFO10" s="207"/>
      <c r="QFP10" s="82"/>
      <c r="QFQ10" s="215"/>
      <c r="QFR10" s="81"/>
      <c r="QFS10" s="264"/>
      <c r="QFT10" s="264"/>
      <c r="QFU10" s="264"/>
      <c r="QFV10" s="264"/>
      <c r="QFW10" s="207"/>
      <c r="QFX10" s="82"/>
      <c r="QFY10" s="215"/>
      <c r="QFZ10" s="81"/>
      <c r="QGA10" s="264"/>
      <c r="QGB10" s="264"/>
      <c r="QGC10" s="264"/>
      <c r="QGD10" s="264"/>
      <c r="QGE10" s="207"/>
      <c r="QGF10" s="82"/>
      <c r="QGG10" s="215"/>
      <c r="QGH10" s="81"/>
      <c r="QGI10" s="264"/>
      <c r="QGJ10" s="264"/>
      <c r="QGK10" s="264"/>
      <c r="QGL10" s="264"/>
      <c r="QGM10" s="207"/>
      <c r="QGN10" s="82"/>
      <c r="QGO10" s="215"/>
      <c r="QGP10" s="81"/>
      <c r="QGQ10" s="264"/>
      <c r="QGR10" s="264"/>
      <c r="QGS10" s="264"/>
      <c r="QGT10" s="264"/>
      <c r="QGU10" s="207"/>
      <c r="QGV10" s="82"/>
      <c r="QGW10" s="215"/>
      <c r="QGX10" s="81"/>
      <c r="QGY10" s="264"/>
      <c r="QGZ10" s="264"/>
      <c r="QHA10" s="264"/>
      <c r="QHB10" s="264"/>
      <c r="QHC10" s="207"/>
      <c r="QHD10" s="82"/>
      <c r="QHE10" s="215"/>
      <c r="QHF10" s="81"/>
      <c r="QHG10" s="264"/>
      <c r="QHH10" s="264"/>
      <c r="QHI10" s="264"/>
      <c r="QHJ10" s="264"/>
      <c r="QHK10" s="207"/>
      <c r="QHL10" s="82"/>
      <c r="QHM10" s="215"/>
      <c r="QHN10" s="81"/>
      <c r="QHO10" s="264"/>
      <c r="QHP10" s="264"/>
      <c r="QHQ10" s="264"/>
      <c r="QHR10" s="264"/>
      <c r="QHS10" s="207"/>
      <c r="QHT10" s="82"/>
      <c r="QHU10" s="215"/>
      <c r="QHV10" s="81"/>
      <c r="QHW10" s="264"/>
      <c r="QHX10" s="264"/>
      <c r="QHY10" s="264"/>
      <c r="QHZ10" s="264"/>
      <c r="QIA10" s="207"/>
      <c r="QIB10" s="82"/>
      <c r="QIC10" s="215"/>
      <c r="QID10" s="81"/>
      <c r="QIE10" s="264"/>
      <c r="QIF10" s="264"/>
      <c r="QIG10" s="264"/>
      <c r="QIH10" s="264"/>
      <c r="QII10" s="207"/>
      <c r="QIJ10" s="82"/>
      <c r="QIK10" s="215"/>
      <c r="QIL10" s="81"/>
      <c r="QIM10" s="264"/>
      <c r="QIN10" s="264"/>
      <c r="QIO10" s="264"/>
      <c r="QIP10" s="264"/>
      <c r="QIQ10" s="207"/>
      <c r="QIR10" s="82"/>
      <c r="QIS10" s="215"/>
      <c r="QIT10" s="81"/>
      <c r="QIU10" s="264"/>
      <c r="QIV10" s="264"/>
      <c r="QIW10" s="264"/>
      <c r="QIX10" s="264"/>
      <c r="QIY10" s="207"/>
      <c r="QIZ10" s="82"/>
      <c r="QJA10" s="215"/>
      <c r="QJB10" s="81"/>
      <c r="QJC10" s="264"/>
      <c r="QJD10" s="264"/>
      <c r="QJE10" s="264"/>
      <c r="QJF10" s="264"/>
      <c r="QJG10" s="207"/>
      <c r="QJH10" s="82"/>
      <c r="QJI10" s="215"/>
      <c r="QJJ10" s="81"/>
      <c r="QJK10" s="264"/>
      <c r="QJL10" s="264"/>
      <c r="QJM10" s="264"/>
      <c r="QJN10" s="264"/>
      <c r="QJO10" s="207"/>
      <c r="QJP10" s="82"/>
      <c r="QJQ10" s="215"/>
      <c r="QJR10" s="81"/>
      <c r="QJS10" s="264"/>
      <c r="QJT10" s="264"/>
      <c r="QJU10" s="264"/>
      <c r="QJV10" s="264"/>
      <c r="QJW10" s="207"/>
      <c r="QJX10" s="82"/>
      <c r="QJY10" s="215"/>
      <c r="QJZ10" s="81"/>
      <c r="QKA10" s="264"/>
      <c r="QKB10" s="264"/>
      <c r="QKC10" s="264"/>
      <c r="QKD10" s="264"/>
      <c r="QKE10" s="207"/>
      <c r="QKF10" s="82"/>
      <c r="QKG10" s="215"/>
      <c r="QKH10" s="81"/>
      <c r="QKI10" s="264"/>
      <c r="QKJ10" s="264"/>
      <c r="QKK10" s="264"/>
      <c r="QKL10" s="264"/>
      <c r="QKM10" s="207"/>
      <c r="QKN10" s="82"/>
      <c r="QKO10" s="215"/>
      <c r="QKP10" s="81"/>
      <c r="QKQ10" s="264"/>
      <c r="QKR10" s="264"/>
      <c r="QKS10" s="264"/>
      <c r="QKT10" s="264"/>
      <c r="QKU10" s="207"/>
      <c r="QKV10" s="82"/>
      <c r="QKW10" s="215"/>
      <c r="QKX10" s="81"/>
      <c r="QKY10" s="264"/>
      <c r="QKZ10" s="264"/>
      <c r="QLA10" s="264"/>
      <c r="QLB10" s="264"/>
      <c r="QLC10" s="207"/>
      <c r="QLD10" s="82"/>
      <c r="QLE10" s="215"/>
      <c r="QLF10" s="81"/>
      <c r="QLG10" s="264"/>
      <c r="QLH10" s="264"/>
      <c r="QLI10" s="264"/>
      <c r="QLJ10" s="264"/>
      <c r="QLK10" s="207"/>
      <c r="QLL10" s="82"/>
      <c r="QLM10" s="215"/>
      <c r="QLN10" s="81"/>
      <c r="QLO10" s="264"/>
      <c r="QLP10" s="264"/>
      <c r="QLQ10" s="264"/>
      <c r="QLR10" s="264"/>
      <c r="QLS10" s="207"/>
      <c r="QLT10" s="82"/>
      <c r="QLU10" s="215"/>
      <c r="QLV10" s="81"/>
      <c r="QLW10" s="264"/>
      <c r="QLX10" s="264"/>
      <c r="QLY10" s="264"/>
      <c r="QLZ10" s="264"/>
      <c r="QMA10" s="207"/>
      <c r="QMB10" s="82"/>
      <c r="QMC10" s="215"/>
      <c r="QMD10" s="81"/>
      <c r="QME10" s="264"/>
      <c r="QMF10" s="264"/>
      <c r="QMG10" s="264"/>
      <c r="QMH10" s="264"/>
      <c r="QMI10" s="207"/>
      <c r="QMJ10" s="82"/>
      <c r="QMK10" s="215"/>
      <c r="QML10" s="81"/>
      <c r="QMM10" s="264"/>
      <c r="QMN10" s="264"/>
      <c r="QMO10" s="264"/>
      <c r="QMP10" s="264"/>
      <c r="QMQ10" s="207"/>
      <c r="QMR10" s="82"/>
      <c r="QMS10" s="215"/>
      <c r="QMT10" s="81"/>
      <c r="QMU10" s="264"/>
      <c r="QMV10" s="264"/>
      <c r="QMW10" s="264"/>
      <c r="QMX10" s="264"/>
      <c r="QMY10" s="207"/>
      <c r="QMZ10" s="82"/>
      <c r="QNA10" s="215"/>
      <c r="QNB10" s="81"/>
      <c r="QNC10" s="264"/>
      <c r="QND10" s="264"/>
      <c r="QNE10" s="264"/>
      <c r="QNF10" s="264"/>
      <c r="QNG10" s="207"/>
      <c r="QNH10" s="82"/>
      <c r="QNI10" s="215"/>
      <c r="QNJ10" s="81"/>
      <c r="QNK10" s="264"/>
      <c r="QNL10" s="264"/>
      <c r="QNM10" s="264"/>
      <c r="QNN10" s="264"/>
      <c r="QNO10" s="207"/>
      <c r="QNP10" s="82"/>
      <c r="QNQ10" s="215"/>
      <c r="QNR10" s="81"/>
      <c r="QNS10" s="264"/>
      <c r="QNT10" s="264"/>
      <c r="QNU10" s="264"/>
      <c r="QNV10" s="264"/>
      <c r="QNW10" s="207"/>
      <c r="QNX10" s="82"/>
      <c r="QNY10" s="215"/>
      <c r="QNZ10" s="81"/>
      <c r="QOA10" s="264"/>
      <c r="QOB10" s="264"/>
      <c r="QOC10" s="264"/>
      <c r="QOD10" s="264"/>
      <c r="QOE10" s="207"/>
      <c r="QOF10" s="82"/>
      <c r="QOG10" s="215"/>
      <c r="QOH10" s="81"/>
      <c r="QOI10" s="264"/>
      <c r="QOJ10" s="264"/>
      <c r="QOK10" s="264"/>
      <c r="QOL10" s="264"/>
      <c r="QOM10" s="207"/>
      <c r="QON10" s="82"/>
      <c r="QOO10" s="215"/>
      <c r="QOP10" s="81"/>
      <c r="QOQ10" s="264"/>
      <c r="QOR10" s="264"/>
      <c r="QOS10" s="264"/>
      <c r="QOT10" s="264"/>
      <c r="QOU10" s="207"/>
      <c r="QOV10" s="82"/>
      <c r="QOW10" s="215"/>
      <c r="QOX10" s="81"/>
      <c r="QOY10" s="264"/>
      <c r="QOZ10" s="264"/>
      <c r="QPA10" s="264"/>
      <c r="QPB10" s="264"/>
      <c r="QPC10" s="207"/>
      <c r="QPD10" s="82"/>
      <c r="QPE10" s="215"/>
      <c r="QPF10" s="81"/>
      <c r="QPG10" s="264"/>
      <c r="QPH10" s="264"/>
      <c r="QPI10" s="264"/>
      <c r="QPJ10" s="264"/>
      <c r="QPK10" s="207"/>
      <c r="QPL10" s="82"/>
      <c r="QPM10" s="215"/>
      <c r="QPN10" s="81"/>
      <c r="QPO10" s="264"/>
      <c r="QPP10" s="264"/>
      <c r="QPQ10" s="264"/>
      <c r="QPR10" s="264"/>
      <c r="QPS10" s="207"/>
      <c r="QPT10" s="82"/>
      <c r="QPU10" s="215"/>
      <c r="QPV10" s="81"/>
      <c r="QPW10" s="264"/>
      <c r="QPX10" s="264"/>
      <c r="QPY10" s="264"/>
      <c r="QPZ10" s="264"/>
      <c r="QQA10" s="207"/>
      <c r="QQB10" s="82"/>
      <c r="QQC10" s="215"/>
      <c r="QQD10" s="81"/>
      <c r="QQE10" s="264"/>
      <c r="QQF10" s="264"/>
      <c r="QQG10" s="264"/>
      <c r="QQH10" s="264"/>
      <c r="QQI10" s="207"/>
      <c r="QQJ10" s="82"/>
      <c r="QQK10" s="215"/>
      <c r="QQL10" s="81"/>
      <c r="QQM10" s="264"/>
      <c r="QQN10" s="264"/>
      <c r="QQO10" s="264"/>
      <c r="QQP10" s="264"/>
      <c r="QQQ10" s="207"/>
      <c r="QQR10" s="82"/>
      <c r="QQS10" s="215"/>
      <c r="QQT10" s="81"/>
      <c r="QQU10" s="264"/>
      <c r="QQV10" s="264"/>
      <c r="QQW10" s="264"/>
      <c r="QQX10" s="264"/>
      <c r="QQY10" s="207"/>
      <c r="QQZ10" s="82"/>
      <c r="QRA10" s="215"/>
      <c r="QRB10" s="81"/>
      <c r="QRC10" s="264"/>
      <c r="QRD10" s="264"/>
      <c r="QRE10" s="264"/>
      <c r="QRF10" s="264"/>
      <c r="QRG10" s="207"/>
      <c r="QRH10" s="82"/>
      <c r="QRI10" s="215"/>
      <c r="QRJ10" s="81"/>
      <c r="QRK10" s="264"/>
      <c r="QRL10" s="264"/>
      <c r="QRM10" s="264"/>
      <c r="QRN10" s="264"/>
      <c r="QRO10" s="207"/>
      <c r="QRP10" s="82"/>
      <c r="QRQ10" s="215"/>
      <c r="QRR10" s="81"/>
      <c r="QRS10" s="264"/>
      <c r="QRT10" s="264"/>
      <c r="QRU10" s="264"/>
      <c r="QRV10" s="264"/>
      <c r="QRW10" s="207"/>
      <c r="QRX10" s="82"/>
      <c r="QRY10" s="215"/>
      <c r="QRZ10" s="81"/>
      <c r="QSA10" s="264"/>
      <c r="QSB10" s="264"/>
      <c r="QSC10" s="264"/>
      <c r="QSD10" s="264"/>
      <c r="QSE10" s="207"/>
      <c r="QSF10" s="82"/>
      <c r="QSG10" s="215"/>
      <c r="QSH10" s="81"/>
      <c r="QSI10" s="264"/>
      <c r="QSJ10" s="264"/>
      <c r="QSK10" s="264"/>
      <c r="QSL10" s="264"/>
      <c r="QSM10" s="207"/>
      <c r="QSN10" s="82"/>
      <c r="QSO10" s="215"/>
      <c r="QSP10" s="81"/>
      <c r="QSQ10" s="264"/>
      <c r="QSR10" s="264"/>
      <c r="QSS10" s="264"/>
      <c r="QST10" s="264"/>
      <c r="QSU10" s="207"/>
      <c r="QSV10" s="82"/>
      <c r="QSW10" s="215"/>
      <c r="QSX10" s="81"/>
      <c r="QSY10" s="264"/>
      <c r="QSZ10" s="264"/>
      <c r="QTA10" s="264"/>
      <c r="QTB10" s="264"/>
      <c r="QTC10" s="207"/>
      <c r="QTD10" s="82"/>
      <c r="QTE10" s="215"/>
      <c r="QTF10" s="81"/>
      <c r="QTG10" s="264"/>
      <c r="QTH10" s="264"/>
      <c r="QTI10" s="264"/>
      <c r="QTJ10" s="264"/>
      <c r="QTK10" s="207"/>
      <c r="QTL10" s="82"/>
      <c r="QTM10" s="215"/>
      <c r="QTN10" s="81"/>
      <c r="QTO10" s="264"/>
      <c r="QTP10" s="264"/>
      <c r="QTQ10" s="264"/>
      <c r="QTR10" s="264"/>
      <c r="QTS10" s="207"/>
      <c r="QTT10" s="82"/>
      <c r="QTU10" s="215"/>
      <c r="QTV10" s="81"/>
      <c r="QTW10" s="264"/>
      <c r="QTX10" s="264"/>
      <c r="QTY10" s="264"/>
      <c r="QTZ10" s="264"/>
      <c r="QUA10" s="207"/>
      <c r="QUB10" s="82"/>
      <c r="QUC10" s="215"/>
      <c r="QUD10" s="81"/>
      <c r="QUE10" s="264"/>
      <c r="QUF10" s="264"/>
      <c r="QUG10" s="264"/>
      <c r="QUH10" s="264"/>
      <c r="QUI10" s="207"/>
      <c r="QUJ10" s="82"/>
      <c r="QUK10" s="215"/>
      <c r="QUL10" s="81"/>
      <c r="QUM10" s="264"/>
      <c r="QUN10" s="264"/>
      <c r="QUO10" s="264"/>
      <c r="QUP10" s="264"/>
      <c r="QUQ10" s="207"/>
      <c r="QUR10" s="82"/>
      <c r="QUS10" s="215"/>
      <c r="QUT10" s="81"/>
      <c r="QUU10" s="264"/>
      <c r="QUV10" s="264"/>
      <c r="QUW10" s="264"/>
      <c r="QUX10" s="264"/>
      <c r="QUY10" s="207"/>
      <c r="QUZ10" s="82"/>
      <c r="QVA10" s="215"/>
      <c r="QVB10" s="81"/>
      <c r="QVC10" s="264"/>
      <c r="QVD10" s="264"/>
      <c r="QVE10" s="264"/>
      <c r="QVF10" s="264"/>
      <c r="QVG10" s="207"/>
      <c r="QVH10" s="82"/>
      <c r="QVI10" s="215"/>
      <c r="QVJ10" s="81"/>
      <c r="QVK10" s="264"/>
      <c r="QVL10" s="264"/>
      <c r="QVM10" s="264"/>
      <c r="QVN10" s="264"/>
      <c r="QVO10" s="207"/>
      <c r="QVP10" s="82"/>
      <c r="QVQ10" s="215"/>
      <c r="QVR10" s="81"/>
      <c r="QVS10" s="264"/>
      <c r="QVT10" s="264"/>
      <c r="QVU10" s="264"/>
      <c r="QVV10" s="264"/>
      <c r="QVW10" s="207"/>
      <c r="QVX10" s="82"/>
      <c r="QVY10" s="215"/>
      <c r="QVZ10" s="81"/>
      <c r="QWA10" s="264"/>
      <c r="QWB10" s="264"/>
      <c r="QWC10" s="264"/>
      <c r="QWD10" s="264"/>
      <c r="QWE10" s="207"/>
      <c r="QWF10" s="82"/>
      <c r="QWG10" s="215"/>
      <c r="QWH10" s="81"/>
      <c r="QWI10" s="264"/>
      <c r="QWJ10" s="264"/>
      <c r="QWK10" s="264"/>
      <c r="QWL10" s="264"/>
      <c r="QWM10" s="207"/>
      <c r="QWN10" s="82"/>
      <c r="QWO10" s="215"/>
      <c r="QWP10" s="81"/>
      <c r="QWQ10" s="264"/>
      <c r="QWR10" s="264"/>
      <c r="QWS10" s="264"/>
      <c r="QWT10" s="264"/>
      <c r="QWU10" s="207"/>
      <c r="QWV10" s="82"/>
      <c r="QWW10" s="215"/>
      <c r="QWX10" s="81"/>
      <c r="QWY10" s="264"/>
      <c r="QWZ10" s="264"/>
      <c r="QXA10" s="264"/>
      <c r="QXB10" s="264"/>
      <c r="QXC10" s="207"/>
      <c r="QXD10" s="82"/>
      <c r="QXE10" s="215"/>
      <c r="QXF10" s="81"/>
      <c r="QXG10" s="264"/>
      <c r="QXH10" s="264"/>
      <c r="QXI10" s="264"/>
      <c r="QXJ10" s="264"/>
      <c r="QXK10" s="207"/>
      <c r="QXL10" s="82"/>
      <c r="QXM10" s="215"/>
      <c r="QXN10" s="81"/>
      <c r="QXO10" s="264"/>
      <c r="QXP10" s="264"/>
      <c r="QXQ10" s="264"/>
      <c r="QXR10" s="264"/>
      <c r="QXS10" s="207"/>
      <c r="QXT10" s="82"/>
      <c r="QXU10" s="215"/>
      <c r="QXV10" s="81"/>
      <c r="QXW10" s="264"/>
      <c r="QXX10" s="264"/>
      <c r="QXY10" s="264"/>
      <c r="QXZ10" s="264"/>
      <c r="QYA10" s="207"/>
      <c r="QYB10" s="82"/>
      <c r="QYC10" s="215"/>
      <c r="QYD10" s="81"/>
      <c r="QYE10" s="264"/>
      <c r="QYF10" s="264"/>
      <c r="QYG10" s="264"/>
      <c r="QYH10" s="264"/>
      <c r="QYI10" s="207"/>
      <c r="QYJ10" s="82"/>
      <c r="QYK10" s="215"/>
      <c r="QYL10" s="81"/>
      <c r="QYM10" s="264"/>
      <c r="QYN10" s="264"/>
      <c r="QYO10" s="264"/>
      <c r="QYP10" s="264"/>
      <c r="QYQ10" s="207"/>
      <c r="QYR10" s="82"/>
      <c r="QYS10" s="215"/>
      <c r="QYT10" s="81"/>
      <c r="QYU10" s="264"/>
      <c r="QYV10" s="264"/>
      <c r="QYW10" s="264"/>
      <c r="QYX10" s="264"/>
      <c r="QYY10" s="207"/>
      <c r="QYZ10" s="82"/>
      <c r="QZA10" s="215"/>
      <c r="QZB10" s="81"/>
      <c r="QZC10" s="264"/>
      <c r="QZD10" s="264"/>
      <c r="QZE10" s="264"/>
      <c r="QZF10" s="264"/>
      <c r="QZG10" s="207"/>
      <c r="QZH10" s="82"/>
      <c r="QZI10" s="215"/>
      <c r="QZJ10" s="81"/>
      <c r="QZK10" s="264"/>
      <c r="QZL10" s="264"/>
      <c r="QZM10" s="264"/>
      <c r="QZN10" s="264"/>
      <c r="QZO10" s="207"/>
      <c r="QZP10" s="82"/>
      <c r="QZQ10" s="215"/>
      <c r="QZR10" s="81"/>
      <c r="QZS10" s="264"/>
      <c r="QZT10" s="264"/>
      <c r="QZU10" s="264"/>
      <c r="QZV10" s="264"/>
      <c r="QZW10" s="207"/>
      <c r="QZX10" s="82"/>
      <c r="QZY10" s="215"/>
      <c r="QZZ10" s="81"/>
      <c r="RAA10" s="264"/>
      <c r="RAB10" s="264"/>
      <c r="RAC10" s="264"/>
      <c r="RAD10" s="264"/>
      <c r="RAE10" s="207"/>
      <c r="RAF10" s="82"/>
      <c r="RAG10" s="215"/>
      <c r="RAH10" s="81"/>
      <c r="RAI10" s="264"/>
      <c r="RAJ10" s="264"/>
      <c r="RAK10" s="264"/>
      <c r="RAL10" s="264"/>
      <c r="RAM10" s="207"/>
      <c r="RAN10" s="82"/>
      <c r="RAO10" s="215"/>
      <c r="RAP10" s="81"/>
      <c r="RAQ10" s="264"/>
      <c r="RAR10" s="264"/>
      <c r="RAS10" s="264"/>
      <c r="RAT10" s="264"/>
      <c r="RAU10" s="207"/>
      <c r="RAV10" s="82"/>
      <c r="RAW10" s="215"/>
      <c r="RAX10" s="81"/>
      <c r="RAY10" s="264"/>
      <c r="RAZ10" s="264"/>
      <c r="RBA10" s="264"/>
      <c r="RBB10" s="264"/>
      <c r="RBC10" s="207"/>
      <c r="RBD10" s="82"/>
      <c r="RBE10" s="215"/>
      <c r="RBF10" s="81"/>
      <c r="RBG10" s="264"/>
      <c r="RBH10" s="264"/>
      <c r="RBI10" s="264"/>
      <c r="RBJ10" s="264"/>
      <c r="RBK10" s="207"/>
      <c r="RBL10" s="82"/>
      <c r="RBM10" s="215"/>
      <c r="RBN10" s="81"/>
      <c r="RBO10" s="264"/>
      <c r="RBP10" s="264"/>
      <c r="RBQ10" s="264"/>
      <c r="RBR10" s="264"/>
      <c r="RBS10" s="207"/>
      <c r="RBT10" s="82"/>
      <c r="RBU10" s="215"/>
      <c r="RBV10" s="81"/>
      <c r="RBW10" s="264"/>
      <c r="RBX10" s="264"/>
      <c r="RBY10" s="264"/>
      <c r="RBZ10" s="264"/>
      <c r="RCA10" s="207"/>
      <c r="RCB10" s="82"/>
      <c r="RCC10" s="215"/>
      <c r="RCD10" s="81"/>
      <c r="RCE10" s="264"/>
      <c r="RCF10" s="264"/>
      <c r="RCG10" s="264"/>
      <c r="RCH10" s="264"/>
      <c r="RCI10" s="207"/>
      <c r="RCJ10" s="82"/>
      <c r="RCK10" s="215"/>
      <c r="RCL10" s="81"/>
      <c r="RCM10" s="264"/>
      <c r="RCN10" s="264"/>
      <c r="RCO10" s="264"/>
      <c r="RCP10" s="264"/>
      <c r="RCQ10" s="207"/>
      <c r="RCR10" s="82"/>
      <c r="RCS10" s="215"/>
      <c r="RCT10" s="81"/>
      <c r="RCU10" s="264"/>
      <c r="RCV10" s="264"/>
      <c r="RCW10" s="264"/>
      <c r="RCX10" s="264"/>
      <c r="RCY10" s="207"/>
      <c r="RCZ10" s="82"/>
      <c r="RDA10" s="215"/>
      <c r="RDB10" s="81"/>
      <c r="RDC10" s="264"/>
      <c r="RDD10" s="264"/>
      <c r="RDE10" s="264"/>
      <c r="RDF10" s="264"/>
      <c r="RDG10" s="207"/>
      <c r="RDH10" s="82"/>
      <c r="RDI10" s="215"/>
      <c r="RDJ10" s="81"/>
      <c r="RDK10" s="264"/>
      <c r="RDL10" s="264"/>
      <c r="RDM10" s="264"/>
      <c r="RDN10" s="264"/>
      <c r="RDO10" s="207"/>
      <c r="RDP10" s="82"/>
      <c r="RDQ10" s="215"/>
      <c r="RDR10" s="81"/>
      <c r="RDS10" s="264"/>
      <c r="RDT10" s="264"/>
      <c r="RDU10" s="264"/>
      <c r="RDV10" s="264"/>
      <c r="RDW10" s="207"/>
      <c r="RDX10" s="82"/>
      <c r="RDY10" s="215"/>
      <c r="RDZ10" s="81"/>
      <c r="REA10" s="264"/>
      <c r="REB10" s="264"/>
      <c r="REC10" s="264"/>
      <c r="RED10" s="264"/>
      <c r="REE10" s="207"/>
      <c r="REF10" s="82"/>
      <c r="REG10" s="215"/>
      <c r="REH10" s="81"/>
      <c r="REI10" s="264"/>
      <c r="REJ10" s="264"/>
      <c r="REK10" s="264"/>
      <c r="REL10" s="264"/>
      <c r="REM10" s="207"/>
      <c r="REN10" s="82"/>
      <c r="REO10" s="215"/>
      <c r="REP10" s="81"/>
      <c r="REQ10" s="264"/>
      <c r="RER10" s="264"/>
      <c r="RES10" s="264"/>
      <c r="RET10" s="264"/>
      <c r="REU10" s="207"/>
      <c r="REV10" s="82"/>
      <c r="REW10" s="215"/>
      <c r="REX10" s="81"/>
      <c r="REY10" s="264"/>
      <c r="REZ10" s="264"/>
      <c r="RFA10" s="264"/>
      <c r="RFB10" s="264"/>
      <c r="RFC10" s="207"/>
      <c r="RFD10" s="82"/>
      <c r="RFE10" s="215"/>
      <c r="RFF10" s="81"/>
      <c r="RFG10" s="264"/>
      <c r="RFH10" s="264"/>
      <c r="RFI10" s="264"/>
      <c r="RFJ10" s="264"/>
      <c r="RFK10" s="207"/>
      <c r="RFL10" s="82"/>
      <c r="RFM10" s="215"/>
      <c r="RFN10" s="81"/>
      <c r="RFO10" s="264"/>
      <c r="RFP10" s="264"/>
      <c r="RFQ10" s="264"/>
      <c r="RFR10" s="264"/>
      <c r="RFS10" s="207"/>
      <c r="RFT10" s="82"/>
      <c r="RFU10" s="215"/>
      <c r="RFV10" s="81"/>
      <c r="RFW10" s="264"/>
      <c r="RFX10" s="264"/>
      <c r="RFY10" s="264"/>
      <c r="RFZ10" s="264"/>
      <c r="RGA10" s="207"/>
      <c r="RGB10" s="82"/>
      <c r="RGC10" s="215"/>
      <c r="RGD10" s="81"/>
      <c r="RGE10" s="264"/>
      <c r="RGF10" s="264"/>
      <c r="RGG10" s="264"/>
      <c r="RGH10" s="264"/>
      <c r="RGI10" s="207"/>
      <c r="RGJ10" s="82"/>
      <c r="RGK10" s="215"/>
      <c r="RGL10" s="81"/>
      <c r="RGM10" s="264"/>
      <c r="RGN10" s="264"/>
      <c r="RGO10" s="264"/>
      <c r="RGP10" s="264"/>
      <c r="RGQ10" s="207"/>
      <c r="RGR10" s="82"/>
      <c r="RGS10" s="215"/>
      <c r="RGT10" s="81"/>
      <c r="RGU10" s="264"/>
      <c r="RGV10" s="264"/>
      <c r="RGW10" s="264"/>
      <c r="RGX10" s="264"/>
      <c r="RGY10" s="207"/>
      <c r="RGZ10" s="82"/>
      <c r="RHA10" s="215"/>
      <c r="RHB10" s="81"/>
      <c r="RHC10" s="264"/>
      <c r="RHD10" s="264"/>
      <c r="RHE10" s="264"/>
      <c r="RHF10" s="264"/>
      <c r="RHG10" s="207"/>
      <c r="RHH10" s="82"/>
      <c r="RHI10" s="215"/>
      <c r="RHJ10" s="81"/>
      <c r="RHK10" s="264"/>
      <c r="RHL10" s="264"/>
      <c r="RHM10" s="264"/>
      <c r="RHN10" s="264"/>
      <c r="RHO10" s="207"/>
      <c r="RHP10" s="82"/>
      <c r="RHQ10" s="215"/>
      <c r="RHR10" s="81"/>
      <c r="RHS10" s="264"/>
      <c r="RHT10" s="264"/>
      <c r="RHU10" s="264"/>
      <c r="RHV10" s="264"/>
      <c r="RHW10" s="207"/>
      <c r="RHX10" s="82"/>
      <c r="RHY10" s="215"/>
      <c r="RHZ10" s="81"/>
      <c r="RIA10" s="264"/>
      <c r="RIB10" s="264"/>
      <c r="RIC10" s="264"/>
      <c r="RID10" s="264"/>
      <c r="RIE10" s="207"/>
      <c r="RIF10" s="82"/>
      <c r="RIG10" s="215"/>
      <c r="RIH10" s="81"/>
      <c r="RII10" s="264"/>
      <c r="RIJ10" s="264"/>
      <c r="RIK10" s="264"/>
      <c r="RIL10" s="264"/>
      <c r="RIM10" s="207"/>
      <c r="RIN10" s="82"/>
      <c r="RIO10" s="215"/>
      <c r="RIP10" s="81"/>
      <c r="RIQ10" s="264"/>
      <c r="RIR10" s="264"/>
      <c r="RIS10" s="264"/>
      <c r="RIT10" s="264"/>
      <c r="RIU10" s="207"/>
      <c r="RIV10" s="82"/>
      <c r="RIW10" s="215"/>
      <c r="RIX10" s="81"/>
      <c r="RIY10" s="264"/>
      <c r="RIZ10" s="264"/>
      <c r="RJA10" s="264"/>
      <c r="RJB10" s="264"/>
      <c r="RJC10" s="207"/>
      <c r="RJD10" s="82"/>
      <c r="RJE10" s="215"/>
      <c r="RJF10" s="81"/>
      <c r="RJG10" s="264"/>
      <c r="RJH10" s="264"/>
      <c r="RJI10" s="264"/>
      <c r="RJJ10" s="264"/>
      <c r="RJK10" s="207"/>
      <c r="RJL10" s="82"/>
      <c r="RJM10" s="215"/>
      <c r="RJN10" s="81"/>
      <c r="RJO10" s="264"/>
      <c r="RJP10" s="264"/>
      <c r="RJQ10" s="264"/>
      <c r="RJR10" s="264"/>
      <c r="RJS10" s="207"/>
      <c r="RJT10" s="82"/>
      <c r="RJU10" s="215"/>
      <c r="RJV10" s="81"/>
      <c r="RJW10" s="264"/>
      <c r="RJX10" s="264"/>
      <c r="RJY10" s="264"/>
      <c r="RJZ10" s="264"/>
      <c r="RKA10" s="207"/>
      <c r="RKB10" s="82"/>
      <c r="RKC10" s="215"/>
      <c r="RKD10" s="81"/>
      <c r="RKE10" s="264"/>
      <c r="RKF10" s="264"/>
      <c r="RKG10" s="264"/>
      <c r="RKH10" s="264"/>
      <c r="RKI10" s="207"/>
      <c r="RKJ10" s="82"/>
      <c r="RKK10" s="215"/>
      <c r="RKL10" s="81"/>
      <c r="RKM10" s="264"/>
      <c r="RKN10" s="264"/>
      <c r="RKO10" s="264"/>
      <c r="RKP10" s="264"/>
      <c r="RKQ10" s="207"/>
      <c r="RKR10" s="82"/>
      <c r="RKS10" s="215"/>
      <c r="RKT10" s="81"/>
      <c r="RKU10" s="264"/>
      <c r="RKV10" s="264"/>
      <c r="RKW10" s="264"/>
      <c r="RKX10" s="264"/>
      <c r="RKY10" s="207"/>
      <c r="RKZ10" s="82"/>
      <c r="RLA10" s="215"/>
      <c r="RLB10" s="81"/>
      <c r="RLC10" s="264"/>
      <c r="RLD10" s="264"/>
      <c r="RLE10" s="264"/>
      <c r="RLF10" s="264"/>
      <c r="RLG10" s="207"/>
      <c r="RLH10" s="82"/>
      <c r="RLI10" s="215"/>
      <c r="RLJ10" s="81"/>
      <c r="RLK10" s="264"/>
      <c r="RLL10" s="264"/>
      <c r="RLM10" s="264"/>
      <c r="RLN10" s="264"/>
      <c r="RLO10" s="207"/>
      <c r="RLP10" s="82"/>
      <c r="RLQ10" s="215"/>
      <c r="RLR10" s="81"/>
      <c r="RLS10" s="264"/>
      <c r="RLT10" s="264"/>
      <c r="RLU10" s="264"/>
      <c r="RLV10" s="264"/>
      <c r="RLW10" s="207"/>
      <c r="RLX10" s="82"/>
      <c r="RLY10" s="215"/>
      <c r="RLZ10" s="81"/>
      <c r="RMA10" s="264"/>
      <c r="RMB10" s="264"/>
      <c r="RMC10" s="264"/>
      <c r="RMD10" s="264"/>
      <c r="RME10" s="207"/>
      <c r="RMF10" s="82"/>
      <c r="RMG10" s="215"/>
      <c r="RMH10" s="81"/>
      <c r="RMI10" s="264"/>
      <c r="RMJ10" s="264"/>
      <c r="RMK10" s="264"/>
      <c r="RML10" s="264"/>
      <c r="RMM10" s="207"/>
      <c r="RMN10" s="82"/>
      <c r="RMO10" s="215"/>
      <c r="RMP10" s="81"/>
      <c r="RMQ10" s="264"/>
      <c r="RMR10" s="264"/>
      <c r="RMS10" s="264"/>
      <c r="RMT10" s="264"/>
      <c r="RMU10" s="207"/>
      <c r="RMV10" s="82"/>
      <c r="RMW10" s="215"/>
      <c r="RMX10" s="81"/>
      <c r="RMY10" s="264"/>
      <c r="RMZ10" s="264"/>
      <c r="RNA10" s="264"/>
      <c r="RNB10" s="264"/>
      <c r="RNC10" s="207"/>
      <c r="RND10" s="82"/>
      <c r="RNE10" s="215"/>
      <c r="RNF10" s="81"/>
      <c r="RNG10" s="264"/>
      <c r="RNH10" s="264"/>
      <c r="RNI10" s="264"/>
      <c r="RNJ10" s="264"/>
      <c r="RNK10" s="207"/>
      <c r="RNL10" s="82"/>
      <c r="RNM10" s="215"/>
      <c r="RNN10" s="81"/>
      <c r="RNO10" s="264"/>
      <c r="RNP10" s="264"/>
      <c r="RNQ10" s="264"/>
      <c r="RNR10" s="264"/>
      <c r="RNS10" s="207"/>
      <c r="RNT10" s="82"/>
      <c r="RNU10" s="215"/>
      <c r="RNV10" s="81"/>
      <c r="RNW10" s="264"/>
      <c r="RNX10" s="264"/>
      <c r="RNY10" s="264"/>
      <c r="RNZ10" s="264"/>
      <c r="ROA10" s="207"/>
      <c r="ROB10" s="82"/>
      <c r="ROC10" s="215"/>
      <c r="ROD10" s="81"/>
      <c r="ROE10" s="264"/>
      <c r="ROF10" s="264"/>
      <c r="ROG10" s="264"/>
      <c r="ROH10" s="264"/>
      <c r="ROI10" s="207"/>
      <c r="ROJ10" s="82"/>
      <c r="ROK10" s="215"/>
      <c r="ROL10" s="81"/>
      <c r="ROM10" s="264"/>
      <c r="RON10" s="264"/>
      <c r="ROO10" s="264"/>
      <c r="ROP10" s="264"/>
      <c r="ROQ10" s="207"/>
      <c r="ROR10" s="82"/>
      <c r="ROS10" s="215"/>
      <c r="ROT10" s="81"/>
      <c r="ROU10" s="264"/>
      <c r="ROV10" s="264"/>
      <c r="ROW10" s="264"/>
      <c r="ROX10" s="264"/>
      <c r="ROY10" s="207"/>
      <c r="ROZ10" s="82"/>
      <c r="RPA10" s="215"/>
      <c r="RPB10" s="81"/>
      <c r="RPC10" s="264"/>
      <c r="RPD10" s="264"/>
      <c r="RPE10" s="264"/>
      <c r="RPF10" s="264"/>
      <c r="RPG10" s="207"/>
      <c r="RPH10" s="82"/>
      <c r="RPI10" s="215"/>
      <c r="RPJ10" s="81"/>
      <c r="RPK10" s="264"/>
      <c r="RPL10" s="264"/>
      <c r="RPM10" s="264"/>
      <c r="RPN10" s="264"/>
      <c r="RPO10" s="207"/>
      <c r="RPP10" s="82"/>
      <c r="RPQ10" s="215"/>
      <c r="RPR10" s="81"/>
      <c r="RPS10" s="264"/>
      <c r="RPT10" s="264"/>
      <c r="RPU10" s="264"/>
      <c r="RPV10" s="264"/>
      <c r="RPW10" s="207"/>
      <c r="RPX10" s="82"/>
      <c r="RPY10" s="215"/>
      <c r="RPZ10" s="81"/>
      <c r="RQA10" s="264"/>
      <c r="RQB10" s="264"/>
      <c r="RQC10" s="264"/>
      <c r="RQD10" s="264"/>
      <c r="RQE10" s="207"/>
      <c r="RQF10" s="82"/>
      <c r="RQG10" s="215"/>
      <c r="RQH10" s="81"/>
      <c r="RQI10" s="264"/>
      <c r="RQJ10" s="264"/>
      <c r="RQK10" s="264"/>
      <c r="RQL10" s="264"/>
      <c r="RQM10" s="207"/>
      <c r="RQN10" s="82"/>
      <c r="RQO10" s="215"/>
      <c r="RQP10" s="81"/>
      <c r="RQQ10" s="264"/>
      <c r="RQR10" s="264"/>
      <c r="RQS10" s="264"/>
      <c r="RQT10" s="264"/>
      <c r="RQU10" s="207"/>
      <c r="RQV10" s="82"/>
      <c r="RQW10" s="215"/>
      <c r="RQX10" s="81"/>
      <c r="RQY10" s="264"/>
      <c r="RQZ10" s="264"/>
      <c r="RRA10" s="264"/>
      <c r="RRB10" s="264"/>
      <c r="RRC10" s="207"/>
      <c r="RRD10" s="82"/>
      <c r="RRE10" s="215"/>
      <c r="RRF10" s="81"/>
      <c r="RRG10" s="264"/>
      <c r="RRH10" s="264"/>
      <c r="RRI10" s="264"/>
      <c r="RRJ10" s="264"/>
      <c r="RRK10" s="207"/>
      <c r="RRL10" s="82"/>
      <c r="RRM10" s="215"/>
      <c r="RRN10" s="81"/>
      <c r="RRO10" s="264"/>
      <c r="RRP10" s="264"/>
      <c r="RRQ10" s="264"/>
      <c r="RRR10" s="264"/>
      <c r="RRS10" s="207"/>
      <c r="RRT10" s="82"/>
      <c r="RRU10" s="215"/>
      <c r="RRV10" s="81"/>
      <c r="RRW10" s="264"/>
      <c r="RRX10" s="264"/>
      <c r="RRY10" s="264"/>
      <c r="RRZ10" s="264"/>
      <c r="RSA10" s="207"/>
      <c r="RSB10" s="82"/>
      <c r="RSC10" s="215"/>
      <c r="RSD10" s="81"/>
      <c r="RSE10" s="264"/>
      <c r="RSF10" s="264"/>
      <c r="RSG10" s="264"/>
      <c r="RSH10" s="264"/>
      <c r="RSI10" s="207"/>
      <c r="RSJ10" s="82"/>
      <c r="RSK10" s="215"/>
      <c r="RSL10" s="81"/>
      <c r="RSM10" s="264"/>
      <c r="RSN10" s="264"/>
      <c r="RSO10" s="264"/>
      <c r="RSP10" s="264"/>
      <c r="RSQ10" s="207"/>
      <c r="RSR10" s="82"/>
      <c r="RSS10" s="215"/>
      <c r="RST10" s="81"/>
      <c r="RSU10" s="264"/>
      <c r="RSV10" s="264"/>
      <c r="RSW10" s="264"/>
      <c r="RSX10" s="264"/>
      <c r="RSY10" s="207"/>
      <c r="RSZ10" s="82"/>
      <c r="RTA10" s="215"/>
      <c r="RTB10" s="81"/>
      <c r="RTC10" s="264"/>
      <c r="RTD10" s="264"/>
      <c r="RTE10" s="264"/>
      <c r="RTF10" s="264"/>
      <c r="RTG10" s="207"/>
      <c r="RTH10" s="82"/>
      <c r="RTI10" s="215"/>
      <c r="RTJ10" s="81"/>
      <c r="RTK10" s="264"/>
      <c r="RTL10" s="264"/>
      <c r="RTM10" s="264"/>
      <c r="RTN10" s="264"/>
      <c r="RTO10" s="207"/>
      <c r="RTP10" s="82"/>
      <c r="RTQ10" s="215"/>
      <c r="RTR10" s="81"/>
      <c r="RTS10" s="264"/>
      <c r="RTT10" s="264"/>
      <c r="RTU10" s="264"/>
      <c r="RTV10" s="264"/>
      <c r="RTW10" s="207"/>
      <c r="RTX10" s="82"/>
      <c r="RTY10" s="215"/>
      <c r="RTZ10" s="81"/>
      <c r="RUA10" s="264"/>
      <c r="RUB10" s="264"/>
      <c r="RUC10" s="264"/>
      <c r="RUD10" s="264"/>
      <c r="RUE10" s="207"/>
      <c r="RUF10" s="82"/>
      <c r="RUG10" s="215"/>
      <c r="RUH10" s="81"/>
      <c r="RUI10" s="264"/>
      <c r="RUJ10" s="264"/>
      <c r="RUK10" s="264"/>
      <c r="RUL10" s="264"/>
      <c r="RUM10" s="207"/>
      <c r="RUN10" s="82"/>
      <c r="RUO10" s="215"/>
      <c r="RUP10" s="81"/>
      <c r="RUQ10" s="264"/>
      <c r="RUR10" s="264"/>
      <c r="RUS10" s="264"/>
      <c r="RUT10" s="264"/>
      <c r="RUU10" s="207"/>
      <c r="RUV10" s="82"/>
      <c r="RUW10" s="215"/>
      <c r="RUX10" s="81"/>
      <c r="RUY10" s="264"/>
      <c r="RUZ10" s="264"/>
      <c r="RVA10" s="264"/>
      <c r="RVB10" s="264"/>
      <c r="RVC10" s="207"/>
      <c r="RVD10" s="82"/>
      <c r="RVE10" s="215"/>
      <c r="RVF10" s="81"/>
      <c r="RVG10" s="264"/>
      <c r="RVH10" s="264"/>
      <c r="RVI10" s="264"/>
      <c r="RVJ10" s="264"/>
      <c r="RVK10" s="207"/>
      <c r="RVL10" s="82"/>
      <c r="RVM10" s="215"/>
      <c r="RVN10" s="81"/>
      <c r="RVO10" s="264"/>
      <c r="RVP10" s="264"/>
      <c r="RVQ10" s="264"/>
      <c r="RVR10" s="264"/>
      <c r="RVS10" s="207"/>
      <c r="RVT10" s="82"/>
      <c r="RVU10" s="215"/>
      <c r="RVV10" s="81"/>
      <c r="RVW10" s="264"/>
      <c r="RVX10" s="264"/>
      <c r="RVY10" s="264"/>
      <c r="RVZ10" s="264"/>
      <c r="RWA10" s="207"/>
      <c r="RWB10" s="82"/>
      <c r="RWC10" s="215"/>
      <c r="RWD10" s="81"/>
      <c r="RWE10" s="264"/>
      <c r="RWF10" s="264"/>
      <c r="RWG10" s="264"/>
      <c r="RWH10" s="264"/>
      <c r="RWI10" s="207"/>
      <c r="RWJ10" s="82"/>
      <c r="RWK10" s="215"/>
      <c r="RWL10" s="81"/>
      <c r="RWM10" s="264"/>
      <c r="RWN10" s="264"/>
      <c r="RWO10" s="264"/>
      <c r="RWP10" s="264"/>
      <c r="RWQ10" s="207"/>
      <c r="RWR10" s="82"/>
      <c r="RWS10" s="215"/>
      <c r="RWT10" s="81"/>
      <c r="RWU10" s="264"/>
      <c r="RWV10" s="264"/>
      <c r="RWW10" s="264"/>
      <c r="RWX10" s="264"/>
      <c r="RWY10" s="207"/>
      <c r="RWZ10" s="82"/>
      <c r="RXA10" s="215"/>
      <c r="RXB10" s="81"/>
      <c r="RXC10" s="264"/>
      <c r="RXD10" s="264"/>
      <c r="RXE10" s="264"/>
      <c r="RXF10" s="264"/>
      <c r="RXG10" s="207"/>
      <c r="RXH10" s="82"/>
      <c r="RXI10" s="215"/>
      <c r="RXJ10" s="81"/>
      <c r="RXK10" s="264"/>
      <c r="RXL10" s="264"/>
      <c r="RXM10" s="264"/>
      <c r="RXN10" s="264"/>
      <c r="RXO10" s="207"/>
      <c r="RXP10" s="82"/>
      <c r="RXQ10" s="215"/>
      <c r="RXR10" s="81"/>
      <c r="RXS10" s="264"/>
      <c r="RXT10" s="264"/>
      <c r="RXU10" s="264"/>
      <c r="RXV10" s="264"/>
      <c r="RXW10" s="207"/>
      <c r="RXX10" s="82"/>
      <c r="RXY10" s="215"/>
      <c r="RXZ10" s="81"/>
      <c r="RYA10" s="264"/>
      <c r="RYB10" s="264"/>
      <c r="RYC10" s="264"/>
      <c r="RYD10" s="264"/>
      <c r="RYE10" s="207"/>
      <c r="RYF10" s="82"/>
      <c r="RYG10" s="215"/>
      <c r="RYH10" s="81"/>
      <c r="RYI10" s="264"/>
      <c r="RYJ10" s="264"/>
      <c r="RYK10" s="264"/>
      <c r="RYL10" s="264"/>
      <c r="RYM10" s="207"/>
      <c r="RYN10" s="82"/>
      <c r="RYO10" s="215"/>
      <c r="RYP10" s="81"/>
      <c r="RYQ10" s="264"/>
      <c r="RYR10" s="264"/>
      <c r="RYS10" s="264"/>
      <c r="RYT10" s="264"/>
      <c r="RYU10" s="207"/>
      <c r="RYV10" s="82"/>
      <c r="RYW10" s="215"/>
      <c r="RYX10" s="81"/>
      <c r="RYY10" s="264"/>
      <c r="RYZ10" s="264"/>
      <c r="RZA10" s="264"/>
      <c r="RZB10" s="264"/>
      <c r="RZC10" s="207"/>
      <c r="RZD10" s="82"/>
      <c r="RZE10" s="215"/>
      <c r="RZF10" s="81"/>
      <c r="RZG10" s="264"/>
      <c r="RZH10" s="264"/>
      <c r="RZI10" s="264"/>
      <c r="RZJ10" s="264"/>
      <c r="RZK10" s="207"/>
      <c r="RZL10" s="82"/>
      <c r="RZM10" s="215"/>
      <c r="RZN10" s="81"/>
      <c r="RZO10" s="264"/>
      <c r="RZP10" s="264"/>
      <c r="RZQ10" s="264"/>
      <c r="RZR10" s="264"/>
      <c r="RZS10" s="207"/>
      <c r="RZT10" s="82"/>
      <c r="RZU10" s="215"/>
      <c r="RZV10" s="81"/>
      <c r="RZW10" s="264"/>
      <c r="RZX10" s="264"/>
      <c r="RZY10" s="264"/>
      <c r="RZZ10" s="264"/>
      <c r="SAA10" s="207"/>
      <c r="SAB10" s="82"/>
      <c r="SAC10" s="215"/>
      <c r="SAD10" s="81"/>
      <c r="SAE10" s="264"/>
      <c r="SAF10" s="264"/>
      <c r="SAG10" s="264"/>
      <c r="SAH10" s="264"/>
      <c r="SAI10" s="207"/>
      <c r="SAJ10" s="82"/>
      <c r="SAK10" s="215"/>
      <c r="SAL10" s="81"/>
      <c r="SAM10" s="264"/>
      <c r="SAN10" s="264"/>
      <c r="SAO10" s="264"/>
      <c r="SAP10" s="264"/>
      <c r="SAQ10" s="207"/>
      <c r="SAR10" s="82"/>
      <c r="SAS10" s="215"/>
      <c r="SAT10" s="81"/>
      <c r="SAU10" s="264"/>
      <c r="SAV10" s="264"/>
      <c r="SAW10" s="264"/>
      <c r="SAX10" s="264"/>
      <c r="SAY10" s="207"/>
      <c r="SAZ10" s="82"/>
      <c r="SBA10" s="215"/>
      <c r="SBB10" s="81"/>
      <c r="SBC10" s="264"/>
      <c r="SBD10" s="264"/>
      <c r="SBE10" s="264"/>
      <c r="SBF10" s="264"/>
      <c r="SBG10" s="207"/>
      <c r="SBH10" s="82"/>
      <c r="SBI10" s="215"/>
      <c r="SBJ10" s="81"/>
      <c r="SBK10" s="264"/>
      <c r="SBL10" s="264"/>
      <c r="SBM10" s="264"/>
      <c r="SBN10" s="264"/>
      <c r="SBO10" s="207"/>
      <c r="SBP10" s="82"/>
      <c r="SBQ10" s="215"/>
      <c r="SBR10" s="81"/>
      <c r="SBS10" s="264"/>
      <c r="SBT10" s="264"/>
      <c r="SBU10" s="264"/>
      <c r="SBV10" s="264"/>
      <c r="SBW10" s="207"/>
      <c r="SBX10" s="82"/>
      <c r="SBY10" s="215"/>
      <c r="SBZ10" s="81"/>
      <c r="SCA10" s="264"/>
      <c r="SCB10" s="264"/>
      <c r="SCC10" s="264"/>
      <c r="SCD10" s="264"/>
      <c r="SCE10" s="207"/>
      <c r="SCF10" s="82"/>
      <c r="SCG10" s="215"/>
      <c r="SCH10" s="81"/>
      <c r="SCI10" s="264"/>
      <c r="SCJ10" s="264"/>
      <c r="SCK10" s="264"/>
      <c r="SCL10" s="264"/>
      <c r="SCM10" s="207"/>
      <c r="SCN10" s="82"/>
      <c r="SCO10" s="215"/>
      <c r="SCP10" s="81"/>
      <c r="SCQ10" s="264"/>
      <c r="SCR10" s="264"/>
      <c r="SCS10" s="264"/>
      <c r="SCT10" s="264"/>
      <c r="SCU10" s="207"/>
      <c r="SCV10" s="82"/>
      <c r="SCW10" s="215"/>
      <c r="SCX10" s="81"/>
      <c r="SCY10" s="264"/>
      <c r="SCZ10" s="264"/>
      <c r="SDA10" s="264"/>
      <c r="SDB10" s="264"/>
      <c r="SDC10" s="207"/>
      <c r="SDD10" s="82"/>
      <c r="SDE10" s="215"/>
      <c r="SDF10" s="81"/>
      <c r="SDG10" s="264"/>
      <c r="SDH10" s="264"/>
      <c r="SDI10" s="264"/>
      <c r="SDJ10" s="264"/>
      <c r="SDK10" s="207"/>
      <c r="SDL10" s="82"/>
      <c r="SDM10" s="215"/>
      <c r="SDN10" s="81"/>
      <c r="SDO10" s="264"/>
      <c r="SDP10" s="264"/>
      <c r="SDQ10" s="264"/>
      <c r="SDR10" s="264"/>
      <c r="SDS10" s="207"/>
      <c r="SDT10" s="82"/>
      <c r="SDU10" s="215"/>
      <c r="SDV10" s="81"/>
      <c r="SDW10" s="264"/>
      <c r="SDX10" s="264"/>
      <c r="SDY10" s="264"/>
      <c r="SDZ10" s="264"/>
      <c r="SEA10" s="207"/>
      <c r="SEB10" s="82"/>
      <c r="SEC10" s="215"/>
      <c r="SED10" s="81"/>
      <c r="SEE10" s="264"/>
      <c r="SEF10" s="264"/>
      <c r="SEG10" s="264"/>
      <c r="SEH10" s="264"/>
      <c r="SEI10" s="207"/>
      <c r="SEJ10" s="82"/>
      <c r="SEK10" s="215"/>
      <c r="SEL10" s="81"/>
      <c r="SEM10" s="264"/>
      <c r="SEN10" s="264"/>
      <c r="SEO10" s="264"/>
      <c r="SEP10" s="264"/>
      <c r="SEQ10" s="207"/>
      <c r="SER10" s="82"/>
      <c r="SES10" s="215"/>
      <c r="SET10" s="81"/>
      <c r="SEU10" s="264"/>
      <c r="SEV10" s="264"/>
      <c r="SEW10" s="264"/>
      <c r="SEX10" s="264"/>
      <c r="SEY10" s="207"/>
      <c r="SEZ10" s="82"/>
      <c r="SFA10" s="215"/>
      <c r="SFB10" s="81"/>
      <c r="SFC10" s="264"/>
      <c r="SFD10" s="264"/>
      <c r="SFE10" s="264"/>
      <c r="SFF10" s="264"/>
      <c r="SFG10" s="207"/>
      <c r="SFH10" s="82"/>
      <c r="SFI10" s="215"/>
      <c r="SFJ10" s="81"/>
      <c r="SFK10" s="264"/>
      <c r="SFL10" s="264"/>
      <c r="SFM10" s="264"/>
      <c r="SFN10" s="264"/>
      <c r="SFO10" s="207"/>
      <c r="SFP10" s="82"/>
      <c r="SFQ10" s="215"/>
      <c r="SFR10" s="81"/>
      <c r="SFS10" s="264"/>
      <c r="SFT10" s="264"/>
      <c r="SFU10" s="264"/>
      <c r="SFV10" s="264"/>
      <c r="SFW10" s="207"/>
      <c r="SFX10" s="82"/>
      <c r="SFY10" s="215"/>
      <c r="SFZ10" s="81"/>
      <c r="SGA10" s="264"/>
      <c r="SGB10" s="264"/>
      <c r="SGC10" s="264"/>
      <c r="SGD10" s="264"/>
      <c r="SGE10" s="207"/>
      <c r="SGF10" s="82"/>
      <c r="SGG10" s="215"/>
      <c r="SGH10" s="81"/>
      <c r="SGI10" s="264"/>
      <c r="SGJ10" s="264"/>
      <c r="SGK10" s="264"/>
      <c r="SGL10" s="264"/>
      <c r="SGM10" s="207"/>
      <c r="SGN10" s="82"/>
      <c r="SGO10" s="215"/>
      <c r="SGP10" s="81"/>
      <c r="SGQ10" s="264"/>
      <c r="SGR10" s="264"/>
      <c r="SGS10" s="264"/>
      <c r="SGT10" s="264"/>
      <c r="SGU10" s="207"/>
      <c r="SGV10" s="82"/>
      <c r="SGW10" s="215"/>
      <c r="SGX10" s="81"/>
      <c r="SGY10" s="264"/>
      <c r="SGZ10" s="264"/>
      <c r="SHA10" s="264"/>
      <c r="SHB10" s="264"/>
      <c r="SHC10" s="207"/>
      <c r="SHD10" s="82"/>
      <c r="SHE10" s="215"/>
      <c r="SHF10" s="81"/>
      <c r="SHG10" s="264"/>
      <c r="SHH10" s="264"/>
      <c r="SHI10" s="264"/>
      <c r="SHJ10" s="264"/>
      <c r="SHK10" s="207"/>
      <c r="SHL10" s="82"/>
      <c r="SHM10" s="215"/>
      <c r="SHN10" s="81"/>
      <c r="SHO10" s="264"/>
      <c r="SHP10" s="264"/>
      <c r="SHQ10" s="264"/>
      <c r="SHR10" s="264"/>
      <c r="SHS10" s="207"/>
      <c r="SHT10" s="82"/>
      <c r="SHU10" s="215"/>
      <c r="SHV10" s="81"/>
      <c r="SHW10" s="264"/>
      <c r="SHX10" s="264"/>
      <c r="SHY10" s="264"/>
      <c r="SHZ10" s="264"/>
      <c r="SIA10" s="207"/>
      <c r="SIB10" s="82"/>
      <c r="SIC10" s="215"/>
      <c r="SID10" s="81"/>
      <c r="SIE10" s="264"/>
      <c r="SIF10" s="264"/>
      <c r="SIG10" s="264"/>
      <c r="SIH10" s="264"/>
      <c r="SII10" s="207"/>
      <c r="SIJ10" s="82"/>
      <c r="SIK10" s="215"/>
      <c r="SIL10" s="81"/>
      <c r="SIM10" s="264"/>
      <c r="SIN10" s="264"/>
      <c r="SIO10" s="264"/>
      <c r="SIP10" s="264"/>
      <c r="SIQ10" s="207"/>
      <c r="SIR10" s="82"/>
      <c r="SIS10" s="215"/>
      <c r="SIT10" s="81"/>
      <c r="SIU10" s="264"/>
      <c r="SIV10" s="264"/>
      <c r="SIW10" s="264"/>
      <c r="SIX10" s="264"/>
      <c r="SIY10" s="207"/>
      <c r="SIZ10" s="82"/>
      <c r="SJA10" s="215"/>
      <c r="SJB10" s="81"/>
      <c r="SJC10" s="264"/>
      <c r="SJD10" s="264"/>
      <c r="SJE10" s="264"/>
      <c r="SJF10" s="264"/>
      <c r="SJG10" s="207"/>
      <c r="SJH10" s="82"/>
      <c r="SJI10" s="215"/>
      <c r="SJJ10" s="81"/>
      <c r="SJK10" s="264"/>
      <c r="SJL10" s="264"/>
      <c r="SJM10" s="264"/>
      <c r="SJN10" s="264"/>
      <c r="SJO10" s="207"/>
      <c r="SJP10" s="82"/>
      <c r="SJQ10" s="215"/>
      <c r="SJR10" s="81"/>
      <c r="SJS10" s="264"/>
      <c r="SJT10" s="264"/>
      <c r="SJU10" s="264"/>
      <c r="SJV10" s="264"/>
      <c r="SJW10" s="207"/>
      <c r="SJX10" s="82"/>
      <c r="SJY10" s="215"/>
      <c r="SJZ10" s="81"/>
      <c r="SKA10" s="264"/>
      <c r="SKB10" s="264"/>
      <c r="SKC10" s="264"/>
      <c r="SKD10" s="264"/>
      <c r="SKE10" s="207"/>
      <c r="SKF10" s="82"/>
      <c r="SKG10" s="215"/>
      <c r="SKH10" s="81"/>
      <c r="SKI10" s="264"/>
      <c r="SKJ10" s="264"/>
      <c r="SKK10" s="264"/>
      <c r="SKL10" s="264"/>
      <c r="SKM10" s="207"/>
      <c r="SKN10" s="82"/>
      <c r="SKO10" s="215"/>
      <c r="SKP10" s="81"/>
      <c r="SKQ10" s="264"/>
      <c r="SKR10" s="264"/>
      <c r="SKS10" s="264"/>
      <c r="SKT10" s="264"/>
      <c r="SKU10" s="207"/>
      <c r="SKV10" s="82"/>
      <c r="SKW10" s="215"/>
      <c r="SKX10" s="81"/>
      <c r="SKY10" s="264"/>
      <c r="SKZ10" s="264"/>
      <c r="SLA10" s="264"/>
      <c r="SLB10" s="264"/>
      <c r="SLC10" s="207"/>
      <c r="SLD10" s="82"/>
      <c r="SLE10" s="215"/>
      <c r="SLF10" s="81"/>
      <c r="SLG10" s="264"/>
      <c r="SLH10" s="264"/>
      <c r="SLI10" s="264"/>
      <c r="SLJ10" s="264"/>
      <c r="SLK10" s="207"/>
      <c r="SLL10" s="82"/>
      <c r="SLM10" s="215"/>
      <c r="SLN10" s="81"/>
      <c r="SLO10" s="264"/>
      <c r="SLP10" s="264"/>
      <c r="SLQ10" s="264"/>
      <c r="SLR10" s="264"/>
      <c r="SLS10" s="207"/>
      <c r="SLT10" s="82"/>
      <c r="SLU10" s="215"/>
      <c r="SLV10" s="81"/>
      <c r="SLW10" s="264"/>
      <c r="SLX10" s="264"/>
      <c r="SLY10" s="264"/>
      <c r="SLZ10" s="264"/>
      <c r="SMA10" s="207"/>
      <c r="SMB10" s="82"/>
      <c r="SMC10" s="215"/>
      <c r="SMD10" s="81"/>
      <c r="SME10" s="264"/>
      <c r="SMF10" s="264"/>
      <c r="SMG10" s="264"/>
      <c r="SMH10" s="264"/>
      <c r="SMI10" s="207"/>
      <c r="SMJ10" s="82"/>
      <c r="SMK10" s="215"/>
      <c r="SML10" s="81"/>
      <c r="SMM10" s="264"/>
      <c r="SMN10" s="264"/>
      <c r="SMO10" s="264"/>
      <c r="SMP10" s="264"/>
      <c r="SMQ10" s="207"/>
      <c r="SMR10" s="82"/>
      <c r="SMS10" s="215"/>
      <c r="SMT10" s="81"/>
      <c r="SMU10" s="264"/>
      <c r="SMV10" s="264"/>
      <c r="SMW10" s="264"/>
      <c r="SMX10" s="264"/>
      <c r="SMY10" s="207"/>
      <c r="SMZ10" s="82"/>
      <c r="SNA10" s="215"/>
      <c r="SNB10" s="81"/>
      <c r="SNC10" s="264"/>
      <c r="SND10" s="264"/>
      <c r="SNE10" s="264"/>
      <c r="SNF10" s="264"/>
      <c r="SNG10" s="207"/>
      <c r="SNH10" s="82"/>
      <c r="SNI10" s="215"/>
      <c r="SNJ10" s="81"/>
      <c r="SNK10" s="264"/>
      <c r="SNL10" s="264"/>
      <c r="SNM10" s="264"/>
      <c r="SNN10" s="264"/>
      <c r="SNO10" s="207"/>
      <c r="SNP10" s="82"/>
      <c r="SNQ10" s="215"/>
      <c r="SNR10" s="81"/>
      <c r="SNS10" s="264"/>
      <c r="SNT10" s="264"/>
      <c r="SNU10" s="264"/>
      <c r="SNV10" s="264"/>
      <c r="SNW10" s="207"/>
      <c r="SNX10" s="82"/>
      <c r="SNY10" s="215"/>
      <c r="SNZ10" s="81"/>
      <c r="SOA10" s="264"/>
      <c r="SOB10" s="264"/>
      <c r="SOC10" s="264"/>
      <c r="SOD10" s="264"/>
      <c r="SOE10" s="207"/>
      <c r="SOF10" s="82"/>
      <c r="SOG10" s="215"/>
      <c r="SOH10" s="81"/>
      <c r="SOI10" s="264"/>
      <c r="SOJ10" s="264"/>
      <c r="SOK10" s="264"/>
      <c r="SOL10" s="264"/>
      <c r="SOM10" s="207"/>
      <c r="SON10" s="82"/>
      <c r="SOO10" s="215"/>
      <c r="SOP10" s="81"/>
      <c r="SOQ10" s="264"/>
      <c r="SOR10" s="264"/>
      <c r="SOS10" s="264"/>
      <c r="SOT10" s="264"/>
      <c r="SOU10" s="207"/>
      <c r="SOV10" s="82"/>
      <c r="SOW10" s="215"/>
      <c r="SOX10" s="81"/>
      <c r="SOY10" s="264"/>
      <c r="SOZ10" s="264"/>
      <c r="SPA10" s="264"/>
      <c r="SPB10" s="264"/>
      <c r="SPC10" s="207"/>
      <c r="SPD10" s="82"/>
      <c r="SPE10" s="215"/>
      <c r="SPF10" s="81"/>
      <c r="SPG10" s="264"/>
      <c r="SPH10" s="264"/>
      <c r="SPI10" s="264"/>
      <c r="SPJ10" s="264"/>
      <c r="SPK10" s="207"/>
      <c r="SPL10" s="82"/>
      <c r="SPM10" s="215"/>
      <c r="SPN10" s="81"/>
      <c r="SPO10" s="264"/>
      <c r="SPP10" s="264"/>
      <c r="SPQ10" s="264"/>
      <c r="SPR10" s="264"/>
      <c r="SPS10" s="207"/>
      <c r="SPT10" s="82"/>
      <c r="SPU10" s="215"/>
      <c r="SPV10" s="81"/>
      <c r="SPW10" s="264"/>
      <c r="SPX10" s="264"/>
      <c r="SPY10" s="264"/>
      <c r="SPZ10" s="264"/>
      <c r="SQA10" s="207"/>
      <c r="SQB10" s="82"/>
      <c r="SQC10" s="215"/>
      <c r="SQD10" s="81"/>
      <c r="SQE10" s="264"/>
      <c r="SQF10" s="264"/>
      <c r="SQG10" s="264"/>
      <c r="SQH10" s="264"/>
      <c r="SQI10" s="207"/>
      <c r="SQJ10" s="82"/>
      <c r="SQK10" s="215"/>
      <c r="SQL10" s="81"/>
      <c r="SQM10" s="264"/>
      <c r="SQN10" s="264"/>
      <c r="SQO10" s="264"/>
      <c r="SQP10" s="264"/>
      <c r="SQQ10" s="207"/>
      <c r="SQR10" s="82"/>
      <c r="SQS10" s="215"/>
      <c r="SQT10" s="81"/>
      <c r="SQU10" s="264"/>
      <c r="SQV10" s="264"/>
      <c r="SQW10" s="264"/>
      <c r="SQX10" s="264"/>
      <c r="SQY10" s="207"/>
      <c r="SQZ10" s="82"/>
      <c r="SRA10" s="215"/>
      <c r="SRB10" s="81"/>
      <c r="SRC10" s="264"/>
      <c r="SRD10" s="264"/>
      <c r="SRE10" s="264"/>
      <c r="SRF10" s="264"/>
      <c r="SRG10" s="207"/>
      <c r="SRH10" s="82"/>
      <c r="SRI10" s="215"/>
      <c r="SRJ10" s="81"/>
      <c r="SRK10" s="264"/>
      <c r="SRL10" s="264"/>
      <c r="SRM10" s="264"/>
      <c r="SRN10" s="264"/>
      <c r="SRO10" s="207"/>
      <c r="SRP10" s="82"/>
      <c r="SRQ10" s="215"/>
      <c r="SRR10" s="81"/>
      <c r="SRS10" s="264"/>
      <c r="SRT10" s="264"/>
      <c r="SRU10" s="264"/>
      <c r="SRV10" s="264"/>
      <c r="SRW10" s="207"/>
      <c r="SRX10" s="82"/>
      <c r="SRY10" s="215"/>
      <c r="SRZ10" s="81"/>
      <c r="SSA10" s="264"/>
      <c r="SSB10" s="264"/>
      <c r="SSC10" s="264"/>
      <c r="SSD10" s="264"/>
      <c r="SSE10" s="207"/>
      <c r="SSF10" s="82"/>
      <c r="SSG10" s="215"/>
      <c r="SSH10" s="81"/>
      <c r="SSI10" s="264"/>
      <c r="SSJ10" s="264"/>
      <c r="SSK10" s="264"/>
      <c r="SSL10" s="264"/>
      <c r="SSM10" s="207"/>
      <c r="SSN10" s="82"/>
      <c r="SSO10" s="215"/>
      <c r="SSP10" s="81"/>
      <c r="SSQ10" s="264"/>
      <c r="SSR10" s="264"/>
      <c r="SSS10" s="264"/>
      <c r="SST10" s="264"/>
      <c r="SSU10" s="207"/>
      <c r="SSV10" s="82"/>
      <c r="SSW10" s="215"/>
      <c r="SSX10" s="81"/>
      <c r="SSY10" s="264"/>
      <c r="SSZ10" s="264"/>
      <c r="STA10" s="264"/>
      <c r="STB10" s="264"/>
      <c r="STC10" s="207"/>
      <c r="STD10" s="82"/>
      <c r="STE10" s="215"/>
      <c r="STF10" s="81"/>
      <c r="STG10" s="264"/>
      <c r="STH10" s="264"/>
      <c r="STI10" s="264"/>
      <c r="STJ10" s="264"/>
      <c r="STK10" s="207"/>
      <c r="STL10" s="82"/>
      <c r="STM10" s="215"/>
      <c r="STN10" s="81"/>
      <c r="STO10" s="264"/>
      <c r="STP10" s="264"/>
      <c r="STQ10" s="264"/>
      <c r="STR10" s="264"/>
      <c r="STS10" s="207"/>
      <c r="STT10" s="82"/>
      <c r="STU10" s="215"/>
      <c r="STV10" s="81"/>
      <c r="STW10" s="264"/>
      <c r="STX10" s="264"/>
      <c r="STY10" s="264"/>
      <c r="STZ10" s="264"/>
      <c r="SUA10" s="207"/>
      <c r="SUB10" s="82"/>
      <c r="SUC10" s="215"/>
      <c r="SUD10" s="81"/>
      <c r="SUE10" s="264"/>
      <c r="SUF10" s="264"/>
      <c r="SUG10" s="264"/>
      <c r="SUH10" s="264"/>
      <c r="SUI10" s="207"/>
      <c r="SUJ10" s="82"/>
      <c r="SUK10" s="215"/>
      <c r="SUL10" s="81"/>
      <c r="SUM10" s="264"/>
      <c r="SUN10" s="264"/>
      <c r="SUO10" s="264"/>
      <c r="SUP10" s="264"/>
      <c r="SUQ10" s="207"/>
      <c r="SUR10" s="82"/>
      <c r="SUS10" s="215"/>
      <c r="SUT10" s="81"/>
      <c r="SUU10" s="264"/>
      <c r="SUV10" s="264"/>
      <c r="SUW10" s="264"/>
      <c r="SUX10" s="264"/>
      <c r="SUY10" s="207"/>
      <c r="SUZ10" s="82"/>
      <c r="SVA10" s="215"/>
      <c r="SVB10" s="81"/>
      <c r="SVC10" s="264"/>
      <c r="SVD10" s="264"/>
      <c r="SVE10" s="264"/>
      <c r="SVF10" s="264"/>
      <c r="SVG10" s="207"/>
      <c r="SVH10" s="82"/>
      <c r="SVI10" s="215"/>
      <c r="SVJ10" s="81"/>
      <c r="SVK10" s="264"/>
      <c r="SVL10" s="264"/>
      <c r="SVM10" s="264"/>
      <c r="SVN10" s="264"/>
      <c r="SVO10" s="207"/>
      <c r="SVP10" s="82"/>
      <c r="SVQ10" s="215"/>
      <c r="SVR10" s="81"/>
      <c r="SVS10" s="264"/>
      <c r="SVT10" s="264"/>
      <c r="SVU10" s="264"/>
      <c r="SVV10" s="264"/>
      <c r="SVW10" s="207"/>
      <c r="SVX10" s="82"/>
      <c r="SVY10" s="215"/>
      <c r="SVZ10" s="81"/>
      <c r="SWA10" s="264"/>
      <c r="SWB10" s="264"/>
      <c r="SWC10" s="264"/>
      <c r="SWD10" s="264"/>
      <c r="SWE10" s="207"/>
      <c r="SWF10" s="82"/>
      <c r="SWG10" s="215"/>
      <c r="SWH10" s="81"/>
      <c r="SWI10" s="264"/>
      <c r="SWJ10" s="264"/>
      <c r="SWK10" s="264"/>
      <c r="SWL10" s="264"/>
      <c r="SWM10" s="207"/>
      <c r="SWN10" s="82"/>
      <c r="SWO10" s="215"/>
      <c r="SWP10" s="81"/>
      <c r="SWQ10" s="264"/>
      <c r="SWR10" s="264"/>
      <c r="SWS10" s="264"/>
      <c r="SWT10" s="264"/>
      <c r="SWU10" s="207"/>
      <c r="SWV10" s="82"/>
      <c r="SWW10" s="215"/>
      <c r="SWX10" s="81"/>
      <c r="SWY10" s="264"/>
      <c r="SWZ10" s="264"/>
      <c r="SXA10" s="264"/>
      <c r="SXB10" s="264"/>
      <c r="SXC10" s="207"/>
      <c r="SXD10" s="82"/>
      <c r="SXE10" s="215"/>
      <c r="SXF10" s="81"/>
      <c r="SXG10" s="264"/>
      <c r="SXH10" s="264"/>
      <c r="SXI10" s="264"/>
      <c r="SXJ10" s="264"/>
      <c r="SXK10" s="207"/>
      <c r="SXL10" s="82"/>
      <c r="SXM10" s="215"/>
      <c r="SXN10" s="81"/>
      <c r="SXO10" s="264"/>
      <c r="SXP10" s="264"/>
      <c r="SXQ10" s="264"/>
      <c r="SXR10" s="264"/>
      <c r="SXS10" s="207"/>
      <c r="SXT10" s="82"/>
      <c r="SXU10" s="215"/>
      <c r="SXV10" s="81"/>
      <c r="SXW10" s="264"/>
      <c r="SXX10" s="264"/>
      <c r="SXY10" s="264"/>
      <c r="SXZ10" s="264"/>
      <c r="SYA10" s="207"/>
      <c r="SYB10" s="82"/>
      <c r="SYC10" s="215"/>
      <c r="SYD10" s="81"/>
      <c r="SYE10" s="264"/>
      <c r="SYF10" s="264"/>
      <c r="SYG10" s="264"/>
      <c r="SYH10" s="264"/>
      <c r="SYI10" s="207"/>
      <c r="SYJ10" s="82"/>
      <c r="SYK10" s="215"/>
      <c r="SYL10" s="81"/>
      <c r="SYM10" s="264"/>
      <c r="SYN10" s="264"/>
      <c r="SYO10" s="264"/>
      <c r="SYP10" s="264"/>
      <c r="SYQ10" s="207"/>
      <c r="SYR10" s="82"/>
      <c r="SYS10" s="215"/>
      <c r="SYT10" s="81"/>
      <c r="SYU10" s="264"/>
      <c r="SYV10" s="264"/>
      <c r="SYW10" s="264"/>
      <c r="SYX10" s="264"/>
      <c r="SYY10" s="207"/>
      <c r="SYZ10" s="82"/>
      <c r="SZA10" s="215"/>
      <c r="SZB10" s="81"/>
      <c r="SZC10" s="264"/>
      <c r="SZD10" s="264"/>
      <c r="SZE10" s="264"/>
      <c r="SZF10" s="264"/>
      <c r="SZG10" s="207"/>
      <c r="SZH10" s="82"/>
      <c r="SZI10" s="215"/>
      <c r="SZJ10" s="81"/>
      <c r="SZK10" s="264"/>
      <c r="SZL10" s="264"/>
      <c r="SZM10" s="264"/>
      <c r="SZN10" s="264"/>
      <c r="SZO10" s="207"/>
      <c r="SZP10" s="82"/>
      <c r="SZQ10" s="215"/>
      <c r="SZR10" s="81"/>
      <c r="SZS10" s="264"/>
      <c r="SZT10" s="264"/>
      <c r="SZU10" s="264"/>
      <c r="SZV10" s="264"/>
      <c r="SZW10" s="207"/>
      <c r="SZX10" s="82"/>
      <c r="SZY10" s="215"/>
      <c r="SZZ10" s="81"/>
      <c r="TAA10" s="264"/>
      <c r="TAB10" s="264"/>
      <c r="TAC10" s="264"/>
      <c r="TAD10" s="264"/>
      <c r="TAE10" s="207"/>
      <c r="TAF10" s="82"/>
      <c r="TAG10" s="215"/>
      <c r="TAH10" s="81"/>
      <c r="TAI10" s="264"/>
      <c r="TAJ10" s="264"/>
      <c r="TAK10" s="264"/>
      <c r="TAL10" s="264"/>
      <c r="TAM10" s="207"/>
      <c r="TAN10" s="82"/>
      <c r="TAO10" s="215"/>
      <c r="TAP10" s="81"/>
      <c r="TAQ10" s="264"/>
      <c r="TAR10" s="264"/>
      <c r="TAS10" s="264"/>
      <c r="TAT10" s="264"/>
      <c r="TAU10" s="207"/>
      <c r="TAV10" s="82"/>
      <c r="TAW10" s="215"/>
      <c r="TAX10" s="81"/>
      <c r="TAY10" s="264"/>
      <c r="TAZ10" s="264"/>
      <c r="TBA10" s="264"/>
      <c r="TBB10" s="264"/>
      <c r="TBC10" s="207"/>
      <c r="TBD10" s="82"/>
      <c r="TBE10" s="215"/>
      <c r="TBF10" s="81"/>
      <c r="TBG10" s="264"/>
      <c r="TBH10" s="264"/>
      <c r="TBI10" s="264"/>
      <c r="TBJ10" s="264"/>
      <c r="TBK10" s="207"/>
      <c r="TBL10" s="82"/>
      <c r="TBM10" s="215"/>
      <c r="TBN10" s="81"/>
      <c r="TBO10" s="264"/>
      <c r="TBP10" s="264"/>
      <c r="TBQ10" s="264"/>
      <c r="TBR10" s="264"/>
      <c r="TBS10" s="207"/>
      <c r="TBT10" s="82"/>
      <c r="TBU10" s="215"/>
      <c r="TBV10" s="81"/>
      <c r="TBW10" s="264"/>
      <c r="TBX10" s="264"/>
      <c r="TBY10" s="264"/>
      <c r="TBZ10" s="264"/>
      <c r="TCA10" s="207"/>
      <c r="TCB10" s="82"/>
      <c r="TCC10" s="215"/>
      <c r="TCD10" s="81"/>
      <c r="TCE10" s="264"/>
      <c r="TCF10" s="264"/>
      <c r="TCG10" s="264"/>
      <c r="TCH10" s="264"/>
      <c r="TCI10" s="207"/>
      <c r="TCJ10" s="82"/>
      <c r="TCK10" s="215"/>
      <c r="TCL10" s="81"/>
      <c r="TCM10" s="264"/>
      <c r="TCN10" s="264"/>
      <c r="TCO10" s="264"/>
      <c r="TCP10" s="264"/>
      <c r="TCQ10" s="207"/>
      <c r="TCR10" s="82"/>
      <c r="TCS10" s="215"/>
      <c r="TCT10" s="81"/>
      <c r="TCU10" s="264"/>
      <c r="TCV10" s="264"/>
      <c r="TCW10" s="264"/>
      <c r="TCX10" s="264"/>
      <c r="TCY10" s="207"/>
      <c r="TCZ10" s="82"/>
      <c r="TDA10" s="215"/>
      <c r="TDB10" s="81"/>
      <c r="TDC10" s="264"/>
      <c r="TDD10" s="264"/>
      <c r="TDE10" s="264"/>
      <c r="TDF10" s="264"/>
      <c r="TDG10" s="207"/>
      <c r="TDH10" s="82"/>
      <c r="TDI10" s="215"/>
      <c r="TDJ10" s="81"/>
      <c r="TDK10" s="264"/>
      <c r="TDL10" s="264"/>
      <c r="TDM10" s="264"/>
      <c r="TDN10" s="264"/>
      <c r="TDO10" s="207"/>
      <c r="TDP10" s="82"/>
      <c r="TDQ10" s="215"/>
      <c r="TDR10" s="81"/>
      <c r="TDS10" s="264"/>
      <c r="TDT10" s="264"/>
      <c r="TDU10" s="264"/>
      <c r="TDV10" s="264"/>
      <c r="TDW10" s="207"/>
      <c r="TDX10" s="82"/>
      <c r="TDY10" s="215"/>
      <c r="TDZ10" s="81"/>
      <c r="TEA10" s="264"/>
      <c r="TEB10" s="264"/>
      <c r="TEC10" s="264"/>
      <c r="TED10" s="264"/>
      <c r="TEE10" s="207"/>
      <c r="TEF10" s="82"/>
      <c r="TEG10" s="215"/>
      <c r="TEH10" s="81"/>
      <c r="TEI10" s="264"/>
      <c r="TEJ10" s="264"/>
      <c r="TEK10" s="264"/>
      <c r="TEL10" s="264"/>
      <c r="TEM10" s="207"/>
      <c r="TEN10" s="82"/>
      <c r="TEO10" s="215"/>
      <c r="TEP10" s="81"/>
      <c r="TEQ10" s="264"/>
      <c r="TER10" s="264"/>
      <c r="TES10" s="264"/>
      <c r="TET10" s="264"/>
      <c r="TEU10" s="207"/>
      <c r="TEV10" s="82"/>
      <c r="TEW10" s="215"/>
      <c r="TEX10" s="81"/>
      <c r="TEY10" s="264"/>
      <c r="TEZ10" s="264"/>
      <c r="TFA10" s="264"/>
      <c r="TFB10" s="264"/>
      <c r="TFC10" s="207"/>
      <c r="TFD10" s="82"/>
      <c r="TFE10" s="215"/>
      <c r="TFF10" s="81"/>
      <c r="TFG10" s="264"/>
      <c r="TFH10" s="264"/>
      <c r="TFI10" s="264"/>
      <c r="TFJ10" s="264"/>
      <c r="TFK10" s="207"/>
      <c r="TFL10" s="82"/>
      <c r="TFM10" s="215"/>
      <c r="TFN10" s="81"/>
      <c r="TFO10" s="264"/>
      <c r="TFP10" s="264"/>
      <c r="TFQ10" s="264"/>
      <c r="TFR10" s="264"/>
      <c r="TFS10" s="207"/>
      <c r="TFT10" s="82"/>
      <c r="TFU10" s="215"/>
      <c r="TFV10" s="81"/>
      <c r="TFW10" s="264"/>
      <c r="TFX10" s="264"/>
      <c r="TFY10" s="264"/>
      <c r="TFZ10" s="264"/>
      <c r="TGA10" s="207"/>
      <c r="TGB10" s="82"/>
      <c r="TGC10" s="215"/>
      <c r="TGD10" s="81"/>
      <c r="TGE10" s="264"/>
      <c r="TGF10" s="264"/>
      <c r="TGG10" s="264"/>
      <c r="TGH10" s="264"/>
      <c r="TGI10" s="207"/>
      <c r="TGJ10" s="82"/>
      <c r="TGK10" s="215"/>
      <c r="TGL10" s="81"/>
      <c r="TGM10" s="264"/>
      <c r="TGN10" s="264"/>
      <c r="TGO10" s="264"/>
      <c r="TGP10" s="264"/>
      <c r="TGQ10" s="207"/>
      <c r="TGR10" s="82"/>
      <c r="TGS10" s="215"/>
      <c r="TGT10" s="81"/>
      <c r="TGU10" s="264"/>
      <c r="TGV10" s="264"/>
      <c r="TGW10" s="264"/>
      <c r="TGX10" s="264"/>
      <c r="TGY10" s="207"/>
      <c r="TGZ10" s="82"/>
      <c r="THA10" s="215"/>
      <c r="THB10" s="81"/>
      <c r="THC10" s="264"/>
      <c r="THD10" s="264"/>
      <c r="THE10" s="264"/>
      <c r="THF10" s="264"/>
      <c r="THG10" s="207"/>
      <c r="THH10" s="82"/>
      <c r="THI10" s="215"/>
      <c r="THJ10" s="81"/>
      <c r="THK10" s="264"/>
      <c r="THL10" s="264"/>
      <c r="THM10" s="264"/>
      <c r="THN10" s="264"/>
      <c r="THO10" s="207"/>
      <c r="THP10" s="82"/>
      <c r="THQ10" s="215"/>
      <c r="THR10" s="81"/>
      <c r="THS10" s="264"/>
      <c r="THT10" s="264"/>
      <c r="THU10" s="264"/>
      <c r="THV10" s="264"/>
      <c r="THW10" s="207"/>
      <c r="THX10" s="82"/>
      <c r="THY10" s="215"/>
      <c r="THZ10" s="81"/>
      <c r="TIA10" s="264"/>
      <c r="TIB10" s="264"/>
      <c r="TIC10" s="264"/>
      <c r="TID10" s="264"/>
      <c r="TIE10" s="207"/>
      <c r="TIF10" s="82"/>
      <c r="TIG10" s="215"/>
      <c r="TIH10" s="81"/>
      <c r="TII10" s="264"/>
      <c r="TIJ10" s="264"/>
      <c r="TIK10" s="264"/>
      <c r="TIL10" s="264"/>
      <c r="TIM10" s="207"/>
      <c r="TIN10" s="82"/>
      <c r="TIO10" s="215"/>
      <c r="TIP10" s="81"/>
      <c r="TIQ10" s="264"/>
      <c r="TIR10" s="264"/>
      <c r="TIS10" s="264"/>
      <c r="TIT10" s="264"/>
      <c r="TIU10" s="207"/>
      <c r="TIV10" s="82"/>
      <c r="TIW10" s="215"/>
      <c r="TIX10" s="81"/>
      <c r="TIY10" s="264"/>
      <c r="TIZ10" s="264"/>
      <c r="TJA10" s="264"/>
      <c r="TJB10" s="264"/>
      <c r="TJC10" s="207"/>
      <c r="TJD10" s="82"/>
      <c r="TJE10" s="215"/>
      <c r="TJF10" s="81"/>
      <c r="TJG10" s="264"/>
      <c r="TJH10" s="264"/>
      <c r="TJI10" s="264"/>
      <c r="TJJ10" s="264"/>
      <c r="TJK10" s="207"/>
      <c r="TJL10" s="82"/>
      <c r="TJM10" s="215"/>
      <c r="TJN10" s="81"/>
      <c r="TJO10" s="264"/>
      <c r="TJP10" s="264"/>
      <c r="TJQ10" s="264"/>
      <c r="TJR10" s="264"/>
      <c r="TJS10" s="207"/>
      <c r="TJT10" s="82"/>
      <c r="TJU10" s="215"/>
      <c r="TJV10" s="81"/>
      <c r="TJW10" s="264"/>
      <c r="TJX10" s="264"/>
      <c r="TJY10" s="264"/>
      <c r="TJZ10" s="264"/>
      <c r="TKA10" s="207"/>
      <c r="TKB10" s="82"/>
      <c r="TKC10" s="215"/>
      <c r="TKD10" s="81"/>
      <c r="TKE10" s="264"/>
      <c r="TKF10" s="264"/>
      <c r="TKG10" s="264"/>
      <c r="TKH10" s="264"/>
      <c r="TKI10" s="207"/>
      <c r="TKJ10" s="82"/>
      <c r="TKK10" s="215"/>
      <c r="TKL10" s="81"/>
      <c r="TKM10" s="264"/>
      <c r="TKN10" s="264"/>
      <c r="TKO10" s="264"/>
      <c r="TKP10" s="264"/>
      <c r="TKQ10" s="207"/>
      <c r="TKR10" s="82"/>
      <c r="TKS10" s="215"/>
      <c r="TKT10" s="81"/>
      <c r="TKU10" s="264"/>
      <c r="TKV10" s="264"/>
      <c r="TKW10" s="264"/>
      <c r="TKX10" s="264"/>
      <c r="TKY10" s="207"/>
      <c r="TKZ10" s="82"/>
      <c r="TLA10" s="215"/>
      <c r="TLB10" s="81"/>
      <c r="TLC10" s="264"/>
      <c r="TLD10" s="264"/>
      <c r="TLE10" s="264"/>
      <c r="TLF10" s="264"/>
      <c r="TLG10" s="207"/>
      <c r="TLH10" s="82"/>
      <c r="TLI10" s="215"/>
      <c r="TLJ10" s="81"/>
      <c r="TLK10" s="264"/>
      <c r="TLL10" s="264"/>
      <c r="TLM10" s="264"/>
      <c r="TLN10" s="264"/>
      <c r="TLO10" s="207"/>
      <c r="TLP10" s="82"/>
      <c r="TLQ10" s="215"/>
      <c r="TLR10" s="81"/>
      <c r="TLS10" s="264"/>
      <c r="TLT10" s="264"/>
      <c r="TLU10" s="264"/>
      <c r="TLV10" s="264"/>
      <c r="TLW10" s="207"/>
      <c r="TLX10" s="82"/>
      <c r="TLY10" s="215"/>
      <c r="TLZ10" s="81"/>
      <c r="TMA10" s="264"/>
      <c r="TMB10" s="264"/>
      <c r="TMC10" s="264"/>
      <c r="TMD10" s="264"/>
      <c r="TME10" s="207"/>
      <c r="TMF10" s="82"/>
      <c r="TMG10" s="215"/>
      <c r="TMH10" s="81"/>
      <c r="TMI10" s="264"/>
      <c r="TMJ10" s="264"/>
      <c r="TMK10" s="264"/>
      <c r="TML10" s="264"/>
      <c r="TMM10" s="207"/>
      <c r="TMN10" s="82"/>
      <c r="TMO10" s="215"/>
      <c r="TMP10" s="81"/>
      <c r="TMQ10" s="264"/>
      <c r="TMR10" s="264"/>
      <c r="TMS10" s="264"/>
      <c r="TMT10" s="264"/>
      <c r="TMU10" s="207"/>
      <c r="TMV10" s="82"/>
      <c r="TMW10" s="215"/>
      <c r="TMX10" s="81"/>
      <c r="TMY10" s="264"/>
      <c r="TMZ10" s="264"/>
      <c r="TNA10" s="264"/>
      <c r="TNB10" s="264"/>
      <c r="TNC10" s="207"/>
      <c r="TND10" s="82"/>
      <c r="TNE10" s="215"/>
      <c r="TNF10" s="81"/>
      <c r="TNG10" s="264"/>
      <c r="TNH10" s="264"/>
      <c r="TNI10" s="264"/>
      <c r="TNJ10" s="264"/>
      <c r="TNK10" s="207"/>
      <c r="TNL10" s="82"/>
      <c r="TNM10" s="215"/>
      <c r="TNN10" s="81"/>
      <c r="TNO10" s="264"/>
      <c r="TNP10" s="264"/>
      <c r="TNQ10" s="264"/>
      <c r="TNR10" s="264"/>
      <c r="TNS10" s="207"/>
      <c r="TNT10" s="82"/>
      <c r="TNU10" s="215"/>
      <c r="TNV10" s="81"/>
      <c r="TNW10" s="264"/>
      <c r="TNX10" s="264"/>
      <c r="TNY10" s="264"/>
      <c r="TNZ10" s="264"/>
      <c r="TOA10" s="207"/>
      <c r="TOB10" s="82"/>
      <c r="TOC10" s="215"/>
      <c r="TOD10" s="81"/>
      <c r="TOE10" s="264"/>
      <c r="TOF10" s="264"/>
      <c r="TOG10" s="264"/>
      <c r="TOH10" s="264"/>
      <c r="TOI10" s="207"/>
      <c r="TOJ10" s="82"/>
      <c r="TOK10" s="215"/>
      <c r="TOL10" s="81"/>
      <c r="TOM10" s="264"/>
      <c r="TON10" s="264"/>
      <c r="TOO10" s="264"/>
      <c r="TOP10" s="264"/>
      <c r="TOQ10" s="207"/>
      <c r="TOR10" s="82"/>
      <c r="TOS10" s="215"/>
      <c r="TOT10" s="81"/>
      <c r="TOU10" s="264"/>
      <c r="TOV10" s="264"/>
      <c r="TOW10" s="264"/>
      <c r="TOX10" s="264"/>
      <c r="TOY10" s="207"/>
      <c r="TOZ10" s="82"/>
      <c r="TPA10" s="215"/>
      <c r="TPB10" s="81"/>
      <c r="TPC10" s="264"/>
      <c r="TPD10" s="264"/>
      <c r="TPE10" s="264"/>
      <c r="TPF10" s="264"/>
      <c r="TPG10" s="207"/>
      <c r="TPH10" s="82"/>
      <c r="TPI10" s="215"/>
      <c r="TPJ10" s="81"/>
      <c r="TPK10" s="264"/>
      <c r="TPL10" s="264"/>
      <c r="TPM10" s="264"/>
      <c r="TPN10" s="264"/>
      <c r="TPO10" s="207"/>
      <c r="TPP10" s="82"/>
      <c r="TPQ10" s="215"/>
      <c r="TPR10" s="81"/>
      <c r="TPS10" s="264"/>
      <c r="TPT10" s="264"/>
      <c r="TPU10" s="264"/>
      <c r="TPV10" s="264"/>
      <c r="TPW10" s="207"/>
      <c r="TPX10" s="82"/>
      <c r="TPY10" s="215"/>
      <c r="TPZ10" s="81"/>
      <c r="TQA10" s="264"/>
      <c r="TQB10" s="264"/>
      <c r="TQC10" s="264"/>
      <c r="TQD10" s="264"/>
      <c r="TQE10" s="207"/>
      <c r="TQF10" s="82"/>
      <c r="TQG10" s="215"/>
      <c r="TQH10" s="81"/>
      <c r="TQI10" s="264"/>
      <c r="TQJ10" s="264"/>
      <c r="TQK10" s="264"/>
      <c r="TQL10" s="264"/>
      <c r="TQM10" s="207"/>
      <c r="TQN10" s="82"/>
      <c r="TQO10" s="215"/>
      <c r="TQP10" s="81"/>
      <c r="TQQ10" s="264"/>
      <c r="TQR10" s="264"/>
      <c r="TQS10" s="264"/>
      <c r="TQT10" s="264"/>
      <c r="TQU10" s="207"/>
      <c r="TQV10" s="82"/>
      <c r="TQW10" s="215"/>
      <c r="TQX10" s="81"/>
      <c r="TQY10" s="264"/>
      <c r="TQZ10" s="264"/>
      <c r="TRA10" s="264"/>
      <c r="TRB10" s="264"/>
      <c r="TRC10" s="207"/>
      <c r="TRD10" s="82"/>
      <c r="TRE10" s="215"/>
      <c r="TRF10" s="81"/>
      <c r="TRG10" s="264"/>
      <c r="TRH10" s="264"/>
      <c r="TRI10" s="264"/>
      <c r="TRJ10" s="264"/>
      <c r="TRK10" s="207"/>
      <c r="TRL10" s="82"/>
      <c r="TRM10" s="215"/>
      <c r="TRN10" s="81"/>
      <c r="TRO10" s="264"/>
      <c r="TRP10" s="264"/>
      <c r="TRQ10" s="264"/>
      <c r="TRR10" s="264"/>
      <c r="TRS10" s="207"/>
      <c r="TRT10" s="82"/>
      <c r="TRU10" s="215"/>
      <c r="TRV10" s="81"/>
      <c r="TRW10" s="264"/>
      <c r="TRX10" s="264"/>
      <c r="TRY10" s="264"/>
      <c r="TRZ10" s="264"/>
      <c r="TSA10" s="207"/>
      <c r="TSB10" s="82"/>
      <c r="TSC10" s="215"/>
      <c r="TSD10" s="81"/>
      <c r="TSE10" s="264"/>
      <c r="TSF10" s="264"/>
      <c r="TSG10" s="264"/>
      <c r="TSH10" s="264"/>
      <c r="TSI10" s="207"/>
      <c r="TSJ10" s="82"/>
      <c r="TSK10" s="215"/>
      <c r="TSL10" s="81"/>
      <c r="TSM10" s="264"/>
      <c r="TSN10" s="264"/>
      <c r="TSO10" s="264"/>
      <c r="TSP10" s="264"/>
      <c r="TSQ10" s="207"/>
      <c r="TSR10" s="82"/>
      <c r="TSS10" s="215"/>
      <c r="TST10" s="81"/>
      <c r="TSU10" s="264"/>
      <c r="TSV10" s="264"/>
      <c r="TSW10" s="264"/>
      <c r="TSX10" s="264"/>
      <c r="TSY10" s="207"/>
      <c r="TSZ10" s="82"/>
      <c r="TTA10" s="215"/>
      <c r="TTB10" s="81"/>
      <c r="TTC10" s="264"/>
      <c r="TTD10" s="264"/>
      <c r="TTE10" s="264"/>
      <c r="TTF10" s="264"/>
      <c r="TTG10" s="207"/>
      <c r="TTH10" s="82"/>
      <c r="TTI10" s="215"/>
      <c r="TTJ10" s="81"/>
      <c r="TTK10" s="264"/>
      <c r="TTL10" s="264"/>
      <c r="TTM10" s="264"/>
      <c r="TTN10" s="264"/>
      <c r="TTO10" s="207"/>
      <c r="TTP10" s="82"/>
      <c r="TTQ10" s="215"/>
      <c r="TTR10" s="81"/>
      <c r="TTS10" s="264"/>
      <c r="TTT10" s="264"/>
      <c r="TTU10" s="264"/>
      <c r="TTV10" s="264"/>
      <c r="TTW10" s="207"/>
      <c r="TTX10" s="82"/>
      <c r="TTY10" s="215"/>
      <c r="TTZ10" s="81"/>
      <c r="TUA10" s="264"/>
      <c r="TUB10" s="264"/>
      <c r="TUC10" s="264"/>
      <c r="TUD10" s="264"/>
      <c r="TUE10" s="207"/>
      <c r="TUF10" s="82"/>
      <c r="TUG10" s="215"/>
      <c r="TUH10" s="81"/>
      <c r="TUI10" s="264"/>
      <c r="TUJ10" s="264"/>
      <c r="TUK10" s="264"/>
      <c r="TUL10" s="264"/>
      <c r="TUM10" s="207"/>
      <c r="TUN10" s="82"/>
      <c r="TUO10" s="215"/>
      <c r="TUP10" s="81"/>
      <c r="TUQ10" s="264"/>
      <c r="TUR10" s="264"/>
      <c r="TUS10" s="264"/>
      <c r="TUT10" s="264"/>
      <c r="TUU10" s="207"/>
      <c r="TUV10" s="82"/>
      <c r="TUW10" s="215"/>
      <c r="TUX10" s="81"/>
      <c r="TUY10" s="264"/>
      <c r="TUZ10" s="264"/>
      <c r="TVA10" s="264"/>
      <c r="TVB10" s="264"/>
      <c r="TVC10" s="207"/>
      <c r="TVD10" s="82"/>
      <c r="TVE10" s="215"/>
      <c r="TVF10" s="81"/>
      <c r="TVG10" s="264"/>
      <c r="TVH10" s="264"/>
      <c r="TVI10" s="264"/>
      <c r="TVJ10" s="264"/>
      <c r="TVK10" s="207"/>
      <c r="TVL10" s="82"/>
      <c r="TVM10" s="215"/>
      <c r="TVN10" s="81"/>
      <c r="TVO10" s="264"/>
      <c r="TVP10" s="264"/>
      <c r="TVQ10" s="264"/>
      <c r="TVR10" s="264"/>
      <c r="TVS10" s="207"/>
      <c r="TVT10" s="82"/>
      <c r="TVU10" s="215"/>
      <c r="TVV10" s="81"/>
      <c r="TVW10" s="264"/>
      <c r="TVX10" s="264"/>
      <c r="TVY10" s="264"/>
      <c r="TVZ10" s="264"/>
      <c r="TWA10" s="207"/>
      <c r="TWB10" s="82"/>
      <c r="TWC10" s="215"/>
      <c r="TWD10" s="81"/>
      <c r="TWE10" s="264"/>
      <c r="TWF10" s="264"/>
      <c r="TWG10" s="264"/>
      <c r="TWH10" s="264"/>
      <c r="TWI10" s="207"/>
      <c r="TWJ10" s="82"/>
      <c r="TWK10" s="215"/>
      <c r="TWL10" s="81"/>
      <c r="TWM10" s="264"/>
      <c r="TWN10" s="264"/>
      <c r="TWO10" s="264"/>
      <c r="TWP10" s="264"/>
      <c r="TWQ10" s="207"/>
      <c r="TWR10" s="82"/>
      <c r="TWS10" s="215"/>
      <c r="TWT10" s="81"/>
      <c r="TWU10" s="264"/>
      <c r="TWV10" s="264"/>
      <c r="TWW10" s="264"/>
      <c r="TWX10" s="264"/>
      <c r="TWY10" s="207"/>
      <c r="TWZ10" s="82"/>
      <c r="TXA10" s="215"/>
      <c r="TXB10" s="81"/>
      <c r="TXC10" s="264"/>
      <c r="TXD10" s="264"/>
      <c r="TXE10" s="264"/>
      <c r="TXF10" s="264"/>
      <c r="TXG10" s="207"/>
      <c r="TXH10" s="82"/>
      <c r="TXI10" s="215"/>
      <c r="TXJ10" s="81"/>
      <c r="TXK10" s="264"/>
      <c r="TXL10" s="264"/>
      <c r="TXM10" s="264"/>
      <c r="TXN10" s="264"/>
      <c r="TXO10" s="207"/>
      <c r="TXP10" s="82"/>
      <c r="TXQ10" s="215"/>
      <c r="TXR10" s="81"/>
      <c r="TXS10" s="264"/>
      <c r="TXT10" s="264"/>
      <c r="TXU10" s="264"/>
      <c r="TXV10" s="264"/>
      <c r="TXW10" s="207"/>
      <c r="TXX10" s="82"/>
      <c r="TXY10" s="215"/>
      <c r="TXZ10" s="81"/>
      <c r="TYA10" s="264"/>
      <c r="TYB10" s="264"/>
      <c r="TYC10" s="264"/>
      <c r="TYD10" s="264"/>
      <c r="TYE10" s="207"/>
      <c r="TYF10" s="82"/>
      <c r="TYG10" s="215"/>
      <c r="TYH10" s="81"/>
      <c r="TYI10" s="264"/>
      <c r="TYJ10" s="264"/>
      <c r="TYK10" s="264"/>
      <c r="TYL10" s="264"/>
      <c r="TYM10" s="207"/>
      <c r="TYN10" s="82"/>
      <c r="TYO10" s="215"/>
      <c r="TYP10" s="81"/>
      <c r="TYQ10" s="264"/>
      <c r="TYR10" s="264"/>
      <c r="TYS10" s="264"/>
      <c r="TYT10" s="264"/>
      <c r="TYU10" s="207"/>
      <c r="TYV10" s="82"/>
      <c r="TYW10" s="215"/>
      <c r="TYX10" s="81"/>
      <c r="TYY10" s="264"/>
      <c r="TYZ10" s="264"/>
      <c r="TZA10" s="264"/>
      <c r="TZB10" s="264"/>
      <c r="TZC10" s="207"/>
      <c r="TZD10" s="82"/>
      <c r="TZE10" s="215"/>
      <c r="TZF10" s="81"/>
      <c r="TZG10" s="264"/>
      <c r="TZH10" s="264"/>
      <c r="TZI10" s="264"/>
      <c r="TZJ10" s="264"/>
      <c r="TZK10" s="207"/>
      <c r="TZL10" s="82"/>
      <c r="TZM10" s="215"/>
      <c r="TZN10" s="81"/>
      <c r="TZO10" s="264"/>
      <c r="TZP10" s="264"/>
      <c r="TZQ10" s="264"/>
      <c r="TZR10" s="264"/>
      <c r="TZS10" s="207"/>
      <c r="TZT10" s="82"/>
      <c r="TZU10" s="215"/>
      <c r="TZV10" s="81"/>
      <c r="TZW10" s="264"/>
      <c r="TZX10" s="264"/>
      <c r="TZY10" s="264"/>
      <c r="TZZ10" s="264"/>
      <c r="UAA10" s="207"/>
      <c r="UAB10" s="82"/>
      <c r="UAC10" s="215"/>
      <c r="UAD10" s="81"/>
      <c r="UAE10" s="264"/>
      <c r="UAF10" s="264"/>
      <c r="UAG10" s="264"/>
      <c r="UAH10" s="264"/>
      <c r="UAI10" s="207"/>
      <c r="UAJ10" s="82"/>
      <c r="UAK10" s="215"/>
      <c r="UAL10" s="81"/>
      <c r="UAM10" s="264"/>
      <c r="UAN10" s="264"/>
      <c r="UAO10" s="264"/>
      <c r="UAP10" s="264"/>
      <c r="UAQ10" s="207"/>
      <c r="UAR10" s="82"/>
      <c r="UAS10" s="215"/>
      <c r="UAT10" s="81"/>
      <c r="UAU10" s="264"/>
      <c r="UAV10" s="264"/>
      <c r="UAW10" s="264"/>
      <c r="UAX10" s="264"/>
      <c r="UAY10" s="207"/>
      <c r="UAZ10" s="82"/>
      <c r="UBA10" s="215"/>
      <c r="UBB10" s="81"/>
      <c r="UBC10" s="264"/>
      <c r="UBD10" s="264"/>
      <c r="UBE10" s="264"/>
      <c r="UBF10" s="264"/>
      <c r="UBG10" s="207"/>
      <c r="UBH10" s="82"/>
      <c r="UBI10" s="215"/>
      <c r="UBJ10" s="81"/>
      <c r="UBK10" s="264"/>
      <c r="UBL10" s="264"/>
      <c r="UBM10" s="264"/>
      <c r="UBN10" s="264"/>
      <c r="UBO10" s="207"/>
      <c r="UBP10" s="82"/>
      <c r="UBQ10" s="215"/>
      <c r="UBR10" s="81"/>
      <c r="UBS10" s="264"/>
      <c r="UBT10" s="264"/>
      <c r="UBU10" s="264"/>
      <c r="UBV10" s="264"/>
      <c r="UBW10" s="207"/>
      <c r="UBX10" s="82"/>
      <c r="UBY10" s="215"/>
      <c r="UBZ10" s="81"/>
      <c r="UCA10" s="264"/>
      <c r="UCB10" s="264"/>
      <c r="UCC10" s="264"/>
      <c r="UCD10" s="264"/>
      <c r="UCE10" s="207"/>
      <c r="UCF10" s="82"/>
      <c r="UCG10" s="215"/>
      <c r="UCH10" s="81"/>
      <c r="UCI10" s="264"/>
      <c r="UCJ10" s="264"/>
      <c r="UCK10" s="264"/>
      <c r="UCL10" s="264"/>
      <c r="UCM10" s="207"/>
      <c r="UCN10" s="82"/>
      <c r="UCO10" s="215"/>
      <c r="UCP10" s="81"/>
      <c r="UCQ10" s="264"/>
      <c r="UCR10" s="264"/>
      <c r="UCS10" s="264"/>
      <c r="UCT10" s="264"/>
      <c r="UCU10" s="207"/>
      <c r="UCV10" s="82"/>
      <c r="UCW10" s="215"/>
      <c r="UCX10" s="81"/>
      <c r="UCY10" s="264"/>
      <c r="UCZ10" s="264"/>
      <c r="UDA10" s="264"/>
      <c r="UDB10" s="264"/>
      <c r="UDC10" s="207"/>
      <c r="UDD10" s="82"/>
      <c r="UDE10" s="215"/>
      <c r="UDF10" s="81"/>
      <c r="UDG10" s="264"/>
      <c r="UDH10" s="264"/>
      <c r="UDI10" s="264"/>
      <c r="UDJ10" s="264"/>
      <c r="UDK10" s="207"/>
      <c r="UDL10" s="82"/>
      <c r="UDM10" s="215"/>
      <c r="UDN10" s="81"/>
      <c r="UDO10" s="264"/>
      <c r="UDP10" s="264"/>
      <c r="UDQ10" s="264"/>
      <c r="UDR10" s="264"/>
      <c r="UDS10" s="207"/>
      <c r="UDT10" s="82"/>
      <c r="UDU10" s="215"/>
      <c r="UDV10" s="81"/>
      <c r="UDW10" s="264"/>
      <c r="UDX10" s="264"/>
      <c r="UDY10" s="264"/>
      <c r="UDZ10" s="264"/>
      <c r="UEA10" s="207"/>
      <c r="UEB10" s="82"/>
      <c r="UEC10" s="215"/>
      <c r="UED10" s="81"/>
      <c r="UEE10" s="264"/>
      <c r="UEF10" s="264"/>
      <c r="UEG10" s="264"/>
      <c r="UEH10" s="264"/>
      <c r="UEI10" s="207"/>
      <c r="UEJ10" s="82"/>
      <c r="UEK10" s="215"/>
      <c r="UEL10" s="81"/>
      <c r="UEM10" s="264"/>
      <c r="UEN10" s="264"/>
      <c r="UEO10" s="264"/>
      <c r="UEP10" s="264"/>
      <c r="UEQ10" s="207"/>
      <c r="UER10" s="82"/>
      <c r="UES10" s="215"/>
      <c r="UET10" s="81"/>
      <c r="UEU10" s="264"/>
      <c r="UEV10" s="264"/>
      <c r="UEW10" s="264"/>
      <c r="UEX10" s="264"/>
      <c r="UEY10" s="207"/>
      <c r="UEZ10" s="82"/>
      <c r="UFA10" s="215"/>
      <c r="UFB10" s="81"/>
      <c r="UFC10" s="264"/>
      <c r="UFD10" s="264"/>
      <c r="UFE10" s="264"/>
      <c r="UFF10" s="264"/>
      <c r="UFG10" s="207"/>
      <c r="UFH10" s="82"/>
      <c r="UFI10" s="215"/>
      <c r="UFJ10" s="81"/>
      <c r="UFK10" s="264"/>
      <c r="UFL10" s="264"/>
      <c r="UFM10" s="264"/>
      <c r="UFN10" s="264"/>
      <c r="UFO10" s="207"/>
      <c r="UFP10" s="82"/>
      <c r="UFQ10" s="215"/>
      <c r="UFR10" s="81"/>
      <c r="UFS10" s="264"/>
      <c r="UFT10" s="264"/>
      <c r="UFU10" s="264"/>
      <c r="UFV10" s="264"/>
      <c r="UFW10" s="207"/>
      <c r="UFX10" s="82"/>
      <c r="UFY10" s="215"/>
      <c r="UFZ10" s="81"/>
      <c r="UGA10" s="264"/>
      <c r="UGB10" s="264"/>
      <c r="UGC10" s="264"/>
      <c r="UGD10" s="264"/>
      <c r="UGE10" s="207"/>
      <c r="UGF10" s="82"/>
      <c r="UGG10" s="215"/>
      <c r="UGH10" s="81"/>
      <c r="UGI10" s="264"/>
      <c r="UGJ10" s="264"/>
      <c r="UGK10" s="264"/>
      <c r="UGL10" s="264"/>
      <c r="UGM10" s="207"/>
      <c r="UGN10" s="82"/>
      <c r="UGO10" s="215"/>
      <c r="UGP10" s="81"/>
      <c r="UGQ10" s="264"/>
      <c r="UGR10" s="264"/>
      <c r="UGS10" s="264"/>
      <c r="UGT10" s="264"/>
      <c r="UGU10" s="207"/>
      <c r="UGV10" s="82"/>
      <c r="UGW10" s="215"/>
      <c r="UGX10" s="81"/>
      <c r="UGY10" s="264"/>
      <c r="UGZ10" s="264"/>
      <c r="UHA10" s="264"/>
      <c r="UHB10" s="264"/>
      <c r="UHC10" s="207"/>
      <c r="UHD10" s="82"/>
      <c r="UHE10" s="215"/>
      <c r="UHF10" s="81"/>
      <c r="UHG10" s="264"/>
      <c r="UHH10" s="264"/>
      <c r="UHI10" s="264"/>
      <c r="UHJ10" s="264"/>
      <c r="UHK10" s="207"/>
      <c r="UHL10" s="82"/>
      <c r="UHM10" s="215"/>
      <c r="UHN10" s="81"/>
      <c r="UHO10" s="264"/>
      <c r="UHP10" s="264"/>
      <c r="UHQ10" s="264"/>
      <c r="UHR10" s="264"/>
      <c r="UHS10" s="207"/>
      <c r="UHT10" s="82"/>
      <c r="UHU10" s="215"/>
      <c r="UHV10" s="81"/>
      <c r="UHW10" s="264"/>
      <c r="UHX10" s="264"/>
      <c r="UHY10" s="264"/>
      <c r="UHZ10" s="264"/>
      <c r="UIA10" s="207"/>
      <c r="UIB10" s="82"/>
      <c r="UIC10" s="215"/>
      <c r="UID10" s="81"/>
      <c r="UIE10" s="264"/>
      <c r="UIF10" s="264"/>
      <c r="UIG10" s="264"/>
      <c r="UIH10" s="264"/>
      <c r="UII10" s="207"/>
      <c r="UIJ10" s="82"/>
      <c r="UIK10" s="215"/>
      <c r="UIL10" s="81"/>
      <c r="UIM10" s="264"/>
      <c r="UIN10" s="264"/>
      <c r="UIO10" s="264"/>
      <c r="UIP10" s="264"/>
      <c r="UIQ10" s="207"/>
      <c r="UIR10" s="82"/>
      <c r="UIS10" s="215"/>
      <c r="UIT10" s="81"/>
      <c r="UIU10" s="264"/>
      <c r="UIV10" s="264"/>
      <c r="UIW10" s="264"/>
      <c r="UIX10" s="264"/>
      <c r="UIY10" s="207"/>
      <c r="UIZ10" s="82"/>
      <c r="UJA10" s="215"/>
      <c r="UJB10" s="81"/>
      <c r="UJC10" s="264"/>
      <c r="UJD10" s="264"/>
      <c r="UJE10" s="264"/>
      <c r="UJF10" s="264"/>
      <c r="UJG10" s="207"/>
      <c r="UJH10" s="82"/>
      <c r="UJI10" s="215"/>
      <c r="UJJ10" s="81"/>
      <c r="UJK10" s="264"/>
      <c r="UJL10" s="264"/>
      <c r="UJM10" s="264"/>
      <c r="UJN10" s="264"/>
      <c r="UJO10" s="207"/>
      <c r="UJP10" s="82"/>
      <c r="UJQ10" s="215"/>
      <c r="UJR10" s="81"/>
      <c r="UJS10" s="264"/>
      <c r="UJT10" s="264"/>
      <c r="UJU10" s="264"/>
      <c r="UJV10" s="264"/>
      <c r="UJW10" s="207"/>
      <c r="UJX10" s="82"/>
      <c r="UJY10" s="215"/>
      <c r="UJZ10" s="81"/>
      <c r="UKA10" s="264"/>
      <c r="UKB10" s="264"/>
      <c r="UKC10" s="264"/>
      <c r="UKD10" s="264"/>
      <c r="UKE10" s="207"/>
      <c r="UKF10" s="82"/>
      <c r="UKG10" s="215"/>
      <c r="UKH10" s="81"/>
      <c r="UKI10" s="264"/>
      <c r="UKJ10" s="264"/>
      <c r="UKK10" s="264"/>
      <c r="UKL10" s="264"/>
      <c r="UKM10" s="207"/>
      <c r="UKN10" s="82"/>
      <c r="UKO10" s="215"/>
      <c r="UKP10" s="81"/>
      <c r="UKQ10" s="264"/>
      <c r="UKR10" s="264"/>
      <c r="UKS10" s="264"/>
      <c r="UKT10" s="264"/>
      <c r="UKU10" s="207"/>
      <c r="UKV10" s="82"/>
      <c r="UKW10" s="215"/>
      <c r="UKX10" s="81"/>
      <c r="UKY10" s="264"/>
      <c r="UKZ10" s="264"/>
      <c r="ULA10" s="264"/>
      <c r="ULB10" s="264"/>
      <c r="ULC10" s="207"/>
      <c r="ULD10" s="82"/>
      <c r="ULE10" s="215"/>
      <c r="ULF10" s="81"/>
      <c r="ULG10" s="264"/>
      <c r="ULH10" s="264"/>
      <c r="ULI10" s="264"/>
      <c r="ULJ10" s="264"/>
      <c r="ULK10" s="207"/>
      <c r="ULL10" s="82"/>
      <c r="ULM10" s="215"/>
      <c r="ULN10" s="81"/>
      <c r="ULO10" s="264"/>
      <c r="ULP10" s="264"/>
      <c r="ULQ10" s="264"/>
      <c r="ULR10" s="264"/>
      <c r="ULS10" s="207"/>
      <c r="ULT10" s="82"/>
      <c r="ULU10" s="215"/>
      <c r="ULV10" s="81"/>
      <c r="ULW10" s="264"/>
      <c r="ULX10" s="264"/>
      <c r="ULY10" s="264"/>
      <c r="ULZ10" s="264"/>
      <c r="UMA10" s="207"/>
      <c r="UMB10" s="82"/>
      <c r="UMC10" s="215"/>
      <c r="UMD10" s="81"/>
      <c r="UME10" s="264"/>
      <c r="UMF10" s="264"/>
      <c r="UMG10" s="264"/>
      <c r="UMH10" s="264"/>
      <c r="UMI10" s="207"/>
      <c r="UMJ10" s="82"/>
      <c r="UMK10" s="215"/>
      <c r="UML10" s="81"/>
      <c r="UMM10" s="264"/>
      <c r="UMN10" s="264"/>
      <c r="UMO10" s="264"/>
      <c r="UMP10" s="264"/>
      <c r="UMQ10" s="207"/>
      <c r="UMR10" s="82"/>
      <c r="UMS10" s="215"/>
      <c r="UMT10" s="81"/>
      <c r="UMU10" s="264"/>
      <c r="UMV10" s="264"/>
      <c r="UMW10" s="264"/>
      <c r="UMX10" s="264"/>
      <c r="UMY10" s="207"/>
      <c r="UMZ10" s="82"/>
      <c r="UNA10" s="215"/>
      <c r="UNB10" s="81"/>
      <c r="UNC10" s="264"/>
      <c r="UND10" s="264"/>
      <c r="UNE10" s="264"/>
      <c r="UNF10" s="264"/>
      <c r="UNG10" s="207"/>
      <c r="UNH10" s="82"/>
      <c r="UNI10" s="215"/>
      <c r="UNJ10" s="81"/>
      <c r="UNK10" s="264"/>
      <c r="UNL10" s="264"/>
      <c r="UNM10" s="264"/>
      <c r="UNN10" s="264"/>
      <c r="UNO10" s="207"/>
      <c r="UNP10" s="82"/>
      <c r="UNQ10" s="215"/>
      <c r="UNR10" s="81"/>
      <c r="UNS10" s="264"/>
      <c r="UNT10" s="264"/>
      <c r="UNU10" s="264"/>
      <c r="UNV10" s="264"/>
      <c r="UNW10" s="207"/>
      <c r="UNX10" s="82"/>
      <c r="UNY10" s="215"/>
      <c r="UNZ10" s="81"/>
      <c r="UOA10" s="264"/>
      <c r="UOB10" s="264"/>
      <c r="UOC10" s="264"/>
      <c r="UOD10" s="264"/>
      <c r="UOE10" s="207"/>
      <c r="UOF10" s="82"/>
      <c r="UOG10" s="215"/>
      <c r="UOH10" s="81"/>
      <c r="UOI10" s="264"/>
      <c r="UOJ10" s="264"/>
      <c r="UOK10" s="264"/>
      <c r="UOL10" s="264"/>
      <c r="UOM10" s="207"/>
      <c r="UON10" s="82"/>
      <c r="UOO10" s="215"/>
      <c r="UOP10" s="81"/>
      <c r="UOQ10" s="264"/>
      <c r="UOR10" s="264"/>
      <c r="UOS10" s="264"/>
      <c r="UOT10" s="264"/>
      <c r="UOU10" s="207"/>
      <c r="UOV10" s="82"/>
      <c r="UOW10" s="215"/>
      <c r="UOX10" s="81"/>
      <c r="UOY10" s="264"/>
      <c r="UOZ10" s="264"/>
      <c r="UPA10" s="264"/>
      <c r="UPB10" s="264"/>
      <c r="UPC10" s="207"/>
      <c r="UPD10" s="82"/>
      <c r="UPE10" s="215"/>
      <c r="UPF10" s="81"/>
      <c r="UPG10" s="264"/>
      <c r="UPH10" s="264"/>
      <c r="UPI10" s="264"/>
      <c r="UPJ10" s="264"/>
      <c r="UPK10" s="207"/>
      <c r="UPL10" s="82"/>
      <c r="UPM10" s="215"/>
      <c r="UPN10" s="81"/>
      <c r="UPO10" s="264"/>
      <c r="UPP10" s="264"/>
      <c r="UPQ10" s="264"/>
      <c r="UPR10" s="264"/>
      <c r="UPS10" s="207"/>
      <c r="UPT10" s="82"/>
      <c r="UPU10" s="215"/>
      <c r="UPV10" s="81"/>
      <c r="UPW10" s="264"/>
      <c r="UPX10" s="264"/>
      <c r="UPY10" s="264"/>
      <c r="UPZ10" s="264"/>
      <c r="UQA10" s="207"/>
      <c r="UQB10" s="82"/>
      <c r="UQC10" s="215"/>
      <c r="UQD10" s="81"/>
      <c r="UQE10" s="264"/>
      <c r="UQF10" s="264"/>
      <c r="UQG10" s="264"/>
      <c r="UQH10" s="264"/>
      <c r="UQI10" s="207"/>
      <c r="UQJ10" s="82"/>
      <c r="UQK10" s="215"/>
      <c r="UQL10" s="81"/>
      <c r="UQM10" s="264"/>
      <c r="UQN10" s="264"/>
      <c r="UQO10" s="264"/>
      <c r="UQP10" s="264"/>
      <c r="UQQ10" s="207"/>
      <c r="UQR10" s="82"/>
      <c r="UQS10" s="215"/>
      <c r="UQT10" s="81"/>
      <c r="UQU10" s="264"/>
      <c r="UQV10" s="264"/>
      <c r="UQW10" s="264"/>
      <c r="UQX10" s="264"/>
      <c r="UQY10" s="207"/>
      <c r="UQZ10" s="82"/>
      <c r="URA10" s="215"/>
      <c r="URB10" s="81"/>
      <c r="URC10" s="264"/>
      <c r="URD10" s="264"/>
      <c r="URE10" s="264"/>
      <c r="URF10" s="264"/>
      <c r="URG10" s="207"/>
      <c r="URH10" s="82"/>
      <c r="URI10" s="215"/>
      <c r="URJ10" s="81"/>
      <c r="URK10" s="264"/>
      <c r="URL10" s="264"/>
      <c r="URM10" s="264"/>
      <c r="URN10" s="264"/>
      <c r="URO10" s="207"/>
      <c r="URP10" s="82"/>
      <c r="URQ10" s="215"/>
      <c r="URR10" s="81"/>
      <c r="URS10" s="264"/>
      <c r="URT10" s="264"/>
      <c r="URU10" s="264"/>
      <c r="URV10" s="264"/>
      <c r="URW10" s="207"/>
      <c r="URX10" s="82"/>
      <c r="URY10" s="215"/>
      <c r="URZ10" s="81"/>
      <c r="USA10" s="264"/>
      <c r="USB10" s="264"/>
      <c r="USC10" s="264"/>
      <c r="USD10" s="264"/>
      <c r="USE10" s="207"/>
      <c r="USF10" s="82"/>
      <c r="USG10" s="215"/>
      <c r="USH10" s="81"/>
      <c r="USI10" s="264"/>
      <c r="USJ10" s="264"/>
      <c r="USK10" s="264"/>
      <c r="USL10" s="264"/>
      <c r="USM10" s="207"/>
      <c r="USN10" s="82"/>
      <c r="USO10" s="215"/>
      <c r="USP10" s="81"/>
      <c r="USQ10" s="264"/>
      <c r="USR10" s="264"/>
      <c r="USS10" s="264"/>
      <c r="UST10" s="264"/>
      <c r="USU10" s="207"/>
      <c r="USV10" s="82"/>
      <c r="USW10" s="215"/>
      <c r="USX10" s="81"/>
      <c r="USY10" s="264"/>
      <c r="USZ10" s="264"/>
      <c r="UTA10" s="264"/>
      <c r="UTB10" s="264"/>
      <c r="UTC10" s="207"/>
      <c r="UTD10" s="82"/>
      <c r="UTE10" s="215"/>
      <c r="UTF10" s="81"/>
      <c r="UTG10" s="264"/>
      <c r="UTH10" s="264"/>
      <c r="UTI10" s="264"/>
      <c r="UTJ10" s="264"/>
      <c r="UTK10" s="207"/>
      <c r="UTL10" s="82"/>
      <c r="UTM10" s="215"/>
      <c r="UTN10" s="81"/>
      <c r="UTO10" s="264"/>
      <c r="UTP10" s="264"/>
      <c r="UTQ10" s="264"/>
      <c r="UTR10" s="264"/>
      <c r="UTS10" s="207"/>
      <c r="UTT10" s="82"/>
      <c r="UTU10" s="215"/>
      <c r="UTV10" s="81"/>
      <c r="UTW10" s="264"/>
      <c r="UTX10" s="264"/>
      <c r="UTY10" s="264"/>
      <c r="UTZ10" s="264"/>
      <c r="UUA10" s="207"/>
      <c r="UUB10" s="82"/>
      <c r="UUC10" s="215"/>
      <c r="UUD10" s="81"/>
      <c r="UUE10" s="264"/>
      <c r="UUF10" s="264"/>
      <c r="UUG10" s="264"/>
      <c r="UUH10" s="264"/>
      <c r="UUI10" s="207"/>
      <c r="UUJ10" s="82"/>
      <c r="UUK10" s="215"/>
      <c r="UUL10" s="81"/>
      <c r="UUM10" s="264"/>
      <c r="UUN10" s="264"/>
      <c r="UUO10" s="264"/>
      <c r="UUP10" s="264"/>
      <c r="UUQ10" s="207"/>
      <c r="UUR10" s="82"/>
      <c r="UUS10" s="215"/>
      <c r="UUT10" s="81"/>
      <c r="UUU10" s="264"/>
      <c r="UUV10" s="264"/>
      <c r="UUW10" s="264"/>
      <c r="UUX10" s="264"/>
      <c r="UUY10" s="207"/>
      <c r="UUZ10" s="82"/>
      <c r="UVA10" s="215"/>
      <c r="UVB10" s="81"/>
      <c r="UVC10" s="264"/>
      <c r="UVD10" s="264"/>
      <c r="UVE10" s="264"/>
      <c r="UVF10" s="264"/>
      <c r="UVG10" s="207"/>
      <c r="UVH10" s="82"/>
      <c r="UVI10" s="215"/>
      <c r="UVJ10" s="81"/>
      <c r="UVK10" s="264"/>
      <c r="UVL10" s="264"/>
      <c r="UVM10" s="264"/>
      <c r="UVN10" s="264"/>
      <c r="UVO10" s="207"/>
      <c r="UVP10" s="82"/>
      <c r="UVQ10" s="215"/>
      <c r="UVR10" s="81"/>
      <c r="UVS10" s="264"/>
      <c r="UVT10" s="264"/>
      <c r="UVU10" s="264"/>
      <c r="UVV10" s="264"/>
      <c r="UVW10" s="207"/>
      <c r="UVX10" s="82"/>
      <c r="UVY10" s="215"/>
      <c r="UVZ10" s="81"/>
      <c r="UWA10" s="264"/>
      <c r="UWB10" s="264"/>
      <c r="UWC10" s="264"/>
      <c r="UWD10" s="264"/>
      <c r="UWE10" s="207"/>
      <c r="UWF10" s="82"/>
      <c r="UWG10" s="215"/>
      <c r="UWH10" s="81"/>
      <c r="UWI10" s="264"/>
      <c r="UWJ10" s="264"/>
      <c r="UWK10" s="264"/>
      <c r="UWL10" s="264"/>
      <c r="UWM10" s="207"/>
      <c r="UWN10" s="82"/>
      <c r="UWO10" s="215"/>
      <c r="UWP10" s="81"/>
      <c r="UWQ10" s="264"/>
      <c r="UWR10" s="264"/>
      <c r="UWS10" s="264"/>
      <c r="UWT10" s="264"/>
      <c r="UWU10" s="207"/>
      <c r="UWV10" s="82"/>
      <c r="UWW10" s="215"/>
      <c r="UWX10" s="81"/>
      <c r="UWY10" s="264"/>
      <c r="UWZ10" s="264"/>
      <c r="UXA10" s="264"/>
      <c r="UXB10" s="264"/>
      <c r="UXC10" s="207"/>
      <c r="UXD10" s="82"/>
      <c r="UXE10" s="215"/>
      <c r="UXF10" s="81"/>
      <c r="UXG10" s="264"/>
      <c r="UXH10" s="264"/>
      <c r="UXI10" s="264"/>
      <c r="UXJ10" s="264"/>
      <c r="UXK10" s="207"/>
      <c r="UXL10" s="82"/>
      <c r="UXM10" s="215"/>
      <c r="UXN10" s="81"/>
      <c r="UXO10" s="264"/>
      <c r="UXP10" s="264"/>
      <c r="UXQ10" s="264"/>
      <c r="UXR10" s="264"/>
      <c r="UXS10" s="207"/>
      <c r="UXT10" s="82"/>
      <c r="UXU10" s="215"/>
      <c r="UXV10" s="81"/>
      <c r="UXW10" s="264"/>
      <c r="UXX10" s="264"/>
      <c r="UXY10" s="264"/>
      <c r="UXZ10" s="264"/>
      <c r="UYA10" s="207"/>
      <c r="UYB10" s="82"/>
      <c r="UYC10" s="215"/>
      <c r="UYD10" s="81"/>
      <c r="UYE10" s="264"/>
      <c r="UYF10" s="264"/>
      <c r="UYG10" s="264"/>
      <c r="UYH10" s="264"/>
      <c r="UYI10" s="207"/>
      <c r="UYJ10" s="82"/>
      <c r="UYK10" s="215"/>
      <c r="UYL10" s="81"/>
      <c r="UYM10" s="264"/>
      <c r="UYN10" s="264"/>
      <c r="UYO10" s="264"/>
      <c r="UYP10" s="264"/>
      <c r="UYQ10" s="207"/>
      <c r="UYR10" s="82"/>
      <c r="UYS10" s="215"/>
      <c r="UYT10" s="81"/>
      <c r="UYU10" s="264"/>
      <c r="UYV10" s="264"/>
      <c r="UYW10" s="264"/>
      <c r="UYX10" s="264"/>
      <c r="UYY10" s="207"/>
      <c r="UYZ10" s="82"/>
      <c r="UZA10" s="215"/>
      <c r="UZB10" s="81"/>
      <c r="UZC10" s="264"/>
      <c r="UZD10" s="264"/>
      <c r="UZE10" s="264"/>
      <c r="UZF10" s="264"/>
      <c r="UZG10" s="207"/>
      <c r="UZH10" s="82"/>
      <c r="UZI10" s="215"/>
      <c r="UZJ10" s="81"/>
      <c r="UZK10" s="264"/>
      <c r="UZL10" s="264"/>
      <c r="UZM10" s="264"/>
      <c r="UZN10" s="264"/>
      <c r="UZO10" s="207"/>
      <c r="UZP10" s="82"/>
      <c r="UZQ10" s="215"/>
      <c r="UZR10" s="81"/>
      <c r="UZS10" s="264"/>
      <c r="UZT10" s="264"/>
      <c r="UZU10" s="264"/>
      <c r="UZV10" s="264"/>
      <c r="UZW10" s="207"/>
      <c r="UZX10" s="82"/>
      <c r="UZY10" s="215"/>
      <c r="UZZ10" s="81"/>
      <c r="VAA10" s="264"/>
      <c r="VAB10" s="264"/>
      <c r="VAC10" s="264"/>
      <c r="VAD10" s="264"/>
      <c r="VAE10" s="207"/>
      <c r="VAF10" s="82"/>
      <c r="VAG10" s="215"/>
      <c r="VAH10" s="81"/>
      <c r="VAI10" s="264"/>
      <c r="VAJ10" s="264"/>
      <c r="VAK10" s="264"/>
      <c r="VAL10" s="264"/>
      <c r="VAM10" s="207"/>
      <c r="VAN10" s="82"/>
      <c r="VAO10" s="215"/>
      <c r="VAP10" s="81"/>
      <c r="VAQ10" s="264"/>
      <c r="VAR10" s="264"/>
      <c r="VAS10" s="264"/>
      <c r="VAT10" s="264"/>
      <c r="VAU10" s="207"/>
      <c r="VAV10" s="82"/>
      <c r="VAW10" s="215"/>
      <c r="VAX10" s="81"/>
      <c r="VAY10" s="264"/>
      <c r="VAZ10" s="264"/>
      <c r="VBA10" s="264"/>
      <c r="VBB10" s="264"/>
      <c r="VBC10" s="207"/>
      <c r="VBD10" s="82"/>
      <c r="VBE10" s="215"/>
      <c r="VBF10" s="81"/>
      <c r="VBG10" s="264"/>
      <c r="VBH10" s="264"/>
      <c r="VBI10" s="264"/>
      <c r="VBJ10" s="264"/>
      <c r="VBK10" s="207"/>
      <c r="VBL10" s="82"/>
      <c r="VBM10" s="215"/>
      <c r="VBN10" s="81"/>
      <c r="VBO10" s="264"/>
      <c r="VBP10" s="264"/>
      <c r="VBQ10" s="264"/>
      <c r="VBR10" s="264"/>
      <c r="VBS10" s="207"/>
      <c r="VBT10" s="82"/>
      <c r="VBU10" s="215"/>
      <c r="VBV10" s="81"/>
      <c r="VBW10" s="264"/>
      <c r="VBX10" s="264"/>
      <c r="VBY10" s="264"/>
      <c r="VBZ10" s="264"/>
      <c r="VCA10" s="207"/>
      <c r="VCB10" s="82"/>
      <c r="VCC10" s="215"/>
      <c r="VCD10" s="81"/>
      <c r="VCE10" s="264"/>
      <c r="VCF10" s="264"/>
      <c r="VCG10" s="264"/>
      <c r="VCH10" s="264"/>
      <c r="VCI10" s="207"/>
      <c r="VCJ10" s="82"/>
      <c r="VCK10" s="215"/>
      <c r="VCL10" s="81"/>
      <c r="VCM10" s="264"/>
      <c r="VCN10" s="264"/>
      <c r="VCO10" s="264"/>
      <c r="VCP10" s="264"/>
      <c r="VCQ10" s="207"/>
      <c r="VCR10" s="82"/>
      <c r="VCS10" s="215"/>
      <c r="VCT10" s="81"/>
      <c r="VCU10" s="264"/>
      <c r="VCV10" s="264"/>
      <c r="VCW10" s="264"/>
      <c r="VCX10" s="264"/>
      <c r="VCY10" s="207"/>
      <c r="VCZ10" s="82"/>
      <c r="VDA10" s="215"/>
      <c r="VDB10" s="81"/>
      <c r="VDC10" s="264"/>
      <c r="VDD10" s="264"/>
      <c r="VDE10" s="264"/>
      <c r="VDF10" s="264"/>
      <c r="VDG10" s="207"/>
      <c r="VDH10" s="82"/>
      <c r="VDI10" s="215"/>
      <c r="VDJ10" s="81"/>
      <c r="VDK10" s="264"/>
      <c r="VDL10" s="264"/>
      <c r="VDM10" s="264"/>
      <c r="VDN10" s="264"/>
      <c r="VDO10" s="207"/>
      <c r="VDP10" s="82"/>
      <c r="VDQ10" s="215"/>
      <c r="VDR10" s="81"/>
      <c r="VDS10" s="264"/>
      <c r="VDT10" s="264"/>
      <c r="VDU10" s="264"/>
      <c r="VDV10" s="264"/>
      <c r="VDW10" s="207"/>
      <c r="VDX10" s="82"/>
      <c r="VDY10" s="215"/>
      <c r="VDZ10" s="81"/>
      <c r="VEA10" s="264"/>
      <c r="VEB10" s="264"/>
      <c r="VEC10" s="264"/>
      <c r="VED10" s="264"/>
      <c r="VEE10" s="207"/>
      <c r="VEF10" s="82"/>
      <c r="VEG10" s="215"/>
      <c r="VEH10" s="81"/>
      <c r="VEI10" s="264"/>
      <c r="VEJ10" s="264"/>
      <c r="VEK10" s="264"/>
      <c r="VEL10" s="264"/>
      <c r="VEM10" s="207"/>
      <c r="VEN10" s="82"/>
      <c r="VEO10" s="215"/>
      <c r="VEP10" s="81"/>
      <c r="VEQ10" s="264"/>
      <c r="VER10" s="264"/>
      <c r="VES10" s="264"/>
      <c r="VET10" s="264"/>
      <c r="VEU10" s="207"/>
      <c r="VEV10" s="82"/>
      <c r="VEW10" s="215"/>
      <c r="VEX10" s="81"/>
      <c r="VEY10" s="264"/>
      <c r="VEZ10" s="264"/>
      <c r="VFA10" s="264"/>
      <c r="VFB10" s="264"/>
      <c r="VFC10" s="207"/>
      <c r="VFD10" s="82"/>
      <c r="VFE10" s="215"/>
      <c r="VFF10" s="81"/>
      <c r="VFG10" s="264"/>
      <c r="VFH10" s="264"/>
      <c r="VFI10" s="264"/>
      <c r="VFJ10" s="264"/>
      <c r="VFK10" s="207"/>
      <c r="VFL10" s="82"/>
      <c r="VFM10" s="215"/>
      <c r="VFN10" s="81"/>
      <c r="VFO10" s="264"/>
      <c r="VFP10" s="264"/>
      <c r="VFQ10" s="264"/>
      <c r="VFR10" s="264"/>
      <c r="VFS10" s="207"/>
      <c r="VFT10" s="82"/>
      <c r="VFU10" s="215"/>
      <c r="VFV10" s="81"/>
      <c r="VFW10" s="264"/>
      <c r="VFX10" s="264"/>
      <c r="VFY10" s="264"/>
      <c r="VFZ10" s="264"/>
      <c r="VGA10" s="207"/>
      <c r="VGB10" s="82"/>
      <c r="VGC10" s="215"/>
      <c r="VGD10" s="81"/>
      <c r="VGE10" s="264"/>
      <c r="VGF10" s="264"/>
      <c r="VGG10" s="264"/>
      <c r="VGH10" s="264"/>
      <c r="VGI10" s="207"/>
      <c r="VGJ10" s="82"/>
      <c r="VGK10" s="215"/>
      <c r="VGL10" s="81"/>
      <c r="VGM10" s="264"/>
      <c r="VGN10" s="264"/>
      <c r="VGO10" s="264"/>
      <c r="VGP10" s="264"/>
      <c r="VGQ10" s="207"/>
      <c r="VGR10" s="82"/>
      <c r="VGS10" s="215"/>
      <c r="VGT10" s="81"/>
      <c r="VGU10" s="264"/>
      <c r="VGV10" s="264"/>
      <c r="VGW10" s="264"/>
      <c r="VGX10" s="264"/>
      <c r="VGY10" s="207"/>
      <c r="VGZ10" s="82"/>
      <c r="VHA10" s="215"/>
      <c r="VHB10" s="81"/>
      <c r="VHC10" s="264"/>
      <c r="VHD10" s="264"/>
      <c r="VHE10" s="264"/>
      <c r="VHF10" s="264"/>
      <c r="VHG10" s="207"/>
      <c r="VHH10" s="82"/>
      <c r="VHI10" s="215"/>
      <c r="VHJ10" s="81"/>
      <c r="VHK10" s="264"/>
      <c r="VHL10" s="264"/>
      <c r="VHM10" s="264"/>
      <c r="VHN10" s="264"/>
      <c r="VHO10" s="207"/>
      <c r="VHP10" s="82"/>
      <c r="VHQ10" s="215"/>
      <c r="VHR10" s="81"/>
      <c r="VHS10" s="264"/>
      <c r="VHT10" s="264"/>
      <c r="VHU10" s="264"/>
      <c r="VHV10" s="264"/>
      <c r="VHW10" s="207"/>
      <c r="VHX10" s="82"/>
      <c r="VHY10" s="215"/>
      <c r="VHZ10" s="81"/>
      <c r="VIA10" s="264"/>
      <c r="VIB10" s="264"/>
      <c r="VIC10" s="264"/>
      <c r="VID10" s="264"/>
      <c r="VIE10" s="207"/>
      <c r="VIF10" s="82"/>
      <c r="VIG10" s="215"/>
      <c r="VIH10" s="81"/>
      <c r="VII10" s="264"/>
      <c r="VIJ10" s="264"/>
      <c r="VIK10" s="264"/>
      <c r="VIL10" s="264"/>
      <c r="VIM10" s="207"/>
      <c r="VIN10" s="82"/>
      <c r="VIO10" s="215"/>
      <c r="VIP10" s="81"/>
      <c r="VIQ10" s="264"/>
      <c r="VIR10" s="264"/>
      <c r="VIS10" s="264"/>
      <c r="VIT10" s="264"/>
      <c r="VIU10" s="207"/>
      <c r="VIV10" s="82"/>
      <c r="VIW10" s="215"/>
      <c r="VIX10" s="81"/>
      <c r="VIY10" s="264"/>
      <c r="VIZ10" s="264"/>
      <c r="VJA10" s="264"/>
      <c r="VJB10" s="264"/>
      <c r="VJC10" s="207"/>
      <c r="VJD10" s="82"/>
      <c r="VJE10" s="215"/>
      <c r="VJF10" s="81"/>
      <c r="VJG10" s="264"/>
      <c r="VJH10" s="264"/>
      <c r="VJI10" s="264"/>
      <c r="VJJ10" s="264"/>
      <c r="VJK10" s="207"/>
      <c r="VJL10" s="82"/>
      <c r="VJM10" s="215"/>
      <c r="VJN10" s="81"/>
      <c r="VJO10" s="264"/>
      <c r="VJP10" s="264"/>
      <c r="VJQ10" s="264"/>
      <c r="VJR10" s="264"/>
      <c r="VJS10" s="207"/>
      <c r="VJT10" s="82"/>
      <c r="VJU10" s="215"/>
      <c r="VJV10" s="81"/>
      <c r="VJW10" s="264"/>
      <c r="VJX10" s="264"/>
      <c r="VJY10" s="264"/>
      <c r="VJZ10" s="264"/>
      <c r="VKA10" s="207"/>
      <c r="VKB10" s="82"/>
      <c r="VKC10" s="215"/>
      <c r="VKD10" s="81"/>
      <c r="VKE10" s="264"/>
      <c r="VKF10" s="264"/>
      <c r="VKG10" s="264"/>
      <c r="VKH10" s="264"/>
      <c r="VKI10" s="207"/>
      <c r="VKJ10" s="82"/>
      <c r="VKK10" s="215"/>
      <c r="VKL10" s="81"/>
      <c r="VKM10" s="264"/>
      <c r="VKN10" s="264"/>
      <c r="VKO10" s="264"/>
      <c r="VKP10" s="264"/>
      <c r="VKQ10" s="207"/>
      <c r="VKR10" s="82"/>
      <c r="VKS10" s="215"/>
      <c r="VKT10" s="81"/>
      <c r="VKU10" s="264"/>
      <c r="VKV10" s="264"/>
      <c r="VKW10" s="264"/>
      <c r="VKX10" s="264"/>
      <c r="VKY10" s="207"/>
      <c r="VKZ10" s="82"/>
      <c r="VLA10" s="215"/>
      <c r="VLB10" s="81"/>
      <c r="VLC10" s="264"/>
      <c r="VLD10" s="264"/>
      <c r="VLE10" s="264"/>
      <c r="VLF10" s="264"/>
      <c r="VLG10" s="207"/>
      <c r="VLH10" s="82"/>
      <c r="VLI10" s="215"/>
      <c r="VLJ10" s="81"/>
      <c r="VLK10" s="264"/>
      <c r="VLL10" s="264"/>
      <c r="VLM10" s="264"/>
      <c r="VLN10" s="264"/>
      <c r="VLO10" s="207"/>
      <c r="VLP10" s="82"/>
      <c r="VLQ10" s="215"/>
      <c r="VLR10" s="81"/>
      <c r="VLS10" s="264"/>
      <c r="VLT10" s="264"/>
      <c r="VLU10" s="264"/>
      <c r="VLV10" s="264"/>
      <c r="VLW10" s="207"/>
      <c r="VLX10" s="82"/>
      <c r="VLY10" s="215"/>
      <c r="VLZ10" s="81"/>
      <c r="VMA10" s="264"/>
      <c r="VMB10" s="264"/>
      <c r="VMC10" s="264"/>
      <c r="VMD10" s="264"/>
      <c r="VME10" s="207"/>
      <c r="VMF10" s="82"/>
      <c r="VMG10" s="215"/>
      <c r="VMH10" s="81"/>
      <c r="VMI10" s="264"/>
      <c r="VMJ10" s="264"/>
      <c r="VMK10" s="264"/>
      <c r="VML10" s="264"/>
      <c r="VMM10" s="207"/>
      <c r="VMN10" s="82"/>
      <c r="VMO10" s="215"/>
      <c r="VMP10" s="81"/>
      <c r="VMQ10" s="264"/>
      <c r="VMR10" s="264"/>
      <c r="VMS10" s="264"/>
      <c r="VMT10" s="264"/>
      <c r="VMU10" s="207"/>
      <c r="VMV10" s="82"/>
      <c r="VMW10" s="215"/>
      <c r="VMX10" s="81"/>
      <c r="VMY10" s="264"/>
      <c r="VMZ10" s="264"/>
      <c r="VNA10" s="264"/>
      <c r="VNB10" s="264"/>
      <c r="VNC10" s="207"/>
      <c r="VND10" s="82"/>
      <c r="VNE10" s="215"/>
      <c r="VNF10" s="81"/>
      <c r="VNG10" s="264"/>
      <c r="VNH10" s="264"/>
      <c r="VNI10" s="264"/>
      <c r="VNJ10" s="264"/>
      <c r="VNK10" s="207"/>
      <c r="VNL10" s="82"/>
      <c r="VNM10" s="215"/>
      <c r="VNN10" s="81"/>
      <c r="VNO10" s="264"/>
      <c r="VNP10" s="264"/>
      <c r="VNQ10" s="264"/>
      <c r="VNR10" s="264"/>
      <c r="VNS10" s="207"/>
      <c r="VNT10" s="82"/>
      <c r="VNU10" s="215"/>
      <c r="VNV10" s="81"/>
      <c r="VNW10" s="264"/>
      <c r="VNX10" s="264"/>
      <c r="VNY10" s="264"/>
      <c r="VNZ10" s="264"/>
      <c r="VOA10" s="207"/>
      <c r="VOB10" s="82"/>
      <c r="VOC10" s="215"/>
      <c r="VOD10" s="81"/>
      <c r="VOE10" s="264"/>
      <c r="VOF10" s="264"/>
      <c r="VOG10" s="264"/>
      <c r="VOH10" s="264"/>
      <c r="VOI10" s="207"/>
      <c r="VOJ10" s="82"/>
      <c r="VOK10" s="215"/>
      <c r="VOL10" s="81"/>
      <c r="VOM10" s="264"/>
      <c r="VON10" s="264"/>
      <c r="VOO10" s="264"/>
      <c r="VOP10" s="264"/>
      <c r="VOQ10" s="207"/>
      <c r="VOR10" s="82"/>
      <c r="VOS10" s="215"/>
      <c r="VOT10" s="81"/>
      <c r="VOU10" s="264"/>
      <c r="VOV10" s="264"/>
      <c r="VOW10" s="264"/>
      <c r="VOX10" s="264"/>
      <c r="VOY10" s="207"/>
      <c r="VOZ10" s="82"/>
      <c r="VPA10" s="215"/>
      <c r="VPB10" s="81"/>
      <c r="VPC10" s="264"/>
      <c r="VPD10" s="264"/>
      <c r="VPE10" s="264"/>
      <c r="VPF10" s="264"/>
      <c r="VPG10" s="207"/>
      <c r="VPH10" s="82"/>
      <c r="VPI10" s="215"/>
      <c r="VPJ10" s="81"/>
      <c r="VPK10" s="264"/>
      <c r="VPL10" s="264"/>
      <c r="VPM10" s="264"/>
      <c r="VPN10" s="264"/>
      <c r="VPO10" s="207"/>
      <c r="VPP10" s="82"/>
      <c r="VPQ10" s="215"/>
      <c r="VPR10" s="81"/>
      <c r="VPS10" s="264"/>
      <c r="VPT10" s="264"/>
      <c r="VPU10" s="264"/>
      <c r="VPV10" s="264"/>
      <c r="VPW10" s="207"/>
      <c r="VPX10" s="82"/>
      <c r="VPY10" s="215"/>
      <c r="VPZ10" s="81"/>
      <c r="VQA10" s="264"/>
      <c r="VQB10" s="264"/>
      <c r="VQC10" s="264"/>
      <c r="VQD10" s="264"/>
      <c r="VQE10" s="207"/>
      <c r="VQF10" s="82"/>
      <c r="VQG10" s="215"/>
      <c r="VQH10" s="81"/>
      <c r="VQI10" s="264"/>
      <c r="VQJ10" s="264"/>
      <c r="VQK10" s="264"/>
      <c r="VQL10" s="264"/>
      <c r="VQM10" s="207"/>
      <c r="VQN10" s="82"/>
      <c r="VQO10" s="215"/>
      <c r="VQP10" s="81"/>
      <c r="VQQ10" s="264"/>
      <c r="VQR10" s="264"/>
      <c r="VQS10" s="264"/>
      <c r="VQT10" s="264"/>
      <c r="VQU10" s="207"/>
      <c r="VQV10" s="82"/>
      <c r="VQW10" s="215"/>
      <c r="VQX10" s="81"/>
      <c r="VQY10" s="264"/>
      <c r="VQZ10" s="264"/>
      <c r="VRA10" s="264"/>
      <c r="VRB10" s="264"/>
      <c r="VRC10" s="207"/>
      <c r="VRD10" s="82"/>
      <c r="VRE10" s="215"/>
      <c r="VRF10" s="81"/>
      <c r="VRG10" s="264"/>
      <c r="VRH10" s="264"/>
      <c r="VRI10" s="264"/>
      <c r="VRJ10" s="264"/>
      <c r="VRK10" s="207"/>
      <c r="VRL10" s="82"/>
      <c r="VRM10" s="215"/>
      <c r="VRN10" s="81"/>
      <c r="VRO10" s="264"/>
      <c r="VRP10" s="264"/>
      <c r="VRQ10" s="264"/>
      <c r="VRR10" s="264"/>
      <c r="VRS10" s="207"/>
      <c r="VRT10" s="82"/>
      <c r="VRU10" s="215"/>
      <c r="VRV10" s="81"/>
      <c r="VRW10" s="264"/>
      <c r="VRX10" s="264"/>
      <c r="VRY10" s="264"/>
      <c r="VRZ10" s="264"/>
      <c r="VSA10" s="207"/>
      <c r="VSB10" s="82"/>
      <c r="VSC10" s="215"/>
      <c r="VSD10" s="81"/>
      <c r="VSE10" s="264"/>
      <c r="VSF10" s="264"/>
      <c r="VSG10" s="264"/>
      <c r="VSH10" s="264"/>
      <c r="VSI10" s="207"/>
      <c r="VSJ10" s="82"/>
      <c r="VSK10" s="215"/>
      <c r="VSL10" s="81"/>
      <c r="VSM10" s="264"/>
      <c r="VSN10" s="264"/>
      <c r="VSO10" s="264"/>
      <c r="VSP10" s="264"/>
      <c r="VSQ10" s="207"/>
      <c r="VSR10" s="82"/>
      <c r="VSS10" s="215"/>
      <c r="VST10" s="81"/>
      <c r="VSU10" s="264"/>
      <c r="VSV10" s="264"/>
      <c r="VSW10" s="264"/>
      <c r="VSX10" s="264"/>
      <c r="VSY10" s="207"/>
      <c r="VSZ10" s="82"/>
      <c r="VTA10" s="215"/>
      <c r="VTB10" s="81"/>
      <c r="VTC10" s="264"/>
      <c r="VTD10" s="264"/>
      <c r="VTE10" s="264"/>
      <c r="VTF10" s="264"/>
      <c r="VTG10" s="207"/>
      <c r="VTH10" s="82"/>
      <c r="VTI10" s="215"/>
      <c r="VTJ10" s="81"/>
      <c r="VTK10" s="264"/>
      <c r="VTL10" s="264"/>
      <c r="VTM10" s="264"/>
      <c r="VTN10" s="264"/>
      <c r="VTO10" s="207"/>
      <c r="VTP10" s="82"/>
      <c r="VTQ10" s="215"/>
      <c r="VTR10" s="81"/>
      <c r="VTS10" s="264"/>
      <c r="VTT10" s="264"/>
      <c r="VTU10" s="264"/>
      <c r="VTV10" s="264"/>
      <c r="VTW10" s="207"/>
      <c r="VTX10" s="82"/>
      <c r="VTY10" s="215"/>
      <c r="VTZ10" s="81"/>
      <c r="VUA10" s="264"/>
      <c r="VUB10" s="264"/>
      <c r="VUC10" s="264"/>
      <c r="VUD10" s="264"/>
      <c r="VUE10" s="207"/>
      <c r="VUF10" s="82"/>
      <c r="VUG10" s="215"/>
      <c r="VUH10" s="81"/>
      <c r="VUI10" s="264"/>
      <c r="VUJ10" s="264"/>
      <c r="VUK10" s="264"/>
      <c r="VUL10" s="264"/>
      <c r="VUM10" s="207"/>
      <c r="VUN10" s="82"/>
      <c r="VUO10" s="215"/>
      <c r="VUP10" s="81"/>
      <c r="VUQ10" s="264"/>
      <c r="VUR10" s="264"/>
      <c r="VUS10" s="264"/>
      <c r="VUT10" s="264"/>
      <c r="VUU10" s="207"/>
      <c r="VUV10" s="82"/>
      <c r="VUW10" s="215"/>
      <c r="VUX10" s="81"/>
      <c r="VUY10" s="264"/>
      <c r="VUZ10" s="264"/>
      <c r="VVA10" s="264"/>
      <c r="VVB10" s="264"/>
      <c r="VVC10" s="207"/>
      <c r="VVD10" s="82"/>
      <c r="VVE10" s="215"/>
      <c r="VVF10" s="81"/>
      <c r="VVG10" s="264"/>
      <c r="VVH10" s="264"/>
      <c r="VVI10" s="264"/>
      <c r="VVJ10" s="264"/>
      <c r="VVK10" s="207"/>
      <c r="VVL10" s="82"/>
      <c r="VVM10" s="215"/>
      <c r="VVN10" s="81"/>
      <c r="VVO10" s="264"/>
      <c r="VVP10" s="264"/>
      <c r="VVQ10" s="264"/>
      <c r="VVR10" s="264"/>
      <c r="VVS10" s="207"/>
      <c r="VVT10" s="82"/>
      <c r="VVU10" s="215"/>
      <c r="VVV10" s="81"/>
      <c r="VVW10" s="264"/>
      <c r="VVX10" s="264"/>
      <c r="VVY10" s="264"/>
      <c r="VVZ10" s="264"/>
      <c r="VWA10" s="207"/>
      <c r="VWB10" s="82"/>
      <c r="VWC10" s="215"/>
      <c r="VWD10" s="81"/>
      <c r="VWE10" s="264"/>
      <c r="VWF10" s="264"/>
      <c r="VWG10" s="264"/>
      <c r="VWH10" s="264"/>
      <c r="VWI10" s="207"/>
      <c r="VWJ10" s="82"/>
      <c r="VWK10" s="215"/>
      <c r="VWL10" s="81"/>
      <c r="VWM10" s="264"/>
      <c r="VWN10" s="264"/>
      <c r="VWO10" s="264"/>
      <c r="VWP10" s="264"/>
      <c r="VWQ10" s="207"/>
      <c r="VWR10" s="82"/>
      <c r="VWS10" s="215"/>
      <c r="VWT10" s="81"/>
      <c r="VWU10" s="264"/>
      <c r="VWV10" s="264"/>
      <c r="VWW10" s="264"/>
      <c r="VWX10" s="264"/>
      <c r="VWY10" s="207"/>
      <c r="VWZ10" s="82"/>
      <c r="VXA10" s="215"/>
      <c r="VXB10" s="81"/>
      <c r="VXC10" s="264"/>
      <c r="VXD10" s="264"/>
      <c r="VXE10" s="264"/>
      <c r="VXF10" s="264"/>
      <c r="VXG10" s="207"/>
      <c r="VXH10" s="82"/>
      <c r="VXI10" s="215"/>
      <c r="VXJ10" s="81"/>
      <c r="VXK10" s="264"/>
      <c r="VXL10" s="264"/>
      <c r="VXM10" s="264"/>
      <c r="VXN10" s="264"/>
      <c r="VXO10" s="207"/>
      <c r="VXP10" s="82"/>
      <c r="VXQ10" s="215"/>
      <c r="VXR10" s="81"/>
      <c r="VXS10" s="264"/>
      <c r="VXT10" s="264"/>
      <c r="VXU10" s="264"/>
      <c r="VXV10" s="264"/>
      <c r="VXW10" s="207"/>
      <c r="VXX10" s="82"/>
      <c r="VXY10" s="215"/>
      <c r="VXZ10" s="81"/>
      <c r="VYA10" s="264"/>
      <c r="VYB10" s="264"/>
      <c r="VYC10" s="264"/>
      <c r="VYD10" s="264"/>
      <c r="VYE10" s="207"/>
      <c r="VYF10" s="82"/>
      <c r="VYG10" s="215"/>
      <c r="VYH10" s="81"/>
      <c r="VYI10" s="264"/>
      <c r="VYJ10" s="264"/>
      <c r="VYK10" s="264"/>
      <c r="VYL10" s="264"/>
      <c r="VYM10" s="207"/>
      <c r="VYN10" s="82"/>
      <c r="VYO10" s="215"/>
      <c r="VYP10" s="81"/>
      <c r="VYQ10" s="264"/>
      <c r="VYR10" s="264"/>
      <c r="VYS10" s="264"/>
      <c r="VYT10" s="264"/>
      <c r="VYU10" s="207"/>
      <c r="VYV10" s="82"/>
      <c r="VYW10" s="215"/>
      <c r="VYX10" s="81"/>
      <c r="VYY10" s="264"/>
      <c r="VYZ10" s="264"/>
      <c r="VZA10" s="264"/>
      <c r="VZB10" s="264"/>
      <c r="VZC10" s="207"/>
      <c r="VZD10" s="82"/>
      <c r="VZE10" s="215"/>
      <c r="VZF10" s="81"/>
      <c r="VZG10" s="264"/>
      <c r="VZH10" s="264"/>
      <c r="VZI10" s="264"/>
      <c r="VZJ10" s="264"/>
      <c r="VZK10" s="207"/>
      <c r="VZL10" s="82"/>
      <c r="VZM10" s="215"/>
      <c r="VZN10" s="81"/>
      <c r="VZO10" s="264"/>
      <c r="VZP10" s="264"/>
      <c r="VZQ10" s="264"/>
      <c r="VZR10" s="264"/>
      <c r="VZS10" s="207"/>
      <c r="VZT10" s="82"/>
      <c r="VZU10" s="215"/>
      <c r="VZV10" s="81"/>
      <c r="VZW10" s="264"/>
      <c r="VZX10" s="264"/>
      <c r="VZY10" s="264"/>
      <c r="VZZ10" s="264"/>
      <c r="WAA10" s="207"/>
      <c r="WAB10" s="82"/>
      <c r="WAC10" s="215"/>
      <c r="WAD10" s="81"/>
      <c r="WAE10" s="264"/>
      <c r="WAF10" s="264"/>
      <c r="WAG10" s="264"/>
      <c r="WAH10" s="264"/>
      <c r="WAI10" s="207"/>
      <c r="WAJ10" s="82"/>
      <c r="WAK10" s="215"/>
      <c r="WAL10" s="81"/>
      <c r="WAM10" s="264"/>
      <c r="WAN10" s="264"/>
      <c r="WAO10" s="264"/>
      <c r="WAP10" s="264"/>
      <c r="WAQ10" s="207"/>
      <c r="WAR10" s="82"/>
      <c r="WAS10" s="215"/>
      <c r="WAT10" s="81"/>
      <c r="WAU10" s="264"/>
      <c r="WAV10" s="264"/>
      <c r="WAW10" s="264"/>
      <c r="WAX10" s="264"/>
      <c r="WAY10" s="207"/>
      <c r="WAZ10" s="82"/>
      <c r="WBA10" s="215"/>
      <c r="WBB10" s="81"/>
      <c r="WBC10" s="264"/>
      <c r="WBD10" s="264"/>
      <c r="WBE10" s="264"/>
      <c r="WBF10" s="264"/>
      <c r="WBG10" s="207"/>
      <c r="WBH10" s="82"/>
      <c r="WBI10" s="215"/>
      <c r="WBJ10" s="81"/>
      <c r="WBK10" s="264"/>
      <c r="WBL10" s="264"/>
      <c r="WBM10" s="264"/>
      <c r="WBN10" s="264"/>
      <c r="WBO10" s="207"/>
      <c r="WBP10" s="82"/>
      <c r="WBQ10" s="215"/>
      <c r="WBR10" s="81"/>
      <c r="WBS10" s="264"/>
      <c r="WBT10" s="264"/>
      <c r="WBU10" s="264"/>
      <c r="WBV10" s="264"/>
      <c r="WBW10" s="207"/>
      <c r="WBX10" s="82"/>
      <c r="WBY10" s="215"/>
      <c r="WBZ10" s="81"/>
      <c r="WCA10" s="264"/>
      <c r="WCB10" s="264"/>
      <c r="WCC10" s="264"/>
      <c r="WCD10" s="264"/>
      <c r="WCE10" s="207"/>
      <c r="WCF10" s="82"/>
      <c r="WCG10" s="215"/>
      <c r="WCH10" s="81"/>
      <c r="WCI10" s="264"/>
      <c r="WCJ10" s="264"/>
      <c r="WCK10" s="264"/>
      <c r="WCL10" s="264"/>
      <c r="WCM10" s="207"/>
      <c r="WCN10" s="82"/>
      <c r="WCO10" s="215"/>
      <c r="WCP10" s="81"/>
      <c r="WCQ10" s="264"/>
      <c r="WCR10" s="264"/>
      <c r="WCS10" s="264"/>
      <c r="WCT10" s="264"/>
      <c r="WCU10" s="207"/>
      <c r="WCV10" s="82"/>
      <c r="WCW10" s="215"/>
      <c r="WCX10" s="81"/>
      <c r="WCY10" s="264"/>
      <c r="WCZ10" s="264"/>
      <c r="WDA10" s="264"/>
      <c r="WDB10" s="264"/>
      <c r="WDC10" s="207"/>
      <c r="WDD10" s="82"/>
      <c r="WDE10" s="215"/>
      <c r="WDF10" s="81"/>
      <c r="WDG10" s="264"/>
      <c r="WDH10" s="264"/>
      <c r="WDI10" s="264"/>
      <c r="WDJ10" s="264"/>
      <c r="WDK10" s="207"/>
      <c r="WDL10" s="82"/>
      <c r="WDM10" s="215"/>
      <c r="WDN10" s="81"/>
      <c r="WDO10" s="264"/>
      <c r="WDP10" s="264"/>
      <c r="WDQ10" s="264"/>
      <c r="WDR10" s="264"/>
      <c r="WDS10" s="207"/>
      <c r="WDT10" s="82"/>
      <c r="WDU10" s="215"/>
      <c r="WDV10" s="81"/>
      <c r="WDW10" s="264"/>
      <c r="WDX10" s="264"/>
      <c r="WDY10" s="264"/>
      <c r="WDZ10" s="264"/>
      <c r="WEA10" s="207"/>
      <c r="WEB10" s="82"/>
      <c r="WEC10" s="215"/>
      <c r="WED10" s="81"/>
      <c r="WEE10" s="264"/>
      <c r="WEF10" s="264"/>
      <c r="WEG10" s="264"/>
      <c r="WEH10" s="264"/>
      <c r="WEI10" s="207"/>
      <c r="WEJ10" s="82"/>
      <c r="WEK10" s="215"/>
      <c r="WEL10" s="81"/>
      <c r="WEM10" s="264"/>
      <c r="WEN10" s="264"/>
      <c r="WEO10" s="264"/>
      <c r="WEP10" s="264"/>
      <c r="WEQ10" s="207"/>
      <c r="WER10" s="82"/>
      <c r="WES10" s="215"/>
      <c r="WET10" s="81"/>
      <c r="WEU10" s="264"/>
      <c r="WEV10" s="264"/>
      <c r="WEW10" s="264"/>
      <c r="WEX10" s="264"/>
      <c r="WEY10" s="207"/>
      <c r="WEZ10" s="82"/>
      <c r="WFA10" s="215"/>
      <c r="WFB10" s="81"/>
      <c r="WFC10" s="264"/>
      <c r="WFD10" s="264"/>
      <c r="WFE10" s="264"/>
      <c r="WFF10" s="264"/>
      <c r="WFG10" s="207"/>
      <c r="WFH10" s="82"/>
      <c r="WFI10" s="215"/>
      <c r="WFJ10" s="81"/>
      <c r="WFK10" s="264"/>
      <c r="WFL10" s="264"/>
      <c r="WFM10" s="264"/>
      <c r="WFN10" s="264"/>
      <c r="WFO10" s="207"/>
      <c r="WFP10" s="82"/>
      <c r="WFQ10" s="215"/>
      <c r="WFR10" s="81"/>
      <c r="WFS10" s="264"/>
      <c r="WFT10" s="264"/>
      <c r="WFU10" s="264"/>
      <c r="WFV10" s="264"/>
      <c r="WFW10" s="207"/>
      <c r="WFX10" s="82"/>
      <c r="WFY10" s="215"/>
      <c r="WFZ10" s="81"/>
      <c r="WGA10" s="264"/>
      <c r="WGB10" s="264"/>
      <c r="WGC10" s="264"/>
      <c r="WGD10" s="264"/>
      <c r="WGE10" s="207"/>
      <c r="WGF10" s="82"/>
      <c r="WGG10" s="215"/>
      <c r="WGH10" s="81"/>
      <c r="WGI10" s="264"/>
      <c r="WGJ10" s="264"/>
      <c r="WGK10" s="264"/>
      <c r="WGL10" s="264"/>
      <c r="WGM10" s="207"/>
      <c r="WGN10" s="82"/>
      <c r="WGO10" s="215"/>
      <c r="WGP10" s="81"/>
      <c r="WGQ10" s="264"/>
      <c r="WGR10" s="264"/>
      <c r="WGS10" s="264"/>
      <c r="WGT10" s="264"/>
      <c r="WGU10" s="207"/>
      <c r="WGV10" s="82"/>
      <c r="WGW10" s="215"/>
      <c r="WGX10" s="81"/>
      <c r="WGY10" s="264"/>
      <c r="WGZ10" s="264"/>
      <c r="WHA10" s="264"/>
      <c r="WHB10" s="264"/>
      <c r="WHC10" s="207"/>
      <c r="WHD10" s="82"/>
      <c r="WHE10" s="215"/>
      <c r="WHF10" s="81"/>
      <c r="WHG10" s="264"/>
      <c r="WHH10" s="264"/>
      <c r="WHI10" s="264"/>
      <c r="WHJ10" s="264"/>
      <c r="WHK10" s="207"/>
      <c r="WHL10" s="82"/>
      <c r="WHM10" s="215"/>
      <c r="WHN10" s="81"/>
      <c r="WHO10" s="264"/>
      <c r="WHP10" s="264"/>
      <c r="WHQ10" s="264"/>
      <c r="WHR10" s="264"/>
      <c r="WHS10" s="207"/>
      <c r="WHT10" s="82"/>
      <c r="WHU10" s="215"/>
      <c r="WHV10" s="81"/>
      <c r="WHW10" s="264"/>
      <c r="WHX10" s="264"/>
      <c r="WHY10" s="264"/>
      <c r="WHZ10" s="264"/>
      <c r="WIA10" s="207"/>
      <c r="WIB10" s="82"/>
      <c r="WIC10" s="215"/>
      <c r="WID10" s="81"/>
      <c r="WIE10" s="264"/>
      <c r="WIF10" s="264"/>
      <c r="WIG10" s="264"/>
      <c r="WIH10" s="264"/>
      <c r="WII10" s="207"/>
      <c r="WIJ10" s="82"/>
      <c r="WIK10" s="215"/>
      <c r="WIL10" s="81"/>
      <c r="WIM10" s="264"/>
      <c r="WIN10" s="264"/>
      <c r="WIO10" s="264"/>
      <c r="WIP10" s="264"/>
      <c r="WIQ10" s="207"/>
      <c r="WIR10" s="82"/>
      <c r="WIS10" s="215"/>
      <c r="WIT10" s="81"/>
      <c r="WIU10" s="264"/>
      <c r="WIV10" s="264"/>
      <c r="WIW10" s="264"/>
      <c r="WIX10" s="264"/>
      <c r="WIY10" s="207"/>
      <c r="WIZ10" s="82"/>
      <c r="WJA10" s="215"/>
      <c r="WJB10" s="81"/>
      <c r="WJC10" s="264"/>
      <c r="WJD10" s="264"/>
      <c r="WJE10" s="264"/>
      <c r="WJF10" s="264"/>
      <c r="WJG10" s="207"/>
      <c r="WJH10" s="82"/>
      <c r="WJI10" s="215"/>
      <c r="WJJ10" s="81"/>
      <c r="WJK10" s="264"/>
      <c r="WJL10" s="264"/>
      <c r="WJM10" s="264"/>
      <c r="WJN10" s="264"/>
      <c r="WJO10" s="207"/>
      <c r="WJP10" s="82"/>
      <c r="WJQ10" s="215"/>
      <c r="WJR10" s="81"/>
      <c r="WJS10" s="264"/>
      <c r="WJT10" s="264"/>
      <c r="WJU10" s="264"/>
      <c r="WJV10" s="264"/>
      <c r="WJW10" s="207"/>
      <c r="WJX10" s="82"/>
      <c r="WJY10" s="215"/>
      <c r="WJZ10" s="81"/>
      <c r="WKA10" s="264"/>
      <c r="WKB10" s="264"/>
      <c r="WKC10" s="264"/>
      <c r="WKD10" s="264"/>
      <c r="WKE10" s="207"/>
      <c r="WKF10" s="82"/>
      <c r="WKG10" s="215"/>
      <c r="WKH10" s="81"/>
      <c r="WKI10" s="264"/>
      <c r="WKJ10" s="264"/>
      <c r="WKK10" s="264"/>
      <c r="WKL10" s="264"/>
      <c r="WKM10" s="207"/>
      <c r="WKN10" s="82"/>
      <c r="WKO10" s="215"/>
      <c r="WKP10" s="81"/>
      <c r="WKQ10" s="264"/>
      <c r="WKR10" s="264"/>
      <c r="WKS10" s="264"/>
      <c r="WKT10" s="264"/>
      <c r="WKU10" s="207"/>
      <c r="WKV10" s="82"/>
      <c r="WKW10" s="215"/>
      <c r="WKX10" s="81"/>
      <c r="WKY10" s="264"/>
      <c r="WKZ10" s="264"/>
      <c r="WLA10" s="264"/>
      <c r="WLB10" s="264"/>
      <c r="WLC10" s="207"/>
      <c r="WLD10" s="82"/>
      <c r="WLE10" s="215"/>
      <c r="WLF10" s="81"/>
      <c r="WLG10" s="264"/>
      <c r="WLH10" s="264"/>
      <c r="WLI10" s="264"/>
      <c r="WLJ10" s="264"/>
      <c r="WLK10" s="207"/>
      <c r="WLL10" s="82"/>
      <c r="WLM10" s="215"/>
      <c r="WLN10" s="81"/>
      <c r="WLO10" s="264"/>
      <c r="WLP10" s="264"/>
      <c r="WLQ10" s="264"/>
      <c r="WLR10" s="264"/>
      <c r="WLS10" s="207"/>
      <c r="WLT10" s="82"/>
      <c r="WLU10" s="215"/>
      <c r="WLV10" s="81"/>
      <c r="WLW10" s="264"/>
      <c r="WLX10" s="264"/>
      <c r="WLY10" s="264"/>
      <c r="WLZ10" s="264"/>
      <c r="WMA10" s="207"/>
      <c r="WMB10" s="82"/>
      <c r="WMC10" s="215"/>
      <c r="WMD10" s="81"/>
      <c r="WME10" s="264"/>
      <c r="WMF10" s="264"/>
      <c r="WMG10" s="264"/>
      <c r="WMH10" s="264"/>
      <c r="WMI10" s="207"/>
      <c r="WMJ10" s="82"/>
      <c r="WMK10" s="215"/>
      <c r="WML10" s="81"/>
      <c r="WMM10" s="264"/>
      <c r="WMN10" s="264"/>
      <c r="WMO10" s="264"/>
      <c r="WMP10" s="264"/>
      <c r="WMQ10" s="207"/>
      <c r="WMR10" s="82"/>
      <c r="WMS10" s="215"/>
      <c r="WMT10" s="81"/>
      <c r="WMU10" s="264"/>
      <c r="WMV10" s="264"/>
      <c r="WMW10" s="264"/>
      <c r="WMX10" s="264"/>
      <c r="WMY10" s="207"/>
      <c r="WMZ10" s="82"/>
      <c r="WNA10" s="215"/>
      <c r="WNB10" s="81"/>
      <c r="WNC10" s="264"/>
      <c r="WND10" s="264"/>
      <c r="WNE10" s="264"/>
      <c r="WNF10" s="264"/>
      <c r="WNG10" s="207"/>
      <c r="WNH10" s="82"/>
      <c r="WNI10" s="215"/>
      <c r="WNJ10" s="81"/>
      <c r="WNK10" s="264"/>
      <c r="WNL10" s="264"/>
      <c r="WNM10" s="264"/>
      <c r="WNN10" s="264"/>
      <c r="WNO10" s="207"/>
      <c r="WNP10" s="82"/>
      <c r="WNQ10" s="215"/>
      <c r="WNR10" s="81"/>
      <c r="WNS10" s="264"/>
      <c r="WNT10" s="264"/>
      <c r="WNU10" s="264"/>
      <c r="WNV10" s="264"/>
      <c r="WNW10" s="207"/>
      <c r="WNX10" s="82"/>
      <c r="WNY10" s="215"/>
      <c r="WNZ10" s="81"/>
      <c r="WOA10" s="264"/>
      <c r="WOB10" s="264"/>
      <c r="WOC10" s="264"/>
      <c r="WOD10" s="264"/>
      <c r="WOE10" s="207"/>
      <c r="WOF10" s="82"/>
      <c r="WOG10" s="215"/>
      <c r="WOH10" s="81"/>
      <c r="WOI10" s="264"/>
      <c r="WOJ10" s="264"/>
      <c r="WOK10" s="264"/>
      <c r="WOL10" s="264"/>
      <c r="WOM10" s="207"/>
      <c r="WON10" s="82"/>
      <c r="WOO10" s="215"/>
      <c r="WOP10" s="81"/>
      <c r="WOQ10" s="264"/>
      <c r="WOR10" s="264"/>
      <c r="WOS10" s="264"/>
      <c r="WOT10" s="264"/>
      <c r="WOU10" s="207"/>
      <c r="WOV10" s="82"/>
      <c r="WOW10" s="215"/>
      <c r="WOX10" s="81"/>
      <c r="WOY10" s="264"/>
      <c r="WOZ10" s="264"/>
      <c r="WPA10" s="264"/>
      <c r="WPB10" s="264"/>
      <c r="WPC10" s="207"/>
      <c r="WPD10" s="82"/>
      <c r="WPE10" s="215"/>
      <c r="WPF10" s="81"/>
      <c r="WPG10" s="264"/>
      <c r="WPH10" s="264"/>
      <c r="WPI10" s="264"/>
      <c r="WPJ10" s="264"/>
      <c r="WPK10" s="207"/>
      <c r="WPL10" s="82"/>
      <c r="WPM10" s="215"/>
      <c r="WPN10" s="81"/>
      <c r="WPO10" s="264"/>
      <c r="WPP10" s="264"/>
      <c r="WPQ10" s="264"/>
      <c r="WPR10" s="264"/>
      <c r="WPS10" s="207"/>
      <c r="WPT10" s="82"/>
      <c r="WPU10" s="215"/>
      <c r="WPV10" s="81"/>
      <c r="WPW10" s="264"/>
      <c r="WPX10" s="264"/>
      <c r="WPY10" s="264"/>
      <c r="WPZ10" s="264"/>
      <c r="WQA10" s="207"/>
      <c r="WQB10" s="82"/>
      <c r="WQC10" s="215"/>
      <c r="WQD10" s="81"/>
      <c r="WQE10" s="264"/>
      <c r="WQF10" s="264"/>
      <c r="WQG10" s="264"/>
      <c r="WQH10" s="264"/>
      <c r="WQI10" s="207"/>
      <c r="WQJ10" s="82"/>
      <c r="WQK10" s="215"/>
      <c r="WQL10" s="81"/>
      <c r="WQM10" s="264"/>
      <c r="WQN10" s="264"/>
      <c r="WQO10" s="264"/>
      <c r="WQP10" s="264"/>
      <c r="WQQ10" s="207"/>
      <c r="WQR10" s="82"/>
      <c r="WQS10" s="215"/>
      <c r="WQT10" s="81"/>
      <c r="WQU10" s="264"/>
      <c r="WQV10" s="264"/>
      <c r="WQW10" s="264"/>
      <c r="WQX10" s="264"/>
      <c r="WQY10" s="207"/>
      <c r="WQZ10" s="82"/>
      <c r="WRA10" s="215"/>
      <c r="WRB10" s="81"/>
      <c r="WRC10" s="264"/>
      <c r="WRD10" s="264"/>
      <c r="WRE10" s="264"/>
      <c r="WRF10" s="264"/>
      <c r="WRG10" s="207"/>
      <c r="WRH10" s="82"/>
      <c r="WRI10" s="215"/>
      <c r="WRJ10" s="81"/>
      <c r="WRK10" s="264"/>
      <c r="WRL10" s="264"/>
      <c r="WRM10" s="264"/>
      <c r="WRN10" s="264"/>
      <c r="WRO10" s="207"/>
      <c r="WRP10" s="82"/>
      <c r="WRQ10" s="215"/>
      <c r="WRR10" s="81"/>
      <c r="WRS10" s="264"/>
      <c r="WRT10" s="264"/>
      <c r="WRU10" s="264"/>
      <c r="WRV10" s="264"/>
      <c r="WRW10" s="207"/>
      <c r="WRX10" s="82"/>
      <c r="WRY10" s="215"/>
      <c r="WRZ10" s="81"/>
      <c r="WSA10" s="264"/>
      <c r="WSB10" s="264"/>
      <c r="WSC10" s="264"/>
      <c r="WSD10" s="264"/>
      <c r="WSE10" s="207"/>
      <c r="WSF10" s="82"/>
      <c r="WSG10" s="215"/>
      <c r="WSH10" s="81"/>
      <c r="WSI10" s="264"/>
      <c r="WSJ10" s="264"/>
      <c r="WSK10" s="264"/>
      <c r="WSL10" s="264"/>
      <c r="WSM10" s="207"/>
      <c r="WSN10" s="82"/>
      <c r="WSO10" s="215"/>
      <c r="WSP10" s="81"/>
      <c r="WSQ10" s="264"/>
      <c r="WSR10" s="264"/>
      <c r="WSS10" s="264"/>
      <c r="WST10" s="264"/>
      <c r="WSU10" s="207"/>
      <c r="WSV10" s="82"/>
      <c r="WSW10" s="215"/>
      <c r="WSX10" s="81"/>
      <c r="WSY10" s="264"/>
      <c r="WSZ10" s="264"/>
      <c r="WTA10" s="264"/>
      <c r="WTB10" s="264"/>
      <c r="WTC10" s="207"/>
      <c r="WTD10" s="82"/>
      <c r="WTE10" s="215"/>
      <c r="WTF10" s="81"/>
      <c r="WTG10" s="264"/>
      <c r="WTH10" s="264"/>
      <c r="WTI10" s="264"/>
      <c r="WTJ10" s="264"/>
      <c r="WTK10" s="207"/>
      <c r="WTL10" s="82"/>
      <c r="WTM10" s="215"/>
      <c r="WTN10" s="81"/>
      <c r="WTO10" s="264"/>
      <c r="WTP10" s="264"/>
      <c r="WTQ10" s="264"/>
      <c r="WTR10" s="264"/>
      <c r="WTS10" s="207"/>
      <c r="WTT10" s="82"/>
      <c r="WTU10" s="215"/>
      <c r="WTV10" s="81"/>
      <c r="WTW10" s="264"/>
      <c r="WTX10" s="264"/>
      <c r="WTY10" s="264"/>
      <c r="WTZ10" s="264"/>
      <c r="WUA10" s="207"/>
      <c r="WUB10" s="82"/>
      <c r="WUC10" s="215"/>
      <c r="WUD10" s="81"/>
      <c r="WUE10" s="264"/>
      <c r="WUF10" s="264"/>
      <c r="WUG10" s="264"/>
      <c r="WUH10" s="264"/>
      <c r="WUI10" s="207"/>
      <c r="WUJ10" s="82"/>
      <c r="WUK10" s="215"/>
      <c r="WUL10" s="81"/>
      <c r="WUM10" s="264"/>
      <c r="WUN10" s="264"/>
      <c r="WUO10" s="264"/>
      <c r="WUP10" s="264"/>
      <c r="WUQ10" s="207"/>
      <c r="WUR10" s="82"/>
      <c r="WUS10" s="215"/>
      <c r="WUT10" s="81"/>
      <c r="WUU10" s="264"/>
      <c r="WUV10" s="264"/>
      <c r="WUW10" s="264"/>
      <c r="WUX10" s="264"/>
      <c r="WUY10" s="207"/>
      <c r="WUZ10" s="82"/>
      <c r="WVA10" s="215"/>
      <c r="WVB10" s="81"/>
      <c r="WVC10" s="264"/>
      <c r="WVD10" s="264"/>
      <c r="WVE10" s="264"/>
      <c r="WVF10" s="264"/>
      <c r="WVG10" s="207"/>
      <c r="WVH10" s="82"/>
      <c r="WVI10" s="215"/>
      <c r="WVJ10" s="81"/>
      <c r="WVK10" s="264"/>
      <c r="WVL10" s="264"/>
      <c r="WVM10" s="264"/>
      <c r="WVN10" s="264"/>
      <c r="WVO10" s="207"/>
      <c r="WVP10" s="82"/>
      <c r="WVQ10" s="215"/>
      <c r="WVR10" s="81"/>
      <c r="WVS10" s="264"/>
      <c r="WVT10" s="264"/>
      <c r="WVU10" s="264"/>
      <c r="WVV10" s="264"/>
      <c r="WVW10" s="207"/>
      <c r="WVX10" s="82"/>
      <c r="WVY10" s="215"/>
      <c r="WVZ10" s="81"/>
      <c r="WWA10" s="264"/>
      <c r="WWB10" s="264"/>
      <c r="WWC10" s="264"/>
      <c r="WWD10" s="264"/>
      <c r="WWE10" s="207"/>
      <c r="WWF10" s="82"/>
      <c r="WWG10" s="215"/>
      <c r="WWH10" s="81"/>
      <c r="WWI10" s="264"/>
      <c r="WWJ10" s="264"/>
      <c r="WWK10" s="264"/>
      <c r="WWL10" s="264"/>
      <c r="WWM10" s="207"/>
      <c r="WWN10" s="82"/>
      <c r="WWO10" s="215"/>
      <c r="WWP10" s="81"/>
      <c r="WWQ10" s="264"/>
      <c r="WWR10" s="264"/>
      <c r="WWS10" s="264"/>
      <c r="WWT10" s="264"/>
      <c r="WWU10" s="207"/>
      <c r="WWV10" s="82"/>
      <c r="WWW10" s="215"/>
      <c r="WWX10" s="81"/>
      <c r="WWY10" s="264"/>
      <c r="WWZ10" s="264"/>
      <c r="WXA10" s="264"/>
      <c r="WXB10" s="264"/>
      <c r="WXC10" s="207"/>
      <c r="WXD10" s="82"/>
      <c r="WXE10" s="215"/>
      <c r="WXF10" s="81"/>
      <c r="WXG10" s="264"/>
      <c r="WXH10" s="264"/>
      <c r="WXI10" s="264"/>
      <c r="WXJ10" s="264"/>
      <c r="WXK10" s="207"/>
      <c r="WXL10" s="82"/>
      <c r="WXM10" s="215"/>
      <c r="WXN10" s="81"/>
      <c r="WXO10" s="264"/>
      <c r="WXP10" s="264"/>
      <c r="WXQ10" s="264"/>
      <c r="WXR10" s="264"/>
      <c r="WXS10" s="207"/>
      <c r="WXT10" s="82"/>
      <c r="WXU10" s="215"/>
      <c r="WXV10" s="81"/>
      <c r="WXW10" s="264"/>
      <c r="WXX10" s="264"/>
      <c r="WXY10" s="264"/>
      <c r="WXZ10" s="264"/>
      <c r="WYA10" s="207"/>
      <c r="WYB10" s="82"/>
      <c r="WYC10" s="215"/>
      <c r="WYD10" s="81"/>
      <c r="WYE10" s="264"/>
      <c r="WYF10" s="264"/>
      <c r="WYG10" s="264"/>
      <c r="WYH10" s="264"/>
      <c r="WYI10" s="207"/>
      <c r="WYJ10" s="82"/>
      <c r="WYK10" s="215"/>
      <c r="WYL10" s="81"/>
      <c r="WYM10" s="264"/>
      <c r="WYN10" s="264"/>
      <c r="WYO10" s="264"/>
      <c r="WYP10" s="264"/>
      <c r="WYQ10" s="207"/>
      <c r="WYR10" s="82"/>
      <c r="WYS10" s="215"/>
      <c r="WYT10" s="81"/>
      <c r="WYU10" s="264"/>
      <c r="WYV10" s="264"/>
      <c r="WYW10" s="264"/>
      <c r="WYX10" s="264"/>
      <c r="WYY10" s="207"/>
      <c r="WYZ10" s="82"/>
      <c r="WZA10" s="215"/>
      <c r="WZB10" s="81"/>
      <c r="WZC10" s="264"/>
      <c r="WZD10" s="264"/>
      <c r="WZE10" s="264"/>
      <c r="WZF10" s="264"/>
      <c r="WZG10" s="207"/>
      <c r="WZH10" s="82"/>
      <c r="WZI10" s="215"/>
      <c r="WZJ10" s="81"/>
      <c r="WZK10" s="264"/>
      <c r="WZL10" s="264"/>
      <c r="WZM10" s="264"/>
      <c r="WZN10" s="264"/>
      <c r="WZO10" s="207"/>
      <c r="WZP10" s="82"/>
      <c r="WZQ10" s="215"/>
      <c r="WZR10" s="81"/>
      <c r="WZS10" s="264"/>
      <c r="WZT10" s="264"/>
      <c r="WZU10" s="264"/>
      <c r="WZV10" s="264"/>
      <c r="WZW10" s="207"/>
      <c r="WZX10" s="82"/>
      <c r="WZY10" s="215"/>
      <c r="WZZ10" s="81"/>
      <c r="XAA10" s="264"/>
      <c r="XAB10" s="264"/>
      <c r="XAC10" s="264"/>
      <c r="XAD10" s="264"/>
      <c r="XAE10" s="207"/>
      <c r="XAF10" s="82"/>
      <c r="XAG10" s="215"/>
      <c r="XAH10" s="81"/>
      <c r="XAI10" s="264"/>
      <c r="XAJ10" s="264"/>
      <c r="XAK10" s="264"/>
      <c r="XAL10" s="264"/>
      <c r="XAM10" s="207"/>
      <c r="XAN10" s="82"/>
      <c r="XAO10" s="215"/>
      <c r="XAP10" s="81"/>
      <c r="XAQ10" s="264"/>
      <c r="XAR10" s="264"/>
      <c r="XAS10" s="264"/>
      <c r="XAT10" s="264"/>
      <c r="XAU10" s="207"/>
      <c r="XAV10" s="82"/>
      <c r="XAW10" s="215"/>
      <c r="XAX10" s="81"/>
      <c r="XAY10" s="264"/>
      <c r="XAZ10" s="264"/>
      <c r="XBA10" s="264"/>
      <c r="XBB10" s="264"/>
      <c r="XBC10" s="207"/>
      <c r="XBD10" s="82"/>
      <c r="XBE10" s="215"/>
      <c r="XBF10" s="81"/>
      <c r="XBG10" s="264"/>
      <c r="XBH10" s="264"/>
      <c r="XBI10" s="264"/>
      <c r="XBJ10" s="264"/>
      <c r="XBK10" s="207"/>
      <c r="XBL10" s="82"/>
      <c r="XBM10" s="215"/>
      <c r="XBN10" s="81"/>
      <c r="XBO10" s="264"/>
      <c r="XBP10" s="264"/>
      <c r="XBQ10" s="264"/>
      <c r="XBR10" s="264"/>
      <c r="XBS10" s="207"/>
      <c r="XBT10" s="82"/>
      <c r="XBU10" s="215"/>
      <c r="XBV10" s="81"/>
      <c r="XBW10" s="264"/>
      <c r="XBX10" s="264"/>
      <c r="XBY10" s="264"/>
      <c r="XBZ10" s="264"/>
      <c r="XCA10" s="207"/>
      <c r="XCB10" s="82"/>
      <c r="XCC10" s="215"/>
      <c r="XCD10" s="81"/>
      <c r="XCE10" s="264"/>
      <c r="XCF10" s="264"/>
      <c r="XCG10" s="264"/>
      <c r="XCH10" s="264"/>
      <c r="XCI10" s="207"/>
      <c r="XCJ10" s="82"/>
      <c r="XCK10" s="215"/>
      <c r="XCL10" s="81"/>
      <c r="XCM10" s="264"/>
      <c r="XCN10" s="264"/>
      <c r="XCO10" s="264"/>
      <c r="XCP10" s="264"/>
      <c r="XCQ10" s="207"/>
      <c r="XCR10" s="82"/>
      <c r="XCS10" s="215"/>
      <c r="XCT10" s="81"/>
      <c r="XCU10" s="264"/>
      <c r="XCV10" s="264"/>
      <c r="XCW10" s="264"/>
      <c r="XCX10" s="264"/>
      <c r="XCY10" s="207"/>
      <c r="XCZ10" s="82"/>
      <c r="XDA10" s="215"/>
      <c r="XDB10" s="81"/>
      <c r="XDC10" s="264"/>
      <c r="XDD10" s="264"/>
      <c r="XDE10" s="264"/>
      <c r="XDF10" s="264"/>
      <c r="XDG10" s="207"/>
      <c r="XDH10" s="82"/>
      <c r="XDI10" s="215"/>
      <c r="XDJ10" s="81"/>
      <c r="XDK10" s="264"/>
      <c r="XDL10" s="264"/>
      <c r="XDM10" s="264"/>
      <c r="XDN10" s="264"/>
      <c r="XDO10" s="207"/>
      <c r="XDP10" s="82"/>
      <c r="XDQ10" s="215"/>
      <c r="XDR10" s="81"/>
      <c r="XDS10" s="264"/>
      <c r="XDT10" s="264"/>
      <c r="XDU10" s="264"/>
      <c r="XDV10" s="264"/>
      <c r="XDW10" s="207"/>
      <c r="XDX10" s="82"/>
      <c r="XDY10" s="215"/>
      <c r="XDZ10" s="81"/>
      <c r="XEA10" s="264"/>
      <c r="XEB10" s="264"/>
      <c r="XEC10" s="264"/>
      <c r="XED10" s="264"/>
      <c r="XEE10" s="207"/>
      <c r="XEF10" s="82"/>
      <c r="XEG10" s="215"/>
      <c r="XEH10" s="81"/>
      <c r="XEI10" s="264"/>
      <c r="XEJ10" s="264"/>
      <c r="XEK10" s="264"/>
      <c r="XEL10" s="264"/>
      <c r="XEM10" s="207"/>
      <c r="XEN10" s="82"/>
      <c r="XEO10" s="215"/>
      <c r="XEP10" s="81"/>
      <c r="XEQ10" s="264"/>
      <c r="XER10" s="264"/>
      <c r="XES10" s="264"/>
      <c r="XET10" s="264"/>
      <c r="XEU10" s="207"/>
      <c r="XEV10" s="82"/>
      <c r="XEW10" s="215"/>
      <c r="XEX10" s="81"/>
      <c r="XEY10" s="264"/>
      <c r="XEZ10" s="264"/>
      <c r="XFA10" s="264"/>
      <c r="XFB10" s="264"/>
      <c r="XFC10" s="207"/>
      <c r="XFD10" s="82"/>
    </row>
    <row r="11" spans="1:16384" customFormat="1" x14ac:dyDescent="0.35">
      <c r="A11" s="215" t="s">
        <v>914</v>
      </c>
      <c r="B11" s="81" t="s">
        <v>501</v>
      </c>
      <c r="C11" s="264">
        <v>395958.58960066776</v>
      </c>
      <c r="D11" s="264">
        <v>93918.973970231775</v>
      </c>
      <c r="E11" s="264">
        <v>285472.01539950212</v>
      </c>
      <c r="F11" s="264">
        <v>16567.600230933964</v>
      </c>
      <c r="G11" s="207">
        <v>0</v>
      </c>
      <c r="H11" s="82">
        <f t="shared" si="1"/>
        <v>7.4149552482064077E-2</v>
      </c>
      <c r="I11" s="313"/>
      <c r="J11" s="320">
        <v>138078.57602183448</v>
      </c>
      <c r="K11" s="264">
        <v>38821.070021158674</v>
      </c>
      <c r="L11" s="264">
        <v>85814.01713792386</v>
      </c>
      <c r="M11" s="264">
        <v>13443.488862751898</v>
      </c>
      <c r="N11" s="264">
        <v>0</v>
      </c>
      <c r="O11" s="321">
        <v>6.2762983683247217E-2</v>
      </c>
      <c r="P11" s="313"/>
      <c r="Q11" s="320">
        <v>70485.958145321696</v>
      </c>
      <c r="R11" s="264">
        <v>17621.489536330424</v>
      </c>
      <c r="S11" s="264">
        <v>52864.468608991279</v>
      </c>
      <c r="T11" s="264"/>
      <c r="U11" s="264">
        <v>0</v>
      </c>
      <c r="V11" s="321"/>
      <c r="W11" s="313"/>
      <c r="X11" s="320">
        <v>188662.43125692688</v>
      </c>
      <c r="Y11" s="264">
        <v>37833.020832598588</v>
      </c>
      <c r="Z11" s="264">
        <v>147581.80852816484</v>
      </c>
      <c r="AA11" s="264">
        <v>3247.6018961635395</v>
      </c>
      <c r="AB11" s="264">
        <v>0</v>
      </c>
      <c r="AC11" s="321"/>
    </row>
    <row r="12" spans="1:16384" customFormat="1" x14ac:dyDescent="0.35">
      <c r="A12" s="215" t="s">
        <v>915</v>
      </c>
      <c r="B12" s="81" t="s">
        <v>502</v>
      </c>
      <c r="C12" s="264">
        <v>54690.539149296295</v>
      </c>
      <c r="D12" s="264">
        <v>12695.733851367564</v>
      </c>
      <c r="E12" s="264">
        <v>39335.00514879854</v>
      </c>
      <c r="F12" s="264">
        <v>2659.8001491301929</v>
      </c>
      <c r="G12" s="207">
        <v>0</v>
      </c>
      <c r="H12" s="82">
        <f t="shared" si="1"/>
        <v>1.0241674532210443E-2</v>
      </c>
      <c r="I12" s="313"/>
      <c r="J12" s="320">
        <v>14146.941034244624</v>
      </c>
      <c r="K12" s="264">
        <v>3977.4409926473172</v>
      </c>
      <c r="L12" s="264">
        <v>8792.1376026494872</v>
      </c>
      <c r="M12" s="264">
        <v>1377.3624389478164</v>
      </c>
      <c r="N12" s="264">
        <v>0</v>
      </c>
      <c r="O12" s="321">
        <v>6.430427187775682E-3</v>
      </c>
      <c r="P12" s="313"/>
      <c r="Q12" s="320">
        <v>0</v>
      </c>
      <c r="R12" s="264">
        <v>0</v>
      </c>
      <c r="S12" s="264">
        <v>0</v>
      </c>
      <c r="T12" s="264"/>
      <c r="U12" s="264">
        <v>0</v>
      </c>
      <c r="V12" s="321"/>
      <c r="W12" s="313"/>
      <c r="X12" s="320">
        <v>33250.437130413964</v>
      </c>
      <c r="Y12" s="264">
        <v>6667.8059445487697</v>
      </c>
      <c r="Z12" s="264">
        <v>26010.26401157631</v>
      </c>
      <c r="AA12" s="264">
        <v>572.36717428888846</v>
      </c>
      <c r="AB12" s="264">
        <v>0</v>
      </c>
      <c r="AC12" s="321"/>
    </row>
    <row r="13" spans="1:16384" customFormat="1" x14ac:dyDescent="0.35">
      <c r="A13" s="248" t="s">
        <v>916</v>
      </c>
      <c r="B13" s="79" t="s">
        <v>503</v>
      </c>
      <c r="C13" s="263">
        <v>930602.96894949535</v>
      </c>
      <c r="D13" s="263">
        <v>223903.57560630544</v>
      </c>
      <c r="E13" s="263">
        <v>659490.65340296365</v>
      </c>
      <c r="F13" s="263">
        <v>47208.739940226325</v>
      </c>
      <c r="G13" s="206">
        <f>VLOOKUP($A13,'[86]Budget DGD détaillé CONSOLIDE'!$B:$P,15,FALSE)</f>
        <v>0</v>
      </c>
      <c r="H13" s="80">
        <f t="shared" si="1"/>
        <v>0.17427022799449046</v>
      </c>
      <c r="I13" s="313"/>
      <c r="J13" s="318">
        <v>408171.96894949529</v>
      </c>
      <c r="K13" s="263">
        <v>114758.37196319923</v>
      </c>
      <c r="L13" s="263">
        <v>253673.50495498514</v>
      </c>
      <c r="M13" s="263">
        <v>39740.092031310844</v>
      </c>
      <c r="N13" s="263">
        <v>0</v>
      </c>
      <c r="O13" s="319">
        <v>0.18553269714401641</v>
      </c>
      <c r="P13" s="313"/>
      <c r="Q13" s="318">
        <v>88556</v>
      </c>
      <c r="R13" s="263">
        <v>22139</v>
      </c>
      <c r="S13" s="263">
        <v>66417</v>
      </c>
      <c r="T13" s="263"/>
      <c r="U13" s="263">
        <v>0</v>
      </c>
      <c r="V13" s="319">
        <v>0.11967029927724557</v>
      </c>
      <c r="W13" s="313"/>
      <c r="X13" s="318">
        <v>433875</v>
      </c>
      <c r="Y13" s="263">
        <v>87006.20364310623</v>
      </c>
      <c r="Z13" s="263">
        <v>339400.14844797843</v>
      </c>
      <c r="AA13" s="263">
        <v>7468.6479089154709</v>
      </c>
      <c r="AB13" s="263">
        <v>0</v>
      </c>
      <c r="AC13" s="319">
        <v>0.18078123688771097</v>
      </c>
    </row>
    <row r="14" spans="1:16384" customFormat="1" x14ac:dyDescent="0.35">
      <c r="A14" s="247" t="s">
        <v>919</v>
      </c>
      <c r="B14" s="77" t="s">
        <v>504</v>
      </c>
      <c r="C14" s="262">
        <f>SUM(C15:C20)</f>
        <v>575658.13824692974</v>
      </c>
      <c r="D14" s="262">
        <f t="shared" ref="D14:G14" si="3">SUM(D15:D20)</f>
        <v>139497.95467056151</v>
      </c>
      <c r="E14" s="262">
        <f t="shared" si="3"/>
        <v>407088.53000798664</v>
      </c>
      <c r="F14" s="262">
        <f t="shared" si="3"/>
        <v>29071.65356838156</v>
      </c>
      <c r="G14" s="262">
        <f t="shared" si="3"/>
        <v>0</v>
      </c>
      <c r="H14" s="78">
        <f t="shared" si="1"/>
        <v>0.10780115510744821</v>
      </c>
      <c r="I14" s="313"/>
      <c r="J14" s="316">
        <v>254476.3851639998</v>
      </c>
      <c r="K14" s="262">
        <v>71546.548724697132</v>
      </c>
      <c r="L14" s="262">
        <v>158153.72309609558</v>
      </c>
      <c r="M14" s="262">
        <v>24776.113343206987</v>
      </c>
      <c r="N14" s="262">
        <v>0</v>
      </c>
      <c r="O14" s="317">
        <v>0.11567107418093764</v>
      </c>
      <c r="P14" s="313"/>
      <c r="Q14" s="316">
        <v>71641.60365737589</v>
      </c>
      <c r="R14" s="262">
        <f>SUM(R15:R20)</f>
        <v>17910.400914343973</v>
      </c>
      <c r="S14" s="262">
        <f t="shared" ref="S14:U14" si="4">SUM(S15:S20)</f>
        <v>53731.202743031921</v>
      </c>
      <c r="T14" s="262"/>
      <c r="U14" s="262">
        <f t="shared" si="4"/>
        <v>0</v>
      </c>
      <c r="V14" s="317">
        <v>9.6813001381950217E-2</v>
      </c>
      <c r="W14" s="313"/>
      <c r="X14" s="316">
        <v>249540.14942555403</v>
      </c>
      <c r="Y14" s="262">
        <v>50041.005031520399</v>
      </c>
      <c r="Z14" s="262">
        <v>195203.60416885914</v>
      </c>
      <c r="AA14" s="262">
        <v>4295.5402251745736</v>
      </c>
      <c r="AB14" s="262">
        <v>0</v>
      </c>
      <c r="AC14" s="317">
        <v>0.10397505471920687</v>
      </c>
    </row>
    <row r="15" spans="1:16384" customFormat="1" x14ac:dyDescent="0.35">
      <c r="A15" s="248" t="s">
        <v>920</v>
      </c>
      <c r="B15" s="83" t="s">
        <v>505</v>
      </c>
      <c r="C15" s="265">
        <v>121853.7939953438</v>
      </c>
      <c r="D15" s="265">
        <v>30737.719404166004</v>
      </c>
      <c r="E15" s="265">
        <v>83989.273477717637</v>
      </c>
      <c r="F15" s="265">
        <v>7126.8011134601547</v>
      </c>
      <c r="G15" s="208">
        <v>0</v>
      </c>
      <c r="H15" s="84">
        <f t="shared" si="1"/>
        <v>2.2819063736207259E-2</v>
      </c>
      <c r="I15" s="313"/>
      <c r="J15" s="322">
        <v>66748.033788800181</v>
      </c>
      <c r="K15" s="265">
        <v>18766.344266759548</v>
      </c>
      <c r="L15" s="265">
        <v>41483.02423519388</v>
      </c>
      <c r="M15" s="265">
        <v>6498.6652868467272</v>
      </c>
      <c r="N15" s="265">
        <v>0</v>
      </c>
      <c r="O15" s="323">
        <v>3.0340012739650798E-2</v>
      </c>
      <c r="P15" s="313"/>
      <c r="Q15" s="322">
        <v>18615.563440597089</v>
      </c>
      <c r="R15" s="265">
        <v>4653.8908601492712</v>
      </c>
      <c r="S15" s="265">
        <v>13961.672580447814</v>
      </c>
      <c r="T15" s="265"/>
      <c r="U15" s="265">
        <v>0</v>
      </c>
      <c r="V15" s="323">
        <v>2.5156172909241666E-2</v>
      </c>
      <c r="W15" s="313"/>
      <c r="X15" s="322">
        <v>36490.196765946544</v>
      </c>
      <c r="Y15" s="265">
        <v>7317.4842772571865</v>
      </c>
      <c r="Z15" s="265">
        <v>28544.576662075946</v>
      </c>
      <c r="AA15" s="265">
        <v>628.1358266134273</v>
      </c>
      <c r="AB15" s="265">
        <v>0</v>
      </c>
      <c r="AC15" s="323">
        <v>1.5204247549694653E-2</v>
      </c>
    </row>
    <row r="16" spans="1:16384" customFormat="1" x14ac:dyDescent="0.35">
      <c r="A16" s="248" t="s">
        <v>921</v>
      </c>
      <c r="B16" s="83" t="s">
        <v>506</v>
      </c>
      <c r="C16" s="265">
        <v>7223.9590372933981</v>
      </c>
      <c r="D16" s="265">
        <v>2010.3337858957254</v>
      </c>
      <c r="E16" s="265">
        <v>4574.9773622165467</v>
      </c>
      <c r="F16" s="265">
        <v>638.6478891811247</v>
      </c>
      <c r="G16" s="208">
        <v>0</v>
      </c>
      <c r="H16" s="84">
        <f t="shared" si="1"/>
        <v>1.3528013884085332E-3</v>
      </c>
      <c r="I16" s="313"/>
      <c r="J16" s="322">
        <v>6559.5763136912938</v>
      </c>
      <c r="K16" s="265">
        <v>1844.2381049951994</v>
      </c>
      <c r="L16" s="265">
        <v>4076.690319514968</v>
      </c>
      <c r="M16" s="265">
        <v>638.6478891811247</v>
      </c>
      <c r="N16" s="265">
        <v>0</v>
      </c>
      <c r="O16" s="323">
        <v>2.9816253397639278E-3</v>
      </c>
      <c r="P16" s="313"/>
      <c r="Q16" s="322">
        <v>664.38272360210442</v>
      </c>
      <c r="R16" s="265">
        <v>166.09568090052611</v>
      </c>
      <c r="S16" s="265">
        <v>498.28704270157834</v>
      </c>
      <c r="T16" s="265"/>
      <c r="U16" s="265">
        <v>0</v>
      </c>
      <c r="V16" s="323">
        <v>8.9781470897618866E-4</v>
      </c>
      <c r="W16" s="313"/>
      <c r="X16" s="322">
        <v>0</v>
      </c>
      <c r="Y16" s="265">
        <v>0</v>
      </c>
      <c r="Z16" s="265">
        <v>0</v>
      </c>
      <c r="AA16" s="265">
        <v>0</v>
      </c>
      <c r="AB16" s="265">
        <v>0</v>
      </c>
      <c r="AC16" s="323">
        <v>0</v>
      </c>
    </row>
    <row r="17" spans="1:29" x14ac:dyDescent="0.35">
      <c r="A17" s="248" t="s">
        <v>922</v>
      </c>
      <c r="B17" s="83" t="s">
        <v>507</v>
      </c>
      <c r="C17" s="265">
        <v>14532.349509283082</v>
      </c>
      <c r="D17" s="265">
        <v>3677.2009676637117</v>
      </c>
      <c r="E17" s="265">
        <v>10029.242895364729</v>
      </c>
      <c r="F17" s="265">
        <v>825.90564625464151</v>
      </c>
      <c r="G17" s="208">
        <v>0</v>
      </c>
      <c r="H17" s="84">
        <f t="shared" si="1"/>
        <v>2.7214139077347266E-3</v>
      </c>
      <c r="I17" s="313"/>
      <c r="J17" s="322">
        <v>7774.8998791079293</v>
      </c>
      <c r="K17" s="265">
        <v>2185.9287755590585</v>
      </c>
      <c r="L17" s="265">
        <v>4831.9979152008773</v>
      </c>
      <c r="M17" s="265">
        <v>756.97318834799125</v>
      </c>
      <c r="N17" s="265">
        <v>0</v>
      </c>
      <c r="O17" s="323">
        <v>3.5340450945421662E-3</v>
      </c>
      <c r="P17" s="313"/>
      <c r="Q17" s="322">
        <v>2752.9670867490513</v>
      </c>
      <c r="R17" s="265">
        <v>688.24177168726283</v>
      </c>
      <c r="S17" s="265">
        <v>2064.7253150617885</v>
      </c>
      <c r="T17" s="265"/>
      <c r="U17" s="265">
        <v>0</v>
      </c>
      <c r="V17" s="323"/>
      <c r="W17" s="313"/>
      <c r="X17" s="322">
        <v>4004.4825434260997</v>
      </c>
      <c r="Y17" s="265">
        <v>803.03042041739036</v>
      </c>
      <c r="Z17" s="265">
        <v>3132.5196651020606</v>
      </c>
      <c r="AA17" s="265">
        <v>68.932457906650171</v>
      </c>
      <c r="AB17" s="265">
        <v>0</v>
      </c>
      <c r="AC17" s="323"/>
    </row>
    <row r="18" spans="1:29" x14ac:dyDescent="0.35">
      <c r="A18" s="248" t="s">
        <v>923</v>
      </c>
      <c r="B18" s="83" t="s">
        <v>508</v>
      </c>
      <c r="C18" s="265">
        <v>212067.19080251089</v>
      </c>
      <c r="D18" s="265">
        <v>49889.984919925606</v>
      </c>
      <c r="E18" s="265">
        <v>152862.12747115694</v>
      </c>
      <c r="F18" s="265">
        <v>9315.0784114283852</v>
      </c>
      <c r="G18" s="208">
        <v>0</v>
      </c>
      <c r="H18" s="84">
        <f t="shared" si="1"/>
        <v>3.9712959150585272E-2</v>
      </c>
      <c r="I18" s="313"/>
      <c r="J18" s="322">
        <v>76033.947347158421</v>
      </c>
      <c r="K18" s="265">
        <v>21377.097584511379</v>
      </c>
      <c r="L18" s="265">
        <v>47254.097258949754</v>
      </c>
      <c r="M18" s="265">
        <v>7402.7525036972684</v>
      </c>
      <c r="N18" s="265">
        <v>0</v>
      </c>
      <c r="O18" s="323">
        <v>3.4560882174566772E-2</v>
      </c>
      <c r="P18" s="313"/>
      <c r="Q18" s="322">
        <v>24940.792273339037</v>
      </c>
      <c r="R18" s="265">
        <v>6235.1980683347592</v>
      </c>
      <c r="S18" s="265">
        <v>18705.594205004283</v>
      </c>
      <c r="T18" s="265"/>
      <c r="U18" s="265">
        <v>0</v>
      </c>
      <c r="V18" s="323"/>
      <c r="W18" s="313"/>
      <c r="X18" s="322">
        <v>111092.45118201344</v>
      </c>
      <c r="Y18" s="265">
        <v>22277.689267079462</v>
      </c>
      <c r="Z18" s="265">
        <v>86902.436007202909</v>
      </c>
      <c r="AA18" s="265">
        <v>1912.3259077311179</v>
      </c>
      <c r="AB18" s="265">
        <v>0</v>
      </c>
      <c r="AC18" s="323"/>
    </row>
    <row r="19" spans="1:29" x14ac:dyDescent="0.35">
      <c r="A19" s="248" t="s">
        <v>924</v>
      </c>
      <c r="B19" s="83" t="s">
        <v>509</v>
      </c>
      <c r="C19" s="265">
        <v>141534.03899155185</v>
      </c>
      <c r="D19" s="265">
        <v>31127.237958758633</v>
      </c>
      <c r="E19" s="265">
        <v>106879.25171143407</v>
      </c>
      <c r="F19" s="265">
        <v>3527.5493213591335</v>
      </c>
      <c r="G19" s="208">
        <v>0</v>
      </c>
      <c r="H19" s="84">
        <f t="shared" si="1"/>
        <v>2.6504503066309738E-2</v>
      </c>
      <c r="I19" s="313"/>
      <c r="J19" s="322">
        <v>18913.121924295287</v>
      </c>
      <c r="K19" s="265">
        <v>5317.4623587201131</v>
      </c>
      <c r="L19" s="265">
        <v>11754.256277139411</v>
      </c>
      <c r="M19" s="265">
        <v>1841.4032884357553</v>
      </c>
      <c r="N19" s="265">
        <v>0</v>
      </c>
      <c r="O19" s="323">
        <v>8.5968728598859682E-3</v>
      </c>
      <c r="P19" s="313"/>
      <c r="Q19" s="322">
        <v>24667.898133088609</v>
      </c>
      <c r="R19" s="265">
        <v>6166.9745332721523</v>
      </c>
      <c r="S19" s="265">
        <v>18500.923599816459</v>
      </c>
      <c r="T19" s="265"/>
      <c r="U19" s="265">
        <v>0</v>
      </c>
      <c r="V19" s="323"/>
      <c r="W19" s="313"/>
      <c r="X19" s="322">
        <v>97953.018934167951</v>
      </c>
      <c r="Y19" s="265">
        <v>19642.801066766366</v>
      </c>
      <c r="Z19" s="265">
        <v>76624.071834478222</v>
      </c>
      <c r="AA19" s="265">
        <v>1686.1460329233782</v>
      </c>
      <c r="AB19" s="265">
        <v>0</v>
      </c>
      <c r="AC19" s="323"/>
    </row>
    <row r="20" spans="1:29" x14ac:dyDescent="0.35">
      <c r="A20" s="248" t="s">
        <v>925</v>
      </c>
      <c r="B20" s="83" t="s">
        <v>510</v>
      </c>
      <c r="C20" s="265">
        <v>78446.805910946656</v>
      </c>
      <c r="D20" s="265">
        <v>22055.477634151837</v>
      </c>
      <c r="E20" s="265">
        <v>48753.657090096684</v>
      </c>
      <c r="F20" s="265">
        <v>7637.6711866981204</v>
      </c>
      <c r="G20" s="208">
        <v>0</v>
      </c>
      <c r="H20" s="84">
        <f t="shared" si="1"/>
        <v>1.4690413858202672E-2</v>
      </c>
      <c r="I20" s="313"/>
      <c r="J20" s="322">
        <v>78446.805910946656</v>
      </c>
      <c r="K20" s="265">
        <v>22055.477634151837</v>
      </c>
      <c r="L20" s="265">
        <v>48753.657090096684</v>
      </c>
      <c r="M20" s="265">
        <v>7637.6711866981204</v>
      </c>
      <c r="N20" s="265">
        <v>0</v>
      </c>
      <c r="O20" s="323">
        <v>3.5657635972527989E-2</v>
      </c>
      <c r="P20" s="313"/>
      <c r="Q20" s="322">
        <v>0</v>
      </c>
      <c r="R20" s="265">
        <v>0</v>
      </c>
      <c r="S20" s="265">
        <v>0</v>
      </c>
      <c r="T20" s="265"/>
      <c r="U20" s="265">
        <v>0</v>
      </c>
      <c r="V20" s="323"/>
      <c r="W20" s="313"/>
      <c r="X20" s="322">
        <v>0</v>
      </c>
      <c r="Y20" s="265">
        <v>0</v>
      </c>
      <c r="Z20" s="265">
        <v>0</v>
      </c>
      <c r="AA20" s="265">
        <v>0</v>
      </c>
      <c r="AB20" s="265">
        <v>0</v>
      </c>
      <c r="AC20" s="323"/>
    </row>
    <row r="21" spans="1:29" x14ac:dyDescent="0.35">
      <c r="A21" s="247" t="s">
        <v>926</v>
      </c>
      <c r="B21" s="77" t="s">
        <v>511</v>
      </c>
      <c r="C21" s="262">
        <f>SUM(C22:C25)</f>
        <v>1647708.1785594036</v>
      </c>
      <c r="D21" s="262">
        <f>SUM(D22:D25)</f>
        <v>304088.21055341884</v>
      </c>
      <c r="E21" s="262">
        <f>SUM(E22:E25)</f>
        <v>1017580.8977740167</v>
      </c>
      <c r="F21" s="262">
        <f>SUM(F22:F25)</f>
        <v>68849.605995514939</v>
      </c>
      <c r="G21" s="262">
        <f>SUM(G22:G25)</f>
        <v>257189.46423645323</v>
      </c>
      <c r="H21" s="78">
        <f t="shared" si="1"/>
        <v>0.3085596000946324</v>
      </c>
      <c r="I21" s="313"/>
      <c r="J21" s="316">
        <v>705521.5188809497</v>
      </c>
      <c r="K21" s="262">
        <v>167889.12078078286</v>
      </c>
      <c r="L21" s="262">
        <v>371119.0825008346</v>
      </c>
      <c r="M21" s="262">
        <v>58138.93136287896</v>
      </c>
      <c r="N21" s="262">
        <v>108374.38423645322</v>
      </c>
      <c r="O21" s="317">
        <v>0.32069157180982738</v>
      </c>
      <c r="P21" s="313"/>
      <c r="Q21" s="316">
        <v>206229.02604612746</v>
      </c>
      <c r="R21" s="262">
        <v>11424.813410008563</v>
      </c>
      <c r="S21" s="262">
        <v>159733.2126361189</v>
      </c>
      <c r="T21" s="262"/>
      <c r="U21" s="262">
        <v>35071</v>
      </c>
      <c r="V21" s="317">
        <v>0.27868794058669027</v>
      </c>
      <c r="W21" s="313"/>
      <c r="X21" s="316">
        <v>735957.6336323265</v>
      </c>
      <c r="Y21" s="262">
        <v>124774.27636262742</v>
      </c>
      <c r="Z21" s="262">
        <v>486728.60263706307</v>
      </c>
      <c r="AA21" s="262">
        <v>10710.674632635981</v>
      </c>
      <c r="AB21" s="262">
        <v>113744.08</v>
      </c>
      <c r="AC21" s="317">
        <v>0.3066489917718348</v>
      </c>
    </row>
    <row r="22" spans="1:29" ht="78" x14ac:dyDescent="0.35">
      <c r="A22" s="248" t="s">
        <v>927</v>
      </c>
      <c r="B22" s="290" t="s">
        <v>1045</v>
      </c>
      <c r="C22" s="265">
        <v>304088.21055341884</v>
      </c>
      <c r="D22" s="265">
        <v>304088.21055341884</v>
      </c>
      <c r="E22" s="265">
        <v>0</v>
      </c>
      <c r="F22" s="265">
        <v>0</v>
      </c>
      <c r="G22" s="208">
        <v>0</v>
      </c>
      <c r="H22" s="84">
        <f t="shared" si="1"/>
        <v>5.6945360751859936E-2</v>
      </c>
      <c r="I22" s="313"/>
      <c r="J22" s="322">
        <v>167889.12078078289</v>
      </c>
      <c r="K22" s="265">
        <v>167889.12078078286</v>
      </c>
      <c r="L22" s="265">
        <v>0</v>
      </c>
      <c r="M22" s="265">
        <v>0</v>
      </c>
      <c r="N22" s="265">
        <v>0</v>
      </c>
      <c r="O22" s="323">
        <v>7.6313230131318396E-2</v>
      </c>
      <c r="P22" s="313"/>
      <c r="Q22" s="322">
        <v>11424.813410008563</v>
      </c>
      <c r="R22" s="265">
        <v>11424.813410008563</v>
      </c>
      <c r="S22" s="265">
        <v>0</v>
      </c>
      <c r="T22" s="265"/>
      <c r="U22" s="265">
        <v>0</v>
      </c>
      <c r="V22" s="323">
        <v>1.5438940782808767E-2</v>
      </c>
      <c r="W22" s="313"/>
      <c r="X22" s="322">
        <v>124774.27636262742</v>
      </c>
      <c r="Y22" s="265">
        <v>124774.27636262742</v>
      </c>
      <c r="Z22" s="265">
        <v>0</v>
      </c>
      <c r="AA22" s="265">
        <v>0</v>
      </c>
      <c r="AB22" s="265">
        <v>0</v>
      </c>
      <c r="AC22" s="323">
        <v>5.1989278046914125E-2</v>
      </c>
    </row>
    <row r="23" spans="1:29" ht="52" x14ac:dyDescent="0.35">
      <c r="A23" s="248" t="s">
        <v>928</v>
      </c>
      <c r="B23" s="290" t="s">
        <v>1046</v>
      </c>
      <c r="C23" s="265">
        <v>1017580.8977740167</v>
      </c>
      <c r="D23" s="265">
        <v>0</v>
      </c>
      <c r="E23" s="265">
        <v>1017580.8977740167</v>
      </c>
      <c r="F23" s="265">
        <v>0</v>
      </c>
      <c r="G23" s="208">
        <v>0</v>
      </c>
      <c r="H23" s="84">
        <f t="shared" si="1"/>
        <v>0.1905582304966193</v>
      </c>
      <c r="I23" s="313"/>
      <c r="J23" s="322">
        <v>371119.0825008346</v>
      </c>
      <c r="K23" s="265">
        <v>0</v>
      </c>
      <c r="L23" s="265">
        <v>371119.0825008346</v>
      </c>
      <c r="M23" s="265">
        <v>0</v>
      </c>
      <c r="N23" s="265">
        <v>0</v>
      </c>
      <c r="O23" s="323">
        <v>0.16869047748477858</v>
      </c>
      <c r="P23" s="313"/>
      <c r="Q23" s="322">
        <v>159733.2126361189</v>
      </c>
      <c r="R23" s="265">
        <v>0</v>
      </c>
      <c r="S23" s="265">
        <v>159733.2126361189</v>
      </c>
      <c r="T23" s="265"/>
      <c r="U23" s="265">
        <v>0</v>
      </c>
      <c r="V23" s="323">
        <v>0.21585574507295105</v>
      </c>
      <c r="W23" s="313"/>
      <c r="X23" s="322">
        <v>486728.60263706307</v>
      </c>
      <c r="Y23" s="265">
        <v>0</v>
      </c>
      <c r="Z23" s="265">
        <v>486728.60263706307</v>
      </c>
      <c r="AA23" s="265">
        <v>0</v>
      </c>
      <c r="AB23" s="265">
        <v>0</v>
      </c>
      <c r="AC23" s="323">
        <v>0.20280356972251329</v>
      </c>
    </row>
    <row r="24" spans="1:29" ht="65" x14ac:dyDescent="0.35">
      <c r="A24" s="248" t="s">
        <v>929</v>
      </c>
      <c r="B24" s="290" t="s">
        <v>1047</v>
      </c>
      <c r="C24" s="265">
        <v>68849.605995514954</v>
      </c>
      <c r="D24" s="265">
        <v>0</v>
      </c>
      <c r="E24" s="265">
        <v>0</v>
      </c>
      <c r="F24" s="265">
        <v>68849.605995514939</v>
      </c>
      <c r="G24" s="208">
        <v>0</v>
      </c>
      <c r="H24" s="84">
        <f t="shared" si="1"/>
        <v>1.2893185315874911E-2</v>
      </c>
      <c r="I24" s="313"/>
      <c r="J24" s="322">
        <v>58138.931362878968</v>
      </c>
      <c r="K24" s="265">
        <v>0</v>
      </c>
      <c r="L24" s="265">
        <v>0</v>
      </c>
      <c r="M24" s="265">
        <v>58138.93136287896</v>
      </c>
      <c r="N24" s="265">
        <v>0</v>
      </c>
      <c r="O24" s="323">
        <v>2.6426784702014795E-2</v>
      </c>
      <c r="P24" s="313"/>
      <c r="Q24" s="322">
        <v>0</v>
      </c>
      <c r="R24" s="265">
        <v>0</v>
      </c>
      <c r="S24" s="265">
        <v>0</v>
      </c>
      <c r="T24" s="265"/>
      <c r="U24" s="265">
        <v>0</v>
      </c>
      <c r="V24" s="323">
        <v>0</v>
      </c>
      <c r="W24" s="313"/>
      <c r="X24" s="322">
        <v>10710.674632635981</v>
      </c>
      <c r="Y24" s="265">
        <v>0</v>
      </c>
      <c r="Z24" s="265">
        <v>0</v>
      </c>
      <c r="AA24" s="265">
        <v>10710.674632635981</v>
      </c>
      <c r="AB24" s="265">
        <v>0</v>
      </c>
      <c r="AC24" s="323">
        <v>4.4627807732405926E-3</v>
      </c>
    </row>
    <row r="25" spans="1:29" x14ac:dyDescent="0.35">
      <c r="A25" s="248" t="s">
        <v>930</v>
      </c>
      <c r="B25" s="83" t="s">
        <v>725</v>
      </c>
      <c r="C25" s="265">
        <v>257189.46423645323</v>
      </c>
      <c r="D25" s="265">
        <v>0</v>
      </c>
      <c r="E25" s="265">
        <v>0</v>
      </c>
      <c r="F25" s="265">
        <v>0</v>
      </c>
      <c r="G25" s="208">
        <v>257189.46423645323</v>
      </c>
      <c r="H25" s="84">
        <f t="shared" si="1"/>
        <v>4.8162823530278252E-2</v>
      </c>
      <c r="I25" s="313"/>
      <c r="J25" s="322">
        <v>108374.3842364532</v>
      </c>
      <c r="K25" s="265">
        <v>0</v>
      </c>
      <c r="L25" s="265">
        <v>0</v>
      </c>
      <c r="M25" s="265">
        <v>0</v>
      </c>
      <c r="N25" s="265">
        <v>108374.38423645322</v>
      </c>
      <c r="O25" s="323">
        <v>4.926107949171555E-2</v>
      </c>
      <c r="P25" s="313"/>
      <c r="Q25" s="322">
        <v>35071</v>
      </c>
      <c r="R25" s="265">
        <v>0</v>
      </c>
      <c r="S25" s="265">
        <v>0</v>
      </c>
      <c r="T25" s="265"/>
      <c r="U25" s="265">
        <v>35071</v>
      </c>
      <c r="V25" s="323">
        <v>4.7393254730930479E-2</v>
      </c>
      <c r="W25" s="313"/>
      <c r="X25" s="322">
        <v>113744.08</v>
      </c>
      <c r="Y25" s="265">
        <v>0</v>
      </c>
      <c r="Z25" s="265">
        <v>0</v>
      </c>
      <c r="AA25" s="265">
        <v>0</v>
      </c>
      <c r="AB25" s="265">
        <v>113744.08</v>
      </c>
      <c r="AC25" s="323">
        <v>4.7393363229166811E-2</v>
      </c>
    </row>
    <row r="26" spans="1:29" x14ac:dyDescent="0.35">
      <c r="A26" s="247" t="s">
        <v>931</v>
      </c>
      <c r="B26" s="77" t="s">
        <v>512</v>
      </c>
      <c r="C26" s="262">
        <f>SUM(C27:C28)</f>
        <v>325470.77292714565</v>
      </c>
      <c r="D26" s="262">
        <f t="shared" ref="D26:G26" si="5">SUM(D27:D28)</f>
        <v>12504.553157451684</v>
      </c>
      <c r="E26" s="262">
        <f t="shared" si="5"/>
        <v>41870.369497024192</v>
      </c>
      <c r="F26" s="262">
        <f t="shared" si="5"/>
        <v>1363.225938993618</v>
      </c>
      <c r="G26" s="262">
        <f t="shared" si="5"/>
        <v>269732.62433367618</v>
      </c>
      <c r="H26" s="78">
        <f t="shared" si="1"/>
        <v>6.0949586124343161E-2</v>
      </c>
      <c r="I26" s="313"/>
      <c r="J26" s="316">
        <v>111412.5</v>
      </c>
      <c r="K26" s="262">
        <v>2249.2161283598325</v>
      </c>
      <c r="L26" s="262">
        <v>4971.8946768022306</v>
      </c>
      <c r="M26" s="262">
        <v>778.8891948379345</v>
      </c>
      <c r="N26" s="262">
        <v>103412.5</v>
      </c>
      <c r="O26" s="317">
        <v>5.0642041083216544E-2</v>
      </c>
      <c r="P26" s="313"/>
      <c r="Q26" s="316">
        <v>55613.900538358008</v>
      </c>
      <c r="R26" s="262">
        <v>3448.0912761531868</v>
      </c>
      <c r="S26" s="262">
        <v>10344.27382845956</v>
      </c>
      <c r="T26" s="262"/>
      <c r="U26" s="262">
        <v>41821.535433745259</v>
      </c>
      <c r="V26" s="317">
        <v>7.5153937863050177E-2</v>
      </c>
      <c r="W26" s="313"/>
      <c r="X26" s="316">
        <v>158444.8113887877</v>
      </c>
      <c r="Y26" s="262">
        <v>6807.2457529386638</v>
      </c>
      <c r="Z26" s="262">
        <v>26554.200991762405</v>
      </c>
      <c r="AA26" s="262">
        <v>584.3367441556835</v>
      </c>
      <c r="AB26" s="262">
        <v>124499.02789993095</v>
      </c>
      <c r="AC26" s="317">
        <v>6.6018666623578484E-2</v>
      </c>
    </row>
    <row r="27" spans="1:29" x14ac:dyDescent="0.35">
      <c r="A27" s="248" t="s">
        <v>932</v>
      </c>
      <c r="B27" s="83" t="s">
        <v>513</v>
      </c>
      <c r="C27" s="265">
        <v>123155.59692714566</v>
      </c>
      <c r="D27" s="265">
        <v>12504.553157451684</v>
      </c>
      <c r="E27" s="265">
        <v>41870.369497024192</v>
      </c>
      <c r="F27" s="265">
        <v>1363.225938993618</v>
      </c>
      <c r="G27" s="208">
        <v>67417.448333676206</v>
      </c>
      <c r="H27" s="84">
        <f t="shared" si="1"/>
        <v>2.3062847069485359E-2</v>
      </c>
      <c r="I27" s="313"/>
      <c r="J27" s="322">
        <v>28000</v>
      </c>
      <c r="K27" s="265">
        <v>2249.2161283598325</v>
      </c>
      <c r="L27" s="265">
        <v>4971.8946768022306</v>
      </c>
      <c r="M27" s="265">
        <v>778.8891948379345</v>
      </c>
      <c r="N27" s="265">
        <v>20000</v>
      </c>
      <c r="O27" s="323">
        <v>1.272727162867778E-2</v>
      </c>
      <c r="P27" s="313"/>
      <c r="Q27" s="322">
        <v>27557.200538358007</v>
      </c>
      <c r="R27" s="265">
        <v>3448.0912761531868</v>
      </c>
      <c r="S27" s="265">
        <v>10344.27382845956</v>
      </c>
      <c r="T27" s="265"/>
      <c r="U27" s="265">
        <v>13764.835433745258</v>
      </c>
      <c r="V27" s="323">
        <v>3.723946921347368E-2</v>
      </c>
      <c r="W27" s="313"/>
      <c r="X27" s="322">
        <v>67598.396388787674</v>
      </c>
      <c r="Y27" s="265">
        <v>6807.2457529386638</v>
      </c>
      <c r="Z27" s="265">
        <v>26554.200991762405</v>
      </c>
      <c r="AA27" s="265">
        <v>584.3367441556835</v>
      </c>
      <c r="AB27" s="265">
        <v>33652.612899930944</v>
      </c>
      <c r="AC27" s="323">
        <v>2.8165996452413279E-2</v>
      </c>
    </row>
    <row r="28" spans="1:29" x14ac:dyDescent="0.35">
      <c r="A28" s="248" t="s">
        <v>934</v>
      </c>
      <c r="B28" s="83" t="s">
        <v>514</v>
      </c>
      <c r="C28" s="265">
        <v>202315.17600000001</v>
      </c>
      <c r="D28" s="265">
        <v>0</v>
      </c>
      <c r="E28" s="265">
        <v>0</v>
      </c>
      <c r="F28" s="265">
        <v>0</v>
      </c>
      <c r="G28" s="208">
        <v>202315.17600000001</v>
      </c>
      <c r="H28" s="84">
        <f t="shared" si="1"/>
        <v>3.7886739054857801E-2</v>
      </c>
      <c r="I28" s="313"/>
      <c r="J28" s="322">
        <v>83412.5</v>
      </c>
      <c r="K28" s="265">
        <v>0</v>
      </c>
      <c r="L28" s="265">
        <v>0</v>
      </c>
      <c r="M28" s="265">
        <v>0</v>
      </c>
      <c r="N28" s="265">
        <v>83412.5</v>
      </c>
      <c r="O28" s="323">
        <v>3.7914769454538762E-2</v>
      </c>
      <c r="P28" s="313"/>
      <c r="Q28" s="322">
        <v>28056.7</v>
      </c>
      <c r="R28" s="265">
        <v>0</v>
      </c>
      <c r="S28" s="265">
        <v>0</v>
      </c>
      <c r="T28" s="265"/>
      <c r="U28" s="265">
        <v>28056.7</v>
      </c>
      <c r="V28" s="323">
        <v>3.7914468649576497E-2</v>
      </c>
      <c r="W28" s="313"/>
      <c r="X28" s="322">
        <v>90846.415000000008</v>
      </c>
      <c r="Y28" s="265">
        <v>0</v>
      </c>
      <c r="Z28" s="265">
        <v>0</v>
      </c>
      <c r="AA28" s="265">
        <v>0</v>
      </c>
      <c r="AB28" s="265">
        <v>90846.415000000008</v>
      </c>
      <c r="AC28" s="323">
        <v>3.7852670171165205E-2</v>
      </c>
    </row>
    <row r="29" spans="1:29" x14ac:dyDescent="0.35">
      <c r="B29" s="77" t="s">
        <v>515</v>
      </c>
      <c r="C29" s="262">
        <f>+C7+C8+C14+C21+C26</f>
        <v>5061611.110389417</v>
      </c>
      <c r="D29" s="262">
        <f>+D7+D8+D14+D21+D26</f>
        <v>1059924.8864335958</v>
      </c>
      <c r="E29" s="262">
        <f>+E7+E8+E14+E21+E26</f>
        <v>3257297.6050951895</v>
      </c>
      <c r="F29" s="262">
        <f>+F7+F8+F14+F21+F26</f>
        <v>217466.53029050166</v>
      </c>
      <c r="G29" s="262">
        <f>+G7+G8+G14+G21+G26</f>
        <v>526922.08857012936</v>
      </c>
      <c r="H29" s="78">
        <f t="shared" si="1"/>
        <v>0.94786729857819907</v>
      </c>
      <c r="I29" s="313"/>
      <c r="J29" s="316">
        <v>2085308.2368720379</v>
      </c>
      <c r="K29" s="262">
        <v>526744.30539681099</v>
      </c>
      <c r="L29" s="262">
        <v>1164368.8550055223</v>
      </c>
      <c r="M29" s="262">
        <v>182408.19223325109</v>
      </c>
      <c r="N29" s="262">
        <v>211786.88423645322</v>
      </c>
      <c r="O29" s="317">
        <v>0.94786729857819896</v>
      </c>
      <c r="P29" s="313"/>
      <c r="Q29" s="316">
        <v>701421.63092970091</v>
      </c>
      <c r="R29" s="262">
        <f>R7+R8+R14+R21+R26</f>
        <v>124767.58077246563</v>
      </c>
      <c r="S29" s="262">
        <f t="shared" ref="S29:U29" si="6">S7+S8+S14+S21+S26</f>
        <v>499761.51472349023</v>
      </c>
      <c r="T29" s="262"/>
      <c r="U29" s="262">
        <f t="shared" si="6"/>
        <v>76892.535433745259</v>
      </c>
      <c r="V29" s="317">
        <v>0.94786729857819907</v>
      </c>
      <c r="W29" s="313"/>
      <c r="X29" s="316">
        <v>2274881.681587677</v>
      </c>
      <c r="Y29" s="262">
        <v>408413.00026431913</v>
      </c>
      <c r="Z29" s="262">
        <v>1593167.235366177</v>
      </c>
      <c r="AA29" s="262">
        <v>35058.338057250527</v>
      </c>
      <c r="AB29" s="262">
        <v>238243.10789993094</v>
      </c>
      <c r="AC29" s="317">
        <v>0.94786729857819907</v>
      </c>
    </row>
    <row r="30" spans="1:29" x14ac:dyDescent="0.35">
      <c r="B30" s="77" t="s">
        <v>516</v>
      </c>
      <c r="C30" s="262">
        <f>+C29*5.5%</f>
        <v>278388.61107141792</v>
      </c>
      <c r="D30" s="262">
        <f t="shared" ref="D30:G30" si="7">+D29*5.5%</f>
        <v>58295.868753847768</v>
      </c>
      <c r="E30" s="262">
        <f t="shared" si="7"/>
        <v>179151.36828023542</v>
      </c>
      <c r="F30" s="262">
        <f t="shared" si="7"/>
        <v>11960.659165977591</v>
      </c>
      <c r="G30" s="262">
        <f t="shared" si="7"/>
        <v>28980.714871357115</v>
      </c>
      <c r="H30" s="78">
        <f t="shared" si="1"/>
        <v>5.2132701421800945E-2</v>
      </c>
      <c r="I30" s="313"/>
      <c r="J30" s="316">
        <v>114691.95302796208</v>
      </c>
      <c r="K30" s="262">
        <v>28970.936796824604</v>
      </c>
      <c r="L30" s="262">
        <v>64040.287025303725</v>
      </c>
      <c r="M30" s="262">
        <v>10032.45057282881</v>
      </c>
      <c r="N30" s="262">
        <v>11648.278633004928</v>
      </c>
      <c r="O30" s="317">
        <v>5.2132701421800945E-2</v>
      </c>
      <c r="P30" s="313"/>
      <c r="Q30" s="316">
        <v>38578.189701133553</v>
      </c>
      <c r="R30" s="262">
        <f>R29*5.5%</f>
        <v>6862.2169424856102</v>
      </c>
      <c r="S30" s="262">
        <f t="shared" ref="S30:U30" si="8">S29*5.5%</f>
        <v>27486.883309791963</v>
      </c>
      <c r="T30" s="262"/>
      <c r="U30" s="262">
        <f t="shared" si="8"/>
        <v>4229.0894488559888</v>
      </c>
      <c r="V30" s="317">
        <v>5.2132701421800952E-2</v>
      </c>
      <c r="W30" s="313"/>
      <c r="X30" s="316">
        <v>125118.49248732223</v>
      </c>
      <c r="Y30" s="262">
        <v>22462.715014537553</v>
      </c>
      <c r="Z30" s="262">
        <v>87624.197945139735</v>
      </c>
      <c r="AA30" s="262">
        <v>1928.2085931487791</v>
      </c>
      <c r="AB30" s="262">
        <v>13103.370934496203</v>
      </c>
      <c r="AC30" s="317">
        <v>5.2132701421800952E-2</v>
      </c>
    </row>
    <row r="31" spans="1:29" ht="15" thickBot="1" x14ac:dyDescent="0.4">
      <c r="B31" s="85" t="s">
        <v>517</v>
      </c>
      <c r="C31" s="86">
        <f>C29+C30</f>
        <v>5339999.7214608351</v>
      </c>
      <c r="D31" s="86">
        <f t="shared" ref="D31:G31" si="9">D29+D30</f>
        <v>1118220.7551874435</v>
      </c>
      <c r="E31" s="86">
        <f t="shared" si="9"/>
        <v>3436448.9733754247</v>
      </c>
      <c r="F31" s="86">
        <f t="shared" si="9"/>
        <v>229427.18945647925</v>
      </c>
      <c r="G31" s="86">
        <f t="shared" si="9"/>
        <v>555902.80344148644</v>
      </c>
      <c r="H31" s="212">
        <f t="shared" si="1"/>
        <v>1</v>
      </c>
      <c r="I31" s="313"/>
      <c r="J31" s="324">
        <v>2200000.1899000001</v>
      </c>
      <c r="K31" s="86">
        <v>555715.24219363555</v>
      </c>
      <c r="L31" s="86">
        <v>1228409.1420308261</v>
      </c>
      <c r="M31" s="86">
        <v>192440.64280607991</v>
      </c>
      <c r="N31" s="86">
        <v>223435.16286945814</v>
      </c>
      <c r="O31" s="325">
        <v>1</v>
      </c>
      <c r="P31" s="313"/>
      <c r="Q31" s="324">
        <v>739999.82063083444</v>
      </c>
      <c r="R31" s="86">
        <f>R29+R30</f>
        <v>131629.79771495124</v>
      </c>
      <c r="S31" s="86">
        <f t="shared" ref="S31:U31" si="10">S29+S30</f>
        <v>527248.39803328214</v>
      </c>
      <c r="T31" s="86"/>
      <c r="U31" s="86">
        <f t="shared" si="10"/>
        <v>81121.624882601245</v>
      </c>
      <c r="V31" s="325">
        <v>1</v>
      </c>
      <c r="W31" s="313"/>
      <c r="X31" s="324">
        <v>2400000.1740749991</v>
      </c>
      <c r="Y31" s="86">
        <v>430875.71527885669</v>
      </c>
      <c r="Z31" s="86">
        <v>1680791.4333113169</v>
      </c>
      <c r="AA31" s="86">
        <v>36986.546650399308</v>
      </c>
      <c r="AB31" s="86">
        <v>251346.47883442714</v>
      </c>
      <c r="AC31" s="325">
        <v>1</v>
      </c>
    </row>
    <row r="32" spans="1:29" x14ac:dyDescent="0.35">
      <c r="C32" s="69"/>
      <c r="D32" s="69"/>
      <c r="E32" s="69"/>
      <c r="F32" s="69"/>
      <c r="G32" s="69"/>
    </row>
    <row r="33" spans="3:7" x14ac:dyDescent="0.35">
      <c r="C33" s="69"/>
      <c r="D33" s="69"/>
      <c r="E33" s="69"/>
      <c r="F33" s="69"/>
      <c r="G33" s="69"/>
    </row>
  </sheetData>
  <mergeCells count="1">
    <mergeCell ref="B3:G3"/>
  </mergeCells>
  <phoneticPr fontId="2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E21C1-FAAB-44AC-956C-D2DD4C2CF1D9}">
  <sheetPr filterMode="1">
    <tabColor rgb="FF0070C0"/>
    <pageSetUpPr fitToPage="1"/>
  </sheetPr>
  <dimension ref="A1:BD322"/>
  <sheetViews>
    <sheetView zoomScale="70" zoomScaleNormal="70" workbookViewId="0">
      <pane ySplit="5" topLeftCell="A223" activePane="bottomLeft" state="frozen"/>
      <selection pane="bottomLeft" activeCell="C2" sqref="C2:E2"/>
    </sheetView>
  </sheetViews>
  <sheetFormatPr defaultColWidth="10.54296875" defaultRowHeight="13" outlineLevelCol="2" x14ac:dyDescent="0.3"/>
  <cols>
    <col min="1" max="1" width="8.81640625" style="231" bestFit="1" customWidth="1" outlineLevel="1"/>
    <col min="2" max="2" width="10.1796875" style="220" customWidth="1" outlineLevel="1"/>
    <col min="3" max="3" width="51.54296875" style="87" customWidth="1"/>
    <col min="4" max="5" width="8.453125" style="88" customWidth="1" outlineLevel="1"/>
    <col min="6" max="6" width="9.54296875" style="88" customWidth="1" outlineLevel="1"/>
    <col min="7" max="7" width="7.1796875" style="88" customWidth="1" outlineLevel="1"/>
    <col min="8" max="8" width="14.54296875" style="92" hidden="1" customWidth="1" outlineLevel="2"/>
    <col min="9" max="9" width="6.1796875" style="91" hidden="1" customWidth="1" outlineLevel="2"/>
    <col min="10" max="10" width="11.6328125" style="92" customWidth="1" outlineLevel="1" collapsed="1"/>
    <col min="11" max="11" width="8.90625" style="92" customWidth="1" outlineLevel="1"/>
    <col min="12" max="12" width="12.54296875" style="93" customWidth="1"/>
    <col min="13" max="13" width="12.453125" style="93" customWidth="1"/>
    <col min="14" max="15" width="12" style="93" customWidth="1"/>
    <col min="16" max="16" width="10.54296875" style="93" customWidth="1"/>
    <col min="17" max="17" width="0.1796875" style="87" customWidth="1"/>
    <col min="18" max="18" width="7.1796875" style="94" customWidth="1"/>
    <col min="19" max="19" width="10.54296875" style="87"/>
    <col min="20" max="20" width="12.453125" style="87" bestFit="1" customWidth="1"/>
    <col min="21" max="16384" width="10.54296875" style="87"/>
  </cols>
  <sheetData>
    <row r="1" spans="1:56" x14ac:dyDescent="0.3">
      <c r="A1" s="213"/>
      <c r="B1" s="219" t="s">
        <v>1105</v>
      </c>
      <c r="C1" s="340" t="s">
        <v>1106</v>
      </c>
      <c r="D1" s="340"/>
      <c r="E1" s="340"/>
      <c r="H1" s="89" t="s">
        <v>3</v>
      </c>
      <c r="I1" s="90">
        <v>1</v>
      </c>
    </row>
    <row r="2" spans="1:56" ht="51" customHeight="1" x14ac:dyDescent="0.3">
      <c r="A2" s="95"/>
      <c r="B2" s="219" t="s">
        <v>518</v>
      </c>
      <c r="C2" s="340" t="s">
        <v>1044</v>
      </c>
      <c r="D2" s="340"/>
      <c r="E2" s="340"/>
      <c r="H2" s="89" t="s">
        <v>4</v>
      </c>
      <c r="I2" s="239">
        <v>655.95699999999999</v>
      </c>
    </row>
    <row r="3" spans="1:56" x14ac:dyDescent="0.3">
      <c r="A3" s="95"/>
      <c r="B3" s="219" t="s">
        <v>493</v>
      </c>
      <c r="C3" s="219" t="s">
        <v>761</v>
      </c>
      <c r="H3" s="245" t="s">
        <v>772</v>
      </c>
      <c r="I3" s="246">
        <v>1.0897333333333334</v>
      </c>
    </row>
    <row r="4" spans="1:56" x14ac:dyDescent="0.3">
      <c r="B4" s="266"/>
    </row>
    <row r="5" spans="1:56" s="101" customFormat="1" ht="34.4" customHeight="1" x14ac:dyDescent="0.35">
      <c r="A5" s="97" t="s">
        <v>904</v>
      </c>
      <c r="B5" s="96" t="s">
        <v>519</v>
      </c>
      <c r="C5" s="291" t="s">
        <v>9</v>
      </c>
      <c r="D5" s="97" t="s">
        <v>520</v>
      </c>
      <c r="E5" s="97" t="s">
        <v>521</v>
      </c>
      <c r="F5" s="97" t="s">
        <v>522</v>
      </c>
      <c r="G5" s="97" t="s">
        <v>521</v>
      </c>
      <c r="H5" s="98" t="s">
        <v>523</v>
      </c>
      <c r="I5" s="98" t="s">
        <v>23</v>
      </c>
      <c r="J5" s="98" t="s">
        <v>524</v>
      </c>
      <c r="K5" s="331" t="s">
        <v>23</v>
      </c>
      <c r="L5" s="99" t="s">
        <v>525</v>
      </c>
      <c r="M5" s="100" t="s">
        <v>11</v>
      </c>
      <c r="N5" s="100" t="s">
        <v>12</v>
      </c>
      <c r="O5" s="100" t="s">
        <v>13</v>
      </c>
      <c r="P5" s="100" t="s">
        <v>14</v>
      </c>
      <c r="R5" s="102"/>
    </row>
    <row r="6" spans="1:56" x14ac:dyDescent="0.3">
      <c r="A6" s="232"/>
      <c r="B6" s="221" t="s">
        <v>906</v>
      </c>
      <c r="C6" s="292" t="s">
        <v>526</v>
      </c>
      <c r="D6" s="103"/>
      <c r="E6" s="103"/>
      <c r="F6" s="103"/>
      <c r="G6" s="103"/>
      <c r="H6" s="104"/>
      <c r="I6" s="105"/>
      <c r="J6" s="104"/>
      <c r="K6" s="332"/>
      <c r="L6" s="168">
        <f>L7+L10+L22+L25</f>
        <v>65318.625889410541</v>
      </c>
      <c r="M6" s="168">
        <f>M7+M10+M22+M25</f>
        <v>15894.190584373064</v>
      </c>
      <c r="N6" s="168">
        <f>N7+N10+N22+N25</f>
        <v>47822.969274774223</v>
      </c>
      <c r="O6" s="168">
        <f>O7+O10+O22+O25</f>
        <v>1601.4660302632535</v>
      </c>
      <c r="P6" s="168">
        <f>P7+P10+P22+P25</f>
        <v>0</v>
      </c>
      <c r="R6" s="106">
        <f t="shared" ref="R6:R69" si="0">L6/$L$317</f>
        <v>1.2231953051776878E-2</v>
      </c>
      <c r="T6" s="205"/>
    </row>
    <row r="7" spans="1:56" s="111" customFormat="1" x14ac:dyDescent="0.3">
      <c r="A7" s="233"/>
      <c r="B7" s="222" t="s">
        <v>907</v>
      </c>
      <c r="C7" s="293" t="s">
        <v>527</v>
      </c>
      <c r="D7" s="107"/>
      <c r="E7" s="107"/>
      <c r="F7" s="107"/>
      <c r="G7" s="107"/>
      <c r="H7" s="108"/>
      <c r="I7" s="109"/>
      <c r="J7" s="108"/>
      <c r="K7" s="333"/>
      <c r="L7" s="169">
        <f>SUM(L8:L9)</f>
        <v>17576.060864680519</v>
      </c>
      <c r="M7" s="169">
        <f t="shared" ref="M7:P7" si="1">SUM(M8:M9)</f>
        <v>4512.7425719456569</v>
      </c>
      <c r="N7" s="169">
        <f t="shared" si="1"/>
        <v>12692.253004328981</v>
      </c>
      <c r="O7" s="169">
        <f t="shared" si="1"/>
        <v>371.06528840587805</v>
      </c>
      <c r="P7" s="169">
        <f t="shared" si="1"/>
        <v>0</v>
      </c>
      <c r="Q7" s="87"/>
      <c r="R7" s="110">
        <f t="shared" si="0"/>
        <v>3.2913973373527314E-3</v>
      </c>
      <c r="S7" s="87"/>
      <c r="T7" s="205"/>
    </row>
    <row r="8" spans="1:56" hidden="1" x14ac:dyDescent="0.3">
      <c r="A8" s="234" t="s">
        <v>933</v>
      </c>
      <c r="B8" s="216" t="s">
        <v>773</v>
      </c>
      <c r="C8" s="241" t="s">
        <v>835</v>
      </c>
      <c r="D8" s="216">
        <v>3</v>
      </c>
      <c r="E8" s="216" t="s">
        <v>836</v>
      </c>
      <c r="F8" s="216">
        <v>1</v>
      </c>
      <c r="G8" s="216" t="s">
        <v>837</v>
      </c>
      <c r="H8" s="217">
        <v>5000</v>
      </c>
      <c r="I8" s="249" t="s">
        <v>772</v>
      </c>
      <c r="J8" s="250">
        <v>4588.2784779150861</v>
      </c>
      <c r="K8" s="336" t="s">
        <v>3</v>
      </c>
      <c r="L8" s="166">
        <f t="shared" ref="L8:L9" si="2">J8*F8*D8</f>
        <v>13764.835433745258</v>
      </c>
      <c r="M8" s="166">
        <v>3441.2088584363146</v>
      </c>
      <c r="N8" s="166">
        <v>10323.626575308943</v>
      </c>
      <c r="O8" s="166">
        <v>0</v>
      </c>
      <c r="P8" s="166">
        <v>0</v>
      </c>
      <c r="R8" s="209">
        <f t="shared" si="0"/>
        <v>2.5776846726088755E-3</v>
      </c>
      <c r="T8" s="210"/>
    </row>
    <row r="9" spans="1:56" hidden="1" x14ac:dyDescent="0.3">
      <c r="A9" s="283" t="s">
        <v>948</v>
      </c>
      <c r="B9" s="216" t="s">
        <v>1110</v>
      </c>
      <c r="C9" s="241" t="s">
        <v>835</v>
      </c>
      <c r="D9" s="274">
        <v>1</v>
      </c>
      <c r="E9" s="274" t="s">
        <v>935</v>
      </c>
      <c r="F9" s="274">
        <v>1</v>
      </c>
      <c r="G9" s="274" t="s">
        <v>51</v>
      </c>
      <c r="H9" s="274">
        <v>2500000</v>
      </c>
      <c r="I9" s="337" t="s">
        <v>4</v>
      </c>
      <c r="J9" s="274">
        <v>3811.2254309352597</v>
      </c>
      <c r="K9" s="336" t="s">
        <v>3</v>
      </c>
      <c r="L9" s="166">
        <f t="shared" si="2"/>
        <v>3811.2254309352597</v>
      </c>
      <c r="M9" s="166">
        <v>1071.5337135093425</v>
      </c>
      <c r="N9" s="166">
        <v>2368.6264290200384</v>
      </c>
      <c r="O9" s="166">
        <v>371.06528840587805</v>
      </c>
      <c r="P9" s="166">
        <v>0</v>
      </c>
      <c r="R9" s="209">
        <f t="shared" si="0"/>
        <v>7.1371266474385569E-4</v>
      </c>
      <c r="T9" s="210"/>
    </row>
    <row r="10" spans="1:56" x14ac:dyDescent="0.3">
      <c r="A10" s="233"/>
      <c r="B10" s="222" t="s">
        <v>908</v>
      </c>
      <c r="C10" s="293" t="s">
        <v>528</v>
      </c>
      <c r="D10" s="107"/>
      <c r="E10" s="107"/>
      <c r="F10" s="107"/>
      <c r="G10" s="107"/>
      <c r="H10" s="108"/>
      <c r="I10" s="109"/>
      <c r="J10" s="108"/>
      <c r="K10" s="333"/>
      <c r="L10" s="169">
        <f>SUM(L11:L21)</f>
        <v>24675.970265775886</v>
      </c>
      <c r="M10" s="169">
        <f t="shared" ref="M10:P10" si="3">SUM(M11:M21)</f>
        <v>6026.3252253891096</v>
      </c>
      <c r="N10" s="169">
        <f t="shared" si="3"/>
        <v>17578.94443692502</v>
      </c>
      <c r="O10" s="169">
        <f t="shared" si="3"/>
        <v>1070.7006034617602</v>
      </c>
      <c r="P10" s="169">
        <f t="shared" si="3"/>
        <v>0</v>
      </c>
      <c r="R10" s="110">
        <f t="shared" si="0"/>
        <v>4.6209684555986105E-3</v>
      </c>
      <c r="T10" s="205"/>
    </row>
    <row r="11" spans="1:56" s="111" customFormat="1" ht="22.4" customHeight="1" x14ac:dyDescent="0.3">
      <c r="A11" s="235" t="s">
        <v>905</v>
      </c>
      <c r="B11" s="224" t="s">
        <v>529</v>
      </c>
      <c r="C11" s="241" t="s">
        <v>616</v>
      </c>
      <c r="D11" s="113">
        <v>6</v>
      </c>
      <c r="E11" s="113" t="s">
        <v>466</v>
      </c>
      <c r="F11" s="113">
        <v>1</v>
      </c>
      <c r="G11" s="113" t="s">
        <v>51</v>
      </c>
      <c r="H11" s="114">
        <v>700000</v>
      </c>
      <c r="I11" s="115" t="s">
        <v>4</v>
      </c>
      <c r="J11" s="114">
        <v>1067.1431206618727</v>
      </c>
      <c r="K11" s="336" t="s">
        <v>3</v>
      </c>
      <c r="L11" s="166">
        <f t="shared" ref="L11:L16" si="4">J11*F11*D11</f>
        <v>6402.858723971236</v>
      </c>
      <c r="M11" s="166">
        <v>1283.9837050668525</v>
      </c>
      <c r="N11" s="166">
        <v>5008.6573354244219</v>
      </c>
      <c r="O11" s="166">
        <v>110.217683479963</v>
      </c>
      <c r="P11" s="166">
        <v>0</v>
      </c>
      <c r="Q11" s="87"/>
      <c r="R11" s="117">
        <f t="shared" si="0"/>
        <v>1.1990372767696775E-3</v>
      </c>
      <c r="S11" s="87"/>
      <c r="T11" s="205"/>
    </row>
    <row r="12" spans="1:56" s="119" customFormat="1" x14ac:dyDescent="0.3">
      <c r="A12" s="235" t="s">
        <v>905</v>
      </c>
      <c r="B12" s="224" t="s">
        <v>530</v>
      </c>
      <c r="C12" s="241" t="s">
        <v>703</v>
      </c>
      <c r="D12" s="113">
        <v>2</v>
      </c>
      <c r="E12" s="113" t="s">
        <v>466</v>
      </c>
      <c r="F12" s="113">
        <v>1</v>
      </c>
      <c r="G12" s="113" t="s">
        <v>51</v>
      </c>
      <c r="H12" s="114">
        <v>750000</v>
      </c>
      <c r="I12" s="115" t="s">
        <v>4</v>
      </c>
      <c r="J12" s="114">
        <v>1143.3676292805778</v>
      </c>
      <c r="K12" s="336" t="s">
        <v>3</v>
      </c>
      <c r="L12" s="166">
        <f t="shared" si="4"/>
        <v>2286.7352585611557</v>
      </c>
      <c r="M12" s="166">
        <v>458.56560895244735</v>
      </c>
      <c r="N12" s="166">
        <v>1788.8061912230078</v>
      </c>
      <c r="O12" s="166">
        <v>39.363458385701072</v>
      </c>
      <c r="P12" s="166">
        <v>0</v>
      </c>
      <c r="Q12" s="87"/>
      <c r="R12" s="117">
        <f t="shared" si="0"/>
        <v>4.282275988463134E-4</v>
      </c>
      <c r="S12" s="87"/>
      <c r="T12" s="205"/>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row>
    <row r="13" spans="1:56" s="119" customFormat="1" x14ac:dyDescent="0.3">
      <c r="A13" s="235" t="s">
        <v>905</v>
      </c>
      <c r="B13" s="224" t="s">
        <v>629</v>
      </c>
      <c r="C13" s="241" t="s">
        <v>105</v>
      </c>
      <c r="D13" s="113">
        <v>1</v>
      </c>
      <c r="E13" s="113" t="s">
        <v>79</v>
      </c>
      <c r="F13" s="113">
        <v>1</v>
      </c>
      <c r="G13" s="113" t="s">
        <v>51</v>
      </c>
      <c r="H13" s="114">
        <v>90000</v>
      </c>
      <c r="I13" s="115" t="s">
        <v>4</v>
      </c>
      <c r="J13" s="114">
        <v>137.20411551366934</v>
      </c>
      <c r="K13" s="336" t="s">
        <v>3</v>
      </c>
      <c r="L13" s="166">
        <f t="shared" si="4"/>
        <v>137.20411551366934</v>
      </c>
      <c r="M13" s="166">
        <v>27.51393653714684</v>
      </c>
      <c r="N13" s="166">
        <v>107.32837147338047</v>
      </c>
      <c r="O13" s="166">
        <v>2.3618075031420642</v>
      </c>
      <c r="P13" s="166">
        <v>0</v>
      </c>
      <c r="Q13" s="87"/>
      <c r="R13" s="117">
        <f t="shared" si="0"/>
        <v>2.5693655930778801E-5</v>
      </c>
      <c r="S13" s="87"/>
      <c r="T13" s="205"/>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row>
    <row r="14" spans="1:56" s="118" customFormat="1" hidden="1" x14ac:dyDescent="0.3">
      <c r="A14" s="234" t="s">
        <v>933</v>
      </c>
      <c r="B14" s="216" t="s">
        <v>774</v>
      </c>
      <c r="C14" s="241" t="s">
        <v>838</v>
      </c>
      <c r="D14" s="216">
        <v>5</v>
      </c>
      <c r="E14" s="216" t="s">
        <v>839</v>
      </c>
      <c r="F14" s="216">
        <v>1</v>
      </c>
      <c r="G14" s="216" t="s">
        <v>837</v>
      </c>
      <c r="H14" s="217">
        <v>1200</v>
      </c>
      <c r="I14" s="249" t="s">
        <v>772</v>
      </c>
      <c r="J14" s="217">
        <v>1101.1868346996207</v>
      </c>
      <c r="K14" s="336" t="s">
        <v>3</v>
      </c>
      <c r="L14" s="166">
        <f t="shared" si="4"/>
        <v>5505.9341734981035</v>
      </c>
      <c r="M14" s="166">
        <v>1376.4835433745259</v>
      </c>
      <c r="N14" s="166">
        <v>4129.4506301235779</v>
      </c>
      <c r="O14" s="166">
        <v>0</v>
      </c>
      <c r="P14" s="166">
        <v>0</v>
      </c>
      <c r="Q14" s="87"/>
      <c r="R14" s="117">
        <f t="shared" si="0"/>
        <v>1.0310738690435502E-3</v>
      </c>
      <c r="S14" s="87"/>
      <c r="T14" s="205"/>
    </row>
    <row r="15" spans="1:56" s="118" customFormat="1" hidden="1" x14ac:dyDescent="0.3">
      <c r="A15" s="234" t="s">
        <v>933</v>
      </c>
      <c r="B15" s="216" t="s">
        <v>775</v>
      </c>
      <c r="C15" s="241" t="s">
        <v>840</v>
      </c>
      <c r="D15" s="216">
        <v>1</v>
      </c>
      <c r="E15" s="216" t="s">
        <v>839</v>
      </c>
      <c r="F15" s="216">
        <v>1</v>
      </c>
      <c r="G15" s="216" t="s">
        <v>837</v>
      </c>
      <c r="H15" s="217">
        <v>494</v>
      </c>
      <c r="I15" s="249" t="s">
        <v>772</v>
      </c>
      <c r="J15" s="217">
        <v>453.32191361801046</v>
      </c>
      <c r="K15" s="336" t="s">
        <v>3</v>
      </c>
      <c r="L15" s="166">
        <f t="shared" si="4"/>
        <v>453.32191361801046</v>
      </c>
      <c r="M15" s="166">
        <v>113.33047840450261</v>
      </c>
      <c r="N15" s="166">
        <v>339.99143521350783</v>
      </c>
      <c r="O15" s="166">
        <v>0</v>
      </c>
      <c r="P15" s="166">
        <v>0</v>
      </c>
      <c r="Q15" s="87"/>
      <c r="R15" s="117">
        <f t="shared" si="0"/>
        <v>8.4891748551252285E-5</v>
      </c>
      <c r="S15" s="87"/>
      <c r="T15" s="205"/>
    </row>
    <row r="16" spans="1:56" s="118" customFormat="1" hidden="1" x14ac:dyDescent="0.3">
      <c r="A16" s="234" t="s">
        <v>933</v>
      </c>
      <c r="B16" s="216" t="s">
        <v>776</v>
      </c>
      <c r="C16" s="241" t="s">
        <v>841</v>
      </c>
      <c r="D16" s="216">
        <v>1</v>
      </c>
      <c r="E16" s="216" t="s">
        <v>839</v>
      </c>
      <c r="F16" s="216">
        <v>1</v>
      </c>
      <c r="G16" s="216" t="s">
        <v>837</v>
      </c>
      <c r="H16" s="217">
        <v>494</v>
      </c>
      <c r="I16" s="249" t="s">
        <v>772</v>
      </c>
      <c r="J16" s="217">
        <v>453.32191361801046</v>
      </c>
      <c r="K16" s="336" t="s">
        <v>3</v>
      </c>
      <c r="L16" s="166">
        <f t="shared" si="4"/>
        <v>453.32191361801046</v>
      </c>
      <c r="M16" s="166">
        <v>113.33047840450261</v>
      </c>
      <c r="N16" s="166">
        <v>339.99143521350783</v>
      </c>
      <c r="O16" s="166">
        <v>0</v>
      </c>
      <c r="P16" s="166">
        <v>0</v>
      </c>
      <c r="Q16" s="87"/>
      <c r="R16" s="117">
        <f t="shared" si="0"/>
        <v>8.4891748551252285E-5</v>
      </c>
      <c r="S16" s="87"/>
      <c r="T16" s="205"/>
    </row>
    <row r="17" spans="1:56" s="118" customFormat="1" hidden="1" x14ac:dyDescent="0.3">
      <c r="A17" s="283" t="s">
        <v>948</v>
      </c>
      <c r="B17" s="216" t="s">
        <v>1140</v>
      </c>
      <c r="C17" s="256" t="s">
        <v>949</v>
      </c>
      <c r="D17" s="274">
        <v>1</v>
      </c>
      <c r="E17" s="274" t="s">
        <v>935</v>
      </c>
      <c r="F17" s="274">
        <v>1</v>
      </c>
      <c r="G17" s="274" t="s">
        <v>51</v>
      </c>
      <c r="H17" s="274">
        <v>2600000</v>
      </c>
      <c r="I17" s="249" t="s">
        <v>4</v>
      </c>
      <c r="J17" s="276">
        <v>3963.6744481726701</v>
      </c>
      <c r="K17" s="336" t="s">
        <v>3</v>
      </c>
      <c r="L17" s="166">
        <v>3963.6744481726701</v>
      </c>
      <c r="M17" s="166">
        <v>1114.3950620497162</v>
      </c>
      <c r="N17" s="166">
        <v>2463.3714861808398</v>
      </c>
      <c r="O17" s="166">
        <v>385.90789994211315</v>
      </c>
      <c r="P17" s="166">
        <v>0</v>
      </c>
      <c r="Q17" s="87"/>
      <c r="R17" s="117">
        <f t="shared" si="0"/>
        <v>7.4226117133360987E-4</v>
      </c>
      <c r="S17" s="87"/>
      <c r="T17" s="205"/>
    </row>
    <row r="18" spans="1:56" s="118" customFormat="1" hidden="1" x14ac:dyDescent="0.3">
      <c r="A18" s="283" t="s">
        <v>948</v>
      </c>
      <c r="B18" s="216" t="s">
        <v>1141</v>
      </c>
      <c r="C18" s="256" t="s">
        <v>950</v>
      </c>
      <c r="D18" s="274">
        <v>3</v>
      </c>
      <c r="E18" s="274" t="s">
        <v>935</v>
      </c>
      <c r="F18" s="274">
        <v>1</v>
      </c>
      <c r="G18" s="274" t="s">
        <v>51</v>
      </c>
      <c r="H18" s="274">
        <v>100000</v>
      </c>
      <c r="I18" s="249" t="s">
        <v>4</v>
      </c>
      <c r="J18" s="276">
        <v>152.44901723741037</v>
      </c>
      <c r="K18" s="336" t="s">
        <v>3</v>
      </c>
      <c r="L18" s="166">
        <v>457.34705171223112</v>
      </c>
      <c r="M18" s="166">
        <v>128.58404562112108</v>
      </c>
      <c r="N18" s="166">
        <v>284.23517148240455</v>
      </c>
      <c r="O18" s="166">
        <v>44.527834608705362</v>
      </c>
      <c r="P18" s="166">
        <v>0</v>
      </c>
      <c r="Q18" s="87"/>
      <c r="R18" s="117">
        <f t="shared" si="0"/>
        <v>8.5645519769262675E-5</v>
      </c>
      <c r="S18" s="87"/>
      <c r="T18" s="205"/>
    </row>
    <row r="19" spans="1:56" s="118" customFormat="1" hidden="1" x14ac:dyDescent="0.3">
      <c r="A19" s="283" t="s">
        <v>948</v>
      </c>
      <c r="B19" s="216" t="s">
        <v>1142</v>
      </c>
      <c r="C19" s="256" t="s">
        <v>951</v>
      </c>
      <c r="D19" s="274">
        <v>3</v>
      </c>
      <c r="E19" s="274" t="s">
        <v>935</v>
      </c>
      <c r="F19" s="274">
        <v>1</v>
      </c>
      <c r="G19" s="274" t="s">
        <v>51</v>
      </c>
      <c r="H19" s="274">
        <v>80000</v>
      </c>
      <c r="I19" s="249" t="s">
        <v>4</v>
      </c>
      <c r="J19" s="276">
        <v>121.9592137899283</v>
      </c>
      <c r="K19" s="336" t="s">
        <v>3</v>
      </c>
      <c r="L19" s="166">
        <v>365.8776413697849</v>
      </c>
      <c r="M19" s="166">
        <v>102.86723649689687</v>
      </c>
      <c r="N19" s="166">
        <v>227.38813718592365</v>
      </c>
      <c r="O19" s="166">
        <v>35.622267686964292</v>
      </c>
      <c r="P19" s="166">
        <v>0</v>
      </c>
      <c r="Q19" s="87"/>
      <c r="R19" s="117">
        <f t="shared" si="0"/>
        <v>6.8516415815410132E-5</v>
      </c>
      <c r="S19" s="87"/>
      <c r="T19" s="205"/>
    </row>
    <row r="20" spans="1:56" s="118" customFormat="1" hidden="1" x14ac:dyDescent="0.3">
      <c r="A20" s="283" t="s">
        <v>948</v>
      </c>
      <c r="B20" s="216" t="s">
        <v>1143</v>
      </c>
      <c r="C20" s="256" t="s">
        <v>952</v>
      </c>
      <c r="D20" s="274">
        <v>3</v>
      </c>
      <c r="E20" s="274" t="s">
        <v>935</v>
      </c>
      <c r="F20" s="274">
        <v>1</v>
      </c>
      <c r="G20" s="274" t="s">
        <v>51</v>
      </c>
      <c r="H20" s="274">
        <v>750000</v>
      </c>
      <c r="I20" s="249" t="s">
        <v>4</v>
      </c>
      <c r="J20" s="276">
        <v>1143.3676292805778</v>
      </c>
      <c r="K20" s="336" t="s">
        <v>3</v>
      </c>
      <c r="L20" s="166">
        <v>3430.1028878417337</v>
      </c>
      <c r="M20" s="166">
        <v>964.38034215840821</v>
      </c>
      <c r="N20" s="166">
        <v>2131.7637861180347</v>
      </c>
      <c r="O20" s="166">
        <v>333.95875956529022</v>
      </c>
      <c r="P20" s="166">
        <v>0</v>
      </c>
      <c r="Q20" s="87"/>
      <c r="R20" s="117">
        <f t="shared" si="0"/>
        <v>6.4234139826947008E-4</v>
      </c>
      <c r="S20" s="87"/>
      <c r="T20" s="205"/>
    </row>
    <row r="21" spans="1:56" s="118" customFormat="1" hidden="1" x14ac:dyDescent="0.3">
      <c r="A21" s="283" t="s">
        <v>948</v>
      </c>
      <c r="B21" s="216" t="s">
        <v>1144</v>
      </c>
      <c r="C21" s="256" t="s">
        <v>953</v>
      </c>
      <c r="D21" s="274">
        <v>1</v>
      </c>
      <c r="E21" s="274" t="s">
        <v>935</v>
      </c>
      <c r="F21" s="274">
        <v>1</v>
      </c>
      <c r="G21" s="274" t="s">
        <v>51</v>
      </c>
      <c r="H21" s="274">
        <v>800000</v>
      </c>
      <c r="I21" s="249" t="s">
        <v>4</v>
      </c>
      <c r="J21" s="276">
        <v>1219.592137899283</v>
      </c>
      <c r="K21" s="336" t="s">
        <v>3</v>
      </c>
      <c r="L21" s="166">
        <v>1219.592137899283</v>
      </c>
      <c r="M21" s="166">
        <v>342.89078832298952</v>
      </c>
      <c r="N21" s="166">
        <v>757.96045728641218</v>
      </c>
      <c r="O21" s="166">
        <v>118.74089228988096</v>
      </c>
      <c r="P21" s="166">
        <v>0</v>
      </c>
      <c r="Q21" s="87"/>
      <c r="R21" s="117">
        <f t="shared" si="0"/>
        <v>2.2838805271803379E-4</v>
      </c>
      <c r="S21" s="87"/>
      <c r="T21" s="205"/>
    </row>
    <row r="22" spans="1:56" x14ac:dyDescent="0.3">
      <c r="A22" s="233"/>
      <c r="B22" s="222" t="s">
        <v>909</v>
      </c>
      <c r="C22" s="293" t="s">
        <v>531</v>
      </c>
      <c r="D22" s="107"/>
      <c r="E22" s="107"/>
      <c r="F22" s="107"/>
      <c r="G22" s="107"/>
      <c r="H22" s="108"/>
      <c r="I22" s="109"/>
      <c r="J22" s="108"/>
      <c r="K22" s="333"/>
      <c r="L22" s="169">
        <f>SUM(L23:L24)</f>
        <v>2545.8985878647532</v>
      </c>
      <c r="M22" s="169">
        <f t="shared" ref="M22:P22" si="5">SUM(M23:M24)</f>
        <v>522.8266859106019</v>
      </c>
      <c r="N22" s="169">
        <f t="shared" si="5"/>
        <v>1967.0288706408828</v>
      </c>
      <c r="O22" s="169">
        <f t="shared" si="5"/>
        <v>56.043031313268905</v>
      </c>
      <c r="P22" s="169">
        <f t="shared" si="5"/>
        <v>0</v>
      </c>
      <c r="R22" s="110">
        <f t="shared" si="0"/>
        <v>4.7676006004889555E-4</v>
      </c>
      <c r="T22" s="205"/>
    </row>
    <row r="23" spans="1:56" x14ac:dyDescent="0.3">
      <c r="A23" s="235" t="s">
        <v>905</v>
      </c>
      <c r="B23" s="224" t="s">
        <v>532</v>
      </c>
      <c r="C23" s="241" t="s">
        <v>617</v>
      </c>
      <c r="D23" s="113">
        <v>25</v>
      </c>
      <c r="E23" s="113" t="s">
        <v>466</v>
      </c>
      <c r="F23" s="113">
        <v>1.6666666666666667</v>
      </c>
      <c r="G23" s="113" t="s">
        <v>51</v>
      </c>
      <c r="H23" s="114">
        <v>37680</v>
      </c>
      <c r="I23" s="115" t="s">
        <v>4</v>
      </c>
      <c r="J23" s="114">
        <v>57.44278969505622</v>
      </c>
      <c r="K23" s="336" t="s">
        <v>3</v>
      </c>
      <c r="L23" s="166">
        <f t="shared" ref="L23:L24" si="6">J23*F23*D23</f>
        <v>2393.4495706273428</v>
      </c>
      <c r="M23" s="166">
        <v>479.96533737022821</v>
      </c>
      <c r="N23" s="166">
        <v>1872.2838134800813</v>
      </c>
      <c r="O23" s="166">
        <v>41.200419777033787</v>
      </c>
      <c r="P23" s="166">
        <v>0</v>
      </c>
      <c r="R23" s="117">
        <f t="shared" si="0"/>
        <v>4.4821155345914132E-4</v>
      </c>
      <c r="T23" s="205"/>
    </row>
    <row r="24" spans="1:56" hidden="1" x14ac:dyDescent="0.3">
      <c r="A24" s="283" t="s">
        <v>948</v>
      </c>
      <c r="B24" s="224" t="s">
        <v>1145</v>
      </c>
      <c r="C24" s="256" t="s">
        <v>954</v>
      </c>
      <c r="D24" s="274">
        <v>5</v>
      </c>
      <c r="E24" s="274" t="s">
        <v>935</v>
      </c>
      <c r="F24" s="274">
        <v>1</v>
      </c>
      <c r="G24" s="274" t="s">
        <v>51</v>
      </c>
      <c r="H24" s="274">
        <v>20000</v>
      </c>
      <c r="I24" s="337" t="s">
        <v>4</v>
      </c>
      <c r="J24" s="274">
        <v>30.489803447482075</v>
      </c>
      <c r="K24" s="336" t="s">
        <v>3</v>
      </c>
      <c r="L24" s="166">
        <f t="shared" si="6"/>
        <v>152.44901723741037</v>
      </c>
      <c r="M24" s="166">
        <v>42.86134854037369</v>
      </c>
      <c r="N24" s="166">
        <v>94.745057160801522</v>
      </c>
      <c r="O24" s="166">
        <v>14.84261153623512</v>
      </c>
      <c r="P24" s="166">
        <v>0</v>
      </c>
      <c r="R24" s="117">
        <f t="shared" si="0"/>
        <v>2.8548506589754224E-5</v>
      </c>
      <c r="T24" s="205"/>
    </row>
    <row r="25" spans="1:56" s="119" customFormat="1" x14ac:dyDescent="0.3">
      <c r="A25" s="233"/>
      <c r="B25" s="222" t="s">
        <v>910</v>
      </c>
      <c r="C25" s="293" t="s">
        <v>533</v>
      </c>
      <c r="D25" s="107"/>
      <c r="E25" s="107"/>
      <c r="F25" s="107"/>
      <c r="G25" s="107"/>
      <c r="H25" s="108"/>
      <c r="I25" s="109"/>
      <c r="J25" s="108"/>
      <c r="K25" s="333"/>
      <c r="L25" s="169">
        <f>SUM(L26:L29)</f>
        <v>20520.696171089381</v>
      </c>
      <c r="M25" s="169">
        <f t="shared" ref="M25:P25" si="7">SUM(M26:M29)</f>
        <v>4832.2961011276957</v>
      </c>
      <c r="N25" s="169">
        <f t="shared" si="7"/>
        <v>15584.74296287934</v>
      </c>
      <c r="O25" s="169">
        <f t="shared" si="7"/>
        <v>103.65710708234614</v>
      </c>
      <c r="P25" s="169">
        <f t="shared" si="7"/>
        <v>0</v>
      </c>
      <c r="Q25" s="87"/>
      <c r="R25" s="110">
        <f t="shared" si="0"/>
        <v>3.8428271987766406E-3</v>
      </c>
      <c r="S25" s="87"/>
      <c r="T25" s="205"/>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row>
    <row r="26" spans="1:56" x14ac:dyDescent="0.3">
      <c r="A26" s="235" t="s">
        <v>905</v>
      </c>
      <c r="B26" s="224" t="s">
        <v>534</v>
      </c>
      <c r="C26" s="251" t="s">
        <v>618</v>
      </c>
      <c r="D26" s="113">
        <v>1</v>
      </c>
      <c r="E26" s="113" t="s">
        <v>54</v>
      </c>
      <c r="F26" s="113">
        <v>1</v>
      </c>
      <c r="G26" s="113" t="s">
        <v>51</v>
      </c>
      <c r="H26" s="114">
        <v>2800000</v>
      </c>
      <c r="I26" s="115" t="s">
        <v>4</v>
      </c>
      <c r="J26" s="114">
        <v>4268.5724826474907</v>
      </c>
      <c r="K26" s="336" t="s">
        <v>3</v>
      </c>
      <c r="L26" s="166">
        <f t="shared" ref="L26:L29" si="8">J26*F26*D26</f>
        <v>4268.5724826474907</v>
      </c>
      <c r="M26" s="166">
        <v>855.98913671123501</v>
      </c>
      <c r="N26" s="166">
        <v>3339.104890282948</v>
      </c>
      <c r="O26" s="166">
        <v>73.478455653308657</v>
      </c>
      <c r="P26" s="166">
        <v>0</v>
      </c>
      <c r="R26" s="117">
        <f t="shared" si="0"/>
        <v>7.9935818451311834E-4</v>
      </c>
      <c r="T26" s="205"/>
    </row>
    <row r="27" spans="1:56" x14ac:dyDescent="0.3">
      <c r="A27" s="235" t="s">
        <v>905</v>
      </c>
      <c r="B27" s="224" t="s">
        <v>535</v>
      </c>
      <c r="C27" s="251" t="s">
        <v>619</v>
      </c>
      <c r="D27" s="113">
        <v>1</v>
      </c>
      <c r="E27" s="113" t="s">
        <v>54</v>
      </c>
      <c r="F27" s="113">
        <v>1.3333333333333333</v>
      </c>
      <c r="G27" s="113" t="s">
        <v>51</v>
      </c>
      <c r="H27" s="114">
        <v>862500</v>
      </c>
      <c r="I27" s="115" t="s">
        <v>4</v>
      </c>
      <c r="J27" s="114">
        <v>1314.8727736726646</v>
      </c>
      <c r="K27" s="336" t="s">
        <v>3</v>
      </c>
      <c r="L27" s="166">
        <f t="shared" si="8"/>
        <v>1753.1636982302193</v>
      </c>
      <c r="M27" s="166">
        <v>351.56696686354297</v>
      </c>
      <c r="N27" s="166">
        <v>1371.4180799376393</v>
      </c>
      <c r="O27" s="166">
        <v>30.17865142903749</v>
      </c>
      <c r="P27" s="166">
        <v>0</v>
      </c>
      <c r="R27" s="117">
        <f t="shared" si="0"/>
        <v>3.2830782578217361E-4</v>
      </c>
      <c r="T27" s="205"/>
    </row>
    <row r="28" spans="1:56" hidden="1" x14ac:dyDescent="0.3">
      <c r="A28" s="234" t="s">
        <v>933</v>
      </c>
      <c r="B28" s="216" t="s">
        <v>777</v>
      </c>
      <c r="C28" s="251" t="s">
        <v>842</v>
      </c>
      <c r="D28" s="216">
        <v>1</v>
      </c>
      <c r="E28" s="216" t="s">
        <v>836</v>
      </c>
      <c r="F28" s="216">
        <v>1</v>
      </c>
      <c r="G28" s="216" t="s">
        <v>837</v>
      </c>
      <c r="H28" s="217">
        <v>7500</v>
      </c>
      <c r="I28" s="249" t="s">
        <v>772</v>
      </c>
      <c r="J28" s="217">
        <v>6882.4177168726283</v>
      </c>
      <c r="K28" s="336" t="s">
        <v>3</v>
      </c>
      <c r="L28" s="166">
        <f t="shared" si="8"/>
        <v>6882.4177168726283</v>
      </c>
      <c r="M28" s="166">
        <v>1720.6044292181571</v>
      </c>
      <c r="N28" s="166">
        <v>5161.8132876544714</v>
      </c>
      <c r="O28" s="166">
        <v>0</v>
      </c>
      <c r="P28" s="166">
        <v>0</v>
      </c>
      <c r="R28" s="117">
        <f t="shared" si="0"/>
        <v>1.2888423363044375E-3</v>
      </c>
      <c r="T28" s="205"/>
    </row>
    <row r="29" spans="1:56" hidden="1" x14ac:dyDescent="0.3">
      <c r="A29" s="234" t="s">
        <v>933</v>
      </c>
      <c r="B29" s="216" t="s">
        <v>778</v>
      </c>
      <c r="C29" s="251" t="s">
        <v>843</v>
      </c>
      <c r="D29" s="216">
        <v>1</v>
      </c>
      <c r="E29" s="216" t="s">
        <v>836</v>
      </c>
      <c r="F29" s="216">
        <v>1</v>
      </c>
      <c r="G29" s="216" t="s">
        <v>837</v>
      </c>
      <c r="H29" s="217">
        <v>8300</v>
      </c>
      <c r="I29" s="249" t="s">
        <v>772</v>
      </c>
      <c r="J29" s="217">
        <v>7616.5422733390424</v>
      </c>
      <c r="K29" s="336" t="s">
        <v>3</v>
      </c>
      <c r="L29" s="166">
        <f t="shared" si="8"/>
        <v>7616.5422733390424</v>
      </c>
      <c r="M29" s="166">
        <v>1904.1355683347606</v>
      </c>
      <c r="N29" s="166">
        <v>5712.4067050042813</v>
      </c>
      <c r="O29" s="166">
        <v>0</v>
      </c>
      <c r="P29" s="166">
        <v>0</v>
      </c>
      <c r="R29" s="117">
        <f t="shared" si="0"/>
        <v>1.4263188521769108E-3</v>
      </c>
      <c r="T29" s="205"/>
    </row>
    <row r="30" spans="1:56" s="120" customFormat="1" x14ac:dyDescent="0.3">
      <c r="A30" s="232"/>
      <c r="B30" s="221" t="s">
        <v>911</v>
      </c>
      <c r="C30" s="292" t="s">
        <v>536</v>
      </c>
      <c r="D30" s="103"/>
      <c r="E30" s="103"/>
      <c r="F30" s="103"/>
      <c r="G30" s="103"/>
      <c r="H30" s="104"/>
      <c r="I30" s="105"/>
      <c r="J30" s="104"/>
      <c r="K30" s="332"/>
      <c r="L30" s="168">
        <f>L31+L141</f>
        <v>2447455.3947665272</v>
      </c>
      <c r="M30" s="168">
        <f>M31+M141</f>
        <v>587939.97746779071</v>
      </c>
      <c r="N30" s="168">
        <f>N31+N141</f>
        <v>1742934.8385413883</v>
      </c>
      <c r="O30" s="168">
        <f>O31+O141</f>
        <v>116580.57875734828</v>
      </c>
      <c r="P30" s="168">
        <f>P31+P141</f>
        <v>0</v>
      </c>
      <c r="Q30" s="87"/>
      <c r="R30" s="106">
        <f t="shared" si="0"/>
        <v>0.45832500419999833</v>
      </c>
      <c r="S30" s="87"/>
      <c r="T30" s="205"/>
    </row>
    <row r="31" spans="1:56" x14ac:dyDescent="0.3">
      <c r="A31" s="233"/>
      <c r="B31" s="222" t="s">
        <v>912</v>
      </c>
      <c r="C31" s="293" t="s">
        <v>537</v>
      </c>
      <c r="D31" s="107"/>
      <c r="E31" s="107"/>
      <c r="F31" s="107"/>
      <c r="G31" s="107"/>
      <c r="H31" s="108"/>
      <c r="I31" s="109"/>
      <c r="J31" s="108"/>
      <c r="K31" s="333"/>
      <c r="L31" s="169">
        <f>L32+L73+L129</f>
        <v>1516852.4258170316</v>
      </c>
      <c r="M31" s="169">
        <f>M32+M73+M129</f>
        <v>364036.40186148521</v>
      </c>
      <c r="N31" s="169">
        <f>N32+N73+N129</f>
        <v>1083444.1851384246</v>
      </c>
      <c r="O31" s="169">
        <f>O32+O73+O129</f>
        <v>69371.838817121956</v>
      </c>
      <c r="P31" s="169">
        <f>P32+P73+P129</f>
        <v>0</v>
      </c>
      <c r="Q31" s="111"/>
      <c r="R31" s="110">
        <f t="shared" si="0"/>
        <v>0.28405477620550784</v>
      </c>
      <c r="T31" s="205"/>
    </row>
    <row r="32" spans="1:56" x14ac:dyDescent="0.3">
      <c r="A32" s="236"/>
      <c r="B32" s="225" t="s">
        <v>913</v>
      </c>
      <c r="C32" s="294" t="s">
        <v>500</v>
      </c>
      <c r="D32" s="121"/>
      <c r="E32" s="121"/>
      <c r="F32" s="121"/>
      <c r="G32" s="121"/>
      <c r="H32" s="122"/>
      <c r="I32" s="123"/>
      <c r="J32" s="122"/>
      <c r="K32" s="334"/>
      <c r="L32" s="170">
        <f t="shared" ref="L32:Q32" si="9">SUM(L33:L72)</f>
        <v>1066203.2970670676</v>
      </c>
      <c r="M32" s="170">
        <f t="shared" si="9"/>
        <v>257421.69403988589</v>
      </c>
      <c r="N32" s="170">
        <f t="shared" si="9"/>
        <v>758637.16459012404</v>
      </c>
      <c r="O32" s="170">
        <f t="shared" si="9"/>
        <v>50144.43843705779</v>
      </c>
      <c r="P32" s="170">
        <f t="shared" si="9"/>
        <v>0</v>
      </c>
      <c r="Q32" s="170">
        <f t="shared" si="9"/>
        <v>0</v>
      </c>
      <c r="R32" s="124">
        <f t="shared" si="0"/>
        <v>0.1996635491912333</v>
      </c>
      <c r="T32" s="205"/>
    </row>
    <row r="33" spans="1:20" x14ac:dyDescent="0.3">
      <c r="A33" s="235" t="s">
        <v>905</v>
      </c>
      <c r="B33" s="226" t="s">
        <v>732</v>
      </c>
      <c r="C33" s="241" t="s">
        <v>338</v>
      </c>
      <c r="D33" s="116">
        <v>1</v>
      </c>
      <c r="E33" s="113" t="s">
        <v>26</v>
      </c>
      <c r="F33" s="113">
        <v>23</v>
      </c>
      <c r="G33" s="113" t="s">
        <v>27</v>
      </c>
      <c r="H33" s="114">
        <v>1250000</v>
      </c>
      <c r="I33" s="125" t="s">
        <v>4</v>
      </c>
      <c r="J33" s="114">
        <v>1905.6127154676299</v>
      </c>
      <c r="K33" s="336" t="s">
        <v>3</v>
      </c>
      <c r="L33" s="166">
        <f t="shared" ref="L33:L43" si="10">J33*F33*D33</f>
        <v>43829.09245575549</v>
      </c>
      <c r="M33" s="166">
        <v>8789.1741715885746</v>
      </c>
      <c r="N33" s="166">
        <v>34285.451998440993</v>
      </c>
      <c r="O33" s="166">
        <v>754.46628572593738</v>
      </c>
      <c r="P33" s="166">
        <v>0</v>
      </c>
      <c r="R33" s="117">
        <f t="shared" si="0"/>
        <v>8.2076956445543414E-3</v>
      </c>
      <c r="T33" s="205"/>
    </row>
    <row r="34" spans="1:20" x14ac:dyDescent="0.3">
      <c r="A34" s="235" t="s">
        <v>905</v>
      </c>
      <c r="B34" s="226" t="s">
        <v>733</v>
      </c>
      <c r="C34" s="241" t="s">
        <v>34</v>
      </c>
      <c r="D34" s="116">
        <v>1</v>
      </c>
      <c r="E34" s="113" t="s">
        <v>26</v>
      </c>
      <c r="F34" s="113">
        <v>23</v>
      </c>
      <c r="G34" s="113" t="s">
        <v>27</v>
      </c>
      <c r="H34" s="114">
        <v>720000</v>
      </c>
      <c r="I34" s="125" t="s">
        <v>4</v>
      </c>
      <c r="J34" s="114">
        <v>1097.6329241093547</v>
      </c>
      <c r="K34" s="336" t="s">
        <v>3</v>
      </c>
      <c r="L34" s="166">
        <f t="shared" si="10"/>
        <v>25245.557254515159</v>
      </c>
      <c r="M34" s="166">
        <v>5062.5643228350191</v>
      </c>
      <c r="N34" s="166">
        <v>19748.420351102006</v>
      </c>
      <c r="O34" s="166">
        <v>434.57258057813982</v>
      </c>
      <c r="P34" s="166">
        <v>0</v>
      </c>
      <c r="R34" s="117">
        <f t="shared" si="0"/>
        <v>4.7276326912632999E-3</v>
      </c>
      <c r="T34" s="205"/>
    </row>
    <row r="35" spans="1:20" x14ac:dyDescent="0.3">
      <c r="A35" s="235" t="s">
        <v>905</v>
      </c>
      <c r="B35" s="226" t="s">
        <v>734</v>
      </c>
      <c r="C35" s="241" t="s">
        <v>35</v>
      </c>
      <c r="D35" s="116">
        <v>1</v>
      </c>
      <c r="E35" s="113" t="s">
        <v>26</v>
      </c>
      <c r="F35" s="113">
        <v>23</v>
      </c>
      <c r="G35" s="113" t="s">
        <v>27</v>
      </c>
      <c r="H35" s="114">
        <v>720000</v>
      </c>
      <c r="I35" s="125" t="s">
        <v>4</v>
      </c>
      <c r="J35" s="114">
        <v>1097.6329241093547</v>
      </c>
      <c r="K35" s="336" t="s">
        <v>3</v>
      </c>
      <c r="L35" s="166">
        <f t="shared" si="10"/>
        <v>25245.557254515159</v>
      </c>
      <c r="M35" s="166">
        <v>5062.5643228350191</v>
      </c>
      <c r="N35" s="166">
        <v>19748.420351102006</v>
      </c>
      <c r="O35" s="166">
        <v>434.57258057813982</v>
      </c>
      <c r="P35" s="166">
        <v>0</v>
      </c>
      <c r="R35" s="117">
        <f t="shared" si="0"/>
        <v>4.7276326912632999E-3</v>
      </c>
      <c r="T35" s="205"/>
    </row>
    <row r="36" spans="1:20" x14ac:dyDescent="0.3">
      <c r="A36" s="235" t="s">
        <v>905</v>
      </c>
      <c r="B36" s="226" t="s">
        <v>735</v>
      </c>
      <c r="C36" s="241" t="s">
        <v>36</v>
      </c>
      <c r="D36" s="116">
        <v>1</v>
      </c>
      <c r="E36" s="113" t="s">
        <v>26</v>
      </c>
      <c r="F36" s="113">
        <v>23</v>
      </c>
      <c r="G36" s="113" t="s">
        <v>27</v>
      </c>
      <c r="H36" s="114">
        <v>1250000</v>
      </c>
      <c r="I36" s="125" t="s">
        <v>4</v>
      </c>
      <c r="J36" s="114">
        <v>1905.6127154676299</v>
      </c>
      <c r="K36" s="336" t="s">
        <v>3</v>
      </c>
      <c r="L36" s="166">
        <f t="shared" si="10"/>
        <v>43829.09245575549</v>
      </c>
      <c r="M36" s="166">
        <v>8789.1741715885746</v>
      </c>
      <c r="N36" s="166">
        <v>34285.451998440993</v>
      </c>
      <c r="O36" s="166">
        <v>754.46628572593738</v>
      </c>
      <c r="P36" s="166">
        <v>0</v>
      </c>
      <c r="R36" s="117">
        <f t="shared" si="0"/>
        <v>8.2076956445543414E-3</v>
      </c>
      <c r="T36" s="205"/>
    </row>
    <row r="37" spans="1:20" x14ac:dyDescent="0.3">
      <c r="A37" s="235" t="s">
        <v>905</v>
      </c>
      <c r="B37" s="226" t="s">
        <v>736</v>
      </c>
      <c r="C37" s="241" t="s">
        <v>37</v>
      </c>
      <c r="D37" s="116">
        <v>1</v>
      </c>
      <c r="E37" s="113" t="s">
        <v>26</v>
      </c>
      <c r="F37" s="113">
        <v>23</v>
      </c>
      <c r="G37" s="113" t="s">
        <v>27</v>
      </c>
      <c r="H37" s="114">
        <v>850000</v>
      </c>
      <c r="I37" s="125" t="s">
        <v>4</v>
      </c>
      <c r="J37" s="114">
        <v>1295.8166465179881</v>
      </c>
      <c r="K37" s="336" t="s">
        <v>3</v>
      </c>
      <c r="L37" s="166">
        <f t="shared" si="10"/>
        <v>29803.782869913728</v>
      </c>
      <c r="M37" s="166">
        <v>5976.6384366802304</v>
      </c>
      <c r="N37" s="166">
        <v>23314.107358939869</v>
      </c>
      <c r="O37" s="166">
        <v>513.03707429363726</v>
      </c>
      <c r="P37" s="166">
        <v>0</v>
      </c>
      <c r="R37" s="117">
        <f t="shared" si="0"/>
        <v>5.5812330382969512E-3</v>
      </c>
      <c r="T37" s="205"/>
    </row>
    <row r="38" spans="1:20" x14ac:dyDescent="0.3">
      <c r="A38" s="235" t="s">
        <v>905</v>
      </c>
      <c r="B38" s="226" t="s">
        <v>765</v>
      </c>
      <c r="C38" s="241" t="s">
        <v>28</v>
      </c>
      <c r="D38" s="116">
        <v>1</v>
      </c>
      <c r="E38" s="113" t="s">
        <v>26</v>
      </c>
      <c r="F38" s="113">
        <v>24</v>
      </c>
      <c r="G38" s="113" t="s">
        <v>27</v>
      </c>
      <c r="H38" s="114">
        <v>850000</v>
      </c>
      <c r="I38" s="125" t="s">
        <v>4</v>
      </c>
      <c r="J38" s="114">
        <v>1295.8166465179881</v>
      </c>
      <c r="K38" s="336" t="s">
        <v>3</v>
      </c>
      <c r="L38" s="166">
        <f t="shared" si="10"/>
        <v>31099.599516431714</v>
      </c>
      <c r="M38" s="166">
        <v>6236.4922817532834</v>
      </c>
      <c r="N38" s="166">
        <v>24327.764200632904</v>
      </c>
      <c r="O38" s="166">
        <v>535.34303404553452</v>
      </c>
      <c r="P38" s="166">
        <v>0</v>
      </c>
      <c r="R38" s="117">
        <f t="shared" si="0"/>
        <v>5.8238953443098609E-3</v>
      </c>
      <c r="T38" s="205"/>
    </row>
    <row r="39" spans="1:20" x14ac:dyDescent="0.3">
      <c r="A39" s="235" t="s">
        <v>905</v>
      </c>
      <c r="B39" s="226" t="s">
        <v>766</v>
      </c>
      <c r="C39" s="241" t="s">
        <v>29</v>
      </c>
      <c r="D39" s="116">
        <v>1</v>
      </c>
      <c r="E39" s="113" t="s">
        <v>26</v>
      </c>
      <c r="F39" s="113">
        <v>24</v>
      </c>
      <c r="G39" s="113" t="s">
        <v>27</v>
      </c>
      <c r="H39" s="114">
        <v>850000</v>
      </c>
      <c r="I39" s="125" t="s">
        <v>4</v>
      </c>
      <c r="J39" s="114">
        <v>1295.8166465179881</v>
      </c>
      <c r="K39" s="336" t="s">
        <v>3</v>
      </c>
      <c r="L39" s="166">
        <f t="shared" si="10"/>
        <v>31099.599516431714</v>
      </c>
      <c r="M39" s="166">
        <v>6236.4922817532834</v>
      </c>
      <c r="N39" s="166">
        <v>24327.764200632904</v>
      </c>
      <c r="O39" s="166">
        <v>535.34303404553452</v>
      </c>
      <c r="P39" s="166">
        <v>0</v>
      </c>
      <c r="R39" s="117">
        <f t="shared" si="0"/>
        <v>5.8238953443098609E-3</v>
      </c>
      <c r="T39" s="205"/>
    </row>
    <row r="40" spans="1:20" x14ac:dyDescent="0.3">
      <c r="A40" s="235" t="s">
        <v>905</v>
      </c>
      <c r="B40" s="226" t="s">
        <v>767</v>
      </c>
      <c r="C40" s="241" t="s">
        <v>30</v>
      </c>
      <c r="D40" s="116">
        <v>4</v>
      </c>
      <c r="E40" s="113" t="s">
        <v>26</v>
      </c>
      <c r="F40" s="113">
        <v>24</v>
      </c>
      <c r="G40" s="113" t="s">
        <v>27</v>
      </c>
      <c r="H40" s="114">
        <v>322730</v>
      </c>
      <c r="I40" s="125" t="s">
        <v>4</v>
      </c>
      <c r="J40" s="114">
        <v>491.99871333029455</v>
      </c>
      <c r="K40" s="336" t="s">
        <v>3</v>
      </c>
      <c r="L40" s="166">
        <f t="shared" si="10"/>
        <v>47231.876479708277</v>
      </c>
      <c r="M40" s="166">
        <v>9471.5442545422939</v>
      </c>
      <c r="N40" s="166">
        <v>36947.291013977687</v>
      </c>
      <c r="O40" s="166">
        <v>813.04121118830767</v>
      </c>
      <c r="P40" s="166">
        <v>0</v>
      </c>
      <c r="R40" s="117">
        <f t="shared" si="0"/>
        <v>8.8449211504429259E-3</v>
      </c>
      <c r="T40" s="205"/>
    </row>
    <row r="41" spans="1:20" x14ac:dyDescent="0.3">
      <c r="A41" s="235" t="s">
        <v>905</v>
      </c>
      <c r="B41" s="226" t="s">
        <v>768</v>
      </c>
      <c r="C41" s="241" t="s">
        <v>31</v>
      </c>
      <c r="D41" s="116">
        <v>2</v>
      </c>
      <c r="E41" s="113" t="s">
        <v>26</v>
      </c>
      <c r="F41" s="113">
        <v>24</v>
      </c>
      <c r="G41" s="113" t="s">
        <v>27</v>
      </c>
      <c r="H41" s="114">
        <v>395326</v>
      </c>
      <c r="I41" s="125" t="s">
        <v>4</v>
      </c>
      <c r="J41" s="114">
        <v>602.67060188396499</v>
      </c>
      <c r="K41" s="336" t="s">
        <v>3</v>
      </c>
      <c r="L41" s="166">
        <f t="shared" si="10"/>
        <v>28928.18889043032</v>
      </c>
      <c r="M41" s="166">
        <v>5801.0530535915268</v>
      </c>
      <c r="N41" s="166">
        <v>22629.171083245659</v>
      </c>
      <c r="O41" s="166">
        <v>497.96475359314121</v>
      </c>
      <c r="P41" s="166">
        <v>0</v>
      </c>
      <c r="R41" s="117">
        <f t="shared" si="0"/>
        <v>5.4172641197285662E-3</v>
      </c>
      <c r="T41" s="205"/>
    </row>
    <row r="42" spans="1:20" x14ac:dyDescent="0.3">
      <c r="A42" s="235" t="s">
        <v>905</v>
      </c>
      <c r="B42" s="226" t="s">
        <v>769</v>
      </c>
      <c r="C42" s="241" t="s">
        <v>32</v>
      </c>
      <c r="D42" s="116">
        <v>1</v>
      </c>
      <c r="E42" s="113" t="s">
        <v>26</v>
      </c>
      <c r="F42" s="113">
        <v>24</v>
      </c>
      <c r="G42" s="113" t="s">
        <v>27</v>
      </c>
      <c r="H42" s="114">
        <v>322730</v>
      </c>
      <c r="I42" s="125" t="s">
        <v>4</v>
      </c>
      <c r="J42" s="114">
        <v>491.99871333029455</v>
      </c>
      <c r="K42" s="336" t="s">
        <v>3</v>
      </c>
      <c r="L42" s="166">
        <f t="shared" si="10"/>
        <v>11807.969119927069</v>
      </c>
      <c r="M42" s="166">
        <v>2367.8860636355735</v>
      </c>
      <c r="N42" s="166">
        <v>9236.8227534944217</v>
      </c>
      <c r="O42" s="166">
        <v>203.26030279707692</v>
      </c>
      <c r="P42" s="166">
        <v>0</v>
      </c>
      <c r="R42" s="117">
        <f t="shared" si="0"/>
        <v>2.2112302876107315E-3</v>
      </c>
      <c r="T42" s="205"/>
    </row>
    <row r="43" spans="1:20" x14ac:dyDescent="0.3">
      <c r="A43" s="235" t="s">
        <v>905</v>
      </c>
      <c r="B43" s="226" t="s">
        <v>770</v>
      </c>
      <c r="C43" s="241" t="s">
        <v>33</v>
      </c>
      <c r="D43" s="116">
        <v>1</v>
      </c>
      <c r="E43" s="113" t="s">
        <v>26</v>
      </c>
      <c r="F43" s="113">
        <v>24</v>
      </c>
      <c r="G43" s="113" t="s">
        <v>27</v>
      </c>
      <c r="H43" s="114">
        <v>322730</v>
      </c>
      <c r="I43" s="125" t="s">
        <v>4</v>
      </c>
      <c r="J43" s="114">
        <v>491.99871333029455</v>
      </c>
      <c r="K43" s="336" t="s">
        <v>3</v>
      </c>
      <c r="L43" s="166">
        <f t="shared" si="10"/>
        <v>11807.969119927069</v>
      </c>
      <c r="M43" s="166">
        <v>2367.8860636355735</v>
      </c>
      <c r="N43" s="166">
        <v>9236.8227534944217</v>
      </c>
      <c r="O43" s="166">
        <v>203.26030279707692</v>
      </c>
      <c r="P43" s="166">
        <v>0</v>
      </c>
      <c r="R43" s="117">
        <f t="shared" si="0"/>
        <v>2.2112302876107315E-3</v>
      </c>
      <c r="T43" s="205"/>
    </row>
    <row r="44" spans="1:20" x14ac:dyDescent="0.3">
      <c r="A44" s="235" t="s">
        <v>905</v>
      </c>
      <c r="B44" s="226" t="s">
        <v>737</v>
      </c>
      <c r="C44" s="241" t="s">
        <v>1146</v>
      </c>
      <c r="D44" s="116">
        <v>1</v>
      </c>
      <c r="E44" s="113" t="s">
        <v>65</v>
      </c>
      <c r="F44" s="113">
        <v>23</v>
      </c>
      <c r="G44" s="113" t="s">
        <v>27</v>
      </c>
      <c r="H44" s="114">
        <v>900000</v>
      </c>
      <c r="I44" s="125" t="s">
        <v>4</v>
      </c>
      <c r="J44" s="114">
        <v>1372.0411551366935</v>
      </c>
      <c r="K44" s="336" t="s">
        <v>3</v>
      </c>
      <c r="L44" s="166">
        <f t="shared" ref="L44:L57" si="11">J44*F44*D44</f>
        <v>31556.946568143951</v>
      </c>
      <c r="M44" s="166">
        <v>6328.2054035437741</v>
      </c>
      <c r="N44" s="166">
        <v>24685.52543887751</v>
      </c>
      <c r="O44" s="166">
        <v>543.21572572267485</v>
      </c>
      <c r="P44" s="166">
        <v>0</v>
      </c>
      <c r="R44" s="117">
        <f t="shared" si="0"/>
        <v>5.9095408640791247E-3</v>
      </c>
      <c r="T44" s="205"/>
    </row>
    <row r="45" spans="1:20" x14ac:dyDescent="0.3">
      <c r="A45" s="235" t="s">
        <v>905</v>
      </c>
      <c r="B45" s="226" t="s">
        <v>738</v>
      </c>
      <c r="C45" s="241" t="s">
        <v>1147</v>
      </c>
      <c r="D45" s="116">
        <v>1</v>
      </c>
      <c r="E45" s="113" t="s">
        <v>65</v>
      </c>
      <c r="F45" s="113">
        <v>23</v>
      </c>
      <c r="G45" s="113" t="s">
        <v>27</v>
      </c>
      <c r="H45" s="114">
        <v>750000</v>
      </c>
      <c r="I45" s="125" t="s">
        <v>4</v>
      </c>
      <c r="J45" s="114">
        <v>1143.3676292805778</v>
      </c>
      <c r="K45" s="336" t="s">
        <v>3</v>
      </c>
      <c r="L45" s="166">
        <f t="shared" si="11"/>
        <v>26297.45547345329</v>
      </c>
      <c r="M45" s="166">
        <v>5273.5045029531448</v>
      </c>
      <c r="N45" s="166">
        <v>20571.271199064591</v>
      </c>
      <c r="O45" s="166">
        <v>452.67977143556232</v>
      </c>
      <c r="P45" s="166">
        <v>0</v>
      </c>
      <c r="R45" s="117">
        <f t="shared" si="0"/>
        <v>4.9246173867326035E-3</v>
      </c>
      <c r="T45" s="205"/>
    </row>
    <row r="46" spans="1:20" x14ac:dyDescent="0.3">
      <c r="A46" s="235" t="s">
        <v>905</v>
      </c>
      <c r="B46" s="226" t="s">
        <v>739</v>
      </c>
      <c r="C46" s="241" t="s">
        <v>1148</v>
      </c>
      <c r="D46" s="116">
        <v>4</v>
      </c>
      <c r="E46" s="113" t="s">
        <v>65</v>
      </c>
      <c r="F46" s="113">
        <v>23</v>
      </c>
      <c r="G46" s="113" t="s">
        <v>27</v>
      </c>
      <c r="H46" s="114">
        <v>400000</v>
      </c>
      <c r="I46" s="125" t="s">
        <v>4</v>
      </c>
      <c r="J46" s="114">
        <v>609.79606894964149</v>
      </c>
      <c r="K46" s="336" t="s">
        <v>3</v>
      </c>
      <c r="L46" s="166">
        <f t="shared" si="11"/>
        <v>56101.238343367018</v>
      </c>
      <c r="M46" s="166">
        <v>11250.142939633375</v>
      </c>
      <c r="N46" s="166">
        <v>43885.378558004457</v>
      </c>
      <c r="O46" s="166">
        <v>965.71684572919969</v>
      </c>
      <c r="P46" s="166">
        <v>0</v>
      </c>
      <c r="R46" s="117">
        <f t="shared" si="0"/>
        <v>1.0505850425029556E-2</v>
      </c>
      <c r="T46" s="205"/>
    </row>
    <row r="47" spans="1:20" x14ac:dyDescent="0.3">
      <c r="A47" s="235" t="s">
        <v>905</v>
      </c>
      <c r="B47" s="226" t="s">
        <v>740</v>
      </c>
      <c r="C47" s="241" t="s">
        <v>1149</v>
      </c>
      <c r="D47" s="116">
        <v>1</v>
      </c>
      <c r="E47" s="113" t="s">
        <v>65</v>
      </c>
      <c r="F47" s="113">
        <v>23</v>
      </c>
      <c r="G47" s="113" t="s">
        <v>27</v>
      </c>
      <c r="H47" s="114">
        <v>400000</v>
      </c>
      <c r="I47" s="125" t="s">
        <v>4</v>
      </c>
      <c r="J47" s="114">
        <v>609.79606894964149</v>
      </c>
      <c r="K47" s="336" t="s">
        <v>3</v>
      </c>
      <c r="L47" s="166">
        <f t="shared" si="11"/>
        <v>14025.309585841755</v>
      </c>
      <c r="M47" s="166">
        <v>2812.5357349083438</v>
      </c>
      <c r="N47" s="166">
        <v>10971.344639501114</v>
      </c>
      <c r="O47" s="166">
        <v>241.42921143229992</v>
      </c>
      <c r="P47" s="166">
        <v>0</v>
      </c>
      <c r="R47" s="117">
        <f t="shared" si="0"/>
        <v>2.6264626062573889E-3</v>
      </c>
      <c r="T47" s="205"/>
    </row>
    <row r="48" spans="1:20" hidden="1" x14ac:dyDescent="0.3">
      <c r="A48" s="234" t="s">
        <v>933</v>
      </c>
      <c r="B48" s="252" t="s">
        <v>779</v>
      </c>
      <c r="C48" s="241" t="s">
        <v>844</v>
      </c>
      <c r="D48" s="252">
        <v>1</v>
      </c>
      <c r="E48" s="216" t="s">
        <v>845</v>
      </c>
      <c r="F48" s="216">
        <v>18</v>
      </c>
      <c r="G48" s="216" t="s">
        <v>846</v>
      </c>
      <c r="H48" s="217">
        <v>2500</v>
      </c>
      <c r="I48" s="218" t="s">
        <v>772</v>
      </c>
      <c r="J48" s="217">
        <v>2294.1392389575431</v>
      </c>
      <c r="K48" s="336" t="s">
        <v>3</v>
      </c>
      <c r="L48" s="166">
        <f t="shared" si="11"/>
        <v>41294.506301235771</v>
      </c>
      <c r="M48" s="166">
        <v>10323.626575308943</v>
      </c>
      <c r="N48" s="166">
        <v>30970.879725926829</v>
      </c>
      <c r="O48" s="166">
        <v>0</v>
      </c>
      <c r="P48" s="166">
        <v>0</v>
      </c>
      <c r="R48" s="117">
        <f t="shared" si="0"/>
        <v>7.7330540178266252E-3</v>
      </c>
      <c r="T48" s="205"/>
    </row>
    <row r="49" spans="1:20" hidden="1" x14ac:dyDescent="0.3">
      <c r="A49" s="234" t="s">
        <v>933</v>
      </c>
      <c r="B49" s="252" t="s">
        <v>780</v>
      </c>
      <c r="C49" s="241" t="s">
        <v>847</v>
      </c>
      <c r="D49" s="252">
        <v>1</v>
      </c>
      <c r="E49" s="216" t="s">
        <v>845</v>
      </c>
      <c r="F49" s="216">
        <v>18</v>
      </c>
      <c r="G49" s="216" t="s">
        <v>846</v>
      </c>
      <c r="H49" s="217">
        <v>1116</v>
      </c>
      <c r="I49" s="218" t="s">
        <v>772</v>
      </c>
      <c r="J49" s="217">
        <v>1024.1037562706472</v>
      </c>
      <c r="K49" s="336" t="s">
        <v>3</v>
      </c>
      <c r="L49" s="166">
        <f t="shared" si="11"/>
        <v>18433.867612871651</v>
      </c>
      <c r="M49" s="166">
        <v>4608.4669032179127</v>
      </c>
      <c r="N49" s="166">
        <v>13825.400709653739</v>
      </c>
      <c r="O49" s="166">
        <v>0</v>
      </c>
      <c r="P49" s="166">
        <v>0</v>
      </c>
      <c r="R49" s="117">
        <f t="shared" si="0"/>
        <v>3.452035313557806E-3</v>
      </c>
      <c r="T49" s="205"/>
    </row>
    <row r="50" spans="1:20" hidden="1" x14ac:dyDescent="0.3">
      <c r="A50" s="234" t="s">
        <v>933</v>
      </c>
      <c r="B50" s="252" t="s">
        <v>781</v>
      </c>
      <c r="C50" s="241" t="s">
        <v>847</v>
      </c>
      <c r="D50" s="252">
        <v>1</v>
      </c>
      <c r="E50" s="216" t="s">
        <v>845</v>
      </c>
      <c r="F50" s="216">
        <v>16</v>
      </c>
      <c r="G50" s="216" t="s">
        <v>846</v>
      </c>
      <c r="H50" s="217">
        <v>1116</v>
      </c>
      <c r="I50" s="218" t="s">
        <v>772</v>
      </c>
      <c r="J50" s="217">
        <v>1024.1037562706472</v>
      </c>
      <c r="K50" s="336" t="s">
        <v>3</v>
      </c>
      <c r="L50" s="166">
        <f t="shared" si="11"/>
        <v>16385.660100330355</v>
      </c>
      <c r="M50" s="166">
        <v>4096.4150250825887</v>
      </c>
      <c r="N50" s="166">
        <v>12289.245075247767</v>
      </c>
      <c r="O50" s="166">
        <v>0</v>
      </c>
      <c r="P50" s="166">
        <v>0</v>
      </c>
      <c r="R50" s="117">
        <f t="shared" si="0"/>
        <v>3.0684758342736053E-3</v>
      </c>
      <c r="T50" s="205"/>
    </row>
    <row r="51" spans="1:20" hidden="1" x14ac:dyDescent="0.3">
      <c r="A51" s="234" t="s">
        <v>933</v>
      </c>
      <c r="B51" s="252" t="s">
        <v>782</v>
      </c>
      <c r="C51" s="241" t="s">
        <v>848</v>
      </c>
      <c r="D51" s="252">
        <v>1</v>
      </c>
      <c r="E51" s="216" t="s">
        <v>845</v>
      </c>
      <c r="F51" s="216">
        <v>16</v>
      </c>
      <c r="G51" s="216" t="s">
        <v>846</v>
      </c>
      <c r="H51" s="217">
        <v>1488</v>
      </c>
      <c r="I51" s="218" t="s">
        <v>772</v>
      </c>
      <c r="J51" s="217">
        <v>1365.4716750275295</v>
      </c>
      <c r="K51" s="336" t="s">
        <v>3</v>
      </c>
      <c r="L51" s="166">
        <f t="shared" si="11"/>
        <v>21847.546800440472</v>
      </c>
      <c r="M51" s="166">
        <v>5461.886700110118</v>
      </c>
      <c r="N51" s="166">
        <v>16385.660100330355</v>
      </c>
      <c r="O51" s="166">
        <v>0</v>
      </c>
      <c r="P51" s="166">
        <v>0</v>
      </c>
      <c r="R51" s="117">
        <f t="shared" si="0"/>
        <v>4.091301112364807E-3</v>
      </c>
      <c r="T51" s="205"/>
    </row>
    <row r="52" spans="1:20" hidden="1" x14ac:dyDescent="0.3">
      <c r="A52" s="234" t="s">
        <v>933</v>
      </c>
      <c r="B52" s="252" t="s">
        <v>783</v>
      </c>
      <c r="C52" s="241" t="s">
        <v>849</v>
      </c>
      <c r="D52" s="252">
        <v>1</v>
      </c>
      <c r="E52" s="216" t="s">
        <v>845</v>
      </c>
      <c r="F52" s="216">
        <v>18</v>
      </c>
      <c r="G52" s="216" t="s">
        <v>846</v>
      </c>
      <c r="H52" s="217">
        <v>1500</v>
      </c>
      <c r="I52" s="218" t="s">
        <v>772</v>
      </c>
      <c r="J52" s="217">
        <v>1376.4835433745257</v>
      </c>
      <c r="K52" s="336" t="s">
        <v>3</v>
      </c>
      <c r="L52" s="166">
        <f t="shared" si="11"/>
        <v>24776.70378074146</v>
      </c>
      <c r="M52" s="166">
        <v>6194.175945185365</v>
      </c>
      <c r="N52" s="166">
        <v>18582.527835556095</v>
      </c>
      <c r="O52" s="166">
        <v>0</v>
      </c>
      <c r="P52" s="166">
        <v>0</v>
      </c>
      <c r="R52" s="117">
        <f t="shared" si="0"/>
        <v>4.6398324106959746E-3</v>
      </c>
      <c r="T52" s="205"/>
    </row>
    <row r="53" spans="1:20" hidden="1" x14ac:dyDescent="0.3">
      <c r="A53" s="234" t="s">
        <v>933</v>
      </c>
      <c r="B53" s="252" t="s">
        <v>784</v>
      </c>
      <c r="C53" s="241" t="s">
        <v>850</v>
      </c>
      <c r="D53" s="252">
        <v>1</v>
      </c>
      <c r="E53" s="216" t="s">
        <v>845</v>
      </c>
      <c r="F53" s="216">
        <v>15</v>
      </c>
      <c r="G53" s="216" t="s">
        <v>846</v>
      </c>
      <c r="H53" s="217">
        <v>950</v>
      </c>
      <c r="I53" s="218" t="s">
        <v>772</v>
      </c>
      <c r="J53" s="217">
        <v>871.77291080386635</v>
      </c>
      <c r="K53" s="336" t="s">
        <v>3</v>
      </c>
      <c r="L53" s="166">
        <f t="shared" si="11"/>
        <v>13076.593662057996</v>
      </c>
      <c r="M53" s="166">
        <v>3269.148415514499</v>
      </c>
      <c r="N53" s="166">
        <v>9807.445246543497</v>
      </c>
      <c r="O53" s="166">
        <v>0</v>
      </c>
      <c r="P53" s="166">
        <v>0</v>
      </c>
      <c r="R53" s="117">
        <f t="shared" si="0"/>
        <v>2.4488004389784318E-3</v>
      </c>
      <c r="T53" s="205"/>
    </row>
    <row r="54" spans="1:20" hidden="1" x14ac:dyDescent="0.3">
      <c r="A54" s="234" t="s">
        <v>933</v>
      </c>
      <c r="B54" s="252" t="s">
        <v>785</v>
      </c>
      <c r="C54" s="241" t="s">
        <v>851</v>
      </c>
      <c r="D54" s="252">
        <v>1</v>
      </c>
      <c r="E54" s="216" t="s">
        <v>845</v>
      </c>
      <c r="F54" s="216">
        <v>18</v>
      </c>
      <c r="G54" s="216" t="s">
        <v>846</v>
      </c>
      <c r="H54" s="217">
        <v>1500</v>
      </c>
      <c r="I54" s="218" t="s">
        <v>772</v>
      </c>
      <c r="J54" s="217">
        <v>1376.4835433745257</v>
      </c>
      <c r="K54" s="336" t="s">
        <v>3</v>
      </c>
      <c r="L54" s="166">
        <f t="shared" si="11"/>
        <v>24776.70378074146</v>
      </c>
      <c r="M54" s="166">
        <v>6194.175945185365</v>
      </c>
      <c r="N54" s="166">
        <v>18582.527835556095</v>
      </c>
      <c r="O54" s="166">
        <v>0</v>
      </c>
      <c r="P54" s="166">
        <v>0</v>
      </c>
      <c r="R54" s="117">
        <f t="shared" si="0"/>
        <v>4.6398324106959746E-3</v>
      </c>
      <c r="T54" s="205"/>
    </row>
    <row r="55" spans="1:20" hidden="1" x14ac:dyDescent="0.3">
      <c r="A55" s="234" t="s">
        <v>933</v>
      </c>
      <c r="B55" s="252" t="s">
        <v>786</v>
      </c>
      <c r="C55" s="241" t="s">
        <v>852</v>
      </c>
      <c r="D55" s="252">
        <v>1</v>
      </c>
      <c r="E55" s="216" t="s">
        <v>845</v>
      </c>
      <c r="F55" s="216">
        <v>6</v>
      </c>
      <c r="G55" s="216" t="s">
        <v>846</v>
      </c>
      <c r="H55" s="217">
        <v>675</v>
      </c>
      <c r="I55" s="218" t="s">
        <v>772</v>
      </c>
      <c r="J55" s="217">
        <v>619.41759451853659</v>
      </c>
      <c r="K55" s="336" t="s">
        <v>3</v>
      </c>
      <c r="L55" s="166">
        <f t="shared" si="11"/>
        <v>3716.5055671112195</v>
      </c>
      <c r="M55" s="166">
        <v>929.12639177780488</v>
      </c>
      <c r="N55" s="166">
        <v>2787.3791753334144</v>
      </c>
      <c r="O55" s="166">
        <v>0</v>
      </c>
      <c r="P55" s="166">
        <v>0</v>
      </c>
      <c r="R55" s="117">
        <f t="shared" si="0"/>
        <v>6.9597486160439626E-4</v>
      </c>
      <c r="T55" s="205"/>
    </row>
    <row r="56" spans="1:20" hidden="1" x14ac:dyDescent="0.3">
      <c r="A56" s="234" t="s">
        <v>933</v>
      </c>
      <c r="B56" s="252" t="s">
        <v>787</v>
      </c>
      <c r="C56" s="241" t="s">
        <v>853</v>
      </c>
      <c r="D56" s="252">
        <v>3</v>
      </c>
      <c r="E56" s="216" t="s">
        <v>845</v>
      </c>
      <c r="F56" s="216">
        <v>6</v>
      </c>
      <c r="G56" s="216" t="s">
        <v>846</v>
      </c>
      <c r="H56" s="217">
        <v>250</v>
      </c>
      <c r="I56" s="218" t="s">
        <v>772</v>
      </c>
      <c r="J56" s="217">
        <v>229.41392389575429</v>
      </c>
      <c r="K56" s="336" t="s">
        <v>3</v>
      </c>
      <c r="L56" s="166">
        <f t="shared" si="11"/>
        <v>4129.450630123577</v>
      </c>
      <c r="M56" s="166">
        <v>1032.3626575308942</v>
      </c>
      <c r="N56" s="166">
        <v>3097.0879725926825</v>
      </c>
      <c r="O56" s="166">
        <v>0</v>
      </c>
      <c r="P56" s="166">
        <v>0</v>
      </c>
      <c r="R56" s="117">
        <f t="shared" si="0"/>
        <v>7.7330540178266254E-4</v>
      </c>
      <c r="T56" s="205"/>
    </row>
    <row r="57" spans="1:20" hidden="1" x14ac:dyDescent="0.3">
      <c r="A57" s="234" t="s">
        <v>933</v>
      </c>
      <c r="B57" s="252" t="s">
        <v>788</v>
      </c>
      <c r="C57" s="241" t="s">
        <v>854</v>
      </c>
      <c r="D57" s="252">
        <v>1</v>
      </c>
      <c r="E57" s="216" t="s">
        <v>46</v>
      </c>
      <c r="F57" s="216">
        <v>18</v>
      </c>
      <c r="G57" s="216" t="s">
        <v>846</v>
      </c>
      <c r="H57" s="217">
        <v>350</v>
      </c>
      <c r="I57" s="218" t="s">
        <v>772</v>
      </c>
      <c r="J57" s="217">
        <v>321.179493454056</v>
      </c>
      <c r="K57" s="336" t="s">
        <v>3</v>
      </c>
      <c r="L57" s="166">
        <f t="shared" si="11"/>
        <v>5781.2308821730076</v>
      </c>
      <c r="M57" s="166">
        <v>1445.3077205432519</v>
      </c>
      <c r="N57" s="166">
        <v>4335.9231616297557</v>
      </c>
      <c r="O57" s="166">
        <v>0</v>
      </c>
      <c r="P57" s="166">
        <v>0</v>
      </c>
      <c r="R57" s="117">
        <f t="shared" si="0"/>
        <v>1.0826275624957276E-3</v>
      </c>
      <c r="T57" s="205"/>
    </row>
    <row r="58" spans="1:20" hidden="1" x14ac:dyDescent="0.3">
      <c r="A58" s="283" t="s">
        <v>948</v>
      </c>
      <c r="B58" s="252" t="s">
        <v>1168</v>
      </c>
      <c r="C58" s="256" t="s">
        <v>955</v>
      </c>
      <c r="D58" s="274">
        <v>3</v>
      </c>
      <c r="E58" s="274" t="s">
        <v>936</v>
      </c>
      <c r="F58" s="274">
        <v>22</v>
      </c>
      <c r="G58" s="274" t="s">
        <v>937</v>
      </c>
      <c r="H58" s="274">
        <v>907438</v>
      </c>
      <c r="I58" s="337" t="s">
        <v>4</v>
      </c>
      <c r="J58" s="217">
        <v>1383.3803130388121</v>
      </c>
      <c r="K58" s="336" t="s">
        <v>3</v>
      </c>
      <c r="L58" s="166">
        <f t="shared" ref="L58:L72" si="12">J58*F58*D58</f>
        <v>91303.100660561598</v>
      </c>
      <c r="M58" s="166">
        <v>25670.050821874556</v>
      </c>
      <c r="N58" s="166">
        <v>56743.675018723057</v>
      </c>
      <c r="O58" s="166">
        <v>8889.3748199639631</v>
      </c>
      <c r="P58" s="166">
        <v>0</v>
      </c>
      <c r="R58" s="117">
        <f t="shared" si="0"/>
        <v>1.709795981704364E-2</v>
      </c>
      <c r="T58" s="205"/>
    </row>
    <row r="59" spans="1:20" hidden="1" x14ac:dyDescent="0.3">
      <c r="A59" s="283" t="s">
        <v>948</v>
      </c>
      <c r="B59" s="252" t="s">
        <v>1169</v>
      </c>
      <c r="C59" s="256" t="s">
        <v>956</v>
      </c>
      <c r="D59" s="274">
        <v>1</v>
      </c>
      <c r="E59" s="274" t="s">
        <v>936</v>
      </c>
      <c r="F59" s="274">
        <v>22</v>
      </c>
      <c r="G59" s="274" t="s">
        <v>937</v>
      </c>
      <c r="H59" s="274">
        <v>976371</v>
      </c>
      <c r="I59" s="337" t="s">
        <v>4</v>
      </c>
      <c r="J59" s="217">
        <v>1488.4679940910762</v>
      </c>
      <c r="K59" s="336" t="s">
        <v>3</v>
      </c>
      <c r="L59" s="166">
        <f t="shared" si="12"/>
        <v>32746.295870003676</v>
      </c>
      <c r="M59" s="166">
        <v>9206.6871018569054</v>
      </c>
      <c r="N59" s="166">
        <v>20351.391765132768</v>
      </c>
      <c r="O59" s="166">
        <v>3188.2170030139928</v>
      </c>
      <c r="P59" s="166">
        <v>0</v>
      </c>
      <c r="R59" s="117">
        <f t="shared" si="0"/>
        <v>6.1322654640598839E-3</v>
      </c>
      <c r="T59" s="205"/>
    </row>
    <row r="60" spans="1:20" hidden="1" x14ac:dyDescent="0.3">
      <c r="A60" s="283" t="s">
        <v>948</v>
      </c>
      <c r="B60" s="252" t="s">
        <v>1170</v>
      </c>
      <c r="C60" s="256" t="s">
        <v>36</v>
      </c>
      <c r="D60" s="274">
        <v>1</v>
      </c>
      <c r="E60" s="274" t="s">
        <v>936</v>
      </c>
      <c r="F60" s="274">
        <v>22</v>
      </c>
      <c r="G60" s="274" t="s">
        <v>937</v>
      </c>
      <c r="H60" s="274">
        <v>907438</v>
      </c>
      <c r="I60" s="337" t="s">
        <v>4</v>
      </c>
      <c r="J60" s="217">
        <v>1383.3803130388121</v>
      </c>
      <c r="K60" s="336" t="s">
        <v>3</v>
      </c>
      <c r="L60" s="166">
        <f t="shared" si="12"/>
        <v>30434.366886853866</v>
      </c>
      <c r="M60" s="166">
        <v>8556.6836072915175</v>
      </c>
      <c r="N60" s="166">
        <v>18914.558339574352</v>
      </c>
      <c r="O60" s="166">
        <v>2963.124939987988</v>
      </c>
      <c r="P60" s="166">
        <v>0</v>
      </c>
      <c r="R60" s="117">
        <f t="shared" si="0"/>
        <v>5.6993199390145471E-3</v>
      </c>
      <c r="T60" s="205"/>
    </row>
    <row r="61" spans="1:20" hidden="1" x14ac:dyDescent="0.3">
      <c r="A61" s="283" t="s">
        <v>948</v>
      </c>
      <c r="B61" s="252" t="s">
        <v>1171</v>
      </c>
      <c r="C61" s="256" t="s">
        <v>957</v>
      </c>
      <c r="D61" s="274">
        <v>1</v>
      </c>
      <c r="E61" s="274" t="s">
        <v>936</v>
      </c>
      <c r="F61" s="274">
        <v>23</v>
      </c>
      <c r="G61" s="274" t="s">
        <v>937</v>
      </c>
      <c r="H61" s="274">
        <v>1319105</v>
      </c>
      <c r="I61" s="337" t="s">
        <v>4</v>
      </c>
      <c r="J61" s="217">
        <v>2010.9626088295422</v>
      </c>
      <c r="K61" s="336" t="s">
        <v>3</v>
      </c>
      <c r="L61" s="166">
        <f t="shared" si="12"/>
        <v>46252.140003079468</v>
      </c>
      <c r="M61" s="166">
        <v>13003.882408260417</v>
      </c>
      <c r="N61" s="166">
        <v>28745.096084002791</v>
      </c>
      <c r="O61" s="166">
        <v>4503.1615108162487</v>
      </c>
      <c r="P61" s="166">
        <v>0</v>
      </c>
      <c r="R61" s="117">
        <f t="shared" si="0"/>
        <v>8.6614498905678815E-3</v>
      </c>
      <c r="T61" s="205"/>
    </row>
    <row r="62" spans="1:20" hidden="1" x14ac:dyDescent="0.3">
      <c r="A62" s="283" t="s">
        <v>948</v>
      </c>
      <c r="B62" s="252" t="s">
        <v>1172</v>
      </c>
      <c r="C62" s="256" t="s">
        <v>958</v>
      </c>
      <c r="D62" s="274">
        <v>2</v>
      </c>
      <c r="E62" s="274" t="s">
        <v>936</v>
      </c>
      <c r="F62" s="274">
        <v>22</v>
      </c>
      <c r="G62" s="274" t="s">
        <v>937</v>
      </c>
      <c r="H62" s="274">
        <v>568282</v>
      </c>
      <c r="I62" s="337" t="s">
        <v>4</v>
      </c>
      <c r="J62" s="217">
        <v>866.34032413710042</v>
      </c>
      <c r="K62" s="336" t="s">
        <v>3</v>
      </c>
      <c r="L62" s="166">
        <f t="shared" si="12"/>
        <v>38118.974262032418</v>
      </c>
      <c r="M62" s="166">
        <v>10717.226463337083</v>
      </c>
      <c r="N62" s="166">
        <v>23690.440652320027</v>
      </c>
      <c r="O62" s="166">
        <v>3711.3071463752972</v>
      </c>
      <c r="P62" s="166">
        <v>0</v>
      </c>
      <c r="R62" s="117">
        <f t="shared" si="0"/>
        <v>7.1383850656090327E-3</v>
      </c>
      <c r="T62" s="205"/>
    </row>
    <row r="63" spans="1:20" hidden="1" x14ac:dyDescent="0.3">
      <c r="A63" s="283" t="s">
        <v>948</v>
      </c>
      <c r="B63" s="252" t="s">
        <v>1173</v>
      </c>
      <c r="C63" s="256" t="s">
        <v>959</v>
      </c>
      <c r="D63" s="277">
        <v>1</v>
      </c>
      <c r="E63" s="274" t="s">
        <v>936</v>
      </c>
      <c r="F63" s="274">
        <v>24</v>
      </c>
      <c r="G63" s="274" t="s">
        <v>937</v>
      </c>
      <c r="H63" s="274">
        <v>1052197</v>
      </c>
      <c r="I63" s="218" t="s">
        <v>4</v>
      </c>
      <c r="J63" s="217">
        <v>1604.0639859015148</v>
      </c>
      <c r="K63" s="336" t="s">
        <v>3</v>
      </c>
      <c r="L63" s="166">
        <f t="shared" si="12"/>
        <v>38497.535661636357</v>
      </c>
      <c r="M63" s="166">
        <v>10823.65976403254</v>
      </c>
      <c r="N63" s="166">
        <v>23925.711578261733</v>
      </c>
      <c r="O63" s="166">
        <v>3748.1643193420764</v>
      </c>
      <c r="P63" s="166">
        <v>0</v>
      </c>
      <c r="R63" s="117">
        <f t="shared" si="0"/>
        <v>7.2092767171727107E-3</v>
      </c>
      <c r="T63" s="205"/>
    </row>
    <row r="64" spans="1:20" hidden="1" x14ac:dyDescent="0.3">
      <c r="A64" s="283" t="s">
        <v>948</v>
      </c>
      <c r="B64" s="252" t="s">
        <v>1174</v>
      </c>
      <c r="C64" s="256" t="s">
        <v>960</v>
      </c>
      <c r="D64" s="277">
        <v>1</v>
      </c>
      <c r="E64" s="274" t="s">
        <v>936</v>
      </c>
      <c r="F64" s="274">
        <v>10</v>
      </c>
      <c r="G64" s="274" t="s">
        <v>937</v>
      </c>
      <c r="H64" s="274">
        <v>529533</v>
      </c>
      <c r="I64" s="218" t="s">
        <v>4</v>
      </c>
      <c r="J64" s="217">
        <v>807.26785444777636</v>
      </c>
      <c r="K64" s="336" t="s">
        <v>3</v>
      </c>
      <c r="L64" s="166">
        <f t="shared" si="12"/>
        <v>8072.6785444777634</v>
      </c>
      <c r="M64" s="166">
        <v>2269.6498476629704</v>
      </c>
      <c r="N64" s="166">
        <v>5017.0634353530713</v>
      </c>
      <c r="O64" s="166">
        <v>785.96526146171925</v>
      </c>
      <c r="P64" s="166">
        <v>0</v>
      </c>
      <c r="R64" s="117">
        <f t="shared" si="0"/>
        <v>1.5117376339992324E-3</v>
      </c>
      <c r="T64" s="205"/>
    </row>
    <row r="65" spans="1:20" hidden="1" x14ac:dyDescent="0.3">
      <c r="A65" s="283" t="s">
        <v>948</v>
      </c>
      <c r="B65" s="252" t="s">
        <v>1175</v>
      </c>
      <c r="C65" s="256" t="s">
        <v>961</v>
      </c>
      <c r="D65" s="277">
        <v>1</v>
      </c>
      <c r="E65" s="274" t="s">
        <v>936</v>
      </c>
      <c r="F65" s="274">
        <v>5</v>
      </c>
      <c r="G65" s="274" t="s">
        <v>937</v>
      </c>
      <c r="H65" s="274">
        <v>1219015</v>
      </c>
      <c r="I65" s="218" t="s">
        <v>4</v>
      </c>
      <c r="J65" s="217">
        <v>1858.3763874766182</v>
      </c>
      <c r="K65" s="336" t="s">
        <v>3</v>
      </c>
      <c r="L65" s="166">
        <f t="shared" si="12"/>
        <v>9291.881937383092</v>
      </c>
      <c r="M65" s="166">
        <v>2612.4313395471822</v>
      </c>
      <c r="N65" s="166">
        <v>5774.7822927437246</v>
      </c>
      <c r="O65" s="166">
        <v>904.66830509218289</v>
      </c>
      <c r="P65" s="166">
        <v>0</v>
      </c>
      <c r="R65" s="117">
        <f t="shared" si="0"/>
        <v>1.7400528880254626E-3</v>
      </c>
      <c r="T65" s="205"/>
    </row>
    <row r="66" spans="1:20" hidden="1" x14ac:dyDescent="0.3">
      <c r="A66" s="283" t="s">
        <v>948</v>
      </c>
      <c r="B66" s="252" t="s">
        <v>1176</v>
      </c>
      <c r="C66" s="256" t="s">
        <v>962</v>
      </c>
      <c r="D66" s="277">
        <v>5</v>
      </c>
      <c r="E66" s="274" t="s">
        <v>938</v>
      </c>
      <c r="F66" s="274">
        <v>24</v>
      </c>
      <c r="G66" s="274" t="s">
        <v>937</v>
      </c>
      <c r="H66" s="274">
        <v>142800</v>
      </c>
      <c r="I66" s="218" t="s">
        <v>4</v>
      </c>
      <c r="J66" s="217">
        <v>217.69719661502202</v>
      </c>
      <c r="K66" s="336" t="s">
        <v>3</v>
      </c>
      <c r="L66" s="166">
        <f t="shared" si="12"/>
        <v>26123.663593802645</v>
      </c>
      <c r="M66" s="166">
        <v>7344.7206858784366</v>
      </c>
      <c r="N66" s="166">
        <v>16235.512995074951</v>
      </c>
      <c r="O66" s="166">
        <v>2543.4299128492507</v>
      </c>
      <c r="P66" s="166">
        <v>0</v>
      </c>
      <c r="R66" s="117">
        <f t="shared" si="0"/>
        <v>4.8920720892202847E-3</v>
      </c>
      <c r="T66" s="205"/>
    </row>
    <row r="67" spans="1:20" hidden="1" x14ac:dyDescent="0.3">
      <c r="A67" s="283" t="s">
        <v>948</v>
      </c>
      <c r="B67" s="252" t="s">
        <v>1177</v>
      </c>
      <c r="C67" s="256" t="s">
        <v>963</v>
      </c>
      <c r="D67" s="277">
        <v>2</v>
      </c>
      <c r="E67" s="274" t="s">
        <v>936</v>
      </c>
      <c r="F67" s="274">
        <v>24</v>
      </c>
      <c r="G67" s="274" t="s">
        <v>937</v>
      </c>
      <c r="H67" s="274">
        <v>529534</v>
      </c>
      <c r="I67" s="218" t="s">
        <v>4</v>
      </c>
      <c r="J67" s="217">
        <v>807.26937893794866</v>
      </c>
      <c r="K67" s="336" t="s">
        <v>3</v>
      </c>
      <c r="L67" s="166">
        <f t="shared" si="12"/>
        <v>38748.930189021536</v>
      </c>
      <c r="M67" s="166">
        <v>10894.339842229558</v>
      </c>
      <c r="N67" s="166">
        <v>24081.94996732218</v>
      </c>
      <c r="O67" s="166">
        <v>3772.6403794697899</v>
      </c>
      <c r="P67" s="166">
        <v>0</v>
      </c>
      <c r="R67" s="117">
        <f t="shared" si="0"/>
        <v>7.2563543464794784E-3</v>
      </c>
      <c r="T67" s="205"/>
    </row>
    <row r="68" spans="1:20" hidden="1" x14ac:dyDescent="0.3">
      <c r="A68" s="283" t="s">
        <v>948</v>
      </c>
      <c r="B68" s="252" t="s">
        <v>1178</v>
      </c>
      <c r="C68" s="256" t="s">
        <v>964</v>
      </c>
      <c r="D68" s="277">
        <v>1</v>
      </c>
      <c r="E68" s="274" t="s">
        <v>936</v>
      </c>
      <c r="F68" s="274">
        <v>23</v>
      </c>
      <c r="G68" s="274" t="s">
        <v>937</v>
      </c>
      <c r="H68" s="274">
        <v>440117</v>
      </c>
      <c r="I68" s="218" t="s">
        <v>4</v>
      </c>
      <c r="J68" s="217">
        <v>670.95404119477348</v>
      </c>
      <c r="K68" s="336" t="s">
        <v>3</v>
      </c>
      <c r="L68" s="166">
        <f t="shared" si="12"/>
        <v>15431.942947479791</v>
      </c>
      <c r="M68" s="166">
        <v>4338.7218711750402</v>
      </c>
      <c r="N68" s="166">
        <v>9590.7493741613125</v>
      </c>
      <c r="O68" s="166">
        <v>1502.4717021434344</v>
      </c>
      <c r="P68" s="166">
        <v>0</v>
      </c>
      <c r="R68" s="117">
        <f t="shared" si="0"/>
        <v>2.8898771071954581E-3</v>
      </c>
      <c r="T68" s="205"/>
    </row>
    <row r="69" spans="1:20" hidden="1" x14ac:dyDescent="0.3">
      <c r="A69" s="283" t="s">
        <v>948</v>
      </c>
      <c r="B69" s="252" t="s">
        <v>1179</v>
      </c>
      <c r="C69" s="256" t="s">
        <v>965</v>
      </c>
      <c r="D69" s="277">
        <v>1</v>
      </c>
      <c r="E69" s="274" t="s">
        <v>936</v>
      </c>
      <c r="F69" s="274">
        <v>12</v>
      </c>
      <c r="G69" s="274" t="s">
        <v>937</v>
      </c>
      <c r="H69" s="274">
        <v>440117</v>
      </c>
      <c r="I69" s="218" t="s">
        <v>4</v>
      </c>
      <c r="J69" s="217">
        <v>670.95404119477348</v>
      </c>
      <c r="K69" s="336" t="s">
        <v>3</v>
      </c>
      <c r="L69" s="166">
        <f t="shared" si="12"/>
        <v>8051.4484943372818</v>
      </c>
      <c r="M69" s="166">
        <v>2263.6809762652383</v>
      </c>
      <c r="N69" s="166">
        <v>5003.8692386928587</v>
      </c>
      <c r="O69" s="166">
        <v>783.89827937918324</v>
      </c>
      <c r="P69" s="166">
        <v>0</v>
      </c>
      <c r="R69" s="117">
        <f t="shared" si="0"/>
        <v>1.5077619689715435E-3</v>
      </c>
      <c r="T69" s="205"/>
    </row>
    <row r="70" spans="1:20" hidden="1" x14ac:dyDescent="0.3">
      <c r="A70" s="283" t="s">
        <v>948</v>
      </c>
      <c r="B70" s="252" t="s">
        <v>1180</v>
      </c>
      <c r="C70" s="256" t="s">
        <v>966</v>
      </c>
      <c r="D70" s="277">
        <v>1</v>
      </c>
      <c r="E70" s="274" t="s">
        <v>936</v>
      </c>
      <c r="F70" s="274">
        <v>22</v>
      </c>
      <c r="G70" s="274" t="s">
        <v>937</v>
      </c>
      <c r="H70" s="274">
        <v>719440</v>
      </c>
      <c r="I70" s="218" t="s">
        <v>4</v>
      </c>
      <c r="J70" s="217">
        <v>1096.7792096128253</v>
      </c>
      <c r="K70" s="336" t="s">
        <v>3</v>
      </c>
      <c r="L70" s="166">
        <f t="shared" si="12"/>
        <v>24129.142611482155</v>
      </c>
      <c r="M70" s="166">
        <v>6783.9570906550198</v>
      </c>
      <c r="N70" s="166">
        <v>14995.94446322875</v>
      </c>
      <c r="O70" s="166">
        <v>2349.241057598379</v>
      </c>
      <c r="P70" s="166">
        <v>0</v>
      </c>
      <c r="R70" s="117">
        <f t="shared" ref="R70:R133" si="13">L70/$L$317</f>
        <v>4.5185662678052119E-3</v>
      </c>
      <c r="T70" s="205"/>
    </row>
    <row r="71" spans="1:20" hidden="1" x14ac:dyDescent="0.3">
      <c r="A71" s="283" t="s">
        <v>948</v>
      </c>
      <c r="B71" s="252" t="s">
        <v>1181</v>
      </c>
      <c r="C71" s="256" t="s">
        <v>967</v>
      </c>
      <c r="D71" s="277">
        <v>2</v>
      </c>
      <c r="E71" s="274" t="s">
        <v>936</v>
      </c>
      <c r="F71" s="274">
        <v>200</v>
      </c>
      <c r="G71" s="274" t="s">
        <v>939</v>
      </c>
      <c r="H71" s="274">
        <v>4500</v>
      </c>
      <c r="I71" s="218" t="s">
        <v>4</v>
      </c>
      <c r="J71" s="217">
        <v>6.8602057756834673</v>
      </c>
      <c r="K71" s="336" t="s">
        <v>3</v>
      </c>
      <c r="L71" s="166">
        <f t="shared" si="12"/>
        <v>2744.0823102733871</v>
      </c>
      <c r="M71" s="166">
        <v>771.50427372672664</v>
      </c>
      <c r="N71" s="166">
        <v>1705.4110288944275</v>
      </c>
      <c r="O71" s="166">
        <v>267.1670076522322</v>
      </c>
      <c r="P71" s="166">
        <v>0</v>
      </c>
      <c r="R71" s="117">
        <f t="shared" si="13"/>
        <v>5.1387311861557611E-4</v>
      </c>
      <c r="T71" s="205"/>
    </row>
    <row r="72" spans="1:20" hidden="1" x14ac:dyDescent="0.3">
      <c r="A72" s="283" t="s">
        <v>948</v>
      </c>
      <c r="B72" s="252" t="s">
        <v>1182</v>
      </c>
      <c r="C72" s="256" t="s">
        <v>969</v>
      </c>
      <c r="D72" s="277">
        <v>1</v>
      </c>
      <c r="E72" s="274" t="s">
        <v>936</v>
      </c>
      <c r="F72" s="274">
        <v>22</v>
      </c>
      <c r="G72" s="274" t="s">
        <v>937</v>
      </c>
      <c r="H72" s="274">
        <v>719439</v>
      </c>
      <c r="I72" s="218" t="s">
        <v>4</v>
      </c>
      <c r="J72" s="217">
        <v>1096.7776851226529</v>
      </c>
      <c r="K72" s="336" t="s">
        <v>3</v>
      </c>
      <c r="L72" s="166">
        <f t="shared" si="12"/>
        <v>24129.109072698364</v>
      </c>
      <c r="M72" s="166">
        <v>6783.9476611583405</v>
      </c>
      <c r="N72" s="166">
        <v>14995.923619316176</v>
      </c>
      <c r="O72" s="166">
        <v>2349.2377922238411</v>
      </c>
      <c r="P72" s="166">
        <v>0</v>
      </c>
      <c r="R72" s="117">
        <f t="shared" si="13"/>
        <v>4.518559987133762E-3</v>
      </c>
      <c r="T72" s="205"/>
    </row>
    <row r="73" spans="1:20" x14ac:dyDescent="0.3">
      <c r="A73" s="236"/>
      <c r="B73" s="225" t="s">
        <v>914</v>
      </c>
      <c r="C73" s="294" t="s">
        <v>501</v>
      </c>
      <c r="D73" s="121"/>
      <c r="E73" s="121"/>
      <c r="F73" s="121"/>
      <c r="G73" s="121"/>
      <c r="H73" s="122"/>
      <c r="I73" s="123"/>
      <c r="J73" s="122"/>
      <c r="K73" s="334"/>
      <c r="L73" s="170">
        <f>SUM(L74:L128)</f>
        <v>395958.58960066776</v>
      </c>
      <c r="M73" s="170">
        <f t="shared" ref="M73:P73" si="14">SUM(M74:M128)</f>
        <v>93918.973970231775</v>
      </c>
      <c r="N73" s="170">
        <f t="shared" si="14"/>
        <v>285472.01539950212</v>
      </c>
      <c r="O73" s="170">
        <f t="shared" si="14"/>
        <v>16567.600230933964</v>
      </c>
      <c r="P73" s="170">
        <f t="shared" si="14"/>
        <v>0</v>
      </c>
      <c r="Q73" s="118"/>
      <c r="R73" s="124">
        <f t="shared" si="13"/>
        <v>7.4149552482064077E-2</v>
      </c>
      <c r="T73" s="205"/>
    </row>
    <row r="74" spans="1:20" s="127" customFormat="1" x14ac:dyDescent="0.3">
      <c r="A74" s="235" t="s">
        <v>905</v>
      </c>
      <c r="B74" s="224" t="s">
        <v>741</v>
      </c>
      <c r="C74" s="241" t="s">
        <v>368</v>
      </c>
      <c r="D74" s="113">
        <v>1</v>
      </c>
      <c r="E74" s="113" t="s">
        <v>163</v>
      </c>
      <c r="F74" s="113">
        <v>6</v>
      </c>
      <c r="G74" s="113" t="s">
        <v>27</v>
      </c>
      <c r="H74" s="114">
        <v>1250000</v>
      </c>
      <c r="I74" s="115" t="s">
        <v>4</v>
      </c>
      <c r="J74" s="126">
        <v>1905.6127154676299</v>
      </c>
      <c r="K74" s="336" t="s">
        <v>3</v>
      </c>
      <c r="L74" s="166">
        <f t="shared" ref="L74:L90" si="15">J74*F74*D74</f>
        <v>11433.67629280578</v>
      </c>
      <c r="M74" s="166">
        <v>2292.8280447622369</v>
      </c>
      <c r="N74" s="166">
        <v>8944.0309561150407</v>
      </c>
      <c r="O74" s="166">
        <v>196.8172919285054</v>
      </c>
      <c r="P74" s="166">
        <v>0</v>
      </c>
      <c r="Q74" s="87"/>
      <c r="R74" s="117">
        <f t="shared" si="13"/>
        <v>2.1411379942315673E-3</v>
      </c>
      <c r="S74" s="87"/>
      <c r="T74" s="205"/>
    </row>
    <row r="75" spans="1:20" s="127" customFormat="1" x14ac:dyDescent="0.3">
      <c r="A75" s="235" t="s">
        <v>905</v>
      </c>
      <c r="B75" s="224" t="s">
        <v>742</v>
      </c>
      <c r="C75" s="241" t="s">
        <v>369</v>
      </c>
      <c r="D75" s="113">
        <v>1</v>
      </c>
      <c r="E75" s="113" t="s">
        <v>163</v>
      </c>
      <c r="F75" s="113">
        <v>6</v>
      </c>
      <c r="G75" s="113" t="s">
        <v>27</v>
      </c>
      <c r="H75" s="114">
        <v>850000</v>
      </c>
      <c r="I75" s="115" t="s">
        <v>4</v>
      </c>
      <c r="J75" s="126">
        <v>1295.8166465179881</v>
      </c>
      <c r="K75" s="336" t="s">
        <v>3</v>
      </c>
      <c r="L75" s="166">
        <f t="shared" si="15"/>
        <v>7774.8998791079284</v>
      </c>
      <c r="M75" s="166">
        <v>1559.1230704383208</v>
      </c>
      <c r="N75" s="166">
        <v>6081.9410501582261</v>
      </c>
      <c r="O75" s="166">
        <v>133.83575851138363</v>
      </c>
      <c r="P75" s="166">
        <v>0</v>
      </c>
      <c r="Q75" s="87"/>
      <c r="R75" s="117">
        <f t="shared" si="13"/>
        <v>1.4559738360774652E-3</v>
      </c>
      <c r="S75" s="87"/>
      <c r="T75" s="205"/>
    </row>
    <row r="76" spans="1:20" s="127" customFormat="1" x14ac:dyDescent="0.3">
      <c r="A76" s="235" t="s">
        <v>905</v>
      </c>
      <c r="B76" s="224" t="s">
        <v>743</v>
      </c>
      <c r="C76" s="241" t="s">
        <v>370</v>
      </c>
      <c r="D76" s="113">
        <v>1</v>
      </c>
      <c r="E76" s="113" t="s">
        <v>163</v>
      </c>
      <c r="F76" s="113">
        <v>6</v>
      </c>
      <c r="G76" s="113" t="s">
        <v>27</v>
      </c>
      <c r="H76" s="114">
        <v>850000</v>
      </c>
      <c r="I76" s="115" t="s">
        <v>4</v>
      </c>
      <c r="J76" s="126">
        <v>1295.8166465179881</v>
      </c>
      <c r="K76" s="336" t="s">
        <v>3</v>
      </c>
      <c r="L76" s="166">
        <f t="shared" si="15"/>
        <v>7774.8998791079284</v>
      </c>
      <c r="M76" s="166">
        <v>1559.1230704383208</v>
      </c>
      <c r="N76" s="166">
        <v>6081.9410501582261</v>
      </c>
      <c r="O76" s="166">
        <v>133.83575851138363</v>
      </c>
      <c r="P76" s="166">
        <v>0</v>
      </c>
      <c r="Q76" s="87"/>
      <c r="R76" s="117">
        <f t="shared" si="13"/>
        <v>1.4559738360774652E-3</v>
      </c>
      <c r="S76" s="87"/>
      <c r="T76" s="205"/>
    </row>
    <row r="77" spans="1:20" s="127" customFormat="1" x14ac:dyDescent="0.3">
      <c r="A77" s="235" t="s">
        <v>905</v>
      </c>
      <c r="B77" s="224" t="s">
        <v>744</v>
      </c>
      <c r="C77" s="241" t="s">
        <v>371</v>
      </c>
      <c r="D77" s="113">
        <v>8</v>
      </c>
      <c r="E77" s="113" t="s">
        <v>163</v>
      </c>
      <c r="F77" s="113">
        <v>6</v>
      </c>
      <c r="G77" s="113" t="s">
        <v>27</v>
      </c>
      <c r="H77" s="114">
        <v>271465.59999999998</v>
      </c>
      <c r="I77" s="115" t="s">
        <v>4</v>
      </c>
      <c r="J77" s="126">
        <v>413.84663933763949</v>
      </c>
      <c r="K77" s="336" t="s">
        <v>3</v>
      </c>
      <c r="L77" s="166">
        <f t="shared" si="15"/>
        <v>19864.638688206694</v>
      </c>
      <c r="M77" s="166">
        <v>3983.5132215565272</v>
      </c>
      <c r="N77" s="166">
        <v>15539.179071490193</v>
      </c>
      <c r="O77" s="166">
        <v>341.94639515997989</v>
      </c>
      <c r="P77" s="166">
        <v>0</v>
      </c>
      <c r="Q77" s="87"/>
      <c r="R77" s="117">
        <f t="shared" si="13"/>
        <v>3.7199699858359602E-3</v>
      </c>
      <c r="S77" s="87"/>
      <c r="T77" s="205"/>
    </row>
    <row r="78" spans="1:20" s="127" customFormat="1" x14ac:dyDescent="0.3">
      <c r="A78" s="235" t="s">
        <v>905</v>
      </c>
      <c r="B78" s="224" t="s">
        <v>745</v>
      </c>
      <c r="C78" s="241" t="s">
        <v>372</v>
      </c>
      <c r="D78" s="113">
        <v>7</v>
      </c>
      <c r="E78" s="113" t="s">
        <v>163</v>
      </c>
      <c r="F78" s="113">
        <v>6</v>
      </c>
      <c r="G78" s="113" t="s">
        <v>27</v>
      </c>
      <c r="H78" s="114">
        <v>373795.8</v>
      </c>
      <c r="I78" s="115" t="s">
        <v>4</v>
      </c>
      <c r="J78" s="126">
        <v>569.84802357471597</v>
      </c>
      <c r="K78" s="336" t="s">
        <v>3</v>
      </c>
      <c r="L78" s="166">
        <f t="shared" si="15"/>
        <v>23933.616990138071</v>
      </c>
      <c r="M78" s="166">
        <v>4799.4771622242815</v>
      </c>
      <c r="N78" s="166">
        <v>18722.150756208401</v>
      </c>
      <c r="O78" s="166">
        <v>411.98907170539553</v>
      </c>
      <c r="P78" s="166">
        <v>0</v>
      </c>
      <c r="Q78" s="87"/>
      <c r="R78" s="117">
        <f t="shared" si="13"/>
        <v>4.4819509809994294E-3</v>
      </c>
      <c r="S78" s="87"/>
      <c r="T78" s="205"/>
    </row>
    <row r="79" spans="1:20" s="127" customFormat="1" x14ac:dyDescent="0.3">
      <c r="A79" s="235" t="s">
        <v>905</v>
      </c>
      <c r="B79" s="224" t="s">
        <v>746</v>
      </c>
      <c r="C79" s="241" t="s">
        <v>373</v>
      </c>
      <c r="D79" s="113">
        <v>1</v>
      </c>
      <c r="E79" s="113" t="s">
        <v>163</v>
      </c>
      <c r="F79" s="113">
        <v>6</v>
      </c>
      <c r="G79" s="113" t="s">
        <v>27</v>
      </c>
      <c r="H79" s="114">
        <v>262660.53000000003</v>
      </c>
      <c r="I79" s="115" t="s">
        <v>4</v>
      </c>
      <c r="J79" s="126">
        <v>400.42339665557353</v>
      </c>
      <c r="K79" s="336" t="s">
        <v>3</v>
      </c>
      <c r="L79" s="166">
        <f t="shared" si="15"/>
        <v>2402.5403799334413</v>
      </c>
      <c r="M79" s="166">
        <v>481.78834354889034</v>
      </c>
      <c r="N79" s="166">
        <v>1879.3951290156667</v>
      </c>
      <c r="O79" s="166">
        <v>41.356907368884762</v>
      </c>
      <c r="P79" s="166">
        <v>0</v>
      </c>
      <c r="Q79" s="87"/>
      <c r="R79" s="117">
        <f t="shared" si="13"/>
        <v>4.4991395229440032E-4</v>
      </c>
      <c r="S79" s="87"/>
      <c r="T79" s="205"/>
    </row>
    <row r="80" spans="1:20" s="127" customFormat="1" x14ac:dyDescent="0.3">
      <c r="A80" s="235" t="s">
        <v>905</v>
      </c>
      <c r="B80" s="224" t="s">
        <v>747</v>
      </c>
      <c r="C80" s="241" t="s">
        <v>374</v>
      </c>
      <c r="D80" s="113">
        <v>1</v>
      </c>
      <c r="E80" s="113" t="s">
        <v>163</v>
      </c>
      <c r="F80" s="113">
        <v>6</v>
      </c>
      <c r="G80" s="113" t="s">
        <v>27</v>
      </c>
      <c r="H80" s="114">
        <v>398803.07</v>
      </c>
      <c r="I80" s="115" t="s">
        <v>4</v>
      </c>
      <c r="J80" s="126">
        <v>607.97136092762184</v>
      </c>
      <c r="K80" s="336" t="s">
        <v>3</v>
      </c>
      <c r="L80" s="166">
        <f t="shared" si="15"/>
        <v>3647.8281655657311</v>
      </c>
      <c r="M80" s="166">
        <v>731.50949058662206</v>
      </c>
      <c r="N80" s="166">
        <v>2853.5256027789706</v>
      </c>
      <c r="O80" s="166">
        <v>62.793072200139335</v>
      </c>
      <c r="P80" s="166">
        <v>0</v>
      </c>
      <c r="Q80" s="87"/>
      <c r="R80" s="117">
        <f t="shared" si="13"/>
        <v>6.8311392431455301E-4</v>
      </c>
      <c r="S80" s="87"/>
      <c r="T80" s="205"/>
    </row>
    <row r="81" spans="1:20" s="127" customFormat="1" x14ac:dyDescent="0.3">
      <c r="A81" s="235" t="s">
        <v>905</v>
      </c>
      <c r="B81" s="224" t="s">
        <v>748</v>
      </c>
      <c r="C81" s="241" t="s">
        <v>375</v>
      </c>
      <c r="D81" s="113">
        <v>1</v>
      </c>
      <c r="E81" s="113" t="s">
        <v>163</v>
      </c>
      <c r="F81" s="113">
        <v>6</v>
      </c>
      <c r="G81" s="113" t="s">
        <v>27</v>
      </c>
      <c r="H81" s="114">
        <v>271648.07</v>
      </c>
      <c r="I81" s="115" t="s">
        <v>4</v>
      </c>
      <c r="J81" s="126">
        <v>414.12481305939264</v>
      </c>
      <c r="K81" s="336" t="s">
        <v>3</v>
      </c>
      <c r="L81" s="166">
        <f t="shared" si="15"/>
        <v>2484.7488783563558</v>
      </c>
      <c r="M81" s="166">
        <v>498.27385056122819</v>
      </c>
      <c r="N81" s="166">
        <v>1943.7029977991242</v>
      </c>
      <c r="O81" s="166">
        <v>42.772029996004051</v>
      </c>
      <c r="P81" s="166">
        <v>0</v>
      </c>
      <c r="Q81" s="87"/>
      <c r="R81" s="117">
        <f t="shared" si="13"/>
        <v>4.6530880298934103E-4</v>
      </c>
      <c r="S81" s="87"/>
      <c r="T81" s="205"/>
    </row>
    <row r="82" spans="1:20" s="127" customFormat="1" x14ac:dyDescent="0.3">
      <c r="A82" s="235" t="s">
        <v>905</v>
      </c>
      <c r="B82" s="224" t="s">
        <v>749</v>
      </c>
      <c r="C82" s="241" t="s">
        <v>377</v>
      </c>
      <c r="D82" s="113">
        <v>1</v>
      </c>
      <c r="E82" s="113" t="s">
        <v>163</v>
      </c>
      <c r="F82" s="113">
        <v>6</v>
      </c>
      <c r="G82" s="113" t="s">
        <v>27</v>
      </c>
      <c r="H82" s="114">
        <v>1250000</v>
      </c>
      <c r="I82" s="115" t="s">
        <v>4</v>
      </c>
      <c r="J82" s="126">
        <v>1905.6127154676299</v>
      </c>
      <c r="K82" s="336" t="s">
        <v>3</v>
      </c>
      <c r="L82" s="166">
        <f t="shared" si="15"/>
        <v>11433.67629280578</v>
      </c>
      <c r="M82" s="166">
        <v>2292.8280447622369</v>
      </c>
      <c r="N82" s="166">
        <v>8944.0309561150407</v>
      </c>
      <c r="O82" s="166">
        <v>196.8172919285054</v>
      </c>
      <c r="P82" s="166">
        <v>0</v>
      </c>
      <c r="Q82" s="87"/>
      <c r="R82" s="117">
        <f t="shared" si="13"/>
        <v>2.1411379942315673E-3</v>
      </c>
      <c r="S82" s="87"/>
      <c r="T82" s="205"/>
    </row>
    <row r="83" spans="1:20" s="127" customFormat="1" x14ac:dyDescent="0.3">
      <c r="A83" s="235" t="s">
        <v>905</v>
      </c>
      <c r="B83" s="224" t="s">
        <v>750</v>
      </c>
      <c r="C83" s="241" t="s">
        <v>378</v>
      </c>
      <c r="D83" s="113">
        <v>1</v>
      </c>
      <c r="E83" s="113" t="s">
        <v>163</v>
      </c>
      <c r="F83" s="113">
        <v>6</v>
      </c>
      <c r="G83" s="113" t="s">
        <v>27</v>
      </c>
      <c r="H83" s="114">
        <v>850000</v>
      </c>
      <c r="I83" s="115" t="s">
        <v>4</v>
      </c>
      <c r="J83" s="126">
        <v>1295.8166465179881</v>
      </c>
      <c r="K83" s="336" t="s">
        <v>3</v>
      </c>
      <c r="L83" s="166">
        <f t="shared" si="15"/>
        <v>7774.8998791079284</v>
      </c>
      <c r="M83" s="166">
        <v>1559.1230704383208</v>
      </c>
      <c r="N83" s="166">
        <v>6081.9410501582261</v>
      </c>
      <c r="O83" s="166">
        <v>133.83575851138363</v>
      </c>
      <c r="P83" s="166">
        <v>0</v>
      </c>
      <c r="Q83" s="87"/>
      <c r="R83" s="117">
        <f t="shared" si="13"/>
        <v>1.4559738360774652E-3</v>
      </c>
      <c r="S83" s="87"/>
      <c r="T83" s="205"/>
    </row>
    <row r="84" spans="1:20" s="127" customFormat="1" x14ac:dyDescent="0.3">
      <c r="A84" s="235" t="s">
        <v>905</v>
      </c>
      <c r="B84" s="224" t="s">
        <v>751</v>
      </c>
      <c r="C84" s="241" t="s">
        <v>379</v>
      </c>
      <c r="D84" s="113">
        <v>1</v>
      </c>
      <c r="E84" s="113" t="s">
        <v>163</v>
      </c>
      <c r="F84" s="113">
        <v>6</v>
      </c>
      <c r="G84" s="113" t="s">
        <v>27</v>
      </c>
      <c r="H84" s="114">
        <v>623000</v>
      </c>
      <c r="I84" s="115" t="s">
        <v>4</v>
      </c>
      <c r="J84" s="126">
        <v>949.75737738906662</v>
      </c>
      <c r="K84" s="336" t="s">
        <v>3</v>
      </c>
      <c r="L84" s="166">
        <f t="shared" si="15"/>
        <v>5698.5442643343995</v>
      </c>
      <c r="M84" s="166">
        <v>1142.7454975094986</v>
      </c>
      <c r="N84" s="166">
        <v>4457.7050285277355</v>
      </c>
      <c r="O84" s="166">
        <v>98.093738297167064</v>
      </c>
      <c r="P84" s="166">
        <v>0</v>
      </c>
      <c r="Q84" s="87"/>
      <c r="R84" s="117">
        <f t="shared" si="13"/>
        <v>1.067143176325013E-3</v>
      </c>
      <c r="S84" s="87"/>
      <c r="T84" s="205"/>
    </row>
    <row r="85" spans="1:20" s="127" customFormat="1" x14ac:dyDescent="0.3">
      <c r="A85" s="235" t="s">
        <v>905</v>
      </c>
      <c r="B85" s="224" t="s">
        <v>752</v>
      </c>
      <c r="C85" s="241" t="s">
        <v>381</v>
      </c>
      <c r="D85" s="113">
        <v>1</v>
      </c>
      <c r="E85" s="113" t="s">
        <v>163</v>
      </c>
      <c r="F85" s="113">
        <v>6</v>
      </c>
      <c r="G85" s="113" t="s">
        <v>27</v>
      </c>
      <c r="H85" s="114">
        <v>1250000</v>
      </c>
      <c r="I85" s="115" t="s">
        <v>4</v>
      </c>
      <c r="J85" s="126">
        <v>1905.6127154676299</v>
      </c>
      <c r="K85" s="336" t="s">
        <v>3</v>
      </c>
      <c r="L85" s="166">
        <f t="shared" si="15"/>
        <v>11433.67629280578</v>
      </c>
      <c r="M85" s="166">
        <v>2292.8280447622369</v>
      </c>
      <c r="N85" s="166">
        <v>8944.0309561150407</v>
      </c>
      <c r="O85" s="166">
        <v>196.8172919285054</v>
      </c>
      <c r="P85" s="166">
        <v>0</v>
      </c>
      <c r="Q85" s="87"/>
      <c r="R85" s="117">
        <f t="shared" si="13"/>
        <v>2.1411379942315673E-3</v>
      </c>
      <c r="S85" s="87"/>
      <c r="T85" s="205"/>
    </row>
    <row r="86" spans="1:20" s="127" customFormat="1" x14ac:dyDescent="0.3">
      <c r="A86" s="235" t="s">
        <v>905</v>
      </c>
      <c r="B86" s="224" t="s">
        <v>753</v>
      </c>
      <c r="C86" s="241" t="s">
        <v>382</v>
      </c>
      <c r="D86" s="113">
        <v>1</v>
      </c>
      <c r="E86" s="113" t="s">
        <v>163</v>
      </c>
      <c r="F86" s="113">
        <v>6</v>
      </c>
      <c r="G86" s="113" t="s">
        <v>27</v>
      </c>
      <c r="H86" s="114">
        <v>623000</v>
      </c>
      <c r="I86" s="115" t="s">
        <v>4</v>
      </c>
      <c r="J86" s="126">
        <v>949.75737738906662</v>
      </c>
      <c r="K86" s="336" t="s">
        <v>3</v>
      </c>
      <c r="L86" s="166">
        <f t="shared" si="15"/>
        <v>5698.5442643343995</v>
      </c>
      <c r="M86" s="166">
        <v>1142.7454975094986</v>
      </c>
      <c r="N86" s="166">
        <v>4457.7050285277355</v>
      </c>
      <c r="O86" s="166">
        <v>98.093738297167064</v>
      </c>
      <c r="P86" s="166">
        <v>0</v>
      </c>
      <c r="Q86" s="87"/>
      <c r="R86" s="117">
        <f t="shared" si="13"/>
        <v>1.067143176325013E-3</v>
      </c>
      <c r="S86" s="87"/>
      <c r="T86" s="205"/>
    </row>
    <row r="87" spans="1:20" s="127" customFormat="1" x14ac:dyDescent="0.3">
      <c r="A87" s="235" t="s">
        <v>905</v>
      </c>
      <c r="B87" s="224" t="s">
        <v>754</v>
      </c>
      <c r="C87" s="241" t="s">
        <v>383</v>
      </c>
      <c r="D87" s="113">
        <v>1</v>
      </c>
      <c r="E87" s="113" t="s">
        <v>163</v>
      </c>
      <c r="F87" s="113">
        <v>6</v>
      </c>
      <c r="G87" s="113" t="s">
        <v>27</v>
      </c>
      <c r="H87" s="114">
        <v>1100000</v>
      </c>
      <c r="I87" s="115" t="s">
        <v>4</v>
      </c>
      <c r="J87" s="126">
        <v>1676.9391896115142</v>
      </c>
      <c r="K87" s="336" t="s">
        <v>3</v>
      </c>
      <c r="L87" s="166">
        <f t="shared" si="15"/>
        <v>10061.635137669085</v>
      </c>
      <c r="M87" s="166">
        <v>2017.6886793907684</v>
      </c>
      <c r="N87" s="166">
        <v>7870.7472413812347</v>
      </c>
      <c r="O87" s="166">
        <v>173.19921689708474</v>
      </c>
      <c r="P87" s="166">
        <v>0</v>
      </c>
      <c r="Q87" s="87"/>
      <c r="R87" s="117">
        <f t="shared" si="13"/>
        <v>1.8842014349237789E-3</v>
      </c>
      <c r="S87" s="87"/>
      <c r="T87" s="205"/>
    </row>
    <row r="88" spans="1:20" s="127" customFormat="1" x14ac:dyDescent="0.3">
      <c r="A88" s="235" t="s">
        <v>905</v>
      </c>
      <c r="B88" s="224" t="s">
        <v>755</v>
      </c>
      <c r="C88" s="241" t="s">
        <v>385</v>
      </c>
      <c r="D88" s="113">
        <v>1</v>
      </c>
      <c r="E88" s="113" t="s">
        <v>163</v>
      </c>
      <c r="F88" s="113">
        <v>6</v>
      </c>
      <c r="G88" s="113" t="s">
        <v>27</v>
      </c>
      <c r="H88" s="114">
        <v>1300000</v>
      </c>
      <c r="I88" s="115" t="s">
        <v>4</v>
      </c>
      <c r="J88" s="126">
        <v>1981.837224086335</v>
      </c>
      <c r="K88" s="336" t="s">
        <v>3</v>
      </c>
      <c r="L88" s="166">
        <f t="shared" si="15"/>
        <v>11891.023344518009</v>
      </c>
      <c r="M88" s="166">
        <v>2384.5411665527263</v>
      </c>
      <c r="N88" s="166">
        <v>9301.7921943596411</v>
      </c>
      <c r="O88" s="166">
        <v>204.68998360564558</v>
      </c>
      <c r="P88" s="166">
        <v>0</v>
      </c>
      <c r="Q88" s="87"/>
      <c r="R88" s="117">
        <f t="shared" si="13"/>
        <v>2.2267835140008297E-3</v>
      </c>
      <c r="S88" s="87"/>
      <c r="T88" s="205"/>
    </row>
    <row r="89" spans="1:20" s="127" customFormat="1" x14ac:dyDescent="0.3">
      <c r="A89" s="235" t="s">
        <v>905</v>
      </c>
      <c r="B89" s="224" t="s">
        <v>756</v>
      </c>
      <c r="C89" s="241" t="s">
        <v>386</v>
      </c>
      <c r="D89" s="113">
        <v>1</v>
      </c>
      <c r="E89" s="113" t="s">
        <v>163</v>
      </c>
      <c r="F89" s="113">
        <v>6</v>
      </c>
      <c r="G89" s="113" t="s">
        <v>27</v>
      </c>
      <c r="H89" s="114">
        <v>850000</v>
      </c>
      <c r="I89" s="115" t="s">
        <v>4</v>
      </c>
      <c r="J89" s="126">
        <v>1295.8166465179881</v>
      </c>
      <c r="K89" s="336" t="s">
        <v>3</v>
      </c>
      <c r="L89" s="166">
        <f t="shared" si="15"/>
        <v>7774.8998791079284</v>
      </c>
      <c r="M89" s="166">
        <v>1559.1230704383208</v>
      </c>
      <c r="N89" s="166">
        <v>6081.9410501582261</v>
      </c>
      <c r="O89" s="166">
        <v>133.83575851138363</v>
      </c>
      <c r="P89" s="166">
        <v>0</v>
      </c>
      <c r="Q89" s="87"/>
      <c r="R89" s="117">
        <f t="shared" si="13"/>
        <v>1.4559738360774652E-3</v>
      </c>
      <c r="S89" s="87"/>
      <c r="T89" s="205"/>
    </row>
    <row r="90" spans="1:20" s="127" customFormat="1" x14ac:dyDescent="0.3">
      <c r="A90" s="235" t="s">
        <v>905</v>
      </c>
      <c r="B90" s="224" t="s">
        <v>757</v>
      </c>
      <c r="C90" s="241" t="s">
        <v>387</v>
      </c>
      <c r="D90" s="113">
        <v>1</v>
      </c>
      <c r="E90" s="113" t="s">
        <v>163</v>
      </c>
      <c r="F90" s="113">
        <v>6</v>
      </c>
      <c r="G90" s="113" t="s">
        <v>27</v>
      </c>
      <c r="H90" s="114">
        <v>850000</v>
      </c>
      <c r="I90" s="115" t="s">
        <v>4</v>
      </c>
      <c r="J90" s="126">
        <v>1295.8166465179881</v>
      </c>
      <c r="K90" s="336" t="s">
        <v>3</v>
      </c>
      <c r="L90" s="166">
        <f t="shared" si="15"/>
        <v>7774.8998791079284</v>
      </c>
      <c r="M90" s="166">
        <v>1559.1230704383208</v>
      </c>
      <c r="N90" s="166">
        <v>6081.9410501582261</v>
      </c>
      <c r="O90" s="166">
        <v>133.83575851138363</v>
      </c>
      <c r="P90" s="166">
        <v>0</v>
      </c>
      <c r="Q90" s="87"/>
      <c r="R90" s="117">
        <f t="shared" si="13"/>
        <v>1.4559738360774652E-3</v>
      </c>
      <c r="S90" s="87"/>
      <c r="T90" s="205"/>
    </row>
    <row r="91" spans="1:20" s="127" customFormat="1" x14ac:dyDescent="0.3">
      <c r="A91" s="235" t="s">
        <v>905</v>
      </c>
      <c r="B91" s="224" t="s">
        <v>758</v>
      </c>
      <c r="C91" s="241" t="s">
        <v>1150</v>
      </c>
      <c r="D91" s="113">
        <v>1</v>
      </c>
      <c r="E91" s="113" t="s">
        <v>65</v>
      </c>
      <c r="F91" s="113">
        <v>23</v>
      </c>
      <c r="G91" s="113" t="s">
        <v>27</v>
      </c>
      <c r="H91" s="114">
        <v>150000</v>
      </c>
      <c r="I91" s="115" t="s">
        <v>4</v>
      </c>
      <c r="J91" s="126">
        <v>228.67352585611556</v>
      </c>
      <c r="K91" s="336" t="s">
        <v>3</v>
      </c>
      <c r="L91" s="166">
        <f t="shared" ref="L91:L93" si="16">J91*F91*D91</f>
        <v>5259.4910946906575</v>
      </c>
      <c r="M91" s="166">
        <v>1054.7009005906289</v>
      </c>
      <c r="N91" s="166">
        <v>4114.2542398129181</v>
      </c>
      <c r="O91" s="166">
        <v>90.53595428711246</v>
      </c>
      <c r="P91" s="166">
        <v>0</v>
      </c>
      <c r="Q91" s="87"/>
      <c r="R91" s="117">
        <f t="shared" si="13"/>
        <v>9.8492347734652078E-4</v>
      </c>
      <c r="S91" s="87"/>
      <c r="T91" s="205"/>
    </row>
    <row r="92" spans="1:20" s="127" customFormat="1" x14ac:dyDescent="0.3">
      <c r="A92" s="235" t="s">
        <v>905</v>
      </c>
      <c r="B92" s="224" t="s">
        <v>759</v>
      </c>
      <c r="C92" s="241" t="s">
        <v>1151</v>
      </c>
      <c r="D92" s="113">
        <v>1</v>
      </c>
      <c r="E92" s="113" t="s">
        <v>65</v>
      </c>
      <c r="F92" s="113">
        <v>23</v>
      </c>
      <c r="G92" s="113" t="s">
        <v>27</v>
      </c>
      <c r="H92" s="114">
        <v>450000.00000000017</v>
      </c>
      <c r="I92" s="115" t="s">
        <v>4</v>
      </c>
      <c r="J92" s="126">
        <v>686.02057756834699</v>
      </c>
      <c r="K92" s="336" t="s">
        <v>3</v>
      </c>
      <c r="L92" s="166">
        <f t="shared" si="16"/>
        <v>15778.473284071981</v>
      </c>
      <c r="M92" s="166">
        <v>3164.102701771888</v>
      </c>
      <c r="N92" s="166">
        <v>12342.762719438761</v>
      </c>
      <c r="O92" s="166">
        <v>271.60786286133754</v>
      </c>
      <c r="P92" s="166">
        <v>0</v>
      </c>
      <c r="Q92" s="87"/>
      <c r="R92" s="117">
        <f t="shared" si="13"/>
        <v>2.9547704320395636E-3</v>
      </c>
      <c r="S92" s="87"/>
      <c r="T92" s="205"/>
    </row>
    <row r="93" spans="1:20" s="127" customFormat="1" x14ac:dyDescent="0.3">
      <c r="A93" s="235" t="s">
        <v>905</v>
      </c>
      <c r="B93" s="224" t="s">
        <v>760</v>
      </c>
      <c r="C93" s="241" t="s">
        <v>1152</v>
      </c>
      <c r="D93" s="113">
        <v>1</v>
      </c>
      <c r="E93" s="113" t="s">
        <v>65</v>
      </c>
      <c r="F93" s="113">
        <v>23</v>
      </c>
      <c r="G93" s="113" t="s">
        <v>27</v>
      </c>
      <c r="H93" s="114">
        <v>250000.00000000012</v>
      </c>
      <c r="I93" s="115" t="s">
        <v>4</v>
      </c>
      <c r="J93" s="126">
        <v>381.12254309352613</v>
      </c>
      <c r="K93" s="336" t="s">
        <v>3</v>
      </c>
      <c r="L93" s="166">
        <f t="shared" si="16"/>
        <v>8765.8184911511016</v>
      </c>
      <c r="M93" s="166">
        <v>1757.8348343177158</v>
      </c>
      <c r="N93" s="166">
        <v>6857.0903996882007</v>
      </c>
      <c r="O93" s="166">
        <v>150.89325714518753</v>
      </c>
      <c r="P93" s="166">
        <v>0</v>
      </c>
      <c r="Q93" s="87"/>
      <c r="R93" s="117">
        <f t="shared" si="13"/>
        <v>1.641539128910869E-3</v>
      </c>
      <c r="S93" s="87"/>
      <c r="T93" s="205"/>
    </row>
    <row r="94" spans="1:20" s="127" customFormat="1" hidden="1" x14ac:dyDescent="0.3">
      <c r="A94" s="268" t="s">
        <v>933</v>
      </c>
      <c r="B94" s="216" t="s">
        <v>789</v>
      </c>
      <c r="C94" s="241" t="s">
        <v>855</v>
      </c>
      <c r="D94" s="216">
        <v>1</v>
      </c>
      <c r="E94" s="216" t="s">
        <v>845</v>
      </c>
      <c r="F94" s="216">
        <v>2</v>
      </c>
      <c r="G94" s="216" t="s">
        <v>856</v>
      </c>
      <c r="H94" s="217">
        <v>2449.9990090813881</v>
      </c>
      <c r="I94" s="249" t="s">
        <v>772</v>
      </c>
      <c r="J94" s="250">
        <v>2248.2555448562839</v>
      </c>
      <c r="K94" s="336" t="s">
        <v>3</v>
      </c>
      <c r="L94" s="166">
        <f t="shared" ref="L94:L115" si="17">J94*F94*D94</f>
        <v>4496.5110897125678</v>
      </c>
      <c r="M94" s="166">
        <v>1124.127772428142</v>
      </c>
      <c r="N94" s="166">
        <v>3372.3833172844261</v>
      </c>
      <c r="O94" s="166">
        <v>0</v>
      </c>
      <c r="P94" s="166">
        <v>0</v>
      </c>
      <c r="Q94" s="87"/>
      <c r="R94" s="117">
        <f t="shared" si="13"/>
        <v>8.4204331914880352E-4</v>
      </c>
      <c r="S94" s="87"/>
      <c r="T94" s="205"/>
    </row>
    <row r="95" spans="1:20" s="127" customFormat="1" hidden="1" x14ac:dyDescent="0.3">
      <c r="A95" s="268" t="s">
        <v>933</v>
      </c>
      <c r="B95" s="216" t="s">
        <v>790</v>
      </c>
      <c r="C95" s="241" t="s">
        <v>857</v>
      </c>
      <c r="D95" s="216">
        <v>1</v>
      </c>
      <c r="E95" s="216" t="s">
        <v>845</v>
      </c>
      <c r="F95" s="216">
        <v>2</v>
      </c>
      <c r="G95" s="216" t="s">
        <v>856</v>
      </c>
      <c r="H95" s="217">
        <v>2450.3252499782761</v>
      </c>
      <c r="I95" s="249" t="s">
        <v>772</v>
      </c>
      <c r="J95" s="250">
        <v>2248.5549216734453</v>
      </c>
      <c r="K95" s="336" t="s">
        <v>3</v>
      </c>
      <c r="L95" s="166">
        <f t="shared" si="17"/>
        <v>4497.1098433468906</v>
      </c>
      <c r="M95" s="166">
        <v>1124.2774608367226</v>
      </c>
      <c r="N95" s="166">
        <v>3372.8323825101679</v>
      </c>
      <c r="O95" s="166">
        <v>0</v>
      </c>
      <c r="P95" s="166">
        <v>0</v>
      </c>
      <c r="Q95" s="87"/>
      <c r="R95" s="117">
        <f t="shared" si="13"/>
        <v>8.4215544530340171E-4</v>
      </c>
      <c r="S95" s="87"/>
      <c r="T95" s="205"/>
    </row>
    <row r="96" spans="1:20" s="127" customFormat="1" hidden="1" x14ac:dyDescent="0.3">
      <c r="A96" s="268" t="s">
        <v>933</v>
      </c>
      <c r="B96" s="216" t="s">
        <v>791</v>
      </c>
      <c r="C96" s="241" t="s">
        <v>858</v>
      </c>
      <c r="D96" s="216">
        <v>1</v>
      </c>
      <c r="E96" s="216" t="s">
        <v>845</v>
      </c>
      <c r="F96" s="216">
        <v>2</v>
      </c>
      <c r="G96" s="216" t="s">
        <v>856</v>
      </c>
      <c r="H96" s="217">
        <v>2450.3252499782761</v>
      </c>
      <c r="I96" s="249" t="s">
        <v>772</v>
      </c>
      <c r="J96" s="250">
        <v>2248.5549216734453</v>
      </c>
      <c r="K96" s="336" t="s">
        <v>3</v>
      </c>
      <c r="L96" s="166">
        <f t="shared" si="17"/>
        <v>4497.1098433468906</v>
      </c>
      <c r="M96" s="166">
        <v>1124.2774608367226</v>
      </c>
      <c r="N96" s="166">
        <v>3372.8323825101679</v>
      </c>
      <c r="O96" s="166">
        <v>0</v>
      </c>
      <c r="P96" s="166">
        <v>0</v>
      </c>
      <c r="Q96" s="87"/>
      <c r="R96" s="117">
        <f t="shared" si="13"/>
        <v>8.4215544530340171E-4</v>
      </c>
      <c r="S96" s="87"/>
      <c r="T96" s="205"/>
    </row>
    <row r="97" spans="1:20" s="127" customFormat="1" hidden="1" x14ac:dyDescent="0.3">
      <c r="A97" s="268" t="s">
        <v>933</v>
      </c>
      <c r="B97" s="216" t="s">
        <v>792</v>
      </c>
      <c r="C97" s="241" t="s">
        <v>859</v>
      </c>
      <c r="D97" s="216">
        <v>1</v>
      </c>
      <c r="E97" s="216" t="s">
        <v>845</v>
      </c>
      <c r="F97" s="216">
        <v>2</v>
      </c>
      <c r="G97" s="216" t="s">
        <v>856</v>
      </c>
      <c r="H97" s="217">
        <v>3540.718370259026</v>
      </c>
      <c r="I97" s="249" t="s">
        <v>772</v>
      </c>
      <c r="J97" s="250">
        <v>3249.1603789236133</v>
      </c>
      <c r="K97" s="336" t="s">
        <v>3</v>
      </c>
      <c r="L97" s="166">
        <f t="shared" si="17"/>
        <v>6498.3207578472266</v>
      </c>
      <c r="M97" s="166">
        <v>1624.5801894618066</v>
      </c>
      <c r="N97" s="166">
        <v>4873.7405683854195</v>
      </c>
      <c r="O97" s="166">
        <v>0</v>
      </c>
      <c r="P97" s="166">
        <v>0</v>
      </c>
      <c r="Q97" s="87"/>
      <c r="R97" s="117">
        <f t="shared" si="13"/>
        <v>1.2169140630721824E-3</v>
      </c>
      <c r="S97" s="87"/>
      <c r="T97" s="205"/>
    </row>
    <row r="98" spans="1:20" s="127" customFormat="1" hidden="1" x14ac:dyDescent="0.3">
      <c r="A98" s="268" t="s">
        <v>933</v>
      </c>
      <c r="B98" s="216" t="s">
        <v>793</v>
      </c>
      <c r="C98" s="241" t="s">
        <v>860</v>
      </c>
      <c r="D98" s="216">
        <v>1</v>
      </c>
      <c r="E98" s="216" t="s">
        <v>845</v>
      </c>
      <c r="F98" s="216">
        <v>2</v>
      </c>
      <c r="G98" s="216" t="s">
        <v>856</v>
      </c>
      <c r="H98" s="217">
        <v>3540.718370259026</v>
      </c>
      <c r="I98" s="249" t="s">
        <v>772</v>
      </c>
      <c r="J98" s="250">
        <v>3249.1603789236133</v>
      </c>
      <c r="K98" s="336" t="s">
        <v>3</v>
      </c>
      <c r="L98" s="166">
        <f t="shared" si="17"/>
        <v>6498.3207578472266</v>
      </c>
      <c r="M98" s="166">
        <v>1624.5801894618066</v>
      </c>
      <c r="N98" s="166">
        <v>4873.7405683854195</v>
      </c>
      <c r="O98" s="166">
        <v>0</v>
      </c>
      <c r="P98" s="166">
        <v>0</v>
      </c>
      <c r="Q98" s="87"/>
      <c r="R98" s="117">
        <f t="shared" si="13"/>
        <v>1.2169140630721824E-3</v>
      </c>
      <c r="S98" s="87"/>
      <c r="T98" s="205"/>
    </row>
    <row r="99" spans="1:20" s="127" customFormat="1" hidden="1" x14ac:dyDescent="0.3">
      <c r="A99" s="268" t="s">
        <v>933</v>
      </c>
      <c r="B99" s="216" t="s">
        <v>794</v>
      </c>
      <c r="C99" s="241" t="s">
        <v>861</v>
      </c>
      <c r="D99" s="216">
        <v>1</v>
      </c>
      <c r="E99" s="216" t="s">
        <v>845</v>
      </c>
      <c r="F99" s="216">
        <v>2</v>
      </c>
      <c r="G99" s="216" t="s">
        <v>856</v>
      </c>
      <c r="H99" s="217">
        <v>1686.5129878940236</v>
      </c>
      <c r="I99" s="249" t="s">
        <v>772</v>
      </c>
      <c r="J99" s="250">
        <v>1547.6382490156827</v>
      </c>
      <c r="K99" s="336" t="s">
        <v>3</v>
      </c>
      <c r="L99" s="166">
        <f t="shared" si="17"/>
        <v>3095.2764980313655</v>
      </c>
      <c r="M99" s="166">
        <v>773.81912450784137</v>
      </c>
      <c r="N99" s="166">
        <v>2321.457373523524</v>
      </c>
      <c r="O99" s="166">
        <v>0</v>
      </c>
      <c r="P99" s="166">
        <v>0</v>
      </c>
      <c r="Q99" s="87"/>
      <c r="R99" s="117">
        <f t="shared" si="13"/>
        <v>5.7963982387336294E-4</v>
      </c>
      <c r="S99" s="87"/>
      <c r="T99" s="205"/>
    </row>
    <row r="100" spans="1:20" s="127" customFormat="1" hidden="1" x14ac:dyDescent="0.3">
      <c r="A100" s="268" t="s">
        <v>933</v>
      </c>
      <c r="B100" s="216" t="s">
        <v>795</v>
      </c>
      <c r="C100" s="241" t="s">
        <v>862</v>
      </c>
      <c r="D100" s="216">
        <v>1</v>
      </c>
      <c r="E100" s="216" t="s">
        <v>845</v>
      </c>
      <c r="F100" s="216">
        <v>2</v>
      </c>
      <c r="G100" s="216" t="s">
        <v>856</v>
      </c>
      <c r="H100" s="217">
        <v>1719.3611776381683</v>
      </c>
      <c r="I100" s="249" t="s">
        <v>772</v>
      </c>
      <c r="J100" s="250">
        <v>1577.7815774239889</v>
      </c>
      <c r="K100" s="336" t="s">
        <v>3</v>
      </c>
      <c r="L100" s="166">
        <f t="shared" si="17"/>
        <v>3155.5631548479778</v>
      </c>
      <c r="M100" s="166">
        <v>788.89078871199445</v>
      </c>
      <c r="N100" s="166">
        <v>2366.6723661359833</v>
      </c>
      <c r="O100" s="166">
        <v>0</v>
      </c>
      <c r="P100" s="166">
        <v>0</v>
      </c>
      <c r="Q100" s="87"/>
      <c r="R100" s="117">
        <f t="shared" si="13"/>
        <v>5.9092946057022022E-4</v>
      </c>
      <c r="S100" s="87"/>
      <c r="T100" s="205"/>
    </row>
    <row r="101" spans="1:20" s="127" customFormat="1" hidden="1" x14ac:dyDescent="0.3">
      <c r="A101" s="268" t="s">
        <v>933</v>
      </c>
      <c r="B101" s="216" t="s">
        <v>796</v>
      </c>
      <c r="C101" s="241" t="s">
        <v>863</v>
      </c>
      <c r="D101" s="216">
        <v>1</v>
      </c>
      <c r="E101" s="216" t="s">
        <v>845</v>
      </c>
      <c r="F101" s="216">
        <v>2</v>
      </c>
      <c r="G101" s="216" t="s">
        <v>856</v>
      </c>
      <c r="H101" s="217">
        <v>950</v>
      </c>
      <c r="I101" s="249" t="s">
        <v>772</v>
      </c>
      <c r="J101" s="250">
        <v>871.77291080386635</v>
      </c>
      <c r="K101" s="336" t="s">
        <v>3</v>
      </c>
      <c r="L101" s="166">
        <f t="shared" si="17"/>
        <v>1743.5458216077327</v>
      </c>
      <c r="M101" s="166">
        <v>435.88645540193318</v>
      </c>
      <c r="N101" s="166">
        <v>1307.6593662057994</v>
      </c>
      <c r="O101" s="166">
        <v>0</v>
      </c>
      <c r="P101" s="166">
        <v>0</v>
      </c>
      <c r="Q101" s="87"/>
      <c r="R101" s="117">
        <f t="shared" si="13"/>
        <v>3.265067251971242E-4</v>
      </c>
      <c r="S101" s="87"/>
      <c r="T101" s="205"/>
    </row>
    <row r="102" spans="1:20" s="127" customFormat="1" hidden="1" x14ac:dyDescent="0.3">
      <c r="A102" s="268" t="s">
        <v>933</v>
      </c>
      <c r="B102" s="216" t="s">
        <v>797</v>
      </c>
      <c r="C102" s="241" t="s">
        <v>864</v>
      </c>
      <c r="D102" s="216">
        <v>1</v>
      </c>
      <c r="E102" s="216" t="s">
        <v>845</v>
      </c>
      <c r="F102" s="216">
        <v>2</v>
      </c>
      <c r="G102" s="216" t="s">
        <v>856</v>
      </c>
      <c r="H102" s="217">
        <v>1494.1208036502394</v>
      </c>
      <c r="I102" s="249" t="s">
        <v>772</v>
      </c>
      <c r="J102" s="250">
        <v>1371.088465358717</v>
      </c>
      <c r="K102" s="336" t="s">
        <v>3</v>
      </c>
      <c r="L102" s="166">
        <f t="shared" si="17"/>
        <v>2742.1769307174341</v>
      </c>
      <c r="M102" s="166">
        <v>685.54423267935852</v>
      </c>
      <c r="N102" s="166">
        <v>2056.6326980380754</v>
      </c>
      <c r="O102" s="166">
        <v>0</v>
      </c>
      <c r="P102" s="166">
        <v>0</v>
      </c>
      <c r="Q102" s="87"/>
      <c r="R102" s="117">
        <f t="shared" si="13"/>
        <v>5.1351630594603695E-4</v>
      </c>
      <c r="S102" s="87"/>
      <c r="T102" s="205"/>
    </row>
    <row r="103" spans="1:20" s="127" customFormat="1" hidden="1" x14ac:dyDescent="0.3">
      <c r="A103" s="268" t="s">
        <v>933</v>
      </c>
      <c r="B103" s="216" t="s">
        <v>798</v>
      </c>
      <c r="C103" s="241" t="s">
        <v>865</v>
      </c>
      <c r="D103" s="216">
        <v>1</v>
      </c>
      <c r="E103" s="216" t="s">
        <v>845</v>
      </c>
      <c r="F103" s="216">
        <v>2</v>
      </c>
      <c r="G103" s="216" t="s">
        <v>856</v>
      </c>
      <c r="H103" s="217">
        <v>1494.1208036502394</v>
      </c>
      <c r="I103" s="249" t="s">
        <v>772</v>
      </c>
      <c r="J103" s="250">
        <v>1371.088465358717</v>
      </c>
      <c r="K103" s="336" t="s">
        <v>3</v>
      </c>
      <c r="L103" s="166">
        <f t="shared" si="17"/>
        <v>2742.1769307174341</v>
      </c>
      <c r="M103" s="166">
        <v>685.54423267935852</v>
      </c>
      <c r="N103" s="166">
        <v>2056.6326980380754</v>
      </c>
      <c r="O103" s="166">
        <v>0</v>
      </c>
      <c r="P103" s="166">
        <v>0</v>
      </c>
      <c r="Q103" s="87"/>
      <c r="R103" s="117">
        <f t="shared" si="13"/>
        <v>5.1351630594603695E-4</v>
      </c>
      <c r="S103" s="87"/>
      <c r="T103" s="205"/>
    </row>
    <row r="104" spans="1:20" s="127" customFormat="1" hidden="1" x14ac:dyDescent="0.3">
      <c r="A104" s="268" t="s">
        <v>933</v>
      </c>
      <c r="B104" s="216" t="s">
        <v>799</v>
      </c>
      <c r="C104" s="241" t="s">
        <v>866</v>
      </c>
      <c r="D104" s="216">
        <v>1</v>
      </c>
      <c r="E104" s="216" t="s">
        <v>845</v>
      </c>
      <c r="F104" s="216">
        <v>2</v>
      </c>
      <c r="G104" s="216" t="s">
        <v>856</v>
      </c>
      <c r="H104" s="217">
        <v>1494.1208036502394</v>
      </c>
      <c r="I104" s="249" t="s">
        <v>772</v>
      </c>
      <c r="J104" s="250">
        <v>1371.088465358717</v>
      </c>
      <c r="K104" s="336" t="s">
        <v>3</v>
      </c>
      <c r="L104" s="166">
        <f t="shared" si="17"/>
        <v>2742.1769307174341</v>
      </c>
      <c r="M104" s="166">
        <v>685.54423267935852</v>
      </c>
      <c r="N104" s="166">
        <v>2056.6326980380754</v>
      </c>
      <c r="O104" s="166">
        <v>0</v>
      </c>
      <c r="P104" s="166">
        <v>0</v>
      </c>
      <c r="Q104" s="87"/>
      <c r="R104" s="117">
        <f t="shared" si="13"/>
        <v>5.1351630594603695E-4</v>
      </c>
      <c r="S104" s="87"/>
      <c r="T104" s="205"/>
    </row>
    <row r="105" spans="1:20" s="127" customFormat="1" hidden="1" x14ac:dyDescent="0.3">
      <c r="A105" s="268" t="s">
        <v>933</v>
      </c>
      <c r="B105" s="216" t="s">
        <v>800</v>
      </c>
      <c r="C105" s="241" t="s">
        <v>867</v>
      </c>
      <c r="D105" s="216">
        <v>1</v>
      </c>
      <c r="E105" s="216" t="s">
        <v>845</v>
      </c>
      <c r="F105" s="216">
        <v>2</v>
      </c>
      <c r="G105" s="216" t="s">
        <v>856</v>
      </c>
      <c r="H105" s="217">
        <v>2335.1744092981703</v>
      </c>
      <c r="I105" s="249" t="s">
        <v>772</v>
      </c>
      <c r="J105" s="250">
        <v>2142.8860968721738</v>
      </c>
      <c r="K105" s="336" t="s">
        <v>3</v>
      </c>
      <c r="L105" s="166">
        <f t="shared" si="17"/>
        <v>4285.7721937443475</v>
      </c>
      <c r="M105" s="166">
        <v>1071.4430484360869</v>
      </c>
      <c r="N105" s="166">
        <v>3214.3291453082606</v>
      </c>
      <c r="O105" s="166">
        <v>0</v>
      </c>
      <c r="P105" s="166">
        <v>0</v>
      </c>
      <c r="Q105" s="87"/>
      <c r="R105" s="117">
        <f t="shared" si="13"/>
        <v>8.025791043621837E-4</v>
      </c>
      <c r="S105" s="87"/>
      <c r="T105" s="205"/>
    </row>
    <row r="106" spans="1:20" s="127" customFormat="1" hidden="1" x14ac:dyDescent="0.3">
      <c r="A106" s="268" t="s">
        <v>933</v>
      </c>
      <c r="B106" s="216" t="s">
        <v>801</v>
      </c>
      <c r="C106" s="241" t="s">
        <v>868</v>
      </c>
      <c r="D106" s="216">
        <v>1</v>
      </c>
      <c r="E106" s="216" t="s">
        <v>845</v>
      </c>
      <c r="F106" s="216">
        <v>2</v>
      </c>
      <c r="G106" s="216" t="s">
        <v>856</v>
      </c>
      <c r="H106" s="217">
        <v>1359.8421847773559</v>
      </c>
      <c r="I106" s="249" t="s">
        <v>772</v>
      </c>
      <c r="J106" s="250">
        <v>1247.8669259549943</v>
      </c>
      <c r="K106" s="336" t="s">
        <v>3</v>
      </c>
      <c r="L106" s="166">
        <f t="shared" si="17"/>
        <v>2495.7338519099885</v>
      </c>
      <c r="M106" s="166">
        <v>623.93346297749713</v>
      </c>
      <c r="N106" s="166">
        <v>1871.8003889324914</v>
      </c>
      <c r="O106" s="166">
        <v>0</v>
      </c>
      <c r="P106" s="166">
        <v>0</v>
      </c>
      <c r="Q106" s="87"/>
      <c r="R106" s="117">
        <f t="shared" si="13"/>
        <v>4.6736591424900747E-4</v>
      </c>
      <c r="S106" s="87"/>
      <c r="T106" s="205"/>
    </row>
    <row r="107" spans="1:20" s="127" customFormat="1" hidden="1" x14ac:dyDescent="0.3">
      <c r="A107" s="268" t="s">
        <v>933</v>
      </c>
      <c r="B107" s="216" t="s">
        <v>802</v>
      </c>
      <c r="C107" s="241" t="s">
        <v>869</v>
      </c>
      <c r="D107" s="216">
        <v>1</v>
      </c>
      <c r="E107" s="216" t="s">
        <v>845</v>
      </c>
      <c r="F107" s="216">
        <v>2</v>
      </c>
      <c r="G107" s="216" t="s">
        <v>856</v>
      </c>
      <c r="H107" s="217">
        <v>1963.8070788176665</v>
      </c>
      <c r="I107" s="249" t="s">
        <v>772</v>
      </c>
      <c r="J107" s="250">
        <v>1802.0987509032786</v>
      </c>
      <c r="K107" s="336" t="s">
        <v>3</v>
      </c>
      <c r="L107" s="166">
        <f t="shared" si="17"/>
        <v>3604.1975018065573</v>
      </c>
      <c r="M107" s="166">
        <v>901.04937545163932</v>
      </c>
      <c r="N107" s="166">
        <v>2703.1481263549181</v>
      </c>
      <c r="O107" s="166">
        <v>0</v>
      </c>
      <c r="P107" s="166">
        <v>0</v>
      </c>
      <c r="Q107" s="87"/>
      <c r="R107" s="117">
        <f t="shared" si="13"/>
        <v>6.7494338760388107E-4</v>
      </c>
      <c r="S107" s="87"/>
      <c r="T107" s="205"/>
    </row>
    <row r="108" spans="1:20" s="127" customFormat="1" hidden="1" x14ac:dyDescent="0.3">
      <c r="A108" s="268" t="s">
        <v>933</v>
      </c>
      <c r="B108" s="216" t="s">
        <v>803</v>
      </c>
      <c r="C108" s="241" t="s">
        <v>870</v>
      </c>
      <c r="D108" s="216">
        <v>1</v>
      </c>
      <c r="E108" s="216" t="s">
        <v>845</v>
      </c>
      <c r="F108" s="216">
        <v>2</v>
      </c>
      <c r="G108" s="216" t="s">
        <v>856</v>
      </c>
      <c r="H108" s="217">
        <v>2447.5339084726593</v>
      </c>
      <c r="I108" s="249" t="s">
        <v>772</v>
      </c>
      <c r="J108" s="250">
        <v>2245.9934312424989</v>
      </c>
      <c r="K108" s="336" t="s">
        <v>3</v>
      </c>
      <c r="L108" s="166">
        <f t="shared" si="17"/>
        <v>4491.9868624849978</v>
      </c>
      <c r="M108" s="166">
        <v>1122.9967156212495</v>
      </c>
      <c r="N108" s="166">
        <v>3368.9901468637481</v>
      </c>
      <c r="O108" s="166">
        <v>0</v>
      </c>
      <c r="P108" s="166">
        <v>0</v>
      </c>
      <c r="Q108" s="87"/>
      <c r="R108" s="117">
        <f t="shared" si="13"/>
        <v>8.4119608554139569E-4</v>
      </c>
      <c r="S108" s="87"/>
      <c r="T108" s="205"/>
    </row>
    <row r="109" spans="1:20" s="127" customFormat="1" hidden="1" x14ac:dyDescent="0.3">
      <c r="A109" s="268" t="s">
        <v>933</v>
      </c>
      <c r="B109" s="216" t="s">
        <v>804</v>
      </c>
      <c r="C109" s="241" t="s">
        <v>871</v>
      </c>
      <c r="D109" s="216">
        <v>1</v>
      </c>
      <c r="E109" s="216" t="s">
        <v>845</v>
      </c>
      <c r="F109" s="216">
        <v>2</v>
      </c>
      <c r="G109" s="216" t="s">
        <v>856</v>
      </c>
      <c r="H109" s="217">
        <v>1824.732413862494</v>
      </c>
      <c r="I109" s="249" t="s">
        <v>772</v>
      </c>
      <c r="J109" s="250">
        <v>1674.4760924958648</v>
      </c>
      <c r="K109" s="336" t="s">
        <v>3</v>
      </c>
      <c r="L109" s="166">
        <f t="shared" si="17"/>
        <v>3348.9521849917296</v>
      </c>
      <c r="M109" s="166">
        <v>837.2380462479324</v>
      </c>
      <c r="N109" s="166">
        <v>2511.7141387437973</v>
      </c>
      <c r="O109" s="166">
        <v>0</v>
      </c>
      <c r="P109" s="166">
        <v>0</v>
      </c>
      <c r="Q109" s="87"/>
      <c r="R109" s="117">
        <f t="shared" si="13"/>
        <v>6.2714463664345936E-4</v>
      </c>
      <c r="S109" s="87"/>
      <c r="T109" s="205"/>
    </row>
    <row r="110" spans="1:20" s="127" customFormat="1" hidden="1" x14ac:dyDescent="0.3">
      <c r="A110" s="268" t="s">
        <v>933</v>
      </c>
      <c r="B110" s="216" t="s">
        <v>805</v>
      </c>
      <c r="C110" s="241" t="s">
        <v>872</v>
      </c>
      <c r="D110" s="216">
        <v>1</v>
      </c>
      <c r="E110" s="216" t="s">
        <v>845</v>
      </c>
      <c r="F110" s="216">
        <v>2</v>
      </c>
      <c r="G110" s="216" t="s">
        <v>856</v>
      </c>
      <c r="H110" s="217">
        <v>1488.1051654300511</v>
      </c>
      <c r="I110" s="249" t="s">
        <v>772</v>
      </c>
      <c r="J110" s="250">
        <v>1365.5681806833943</v>
      </c>
      <c r="K110" s="336" t="s">
        <v>3</v>
      </c>
      <c r="L110" s="166">
        <f t="shared" si="17"/>
        <v>2731.1363613667886</v>
      </c>
      <c r="M110" s="166">
        <v>682.78409034169715</v>
      </c>
      <c r="N110" s="166">
        <v>2048.3522710250913</v>
      </c>
      <c r="O110" s="166">
        <v>0</v>
      </c>
      <c r="P110" s="166">
        <v>0</v>
      </c>
      <c r="Q110" s="87"/>
      <c r="R110" s="117">
        <f t="shared" si="13"/>
        <v>5.1144878348788499E-4</v>
      </c>
      <c r="S110" s="87"/>
      <c r="T110" s="205"/>
    </row>
    <row r="111" spans="1:20" s="127" customFormat="1" hidden="1" x14ac:dyDescent="0.3">
      <c r="A111" s="268" t="s">
        <v>933</v>
      </c>
      <c r="B111" s="216" t="s">
        <v>806</v>
      </c>
      <c r="C111" s="241" t="s">
        <v>873</v>
      </c>
      <c r="D111" s="216">
        <v>1</v>
      </c>
      <c r="E111" s="216" t="s">
        <v>845</v>
      </c>
      <c r="F111" s="216">
        <v>2</v>
      </c>
      <c r="G111" s="216" t="s">
        <v>856</v>
      </c>
      <c r="H111" s="217">
        <v>783.16718931271407</v>
      </c>
      <c r="I111" s="249" t="s">
        <v>772</v>
      </c>
      <c r="J111" s="250">
        <v>718.67783186655515</v>
      </c>
      <c r="K111" s="336" t="s">
        <v>3</v>
      </c>
      <c r="L111" s="166">
        <f t="shared" si="17"/>
        <v>1437.3556637331103</v>
      </c>
      <c r="M111" s="166">
        <v>359.33891593327758</v>
      </c>
      <c r="N111" s="166">
        <v>1078.0167477998327</v>
      </c>
      <c r="O111" s="166">
        <v>0</v>
      </c>
      <c r="P111" s="166">
        <v>0</v>
      </c>
      <c r="Q111" s="87"/>
      <c r="R111" s="117">
        <f t="shared" si="13"/>
        <v>2.6916774133087419E-4</v>
      </c>
      <c r="S111" s="87"/>
      <c r="T111" s="205"/>
    </row>
    <row r="112" spans="1:20" s="127" customFormat="1" hidden="1" x14ac:dyDescent="0.3">
      <c r="A112" s="268" t="s">
        <v>933</v>
      </c>
      <c r="B112" s="216" t="s">
        <v>807</v>
      </c>
      <c r="C112" s="241" t="s">
        <v>852</v>
      </c>
      <c r="D112" s="216">
        <v>1</v>
      </c>
      <c r="E112" s="216" t="s">
        <v>845</v>
      </c>
      <c r="F112" s="216">
        <v>2</v>
      </c>
      <c r="G112" s="216" t="s">
        <v>856</v>
      </c>
      <c r="H112" s="217">
        <v>675.84308117757723</v>
      </c>
      <c r="I112" s="249" t="s">
        <v>772</v>
      </c>
      <c r="J112" s="250">
        <v>620.19125276297916</v>
      </c>
      <c r="K112" s="336" t="s">
        <v>3</v>
      </c>
      <c r="L112" s="166">
        <f t="shared" si="17"/>
        <v>1240.3825055259583</v>
      </c>
      <c r="M112" s="166">
        <v>310.09562638148958</v>
      </c>
      <c r="N112" s="166">
        <v>930.28687914446868</v>
      </c>
      <c r="O112" s="166">
        <v>0</v>
      </c>
      <c r="P112" s="166">
        <v>0</v>
      </c>
      <c r="Q112" s="87"/>
      <c r="R112" s="117">
        <f t="shared" si="13"/>
        <v>2.3228138019202623E-4</v>
      </c>
      <c r="S112" s="87"/>
      <c r="T112" s="205"/>
    </row>
    <row r="113" spans="1:20" s="127" customFormat="1" hidden="1" x14ac:dyDescent="0.3">
      <c r="A113" s="268" t="s">
        <v>933</v>
      </c>
      <c r="B113" s="216" t="s">
        <v>808</v>
      </c>
      <c r="C113" s="241" t="s">
        <v>874</v>
      </c>
      <c r="D113" s="216">
        <v>3</v>
      </c>
      <c r="E113" s="216" t="s">
        <v>845</v>
      </c>
      <c r="F113" s="216">
        <v>2</v>
      </c>
      <c r="G113" s="216" t="s">
        <v>856</v>
      </c>
      <c r="H113" s="217">
        <v>316.97047214985128</v>
      </c>
      <c r="I113" s="249" t="s">
        <v>772</v>
      </c>
      <c r="J113" s="250">
        <v>290.86975909994914</v>
      </c>
      <c r="K113" s="336" t="s">
        <v>3</v>
      </c>
      <c r="L113" s="166">
        <f t="shared" si="17"/>
        <v>1745.2185545996949</v>
      </c>
      <c r="M113" s="166">
        <v>436.30463864992373</v>
      </c>
      <c r="N113" s="166">
        <v>1308.9139159497713</v>
      </c>
      <c r="O113" s="166">
        <v>0</v>
      </c>
      <c r="P113" s="166">
        <v>0</v>
      </c>
      <c r="Q113" s="87"/>
      <c r="R113" s="117">
        <f t="shared" si="13"/>
        <v>3.2681997109210799E-4</v>
      </c>
      <c r="S113" s="87"/>
      <c r="T113" s="205"/>
    </row>
    <row r="114" spans="1:20" s="127" customFormat="1" hidden="1" x14ac:dyDescent="0.3">
      <c r="A114" s="268" t="s">
        <v>933</v>
      </c>
      <c r="B114" s="216" t="s">
        <v>809</v>
      </c>
      <c r="C114" s="241" t="s">
        <v>875</v>
      </c>
      <c r="D114" s="216">
        <v>1</v>
      </c>
      <c r="E114" s="216" t="s">
        <v>845</v>
      </c>
      <c r="F114" s="216">
        <v>2</v>
      </c>
      <c r="G114" s="216" t="s">
        <v>856</v>
      </c>
      <c r="H114" s="217">
        <v>853.1931208905462</v>
      </c>
      <c r="I114" s="249" t="s">
        <v>772</v>
      </c>
      <c r="J114" s="250">
        <v>782.93752681745946</v>
      </c>
      <c r="K114" s="336" t="s">
        <v>3</v>
      </c>
      <c r="L114" s="166">
        <f t="shared" si="17"/>
        <v>1565.8750536349189</v>
      </c>
      <c r="M114" s="166">
        <v>391.46876340872973</v>
      </c>
      <c r="N114" s="166">
        <v>1174.4062902261892</v>
      </c>
      <c r="O114" s="166">
        <v>0</v>
      </c>
      <c r="P114" s="166">
        <v>0</v>
      </c>
      <c r="Q114" s="87"/>
      <c r="R114" s="117">
        <f t="shared" si="13"/>
        <v>2.932350440659856E-4</v>
      </c>
      <c r="S114" s="87"/>
      <c r="T114" s="205"/>
    </row>
    <row r="115" spans="1:20" s="127" customFormat="1" hidden="1" x14ac:dyDescent="0.3">
      <c r="A115" s="268" t="s">
        <v>933</v>
      </c>
      <c r="B115" s="216" t="s">
        <v>810</v>
      </c>
      <c r="C115" s="241" t="s">
        <v>876</v>
      </c>
      <c r="D115" s="216">
        <v>1</v>
      </c>
      <c r="E115" s="216" t="s">
        <v>845</v>
      </c>
      <c r="F115" s="216">
        <v>2</v>
      </c>
      <c r="G115" s="216" t="s">
        <v>856</v>
      </c>
      <c r="H115" s="217">
        <v>452.81626691993529</v>
      </c>
      <c r="I115" s="249" t="s">
        <v>772</v>
      </c>
      <c r="J115" s="250">
        <v>415.5294263917184</v>
      </c>
      <c r="K115" s="336" t="s">
        <v>3</v>
      </c>
      <c r="L115" s="166">
        <f t="shared" si="17"/>
        <v>831.05885278343681</v>
      </c>
      <c r="M115" s="166">
        <v>207.7647131958592</v>
      </c>
      <c r="N115" s="166">
        <v>623.29413958757755</v>
      </c>
      <c r="O115" s="166">
        <v>0</v>
      </c>
      <c r="P115" s="166">
        <v>0</v>
      </c>
      <c r="Q115" s="87"/>
      <c r="R115" s="117">
        <f t="shared" si="13"/>
        <v>1.5562900676633154E-4</v>
      </c>
      <c r="S115" s="87"/>
      <c r="T115" s="205"/>
    </row>
    <row r="116" spans="1:20" s="127" customFormat="1" hidden="1" x14ac:dyDescent="0.3">
      <c r="A116" s="268" t="s">
        <v>948</v>
      </c>
      <c r="B116" s="216" t="s">
        <v>1155</v>
      </c>
      <c r="C116" s="256" t="s">
        <v>970</v>
      </c>
      <c r="D116" s="274">
        <v>1</v>
      </c>
      <c r="E116" s="274" t="s">
        <v>936</v>
      </c>
      <c r="F116" s="274">
        <v>6</v>
      </c>
      <c r="G116" s="274" t="s">
        <v>937</v>
      </c>
      <c r="H116" s="274">
        <v>1429204</v>
      </c>
      <c r="I116" s="249" t="s">
        <v>4</v>
      </c>
      <c r="J116" s="276">
        <v>2178.8074523177588</v>
      </c>
      <c r="K116" s="336" t="s">
        <v>3</v>
      </c>
      <c r="L116" s="275">
        <f t="shared" ref="L116:L128" si="18">J116*F116*D116</f>
        <v>13072.844713906554</v>
      </c>
      <c r="M116" s="275">
        <v>3675.4566467577752</v>
      </c>
      <c r="N116" s="275">
        <v>8124.6008804667727</v>
      </c>
      <c r="O116" s="275">
        <v>1272.787186682003</v>
      </c>
      <c r="P116" s="275">
        <v>0</v>
      </c>
      <c r="Q116" s="275"/>
      <c r="R116" s="117">
        <f t="shared" si="13"/>
        <v>2.4480983887261863E-3</v>
      </c>
      <c r="S116" s="87"/>
      <c r="T116" s="205"/>
    </row>
    <row r="117" spans="1:20" s="127" customFormat="1" hidden="1" x14ac:dyDescent="0.3">
      <c r="A117" s="268" t="s">
        <v>948</v>
      </c>
      <c r="B117" s="216" t="s">
        <v>1156</v>
      </c>
      <c r="C117" s="256" t="s">
        <v>971</v>
      </c>
      <c r="D117" s="274">
        <v>1</v>
      </c>
      <c r="E117" s="274" t="s">
        <v>936</v>
      </c>
      <c r="F117" s="274">
        <v>6</v>
      </c>
      <c r="G117" s="274" t="s">
        <v>937</v>
      </c>
      <c r="H117" s="274">
        <v>976371</v>
      </c>
      <c r="I117" s="249" t="s">
        <v>4</v>
      </c>
      <c r="J117" s="276">
        <v>1488.4679940910762</v>
      </c>
      <c r="K117" s="336" t="s">
        <v>3</v>
      </c>
      <c r="L117" s="275">
        <f t="shared" si="18"/>
        <v>8930.8079645464568</v>
      </c>
      <c r="M117" s="275">
        <v>2510.9146641427924</v>
      </c>
      <c r="N117" s="275">
        <v>5550.379572308937</v>
      </c>
      <c r="O117" s="275">
        <v>869.51372809472525</v>
      </c>
      <c r="P117" s="275">
        <v>0</v>
      </c>
      <c r="Q117" s="275"/>
      <c r="R117" s="117">
        <f t="shared" si="13"/>
        <v>1.6724360356526954E-3</v>
      </c>
      <c r="S117" s="87"/>
      <c r="T117" s="205"/>
    </row>
    <row r="118" spans="1:20" s="127" customFormat="1" hidden="1" x14ac:dyDescent="0.3">
      <c r="A118" s="268" t="s">
        <v>948</v>
      </c>
      <c r="B118" s="216" t="s">
        <v>1157</v>
      </c>
      <c r="C118" s="256" t="s">
        <v>972</v>
      </c>
      <c r="D118" s="274">
        <v>1</v>
      </c>
      <c r="E118" s="274" t="s">
        <v>936</v>
      </c>
      <c r="F118" s="274">
        <v>6</v>
      </c>
      <c r="G118" s="274" t="s">
        <v>937</v>
      </c>
      <c r="H118" s="274">
        <v>769572</v>
      </c>
      <c r="I118" s="249" t="s">
        <v>4</v>
      </c>
      <c r="J118" s="276">
        <v>1173.2049509342837</v>
      </c>
      <c r="K118" s="336" t="s">
        <v>3</v>
      </c>
      <c r="L118" s="275">
        <f t="shared" si="18"/>
        <v>7039.2297056057023</v>
      </c>
      <c r="M118" s="275">
        <v>1979.0936231347478</v>
      </c>
      <c r="N118" s="275">
        <v>4374.7885877611407</v>
      </c>
      <c r="O118" s="275">
        <v>685.34749470981205</v>
      </c>
      <c r="P118" s="275">
        <v>0</v>
      </c>
      <c r="Q118" s="275"/>
      <c r="R118" s="117">
        <f t="shared" si="13"/>
        <v>1.3182078787974203E-3</v>
      </c>
      <c r="S118" s="87"/>
      <c r="T118" s="205"/>
    </row>
    <row r="119" spans="1:20" s="127" customFormat="1" hidden="1" x14ac:dyDescent="0.3">
      <c r="A119" s="268" t="s">
        <v>948</v>
      </c>
      <c r="B119" s="216" t="s">
        <v>1158</v>
      </c>
      <c r="C119" s="256" t="s">
        <v>973</v>
      </c>
      <c r="D119" s="274">
        <v>1</v>
      </c>
      <c r="E119" s="274" t="s">
        <v>936</v>
      </c>
      <c r="F119" s="274">
        <v>6</v>
      </c>
      <c r="G119" s="274" t="s">
        <v>937</v>
      </c>
      <c r="H119" s="274">
        <v>976371</v>
      </c>
      <c r="I119" s="249" t="s">
        <v>4</v>
      </c>
      <c r="J119" s="276">
        <v>1488.4679940910762</v>
      </c>
      <c r="K119" s="336" t="s">
        <v>3</v>
      </c>
      <c r="L119" s="275">
        <f t="shared" si="18"/>
        <v>8930.8079645464568</v>
      </c>
      <c r="M119" s="275">
        <v>2510.9146641427924</v>
      </c>
      <c r="N119" s="275">
        <v>5550.379572308937</v>
      </c>
      <c r="O119" s="275">
        <v>869.51372809472525</v>
      </c>
      <c r="P119" s="275">
        <v>0</v>
      </c>
      <c r="Q119" s="275"/>
      <c r="R119" s="117">
        <f t="shared" si="13"/>
        <v>1.6724360356526954E-3</v>
      </c>
      <c r="S119" s="87"/>
      <c r="T119" s="205"/>
    </row>
    <row r="120" spans="1:20" s="127" customFormat="1" hidden="1" x14ac:dyDescent="0.3">
      <c r="A120" s="268" t="s">
        <v>948</v>
      </c>
      <c r="B120" s="216" t="s">
        <v>1159</v>
      </c>
      <c r="C120" s="256" t="s">
        <v>883</v>
      </c>
      <c r="D120" s="274">
        <v>1</v>
      </c>
      <c r="E120" s="274" t="s">
        <v>936</v>
      </c>
      <c r="F120" s="274">
        <v>6</v>
      </c>
      <c r="G120" s="274" t="s">
        <v>937</v>
      </c>
      <c r="H120" s="274">
        <v>1671422.9182333236</v>
      </c>
      <c r="I120" s="249" t="s">
        <v>4</v>
      </c>
      <c r="J120" s="276">
        <v>2548.0678127275473</v>
      </c>
      <c r="K120" s="336" t="s">
        <v>3</v>
      </c>
      <c r="L120" s="275">
        <f t="shared" si="18"/>
        <v>15288.406876365283</v>
      </c>
      <c r="M120" s="275">
        <v>4298.3664154060207</v>
      </c>
      <c r="N120" s="275">
        <v>9501.5435956733963</v>
      </c>
      <c r="O120" s="275">
        <v>1488.496865285862</v>
      </c>
      <c r="P120" s="275">
        <v>0</v>
      </c>
      <c r="Q120" s="275"/>
      <c r="R120" s="117">
        <f t="shared" si="13"/>
        <v>2.8629976917270167E-3</v>
      </c>
      <c r="S120" s="87"/>
      <c r="T120" s="205"/>
    </row>
    <row r="121" spans="1:20" s="127" customFormat="1" hidden="1" x14ac:dyDescent="0.3">
      <c r="A121" s="268" t="s">
        <v>948</v>
      </c>
      <c r="B121" s="216" t="s">
        <v>1160</v>
      </c>
      <c r="C121" s="256" t="s">
        <v>974</v>
      </c>
      <c r="D121" s="274">
        <v>1</v>
      </c>
      <c r="E121" s="274" t="s">
        <v>936</v>
      </c>
      <c r="F121" s="274">
        <v>6</v>
      </c>
      <c r="G121" s="274" t="s">
        <v>937</v>
      </c>
      <c r="H121" s="274">
        <v>1319104.8933333333</v>
      </c>
      <c r="I121" s="249" t="s">
        <v>4</v>
      </c>
      <c r="J121" s="276">
        <v>2010.9624462172571</v>
      </c>
      <c r="K121" s="336" t="s">
        <v>3</v>
      </c>
      <c r="L121" s="275">
        <f t="shared" si="18"/>
        <v>12065.774677303543</v>
      </c>
      <c r="M121" s="275">
        <v>3392.3168756683481</v>
      </c>
      <c r="N121" s="275">
        <v>7498.7201111975801</v>
      </c>
      <c r="O121" s="275">
        <v>1174.7376904376119</v>
      </c>
      <c r="P121" s="275">
        <v>0</v>
      </c>
      <c r="Q121" s="275"/>
      <c r="R121" s="117">
        <f t="shared" si="13"/>
        <v>2.259508484394223E-3</v>
      </c>
      <c r="S121" s="87"/>
      <c r="T121" s="205"/>
    </row>
    <row r="122" spans="1:20" s="127" customFormat="1" hidden="1" x14ac:dyDescent="0.3">
      <c r="A122" s="268" t="s">
        <v>948</v>
      </c>
      <c r="B122" s="216" t="s">
        <v>1161</v>
      </c>
      <c r="C122" s="256" t="s">
        <v>975</v>
      </c>
      <c r="D122" s="274">
        <v>1</v>
      </c>
      <c r="E122" s="274" t="s">
        <v>936</v>
      </c>
      <c r="F122" s="274">
        <v>6</v>
      </c>
      <c r="G122" s="274" t="s">
        <v>937</v>
      </c>
      <c r="H122" s="274">
        <v>719439.48792497453</v>
      </c>
      <c r="I122" s="249" t="s">
        <v>4</v>
      </c>
      <c r="J122" s="276">
        <v>1096.7784289594813</v>
      </c>
      <c r="K122" s="336" t="s">
        <v>3</v>
      </c>
      <c r="L122" s="275">
        <f t="shared" si="18"/>
        <v>6580.6705737568882</v>
      </c>
      <c r="M122" s="275">
        <v>1850.1687987396183</v>
      </c>
      <c r="N122" s="275">
        <v>4089.8001244313696</v>
      </c>
      <c r="O122" s="275">
        <v>640.70165058589885</v>
      </c>
      <c r="P122" s="275">
        <v>0</v>
      </c>
      <c r="Q122" s="275"/>
      <c r="R122" s="117">
        <f t="shared" si="13"/>
        <v>1.2323353777173324E-3</v>
      </c>
      <c r="S122" s="87"/>
      <c r="T122" s="205"/>
    </row>
    <row r="123" spans="1:20" s="127" customFormat="1" hidden="1" x14ac:dyDescent="0.3">
      <c r="A123" s="268" t="s">
        <v>948</v>
      </c>
      <c r="B123" s="216" t="s">
        <v>1162</v>
      </c>
      <c r="C123" s="256" t="s">
        <v>976</v>
      </c>
      <c r="D123" s="274">
        <v>1</v>
      </c>
      <c r="E123" s="274" t="s">
        <v>936</v>
      </c>
      <c r="F123" s="274">
        <v>6</v>
      </c>
      <c r="G123" s="274" t="s">
        <v>937</v>
      </c>
      <c r="H123" s="274">
        <v>1219014</v>
      </c>
      <c r="I123" s="249" t="s">
        <v>4</v>
      </c>
      <c r="J123" s="276">
        <v>1858.3748629864458</v>
      </c>
      <c r="K123" s="336" t="s">
        <v>3</v>
      </c>
      <c r="L123" s="275">
        <f t="shared" si="18"/>
        <v>11150.249177918675</v>
      </c>
      <c r="M123" s="275">
        <v>3134.9150357757062</v>
      </c>
      <c r="N123" s="275">
        <v>6929.7330665890386</v>
      </c>
      <c r="O123" s="275">
        <v>1085.6010755539273</v>
      </c>
      <c r="P123" s="275">
        <v>0</v>
      </c>
      <c r="Q123" s="275"/>
      <c r="R123" s="117">
        <f t="shared" si="13"/>
        <v>2.0880617527201596E-3</v>
      </c>
      <c r="S123" s="87"/>
      <c r="T123" s="205"/>
    </row>
    <row r="124" spans="1:20" s="127" customFormat="1" hidden="1" x14ac:dyDescent="0.3">
      <c r="A124" s="268" t="s">
        <v>948</v>
      </c>
      <c r="B124" s="216" t="s">
        <v>1163</v>
      </c>
      <c r="C124" s="256" t="s">
        <v>963</v>
      </c>
      <c r="D124" s="274">
        <v>3</v>
      </c>
      <c r="E124" s="274" t="s">
        <v>936</v>
      </c>
      <c r="F124" s="274">
        <v>6</v>
      </c>
      <c r="G124" s="274" t="s">
        <v>937</v>
      </c>
      <c r="H124" s="274">
        <v>529533.85124581459</v>
      </c>
      <c r="I124" s="249" t="s">
        <v>4</v>
      </c>
      <c r="J124" s="276">
        <v>807.26915216365489</v>
      </c>
      <c r="K124" s="336" t="s">
        <v>3</v>
      </c>
      <c r="L124" s="275">
        <f t="shared" si="18"/>
        <v>14530.844738945789</v>
      </c>
      <c r="M124" s="275">
        <v>4085.3762931911861</v>
      </c>
      <c r="N124" s="275">
        <v>9030.7287008755338</v>
      </c>
      <c r="O124" s="275">
        <v>1414.7397448790653</v>
      </c>
      <c r="P124" s="275">
        <v>0</v>
      </c>
      <c r="Q124" s="275"/>
      <c r="R124" s="117">
        <f t="shared" si="13"/>
        <v>2.7211321155220331E-3</v>
      </c>
      <c r="S124" s="87"/>
      <c r="T124" s="205"/>
    </row>
    <row r="125" spans="1:20" s="127" customFormat="1" hidden="1" x14ac:dyDescent="0.3">
      <c r="A125" s="268" t="s">
        <v>948</v>
      </c>
      <c r="B125" s="216" t="s">
        <v>1164</v>
      </c>
      <c r="C125" s="256" t="s">
        <v>977</v>
      </c>
      <c r="D125" s="274">
        <v>2</v>
      </c>
      <c r="E125" s="274" t="s">
        <v>936</v>
      </c>
      <c r="F125" s="274">
        <v>6</v>
      </c>
      <c r="G125" s="274" t="s">
        <v>937</v>
      </c>
      <c r="H125" s="274">
        <v>440116.82788139582</v>
      </c>
      <c r="I125" s="249" t="s">
        <v>4</v>
      </c>
      <c r="J125" s="276">
        <v>670.9537788016529</v>
      </c>
      <c r="K125" s="336" t="s">
        <v>3</v>
      </c>
      <c r="L125" s="275">
        <f t="shared" si="18"/>
        <v>8051.4453456198353</v>
      </c>
      <c r="M125" s="275">
        <v>2263.6800909969802</v>
      </c>
      <c r="N125" s="275">
        <v>5003.8672818064197</v>
      </c>
      <c r="O125" s="275">
        <v>783.89797281643359</v>
      </c>
      <c r="P125" s="275">
        <v>0</v>
      </c>
      <c r="Q125" s="275"/>
      <c r="R125" s="117">
        <f t="shared" si="13"/>
        <v>1.5077613793240507E-3</v>
      </c>
      <c r="S125" s="87"/>
      <c r="T125" s="205"/>
    </row>
    <row r="126" spans="1:20" s="127" customFormat="1" hidden="1" x14ac:dyDescent="0.3">
      <c r="A126" s="268" t="s">
        <v>948</v>
      </c>
      <c r="B126" s="216" t="s">
        <v>1165</v>
      </c>
      <c r="C126" s="256" t="s">
        <v>978</v>
      </c>
      <c r="D126" s="274">
        <v>1</v>
      </c>
      <c r="E126" s="274" t="s">
        <v>936</v>
      </c>
      <c r="F126" s="274">
        <v>6</v>
      </c>
      <c r="G126" s="274" t="s">
        <v>937</v>
      </c>
      <c r="H126" s="274">
        <v>1219014.2396005441</v>
      </c>
      <c r="I126" s="249" t="s">
        <v>4</v>
      </c>
      <c r="J126" s="276">
        <v>1858.3752282551206</v>
      </c>
      <c r="K126" s="336" t="s">
        <v>3</v>
      </c>
      <c r="L126" s="275">
        <f t="shared" si="18"/>
        <v>11150.251369530724</v>
      </c>
      <c r="M126" s="275">
        <v>3134.9156519518524</v>
      </c>
      <c r="N126" s="275">
        <v>6929.7344286470743</v>
      </c>
      <c r="O126" s="275">
        <v>1085.6012889317954</v>
      </c>
      <c r="P126" s="275">
        <v>0</v>
      </c>
      <c r="Q126" s="275"/>
      <c r="R126" s="117">
        <f t="shared" si="13"/>
        <v>2.0880621631344225E-3</v>
      </c>
      <c r="S126" s="87"/>
      <c r="T126" s="205"/>
    </row>
    <row r="127" spans="1:20" s="127" customFormat="1" hidden="1" x14ac:dyDescent="0.3">
      <c r="A127" s="268" t="s">
        <v>948</v>
      </c>
      <c r="B127" s="216" t="s">
        <v>1166</v>
      </c>
      <c r="C127" s="256" t="s">
        <v>979</v>
      </c>
      <c r="D127" s="274">
        <v>1</v>
      </c>
      <c r="E127" s="274" t="s">
        <v>936</v>
      </c>
      <c r="F127" s="274">
        <v>6</v>
      </c>
      <c r="G127" s="274" t="s">
        <v>937</v>
      </c>
      <c r="H127" s="274">
        <v>969572</v>
      </c>
      <c r="I127" s="249" t="s">
        <v>4</v>
      </c>
      <c r="J127" s="276">
        <v>1478.1029854091046</v>
      </c>
      <c r="K127" s="336" t="s">
        <v>3</v>
      </c>
      <c r="L127" s="275">
        <f t="shared" si="18"/>
        <v>8868.617912454627</v>
      </c>
      <c r="M127" s="275">
        <v>2493.429805619232</v>
      </c>
      <c r="N127" s="275">
        <v>5511.7292736907593</v>
      </c>
      <c r="O127" s="275">
        <v>863.45883314463345</v>
      </c>
      <c r="P127" s="275">
        <v>0</v>
      </c>
      <c r="Q127" s="275"/>
      <c r="R127" s="117">
        <f t="shared" si="13"/>
        <v>1.6607899578744709E-3</v>
      </c>
      <c r="S127" s="87"/>
      <c r="T127" s="205"/>
    </row>
    <row r="128" spans="1:20" s="127" customFormat="1" hidden="1" x14ac:dyDescent="0.3">
      <c r="A128" s="268" t="s">
        <v>948</v>
      </c>
      <c r="B128" s="216" t="s">
        <v>1167</v>
      </c>
      <c r="C128" s="256" t="s">
        <v>980</v>
      </c>
      <c r="D128" s="274">
        <v>1</v>
      </c>
      <c r="E128" s="274" t="s">
        <v>936</v>
      </c>
      <c r="F128" s="274">
        <v>6</v>
      </c>
      <c r="G128" s="274" t="s">
        <v>937</v>
      </c>
      <c r="H128" s="274">
        <v>1219014</v>
      </c>
      <c r="I128" s="249" t="s">
        <v>4</v>
      </c>
      <c r="J128" s="276">
        <v>1858.3748629864458</v>
      </c>
      <c r="K128" s="336" t="s">
        <v>3</v>
      </c>
      <c r="L128" s="275">
        <f t="shared" si="18"/>
        <v>11150.249177918675</v>
      </c>
      <c r="M128" s="275">
        <v>3134.9150357757062</v>
      </c>
      <c r="N128" s="275">
        <v>6929.7330665890386</v>
      </c>
      <c r="O128" s="275">
        <v>1085.6010755539273</v>
      </c>
      <c r="P128" s="275">
        <v>0</v>
      </c>
      <c r="Q128" s="275"/>
      <c r="R128" s="117">
        <f t="shared" si="13"/>
        <v>2.0880617527201596E-3</v>
      </c>
      <c r="S128" s="87"/>
      <c r="T128" s="205"/>
    </row>
    <row r="129" spans="1:20" x14ac:dyDescent="0.3">
      <c r="A129" s="236"/>
      <c r="B129" s="225" t="s">
        <v>915</v>
      </c>
      <c r="C129" s="294" t="s">
        <v>543</v>
      </c>
      <c r="D129" s="121"/>
      <c r="E129" s="121"/>
      <c r="F129" s="121"/>
      <c r="G129" s="121"/>
      <c r="H129" s="122"/>
      <c r="I129" s="123"/>
      <c r="J129" s="122"/>
      <c r="K129" s="334"/>
      <c r="L129" s="170">
        <f>SUM(L130:L140)</f>
        <v>54690.539149296303</v>
      </c>
      <c r="M129" s="170">
        <f>SUM(M130:M140)</f>
        <v>12695.733851367564</v>
      </c>
      <c r="N129" s="170">
        <f>SUM(N130:N140)</f>
        <v>39335.00514879854</v>
      </c>
      <c r="O129" s="170">
        <f>SUM(O130:O140)</f>
        <v>2659.8001491301929</v>
      </c>
      <c r="P129" s="170">
        <f>SUM(P130:P140)</f>
        <v>0</v>
      </c>
      <c r="Q129" s="120"/>
      <c r="R129" s="124">
        <f t="shared" si="13"/>
        <v>1.0241674532210445E-2</v>
      </c>
      <c r="T129" s="205"/>
    </row>
    <row r="130" spans="1:20" x14ac:dyDescent="0.3">
      <c r="A130" s="235" t="s">
        <v>905</v>
      </c>
      <c r="B130" s="224" t="s">
        <v>715</v>
      </c>
      <c r="C130" s="241" t="s">
        <v>608</v>
      </c>
      <c r="D130" s="113">
        <v>1</v>
      </c>
      <c r="E130" s="113" t="s">
        <v>640</v>
      </c>
      <c r="F130" s="113">
        <v>24</v>
      </c>
      <c r="G130" s="113" t="s">
        <v>27</v>
      </c>
      <c r="H130" s="114">
        <v>118333.33333333331</v>
      </c>
      <c r="I130" s="115" t="s">
        <v>4</v>
      </c>
      <c r="J130" s="126">
        <v>180.39800373093559</v>
      </c>
      <c r="K130" s="336" t="s">
        <v>3</v>
      </c>
      <c r="L130" s="166">
        <f t="shared" ref="L130:L135" si="19">J130*F130*D130</f>
        <v>4329.5520895424543</v>
      </c>
      <c r="M130" s="166">
        <v>868.21755294996694</v>
      </c>
      <c r="N130" s="166">
        <v>3386.8063887155613</v>
      </c>
      <c r="O130" s="166">
        <v>74.528147876927363</v>
      </c>
      <c r="P130" s="166">
        <v>0</v>
      </c>
      <c r="R130" s="117">
        <f t="shared" si="13"/>
        <v>8.1077758714901988E-4</v>
      </c>
      <c r="T130" s="205"/>
    </row>
    <row r="131" spans="1:20" x14ac:dyDescent="0.3">
      <c r="A131" s="235" t="s">
        <v>905</v>
      </c>
      <c r="B131" s="224" t="s">
        <v>716</v>
      </c>
      <c r="C131" s="241" t="s">
        <v>717</v>
      </c>
      <c r="D131" s="113">
        <v>1</v>
      </c>
      <c r="E131" s="113" t="s">
        <v>640</v>
      </c>
      <c r="F131" s="113">
        <v>24</v>
      </c>
      <c r="G131" s="113" t="s">
        <v>27</v>
      </c>
      <c r="H131" s="114">
        <v>155807.20786478955</v>
      </c>
      <c r="I131" s="115" t="s">
        <v>4</v>
      </c>
      <c r="J131" s="126">
        <v>237.52655717492084</v>
      </c>
      <c r="K131" s="336" t="s">
        <v>3</v>
      </c>
      <c r="L131" s="166">
        <f t="shared" si="19"/>
        <v>5700.6373721980999</v>
      </c>
      <c r="M131" s="166">
        <v>1143.1652344591639</v>
      </c>
      <c r="N131" s="166">
        <v>4459.34236905129</v>
      </c>
      <c r="O131" s="166">
        <v>98.129768687646703</v>
      </c>
      <c r="P131" s="166">
        <v>0</v>
      </c>
      <c r="R131" s="117">
        <f t="shared" si="13"/>
        <v>1.0675351441101961E-3</v>
      </c>
      <c r="T131" s="205"/>
    </row>
    <row r="132" spans="1:20" x14ac:dyDescent="0.3">
      <c r="A132" s="235" t="s">
        <v>905</v>
      </c>
      <c r="B132" s="224" t="s">
        <v>718</v>
      </c>
      <c r="C132" s="241" t="s">
        <v>607</v>
      </c>
      <c r="D132" s="113">
        <v>1</v>
      </c>
      <c r="E132" s="113" t="s">
        <v>640</v>
      </c>
      <c r="F132" s="113">
        <v>24</v>
      </c>
      <c r="G132" s="113" t="s">
        <v>27</v>
      </c>
      <c r="H132" s="114">
        <v>340478.5</v>
      </c>
      <c r="I132" s="115" t="s">
        <v>4</v>
      </c>
      <c r="J132" s="126">
        <v>519.05612715467635</v>
      </c>
      <c r="K132" s="336" t="s">
        <v>3</v>
      </c>
      <c r="L132" s="166">
        <f>J132*F132*D132</f>
        <v>12457.347051712233</v>
      </c>
      <c r="M132" s="166">
        <v>2498.1076910034535</v>
      </c>
      <c r="N132" s="166">
        <v>9744.8007804531662</v>
      </c>
      <c r="O132" s="166">
        <v>214.43858025561477</v>
      </c>
      <c r="P132" s="166">
        <v>0</v>
      </c>
      <c r="R132" s="117">
        <f t="shared" si="13"/>
        <v>2.3328366482207124E-3</v>
      </c>
      <c r="T132" s="205"/>
    </row>
    <row r="133" spans="1:20" x14ac:dyDescent="0.3">
      <c r="A133" s="235" t="s">
        <v>905</v>
      </c>
      <c r="B133" s="224" t="s">
        <v>719</v>
      </c>
      <c r="C133" s="241" t="s">
        <v>633</v>
      </c>
      <c r="D133" s="113">
        <v>1</v>
      </c>
      <c r="E133" s="113" t="s">
        <v>640</v>
      </c>
      <c r="F133" s="113">
        <v>24</v>
      </c>
      <c r="G133" s="113" t="s">
        <v>27</v>
      </c>
      <c r="H133" s="114">
        <v>62500</v>
      </c>
      <c r="I133" s="115" t="s">
        <v>4</v>
      </c>
      <c r="J133" s="126">
        <v>95.280635773381491</v>
      </c>
      <c r="K133" s="336" t="s">
        <v>3</v>
      </c>
      <c r="L133" s="166">
        <f t="shared" si="19"/>
        <v>2286.7352585611557</v>
      </c>
      <c r="M133" s="166">
        <v>458.56560895244735</v>
      </c>
      <c r="N133" s="166">
        <v>1788.8061912230078</v>
      </c>
      <c r="O133" s="166">
        <v>39.363458385701072</v>
      </c>
      <c r="P133" s="166">
        <v>0</v>
      </c>
      <c r="R133" s="117">
        <f t="shared" si="13"/>
        <v>4.282275988463134E-4</v>
      </c>
      <c r="T133" s="205"/>
    </row>
    <row r="134" spans="1:20" x14ac:dyDescent="0.3">
      <c r="A134" s="235" t="s">
        <v>905</v>
      </c>
      <c r="B134" s="224" t="s">
        <v>720</v>
      </c>
      <c r="C134" s="241" t="s">
        <v>634</v>
      </c>
      <c r="D134" s="113">
        <v>1</v>
      </c>
      <c r="E134" s="113" t="s">
        <v>640</v>
      </c>
      <c r="F134" s="113">
        <v>24</v>
      </c>
      <c r="G134" s="113" t="s">
        <v>27</v>
      </c>
      <c r="H134" s="114">
        <v>190000</v>
      </c>
      <c r="I134" s="115" t="s">
        <v>4</v>
      </c>
      <c r="J134" s="126">
        <v>289.65313275107968</v>
      </c>
      <c r="K134" s="336" t="s">
        <v>3</v>
      </c>
      <c r="L134" s="166">
        <f t="shared" si="19"/>
        <v>6951.6751860259119</v>
      </c>
      <c r="M134" s="166">
        <v>1394.0394512154398</v>
      </c>
      <c r="N134" s="166">
        <v>5437.9708213179438</v>
      </c>
      <c r="O134" s="166">
        <v>119.66491349253124</v>
      </c>
      <c r="P134" s="166">
        <v>0</v>
      </c>
      <c r="R134" s="117">
        <f t="shared" ref="R134:R197" si="20">L134/$L$317</f>
        <v>1.3018119004927925E-3</v>
      </c>
      <c r="T134" s="205"/>
    </row>
    <row r="135" spans="1:20" x14ac:dyDescent="0.3">
      <c r="A135" s="235" t="s">
        <v>905</v>
      </c>
      <c r="B135" s="224" t="s">
        <v>721</v>
      </c>
      <c r="C135" s="241" t="s">
        <v>609</v>
      </c>
      <c r="D135" s="113">
        <v>1</v>
      </c>
      <c r="E135" s="113" t="s">
        <v>640</v>
      </c>
      <c r="F135" s="113">
        <v>24</v>
      </c>
      <c r="G135" s="113" t="s">
        <v>27</v>
      </c>
      <c r="H135" s="114">
        <v>41666.666666666664</v>
      </c>
      <c r="I135" s="115" t="s">
        <v>4</v>
      </c>
      <c r="J135" s="126">
        <v>63.520423848920991</v>
      </c>
      <c r="K135" s="336" t="s">
        <v>3</v>
      </c>
      <c r="L135" s="166">
        <f t="shared" si="19"/>
        <v>1524.4901723741038</v>
      </c>
      <c r="M135" s="166">
        <v>305.71040596829823</v>
      </c>
      <c r="N135" s="166">
        <v>1192.5374608153386</v>
      </c>
      <c r="O135" s="166">
        <v>26.242305590467382</v>
      </c>
      <c r="P135" s="166">
        <v>0</v>
      </c>
      <c r="R135" s="117">
        <f t="shared" si="20"/>
        <v>2.8548506589754229E-4</v>
      </c>
      <c r="T135" s="205"/>
    </row>
    <row r="136" spans="1:20" hidden="1" x14ac:dyDescent="0.3">
      <c r="A136" s="268" t="s">
        <v>948</v>
      </c>
      <c r="B136" s="269" t="s">
        <v>1137</v>
      </c>
      <c r="C136" s="256" t="s">
        <v>607</v>
      </c>
      <c r="D136" s="274">
        <v>1</v>
      </c>
      <c r="E136" s="274" t="s">
        <v>46</v>
      </c>
      <c r="F136" s="274">
        <v>2</v>
      </c>
      <c r="G136" s="274" t="s">
        <v>891</v>
      </c>
      <c r="H136" s="274">
        <v>2000000</v>
      </c>
      <c r="I136" s="249" t="s">
        <v>4</v>
      </c>
      <c r="J136" s="126">
        <v>3048.9803447482077</v>
      </c>
      <c r="K136" s="336" t="s">
        <v>3</v>
      </c>
      <c r="L136" s="166">
        <v>6097.9606894964154</v>
      </c>
      <c r="M136" s="166">
        <v>1714.4539416149478</v>
      </c>
      <c r="N136" s="166">
        <v>3789.802286432061</v>
      </c>
      <c r="O136" s="166">
        <v>593.7044614494049</v>
      </c>
      <c r="P136" s="166">
        <v>0</v>
      </c>
      <c r="R136" s="117">
        <f t="shared" si="20"/>
        <v>1.1419402635901691E-3</v>
      </c>
      <c r="T136" s="205"/>
    </row>
    <row r="137" spans="1:20" hidden="1" x14ac:dyDescent="0.3">
      <c r="A137" s="268" t="s">
        <v>948</v>
      </c>
      <c r="B137" s="269" t="s">
        <v>1138</v>
      </c>
      <c r="C137" s="256" t="s">
        <v>982</v>
      </c>
      <c r="D137" s="274">
        <v>1</v>
      </c>
      <c r="E137" s="274" t="s">
        <v>176</v>
      </c>
      <c r="F137" s="274">
        <v>1</v>
      </c>
      <c r="G137" s="274" t="s">
        <v>51</v>
      </c>
      <c r="H137" s="274">
        <v>3279785</v>
      </c>
      <c r="I137" s="249" t="s">
        <v>4</v>
      </c>
      <c r="J137" s="126">
        <v>5000</v>
      </c>
      <c r="K137" s="336" t="s">
        <v>3</v>
      </c>
      <c r="L137" s="166">
        <v>5000</v>
      </c>
      <c r="M137" s="166">
        <v>1405.7600802248953</v>
      </c>
      <c r="N137" s="166">
        <v>3107.4341730013944</v>
      </c>
      <c r="O137" s="166">
        <v>486.80574677370907</v>
      </c>
      <c r="P137" s="166">
        <v>0</v>
      </c>
      <c r="R137" s="117">
        <f t="shared" si="20"/>
        <v>9.3632963685477059E-4</v>
      </c>
      <c r="T137" s="205"/>
    </row>
    <row r="138" spans="1:20" hidden="1" x14ac:dyDescent="0.3">
      <c r="A138" s="268" t="s">
        <v>948</v>
      </c>
      <c r="B138" s="269" t="s">
        <v>1139</v>
      </c>
      <c r="C138" s="256" t="s">
        <v>983</v>
      </c>
      <c r="D138" s="274">
        <v>1</v>
      </c>
      <c r="E138" s="274" t="s">
        <v>176</v>
      </c>
      <c r="F138" s="274">
        <v>1</v>
      </c>
      <c r="G138" s="274" t="s">
        <v>51</v>
      </c>
      <c r="H138" s="274">
        <v>2000000</v>
      </c>
      <c r="I138" s="249" t="s">
        <v>4</v>
      </c>
      <c r="J138" s="126">
        <v>3048.9803447482077</v>
      </c>
      <c r="K138" s="336" t="s">
        <v>3</v>
      </c>
      <c r="L138" s="166">
        <v>3048.9803447482077</v>
      </c>
      <c r="M138" s="166">
        <v>857.22697080747389</v>
      </c>
      <c r="N138" s="166">
        <v>1894.9011432160305</v>
      </c>
      <c r="O138" s="166">
        <v>296.85223072470245</v>
      </c>
      <c r="P138" s="166">
        <v>0</v>
      </c>
      <c r="R138" s="117">
        <f t="shared" si="20"/>
        <v>5.7097013179508457E-4</v>
      </c>
      <c r="T138" s="205"/>
    </row>
    <row r="139" spans="1:20" hidden="1" x14ac:dyDescent="0.3">
      <c r="A139" s="283" t="s">
        <v>948</v>
      </c>
      <c r="B139" s="269" t="s">
        <v>1153</v>
      </c>
      <c r="C139" s="256" t="s">
        <v>968</v>
      </c>
      <c r="D139" s="277">
        <v>19</v>
      </c>
      <c r="E139" s="274" t="s">
        <v>845</v>
      </c>
      <c r="F139" s="274">
        <v>2</v>
      </c>
      <c r="G139" s="274" t="s">
        <v>940</v>
      </c>
      <c r="H139" s="274">
        <v>104000</v>
      </c>
      <c r="I139" s="218" t="s">
        <v>4</v>
      </c>
      <c r="J139" s="217">
        <v>158.54697792690681</v>
      </c>
      <c r="K139" s="336" t="s">
        <v>3</v>
      </c>
      <c r="L139" s="166">
        <f>J139*F139*D139</f>
        <v>6024.7851612224586</v>
      </c>
      <c r="M139" s="166">
        <v>1693.8804943155685</v>
      </c>
      <c r="N139" s="166">
        <v>3744.3246589948767</v>
      </c>
      <c r="O139" s="166">
        <v>586.58000791201198</v>
      </c>
      <c r="P139" s="166">
        <v>0</v>
      </c>
      <c r="R139" s="117">
        <f t="shared" si="20"/>
        <v>1.1282369804270871E-3</v>
      </c>
      <c r="T139" s="205"/>
    </row>
    <row r="140" spans="1:20" s="127" customFormat="1" hidden="1" x14ac:dyDescent="0.3">
      <c r="A140" s="268" t="s">
        <v>948</v>
      </c>
      <c r="B140" s="269" t="s">
        <v>1154</v>
      </c>
      <c r="C140" s="256" t="s">
        <v>981</v>
      </c>
      <c r="D140" s="274">
        <v>16</v>
      </c>
      <c r="E140" s="274" t="s">
        <v>936</v>
      </c>
      <c r="F140" s="274">
        <v>1</v>
      </c>
      <c r="G140" s="274" t="s">
        <v>940</v>
      </c>
      <c r="H140" s="274">
        <v>52000</v>
      </c>
      <c r="I140" s="249" t="s">
        <v>4</v>
      </c>
      <c r="J140" s="276">
        <v>79.273488963453403</v>
      </c>
      <c r="K140" s="336" t="s">
        <v>3</v>
      </c>
      <c r="L140" s="275">
        <f>J140*F140*D140</f>
        <v>1268.3758234152544</v>
      </c>
      <c r="M140" s="275">
        <v>356.60641985590917</v>
      </c>
      <c r="N140" s="275">
        <v>788.27887557786869</v>
      </c>
      <c r="O140" s="275">
        <v>123.49052798147622</v>
      </c>
      <c r="P140" s="275">
        <v>0</v>
      </c>
      <c r="Q140" s="275"/>
      <c r="R140" s="117">
        <f t="shared" si="20"/>
        <v>2.3752357482675516E-4</v>
      </c>
      <c r="S140" s="87"/>
      <c r="T140" s="205"/>
    </row>
    <row r="141" spans="1:20" s="127" customFormat="1" x14ac:dyDescent="0.3">
      <c r="A141" s="233"/>
      <c r="B141" s="222" t="s">
        <v>916</v>
      </c>
      <c r="C141" s="293" t="s">
        <v>503</v>
      </c>
      <c r="D141" s="107"/>
      <c r="E141" s="107"/>
      <c r="F141" s="107"/>
      <c r="G141" s="107"/>
      <c r="H141" s="108"/>
      <c r="I141" s="109"/>
      <c r="J141" s="108"/>
      <c r="K141" s="333"/>
      <c r="L141" s="169">
        <f>SUM(L142,L152)</f>
        <v>930602.96894949535</v>
      </c>
      <c r="M141" s="169">
        <f t="shared" ref="M141:P141" si="21">SUM(M142,M152)</f>
        <v>223903.57560630544</v>
      </c>
      <c r="N141" s="169">
        <f t="shared" si="21"/>
        <v>659490.65340296365</v>
      </c>
      <c r="O141" s="169">
        <f t="shared" si="21"/>
        <v>47208.739940226325</v>
      </c>
      <c r="P141" s="169">
        <f t="shared" si="21"/>
        <v>0</v>
      </c>
      <c r="Q141" s="108">
        <f>SUM(Q142:Q152)</f>
        <v>0</v>
      </c>
      <c r="R141" s="110">
        <f t="shared" si="20"/>
        <v>0.17427022799449046</v>
      </c>
      <c r="S141" s="87"/>
      <c r="T141" s="205"/>
    </row>
    <row r="142" spans="1:20" x14ac:dyDescent="0.3">
      <c r="A142" s="237"/>
      <c r="B142" s="267" t="s">
        <v>917</v>
      </c>
      <c r="C142" s="295" t="s">
        <v>500</v>
      </c>
      <c r="D142" s="128"/>
      <c r="E142" s="128"/>
      <c r="F142" s="128"/>
      <c r="G142" s="128"/>
      <c r="H142" s="129"/>
      <c r="I142" s="125"/>
      <c r="J142" s="126"/>
      <c r="K142" s="250"/>
      <c r="L142" s="170">
        <f>SUM(L143:L151)</f>
        <v>407885</v>
      </c>
      <c r="M142" s="170">
        <f t="shared" ref="M142:P142" si="22">SUM(M143:M151)</f>
        <v>93403.509551873896</v>
      </c>
      <c r="N142" s="170">
        <f t="shared" si="22"/>
        <v>295919.01498208242</v>
      </c>
      <c r="O142" s="170">
        <f t="shared" si="22"/>
        <v>18562.475466043717</v>
      </c>
      <c r="P142" s="170">
        <f t="shared" si="22"/>
        <v>0</v>
      </c>
      <c r="Q142" s="120"/>
      <c r="R142" s="124">
        <f t="shared" si="20"/>
        <v>7.6382962785701627E-2</v>
      </c>
      <c r="T142" s="205"/>
    </row>
    <row r="143" spans="1:20" x14ac:dyDescent="0.3">
      <c r="A143" s="235" t="s">
        <v>905</v>
      </c>
      <c r="B143" s="227" t="s">
        <v>1129</v>
      </c>
      <c r="C143" s="241" t="s">
        <v>25</v>
      </c>
      <c r="D143" s="128">
        <v>1</v>
      </c>
      <c r="E143" s="128" t="s">
        <v>26</v>
      </c>
      <c r="F143" s="128">
        <v>24</v>
      </c>
      <c r="G143" s="128" t="s">
        <v>27</v>
      </c>
      <c r="H143" s="129">
        <v>5380</v>
      </c>
      <c r="I143" s="125" t="s">
        <v>3</v>
      </c>
      <c r="J143" s="126">
        <v>5380</v>
      </c>
      <c r="K143" s="336" t="s">
        <v>3</v>
      </c>
      <c r="L143" s="166">
        <f t="shared" ref="L143:L151" si="23">J143*F143*D143</f>
        <v>129120</v>
      </c>
      <c r="M143" s="167">
        <v>25892.805564731494</v>
      </c>
      <c r="N143" s="167">
        <v>101004.54547416416</v>
      </c>
      <c r="O143" s="167">
        <v>2222.6489611043862</v>
      </c>
      <c r="P143" s="167">
        <v>0</v>
      </c>
      <c r="R143" s="117">
        <f t="shared" si="20"/>
        <v>2.4179776542137595E-2</v>
      </c>
      <c r="T143" s="205"/>
    </row>
    <row r="144" spans="1:20" x14ac:dyDescent="0.3">
      <c r="A144" s="235" t="s">
        <v>905</v>
      </c>
      <c r="B144" s="227" t="s">
        <v>1130</v>
      </c>
      <c r="C144" s="241" t="s">
        <v>1107</v>
      </c>
      <c r="D144" s="128">
        <v>1</v>
      </c>
      <c r="E144" s="128" t="s">
        <v>163</v>
      </c>
      <c r="F144" s="128">
        <v>5</v>
      </c>
      <c r="G144" s="128" t="s">
        <v>27</v>
      </c>
      <c r="H144" s="129">
        <v>6119</v>
      </c>
      <c r="I144" s="125" t="s">
        <v>3</v>
      </c>
      <c r="J144" s="126">
        <v>6119</v>
      </c>
      <c r="K144" s="336" t="s">
        <v>3</v>
      </c>
      <c r="L144" s="166">
        <f t="shared" si="23"/>
        <v>30595</v>
      </c>
      <c r="M144" s="167">
        <v>6135.3034870892197</v>
      </c>
      <c r="N144" s="167">
        <v>23933.03956615592</v>
      </c>
      <c r="O144" s="167">
        <v>526.65694675486907</v>
      </c>
      <c r="P144" s="167">
        <v>0</v>
      </c>
      <c r="R144" s="117">
        <f t="shared" si="20"/>
        <v>5.7294010479143412E-3</v>
      </c>
      <c r="T144" s="205"/>
    </row>
    <row r="145" spans="1:20" x14ac:dyDescent="0.3">
      <c r="A145" s="235" t="s">
        <v>905</v>
      </c>
      <c r="B145" s="227" t="s">
        <v>1131</v>
      </c>
      <c r="C145" s="241" t="s">
        <v>884</v>
      </c>
      <c r="D145" s="128">
        <v>1</v>
      </c>
      <c r="E145" s="128" t="s">
        <v>163</v>
      </c>
      <c r="F145" s="128">
        <v>5</v>
      </c>
      <c r="G145" s="128" t="s">
        <v>27</v>
      </c>
      <c r="H145" s="129">
        <v>5589</v>
      </c>
      <c r="I145" s="125" t="s">
        <v>3</v>
      </c>
      <c r="J145" s="126">
        <v>5589</v>
      </c>
      <c r="K145" s="336" t="s">
        <v>3</v>
      </c>
      <c r="L145" s="166">
        <f t="shared" si="23"/>
        <v>27945</v>
      </c>
      <c r="M145" s="167">
        <v>5603.8913530546897</v>
      </c>
      <c r="N145" s="167">
        <v>21860.068333918196</v>
      </c>
      <c r="O145" s="167">
        <v>481.04031302712258</v>
      </c>
      <c r="P145" s="167">
        <v>0</v>
      </c>
      <c r="R145" s="117">
        <f t="shared" si="20"/>
        <v>5.2331463403813127E-3</v>
      </c>
      <c r="T145" s="205"/>
    </row>
    <row r="146" spans="1:20" x14ac:dyDescent="0.3">
      <c r="A146" s="235" t="s">
        <v>905</v>
      </c>
      <c r="B146" s="227" t="s">
        <v>1132</v>
      </c>
      <c r="C146" s="241" t="s">
        <v>1108</v>
      </c>
      <c r="D146" s="128">
        <v>1</v>
      </c>
      <c r="E146" s="128" t="s">
        <v>163</v>
      </c>
      <c r="F146" s="128">
        <v>5</v>
      </c>
      <c r="G146" s="128" t="s">
        <v>27</v>
      </c>
      <c r="H146" s="129">
        <v>5824</v>
      </c>
      <c r="I146" s="125" t="s">
        <v>3</v>
      </c>
      <c r="J146" s="126">
        <v>5824</v>
      </c>
      <c r="K146" s="336" t="s">
        <v>3</v>
      </c>
      <c r="L146" s="166">
        <f t="shared" si="23"/>
        <v>29120</v>
      </c>
      <c r="M146" s="167">
        <v>5839.517487956793</v>
      </c>
      <c r="N146" s="167">
        <v>22779.21595575945</v>
      </c>
      <c r="O146" s="167">
        <v>501.26655628376488</v>
      </c>
      <c r="P146" s="167">
        <v>0</v>
      </c>
      <c r="R146" s="117">
        <f t="shared" si="20"/>
        <v>5.4531838050421843E-3</v>
      </c>
      <c r="T146" s="205"/>
    </row>
    <row r="147" spans="1:20" x14ac:dyDescent="0.3">
      <c r="A147" s="235" t="s">
        <v>905</v>
      </c>
      <c r="B147" s="227" t="s">
        <v>1133</v>
      </c>
      <c r="C147" s="241" t="s">
        <v>1109</v>
      </c>
      <c r="D147" s="128">
        <v>1</v>
      </c>
      <c r="E147" s="128" t="s">
        <v>163</v>
      </c>
      <c r="F147" s="128">
        <v>5</v>
      </c>
      <c r="G147" s="128" t="s">
        <v>27</v>
      </c>
      <c r="H147" s="129">
        <v>3862</v>
      </c>
      <c r="I147" s="125" t="s">
        <v>3</v>
      </c>
      <c r="J147" s="126">
        <v>3862</v>
      </c>
      <c r="K147" s="336" t="s">
        <v>3</v>
      </c>
      <c r="L147" s="166">
        <f t="shared" si="23"/>
        <v>19310</v>
      </c>
      <c r="M147" s="167">
        <v>3872.2899276251947</v>
      </c>
      <c r="N147" s="167">
        <v>15105.311130003949</v>
      </c>
      <c r="O147" s="167">
        <v>332.39894237086196</v>
      </c>
      <c r="P147" s="167">
        <v>0</v>
      </c>
      <c r="R147" s="117">
        <f t="shared" si="20"/>
        <v>3.6161050575331242E-3</v>
      </c>
      <c r="T147" s="205"/>
    </row>
    <row r="148" spans="1:20" s="127" customFormat="1" x14ac:dyDescent="0.3">
      <c r="A148" s="235" t="s">
        <v>905</v>
      </c>
      <c r="B148" s="227" t="s">
        <v>1134</v>
      </c>
      <c r="C148" s="278" t="s">
        <v>990</v>
      </c>
      <c r="D148" s="128">
        <v>1</v>
      </c>
      <c r="E148" s="128" t="s">
        <v>163</v>
      </c>
      <c r="F148" s="128">
        <v>2</v>
      </c>
      <c r="G148" s="128" t="s">
        <v>27</v>
      </c>
      <c r="H148" s="129">
        <v>5559</v>
      </c>
      <c r="I148" s="125" t="s">
        <v>3</v>
      </c>
      <c r="J148" s="126">
        <v>5559</v>
      </c>
      <c r="K148" s="336" t="s">
        <v>3</v>
      </c>
      <c r="L148" s="166">
        <f t="shared" si="23"/>
        <v>11118</v>
      </c>
      <c r="M148" s="167">
        <v>2229.5245683758112</v>
      </c>
      <c r="N148" s="167">
        <v>8697.0921358562355</v>
      </c>
      <c r="O148" s="167">
        <v>191.38329576795667</v>
      </c>
      <c r="P148" s="167">
        <v>0</v>
      </c>
      <c r="Q148" s="87"/>
      <c r="R148" s="117">
        <f t="shared" si="20"/>
        <v>2.0820225805102681E-3</v>
      </c>
      <c r="S148" s="87"/>
      <c r="T148" s="205"/>
    </row>
    <row r="149" spans="1:20" s="127" customFormat="1" x14ac:dyDescent="0.3">
      <c r="A149" s="235" t="s">
        <v>905</v>
      </c>
      <c r="B149" s="227" t="s">
        <v>1135</v>
      </c>
      <c r="C149" s="241" t="s">
        <v>364</v>
      </c>
      <c r="D149" s="128">
        <v>1</v>
      </c>
      <c r="E149" s="128" t="s">
        <v>163</v>
      </c>
      <c r="F149" s="128">
        <v>2</v>
      </c>
      <c r="G149" s="128" t="s">
        <v>27</v>
      </c>
      <c r="H149" s="129">
        <v>5559</v>
      </c>
      <c r="I149" s="125" t="s">
        <v>3</v>
      </c>
      <c r="J149" s="126">
        <v>5559</v>
      </c>
      <c r="K149" s="336" t="s">
        <v>3</v>
      </c>
      <c r="L149" s="166">
        <f t="shared" si="23"/>
        <v>11118</v>
      </c>
      <c r="M149" s="167">
        <v>2229.5245683758112</v>
      </c>
      <c r="N149" s="167">
        <v>8697.0921358562355</v>
      </c>
      <c r="O149" s="167">
        <v>191.38329576795667</v>
      </c>
      <c r="P149" s="167">
        <v>0</v>
      </c>
      <c r="Q149" s="87"/>
      <c r="R149" s="117">
        <f t="shared" si="20"/>
        <v>2.0820225805102681E-3</v>
      </c>
      <c r="S149" s="87"/>
      <c r="T149" s="205"/>
    </row>
    <row r="150" spans="1:20" s="127" customFormat="1" x14ac:dyDescent="0.3">
      <c r="A150" s="235" t="s">
        <v>905</v>
      </c>
      <c r="B150" s="227" t="s">
        <v>1136</v>
      </c>
      <c r="C150" s="241" t="s">
        <v>365</v>
      </c>
      <c r="D150" s="128">
        <v>1</v>
      </c>
      <c r="E150" s="128" t="s">
        <v>163</v>
      </c>
      <c r="F150" s="128">
        <v>1</v>
      </c>
      <c r="G150" s="128" t="s">
        <v>27</v>
      </c>
      <c r="H150" s="129">
        <v>5559</v>
      </c>
      <c r="I150" s="125" t="s">
        <v>3</v>
      </c>
      <c r="J150" s="126">
        <v>5559</v>
      </c>
      <c r="K150" s="336" t="s">
        <v>3</v>
      </c>
      <c r="L150" s="166">
        <f t="shared" si="23"/>
        <v>5559</v>
      </c>
      <c r="M150" s="167">
        <v>1114.7622841879056</v>
      </c>
      <c r="N150" s="167">
        <v>4348.5460679281177</v>
      </c>
      <c r="O150" s="167">
        <v>95.691647883978334</v>
      </c>
      <c r="P150" s="167">
        <v>0</v>
      </c>
      <c r="Q150" s="87"/>
      <c r="R150" s="117">
        <f t="shared" si="20"/>
        <v>1.0410112902551341E-3</v>
      </c>
      <c r="S150" s="87"/>
      <c r="T150" s="205"/>
    </row>
    <row r="151" spans="1:20" s="127" customFormat="1" hidden="1" x14ac:dyDescent="0.3">
      <c r="A151" s="268" t="s">
        <v>948</v>
      </c>
      <c r="B151" s="270" t="s">
        <v>1111</v>
      </c>
      <c r="C151" s="278" t="s">
        <v>984</v>
      </c>
      <c r="D151" s="279">
        <v>1</v>
      </c>
      <c r="E151" s="279" t="s">
        <v>936</v>
      </c>
      <c r="F151" s="279">
        <v>24</v>
      </c>
      <c r="G151" s="279" t="s">
        <v>937</v>
      </c>
      <c r="H151" s="279">
        <v>6000</v>
      </c>
      <c r="I151" s="218" t="s">
        <v>3</v>
      </c>
      <c r="J151" s="276">
        <v>6000</v>
      </c>
      <c r="K151" s="336" t="s">
        <v>3</v>
      </c>
      <c r="L151" s="166">
        <f t="shared" si="23"/>
        <v>144000</v>
      </c>
      <c r="M151" s="167">
        <v>40485.890310476985</v>
      </c>
      <c r="N151" s="167">
        <v>89494.104182440162</v>
      </c>
      <c r="O151" s="167">
        <v>14020.00550708282</v>
      </c>
      <c r="P151" s="167">
        <v>0</v>
      </c>
      <c r="Q151" s="87"/>
      <c r="R151" s="117">
        <f t="shared" si="20"/>
        <v>2.6966293541417392E-2</v>
      </c>
      <c r="S151" s="87"/>
      <c r="T151" s="205"/>
    </row>
    <row r="152" spans="1:20" x14ac:dyDescent="0.3">
      <c r="A152" s="237"/>
      <c r="B152" s="267" t="s">
        <v>918</v>
      </c>
      <c r="C152" s="294" t="s">
        <v>501</v>
      </c>
      <c r="D152" s="128"/>
      <c r="E152" s="128"/>
      <c r="F152" s="128"/>
      <c r="G152" s="128"/>
      <c r="H152" s="129"/>
      <c r="I152" s="125"/>
      <c r="J152" s="126"/>
      <c r="K152" s="250"/>
      <c r="L152" s="170">
        <f>SUM(L153:L172)</f>
        <v>522717.96894949535</v>
      </c>
      <c r="M152" s="170">
        <f>SUM(M153:M172)</f>
        <v>130500.06605443155</v>
      </c>
      <c r="N152" s="170">
        <f>SUM(N153:N172)</f>
        <v>363571.63842088118</v>
      </c>
      <c r="O152" s="170">
        <f>SUM(O153:O172)</f>
        <v>28646.264474182604</v>
      </c>
      <c r="P152" s="170">
        <f>SUM(P153:P172)</f>
        <v>0</v>
      </c>
      <c r="Q152" s="120"/>
      <c r="R152" s="124">
        <f t="shared" si="20"/>
        <v>9.7887265208788848E-2</v>
      </c>
      <c r="T152" s="205"/>
    </row>
    <row r="153" spans="1:20" x14ac:dyDescent="0.3">
      <c r="A153" s="235" t="s">
        <v>905</v>
      </c>
      <c r="B153" s="227" t="s">
        <v>540</v>
      </c>
      <c r="C153" s="241" t="s">
        <v>356</v>
      </c>
      <c r="D153" s="128">
        <v>1</v>
      </c>
      <c r="E153" s="128" t="s">
        <v>163</v>
      </c>
      <c r="F153" s="128">
        <v>5</v>
      </c>
      <c r="G153" s="128" t="s">
        <v>27</v>
      </c>
      <c r="H153" s="129">
        <v>11185</v>
      </c>
      <c r="I153" s="125" t="s">
        <v>3</v>
      </c>
      <c r="J153" s="126">
        <v>11185</v>
      </c>
      <c r="K153" s="336" t="s">
        <v>3</v>
      </c>
      <c r="L153" s="166">
        <f t="shared" ref="L153:L164" si="24">J153*F153*D153</f>
        <v>55925</v>
      </c>
      <c r="M153" s="167">
        <v>11214.80135693625</v>
      </c>
      <c r="N153" s="167">
        <v>43747.515533167832</v>
      </c>
      <c r="O153" s="167">
        <v>962.68310989593238</v>
      </c>
      <c r="P153" s="167">
        <v>0</v>
      </c>
      <c r="R153" s="117">
        <f t="shared" si="20"/>
        <v>1.0472846988220609E-2</v>
      </c>
      <c r="T153" s="205"/>
    </row>
    <row r="154" spans="1:20" x14ac:dyDescent="0.3">
      <c r="A154" s="235" t="s">
        <v>905</v>
      </c>
      <c r="B154" s="227" t="s">
        <v>541</v>
      </c>
      <c r="C154" s="241" t="s">
        <v>359</v>
      </c>
      <c r="D154" s="128">
        <v>1</v>
      </c>
      <c r="E154" s="128" t="s">
        <v>163</v>
      </c>
      <c r="F154" s="128">
        <v>5</v>
      </c>
      <c r="G154" s="128" t="s">
        <v>27</v>
      </c>
      <c r="H154" s="129">
        <v>5471</v>
      </c>
      <c r="I154" s="125" t="s">
        <v>3</v>
      </c>
      <c r="J154" s="126">
        <v>5471</v>
      </c>
      <c r="K154" s="336" t="s">
        <v>3</v>
      </c>
      <c r="L154" s="166">
        <f t="shared" si="24"/>
        <v>27355</v>
      </c>
      <c r="M154" s="167">
        <v>5485.576953401719</v>
      </c>
      <c r="N154" s="167">
        <v>21398.538889759606</v>
      </c>
      <c r="O154" s="167">
        <v>470.88415683868095</v>
      </c>
      <c r="P154" s="167">
        <v>0</v>
      </c>
      <c r="R154" s="117">
        <f t="shared" si="20"/>
        <v>5.1226594432324498E-3</v>
      </c>
      <c r="T154" s="205"/>
    </row>
    <row r="155" spans="1:20" x14ac:dyDescent="0.3">
      <c r="A155" s="235" t="s">
        <v>905</v>
      </c>
      <c r="B155" s="227" t="s">
        <v>631</v>
      </c>
      <c r="C155" s="241" t="s">
        <v>358</v>
      </c>
      <c r="D155" s="128">
        <v>1</v>
      </c>
      <c r="E155" s="128" t="s">
        <v>163</v>
      </c>
      <c r="F155" s="128">
        <v>5</v>
      </c>
      <c r="G155" s="128" t="s">
        <v>27</v>
      </c>
      <c r="H155" s="129">
        <v>5775</v>
      </c>
      <c r="I155" s="125" t="s">
        <v>3</v>
      </c>
      <c r="J155" s="126">
        <v>5775</v>
      </c>
      <c r="K155" s="336" t="s">
        <v>3</v>
      </c>
      <c r="L155" s="166">
        <f t="shared" si="24"/>
        <v>28875</v>
      </c>
      <c r="M155" s="167">
        <v>5790.3869321686943</v>
      </c>
      <c r="N155" s="167">
        <v>22587.563898439359</v>
      </c>
      <c r="O155" s="167">
        <v>497.04916939195436</v>
      </c>
      <c r="P155" s="167">
        <v>0</v>
      </c>
      <c r="R155" s="117">
        <f t="shared" si="20"/>
        <v>5.4073036528363002E-3</v>
      </c>
      <c r="T155" s="205"/>
    </row>
    <row r="156" spans="1:20" x14ac:dyDescent="0.3">
      <c r="A156" s="235" t="s">
        <v>905</v>
      </c>
      <c r="B156" s="227" t="s">
        <v>1128</v>
      </c>
      <c r="C156" s="241" t="s">
        <v>360</v>
      </c>
      <c r="D156" s="128">
        <v>1</v>
      </c>
      <c r="E156" s="128" t="s">
        <v>163</v>
      </c>
      <c r="F156" s="128">
        <v>5</v>
      </c>
      <c r="G156" s="128" t="s">
        <v>27</v>
      </c>
      <c r="H156" s="129">
        <v>11567</v>
      </c>
      <c r="I156" s="125" t="s">
        <v>3</v>
      </c>
      <c r="J156" s="126">
        <v>11567</v>
      </c>
      <c r="K156" s="336" t="s">
        <v>3</v>
      </c>
      <c r="L156" s="166">
        <f t="shared" si="24"/>
        <v>57835</v>
      </c>
      <c r="M156" s="167">
        <v>11597.819159202649</v>
      </c>
      <c r="N156" s="167">
        <v>45241.619326969361</v>
      </c>
      <c r="O156" s="167">
        <v>995.56151382800624</v>
      </c>
      <c r="P156" s="167">
        <v>0</v>
      </c>
      <c r="R156" s="117">
        <f t="shared" si="20"/>
        <v>1.0830524909499132E-2</v>
      </c>
      <c r="T156" s="205"/>
    </row>
    <row r="157" spans="1:20" hidden="1" x14ac:dyDescent="0.3">
      <c r="A157" s="268" t="s">
        <v>933</v>
      </c>
      <c r="B157" s="253" t="s">
        <v>1112</v>
      </c>
      <c r="C157" s="254" t="s">
        <v>877</v>
      </c>
      <c r="D157" s="253">
        <v>1</v>
      </c>
      <c r="E157" s="253" t="s">
        <v>845</v>
      </c>
      <c r="F157" s="253">
        <v>2</v>
      </c>
      <c r="G157" s="253" t="s">
        <v>856</v>
      </c>
      <c r="H157" s="255">
        <v>6933</v>
      </c>
      <c r="I157" s="218" t="s">
        <v>3</v>
      </c>
      <c r="J157" s="250">
        <v>6933</v>
      </c>
      <c r="K157" s="336" t="s">
        <v>3</v>
      </c>
      <c r="L157" s="166">
        <f t="shared" si="24"/>
        <v>13866</v>
      </c>
      <c r="M157" s="167">
        <v>3466.5</v>
      </c>
      <c r="N157" s="167">
        <v>10399.5</v>
      </c>
      <c r="O157" s="167">
        <v>0</v>
      </c>
      <c r="P157" s="167">
        <v>0</v>
      </c>
      <c r="R157" s="117">
        <f t="shared" si="20"/>
        <v>2.5966293489256497E-3</v>
      </c>
      <c r="T157" s="205"/>
    </row>
    <row r="158" spans="1:20" hidden="1" x14ac:dyDescent="0.3">
      <c r="A158" s="268" t="s">
        <v>933</v>
      </c>
      <c r="B158" s="253" t="s">
        <v>1113</v>
      </c>
      <c r="C158" s="254" t="s">
        <v>878</v>
      </c>
      <c r="D158" s="253">
        <v>1</v>
      </c>
      <c r="E158" s="253" t="s">
        <v>845</v>
      </c>
      <c r="F158" s="253">
        <v>2</v>
      </c>
      <c r="G158" s="253" t="s">
        <v>856</v>
      </c>
      <c r="H158" s="255">
        <v>7927</v>
      </c>
      <c r="I158" s="218" t="s">
        <v>3</v>
      </c>
      <c r="J158" s="250">
        <v>7927</v>
      </c>
      <c r="K158" s="336" t="s">
        <v>3</v>
      </c>
      <c r="L158" s="166">
        <f t="shared" si="24"/>
        <v>15854</v>
      </c>
      <c r="M158" s="167">
        <v>3963.5</v>
      </c>
      <c r="N158" s="167">
        <v>11890.5</v>
      </c>
      <c r="O158" s="167">
        <v>0</v>
      </c>
      <c r="P158" s="167">
        <v>0</v>
      </c>
      <c r="R158" s="117">
        <f t="shared" si="20"/>
        <v>2.9689140125391065E-3</v>
      </c>
      <c r="T158" s="205"/>
    </row>
    <row r="159" spans="1:20" hidden="1" x14ac:dyDescent="0.3">
      <c r="A159" s="268" t="s">
        <v>933</v>
      </c>
      <c r="B159" s="253" t="s">
        <v>1114</v>
      </c>
      <c r="C159" s="254" t="s">
        <v>879</v>
      </c>
      <c r="D159" s="253">
        <v>1</v>
      </c>
      <c r="E159" s="253" t="s">
        <v>845</v>
      </c>
      <c r="F159" s="253">
        <v>2</v>
      </c>
      <c r="G159" s="253" t="s">
        <v>856</v>
      </c>
      <c r="H159" s="255">
        <v>1063</v>
      </c>
      <c r="I159" s="218" t="s">
        <v>3</v>
      </c>
      <c r="J159" s="250">
        <v>1063</v>
      </c>
      <c r="K159" s="336" t="s">
        <v>3</v>
      </c>
      <c r="L159" s="166">
        <f t="shared" si="24"/>
        <v>2126</v>
      </c>
      <c r="M159" s="167">
        <v>531.5</v>
      </c>
      <c r="N159" s="167">
        <v>1594.5</v>
      </c>
      <c r="O159" s="167">
        <v>0</v>
      </c>
      <c r="P159" s="167">
        <v>0</v>
      </c>
      <c r="R159" s="117">
        <f t="shared" si="20"/>
        <v>3.9812736159064845E-4</v>
      </c>
      <c r="T159" s="205"/>
    </row>
    <row r="160" spans="1:20" hidden="1" x14ac:dyDescent="0.3">
      <c r="A160" s="268" t="s">
        <v>933</v>
      </c>
      <c r="B160" s="253" t="s">
        <v>1115</v>
      </c>
      <c r="C160" s="254" t="s">
        <v>880</v>
      </c>
      <c r="D160" s="253">
        <v>1</v>
      </c>
      <c r="E160" s="253" t="s">
        <v>845</v>
      </c>
      <c r="F160" s="253">
        <v>2</v>
      </c>
      <c r="G160" s="253" t="s">
        <v>856</v>
      </c>
      <c r="H160" s="255">
        <v>5951</v>
      </c>
      <c r="I160" s="218" t="s">
        <v>3</v>
      </c>
      <c r="J160" s="250">
        <v>5951</v>
      </c>
      <c r="K160" s="336" t="s">
        <v>3</v>
      </c>
      <c r="L160" s="166">
        <f t="shared" si="24"/>
        <v>11902</v>
      </c>
      <c r="M160" s="167">
        <v>2975.5</v>
      </c>
      <c r="N160" s="167">
        <v>8926.5</v>
      </c>
      <c r="O160" s="167">
        <v>0</v>
      </c>
      <c r="P160" s="167">
        <v>0</v>
      </c>
      <c r="R160" s="117">
        <f t="shared" si="20"/>
        <v>2.228839067569096E-3</v>
      </c>
      <c r="T160" s="205"/>
    </row>
    <row r="161" spans="1:20" hidden="1" x14ac:dyDescent="0.3">
      <c r="A161" s="268" t="s">
        <v>933</v>
      </c>
      <c r="B161" s="253" t="s">
        <v>1116</v>
      </c>
      <c r="C161" s="254" t="s">
        <v>881</v>
      </c>
      <c r="D161" s="253">
        <v>1</v>
      </c>
      <c r="E161" s="253" t="s">
        <v>845</v>
      </c>
      <c r="F161" s="253">
        <v>2</v>
      </c>
      <c r="G161" s="253" t="s">
        <v>856</v>
      </c>
      <c r="H161" s="255">
        <v>5461</v>
      </c>
      <c r="I161" s="218" t="s">
        <v>3</v>
      </c>
      <c r="J161" s="250">
        <v>5461</v>
      </c>
      <c r="K161" s="336" t="s">
        <v>3</v>
      </c>
      <c r="L161" s="166">
        <f t="shared" si="24"/>
        <v>10922</v>
      </c>
      <c r="M161" s="167">
        <v>2730.5</v>
      </c>
      <c r="N161" s="167">
        <v>8191.5</v>
      </c>
      <c r="O161" s="167">
        <v>0</v>
      </c>
      <c r="P161" s="167">
        <v>0</v>
      </c>
      <c r="R161" s="117">
        <f t="shared" si="20"/>
        <v>2.045318458745561E-3</v>
      </c>
      <c r="T161" s="205"/>
    </row>
    <row r="162" spans="1:20" hidden="1" x14ac:dyDescent="0.3">
      <c r="A162" s="268" t="s">
        <v>933</v>
      </c>
      <c r="B162" s="253" t="s">
        <v>1117</v>
      </c>
      <c r="C162" s="254" t="s">
        <v>882</v>
      </c>
      <c r="D162" s="253">
        <v>1</v>
      </c>
      <c r="E162" s="253" t="s">
        <v>845</v>
      </c>
      <c r="F162" s="253">
        <v>2</v>
      </c>
      <c r="G162" s="253" t="s">
        <v>856</v>
      </c>
      <c r="H162" s="255">
        <v>5809</v>
      </c>
      <c r="I162" s="218" t="s">
        <v>3</v>
      </c>
      <c r="J162" s="250">
        <v>5809</v>
      </c>
      <c r="K162" s="336" t="s">
        <v>3</v>
      </c>
      <c r="L162" s="166">
        <f t="shared" si="24"/>
        <v>11618</v>
      </c>
      <c r="M162" s="167">
        <v>2904.5</v>
      </c>
      <c r="N162" s="167">
        <v>8713.5</v>
      </c>
      <c r="O162" s="167">
        <v>0</v>
      </c>
      <c r="P162" s="167">
        <v>0</v>
      </c>
      <c r="R162" s="117">
        <f t="shared" si="20"/>
        <v>2.1756555441957452E-3</v>
      </c>
      <c r="T162" s="205"/>
    </row>
    <row r="163" spans="1:20" hidden="1" x14ac:dyDescent="0.3">
      <c r="A163" s="268" t="s">
        <v>933</v>
      </c>
      <c r="B163" s="253" t="s">
        <v>1118</v>
      </c>
      <c r="C163" s="254" t="s">
        <v>883</v>
      </c>
      <c r="D163" s="253">
        <v>1</v>
      </c>
      <c r="E163" s="253" t="s">
        <v>845</v>
      </c>
      <c r="F163" s="253">
        <v>2</v>
      </c>
      <c r="G163" s="253" t="s">
        <v>856</v>
      </c>
      <c r="H163" s="255">
        <v>5729</v>
      </c>
      <c r="I163" s="218" t="s">
        <v>3</v>
      </c>
      <c r="J163" s="250">
        <v>5729</v>
      </c>
      <c r="K163" s="336" t="s">
        <v>3</v>
      </c>
      <c r="L163" s="166">
        <f t="shared" si="24"/>
        <v>11458</v>
      </c>
      <c r="M163" s="167">
        <v>2864.5</v>
      </c>
      <c r="N163" s="167">
        <v>8593.5</v>
      </c>
      <c r="O163" s="167">
        <v>0</v>
      </c>
      <c r="P163" s="167">
        <v>0</v>
      </c>
      <c r="R163" s="117">
        <f t="shared" si="20"/>
        <v>2.1456929958163923E-3</v>
      </c>
      <c r="T163" s="205"/>
    </row>
    <row r="164" spans="1:20" hidden="1" x14ac:dyDescent="0.3">
      <c r="A164" s="268" t="s">
        <v>933</v>
      </c>
      <c r="B164" s="253" t="s">
        <v>1119</v>
      </c>
      <c r="C164" s="254" t="s">
        <v>884</v>
      </c>
      <c r="D164" s="253">
        <v>1</v>
      </c>
      <c r="E164" s="253" t="s">
        <v>845</v>
      </c>
      <c r="F164" s="253">
        <v>2</v>
      </c>
      <c r="G164" s="253" t="s">
        <v>856</v>
      </c>
      <c r="H164" s="255">
        <v>5405</v>
      </c>
      <c r="I164" s="218" t="s">
        <v>3</v>
      </c>
      <c r="J164" s="250">
        <v>5405</v>
      </c>
      <c r="K164" s="336" t="s">
        <v>3</v>
      </c>
      <c r="L164" s="166">
        <f t="shared" si="24"/>
        <v>10810</v>
      </c>
      <c r="M164" s="167">
        <v>2702.5</v>
      </c>
      <c r="N164" s="167">
        <v>8107.5</v>
      </c>
      <c r="O164" s="167">
        <v>0</v>
      </c>
      <c r="P164" s="167">
        <v>0</v>
      </c>
      <c r="R164" s="117">
        <f t="shared" si="20"/>
        <v>2.0243446748800143E-3</v>
      </c>
      <c r="T164" s="205"/>
    </row>
    <row r="165" spans="1:20" hidden="1" x14ac:dyDescent="0.3">
      <c r="A165" s="268" t="s">
        <v>948</v>
      </c>
      <c r="B165" s="253" t="s">
        <v>1120</v>
      </c>
      <c r="C165" s="278" t="s">
        <v>985</v>
      </c>
      <c r="D165" s="279">
        <v>1</v>
      </c>
      <c r="E165" s="279" t="s">
        <v>936</v>
      </c>
      <c r="F165" s="279">
        <v>6</v>
      </c>
      <c r="G165" s="279" t="s">
        <v>937</v>
      </c>
      <c r="H165" s="279">
        <v>8997.5127155738464</v>
      </c>
      <c r="I165" s="218" t="s">
        <v>3</v>
      </c>
      <c r="J165" s="250">
        <v>8997.5127155738464</v>
      </c>
      <c r="K165" s="336" t="s">
        <v>3</v>
      </c>
      <c r="L165" s="166">
        <f t="shared" ref="L165:L172" si="25">J165*F165*D165</f>
        <v>53985.076293443082</v>
      </c>
      <c r="M165" s="167">
        <v>15178.013036243528</v>
      </c>
      <c r="N165" s="167">
        <v>33551.014181266495</v>
      </c>
      <c r="O165" s="167">
        <v>5256.0490759330432</v>
      </c>
      <c r="P165" s="167">
        <v>0</v>
      </c>
      <c r="R165" s="117">
        <f t="shared" si="20"/>
        <v>1.010956537628333E-2</v>
      </c>
      <c r="T165" s="205"/>
    </row>
    <row r="166" spans="1:20" hidden="1" x14ac:dyDescent="0.3">
      <c r="A166" s="268" t="s">
        <v>948</v>
      </c>
      <c r="B166" s="253" t="s">
        <v>1121</v>
      </c>
      <c r="C166" s="278" t="s">
        <v>986</v>
      </c>
      <c r="D166" s="279">
        <v>1</v>
      </c>
      <c r="E166" s="279" t="s">
        <v>936</v>
      </c>
      <c r="F166" s="279">
        <v>3</v>
      </c>
      <c r="G166" s="279" t="s">
        <v>937</v>
      </c>
      <c r="H166" s="279">
        <v>9238.029426172443</v>
      </c>
      <c r="I166" s="218" t="s">
        <v>3</v>
      </c>
      <c r="J166" s="250">
        <v>9238.029426172443</v>
      </c>
      <c r="K166" s="336" t="s">
        <v>3</v>
      </c>
      <c r="L166" s="166">
        <f t="shared" si="25"/>
        <v>27714.088278517331</v>
      </c>
      <c r="M166" s="167">
        <v>7791.8717923536715</v>
      </c>
      <c r="N166" s="167">
        <v>17223.940998048427</v>
      </c>
      <c r="O166" s="167">
        <v>2698.2754881152255</v>
      </c>
      <c r="P166" s="167">
        <v>0</v>
      </c>
      <c r="R166" s="117">
        <f t="shared" si="20"/>
        <v>5.1899044427170379E-3</v>
      </c>
      <c r="T166" s="205"/>
    </row>
    <row r="167" spans="1:20" hidden="1" x14ac:dyDescent="0.3">
      <c r="A167" s="268" t="s">
        <v>948</v>
      </c>
      <c r="B167" s="253" t="s">
        <v>1122</v>
      </c>
      <c r="C167" s="278" t="s">
        <v>987</v>
      </c>
      <c r="D167" s="279">
        <v>1</v>
      </c>
      <c r="E167" s="279" t="s">
        <v>936</v>
      </c>
      <c r="F167" s="279">
        <v>4</v>
      </c>
      <c r="G167" s="279" t="s">
        <v>937</v>
      </c>
      <c r="H167" s="279">
        <v>5641.4746763429657</v>
      </c>
      <c r="I167" s="218" t="s">
        <v>3</v>
      </c>
      <c r="J167" s="250">
        <v>5641.4746763429657</v>
      </c>
      <c r="K167" s="336" t="s">
        <v>3</v>
      </c>
      <c r="L167" s="166">
        <f t="shared" si="25"/>
        <v>22565.898705371863</v>
      </c>
      <c r="M167" s="167">
        <v>6344.4479148820828</v>
      </c>
      <c r="N167" s="167">
        <v>14024.408956312091</v>
      </c>
      <c r="O167" s="167">
        <v>2197.0418341776849</v>
      </c>
      <c r="P167" s="167">
        <v>0</v>
      </c>
      <c r="R167" s="117">
        <f t="shared" si="20"/>
        <v>4.2258239480204747E-3</v>
      </c>
      <c r="T167" s="205"/>
    </row>
    <row r="168" spans="1:20" hidden="1" x14ac:dyDescent="0.3">
      <c r="A168" s="268" t="s">
        <v>948</v>
      </c>
      <c r="B168" s="253" t="s">
        <v>1123</v>
      </c>
      <c r="C168" s="278" t="s">
        <v>1183</v>
      </c>
      <c r="D168" s="279">
        <v>1</v>
      </c>
      <c r="E168" s="279" t="s">
        <v>936</v>
      </c>
      <c r="F168" s="279">
        <v>4</v>
      </c>
      <c r="G168" s="279" t="s">
        <v>937</v>
      </c>
      <c r="H168" s="279">
        <v>8000</v>
      </c>
      <c r="I168" s="218" t="s">
        <v>3</v>
      </c>
      <c r="J168" s="250">
        <v>8000</v>
      </c>
      <c r="K168" s="336" t="s">
        <v>3</v>
      </c>
      <c r="L168" s="166">
        <f t="shared" si="25"/>
        <v>32000</v>
      </c>
      <c r="M168" s="167">
        <v>8996.86451343933</v>
      </c>
      <c r="N168" s="167">
        <v>19887.578707208922</v>
      </c>
      <c r="O168" s="167">
        <v>3115.556779351738</v>
      </c>
      <c r="P168" s="167">
        <v>0</v>
      </c>
      <c r="R168" s="117">
        <f t="shared" si="20"/>
        <v>5.9925096758705323E-3</v>
      </c>
      <c r="T168" s="205"/>
    </row>
    <row r="169" spans="1:20" hidden="1" x14ac:dyDescent="0.3">
      <c r="A169" s="268" t="s">
        <v>948</v>
      </c>
      <c r="B169" s="253" t="s">
        <v>1124</v>
      </c>
      <c r="C169" s="278" t="s">
        <v>988</v>
      </c>
      <c r="D169" s="279">
        <v>1</v>
      </c>
      <c r="E169" s="279" t="s">
        <v>936</v>
      </c>
      <c r="F169" s="279">
        <v>4</v>
      </c>
      <c r="G169" s="279" t="s">
        <v>937</v>
      </c>
      <c r="H169" s="279">
        <v>8000</v>
      </c>
      <c r="I169" s="218" t="s">
        <v>3</v>
      </c>
      <c r="J169" s="250">
        <v>8000</v>
      </c>
      <c r="K169" s="336" t="s">
        <v>3</v>
      </c>
      <c r="L169" s="166">
        <f t="shared" si="25"/>
        <v>32000</v>
      </c>
      <c r="M169" s="167">
        <v>8996.86451343933</v>
      </c>
      <c r="N169" s="167">
        <v>19887.578707208922</v>
      </c>
      <c r="O169" s="167">
        <v>3115.556779351738</v>
      </c>
      <c r="P169" s="167">
        <v>0</v>
      </c>
      <c r="R169" s="117">
        <f t="shared" si="20"/>
        <v>5.9925096758705323E-3</v>
      </c>
      <c r="T169" s="205"/>
    </row>
    <row r="170" spans="1:20" hidden="1" x14ac:dyDescent="0.3">
      <c r="A170" s="268" t="s">
        <v>948</v>
      </c>
      <c r="B170" s="253" t="s">
        <v>1125</v>
      </c>
      <c r="C170" s="278" t="s">
        <v>989</v>
      </c>
      <c r="D170" s="279">
        <v>1</v>
      </c>
      <c r="E170" s="279" t="s">
        <v>936</v>
      </c>
      <c r="F170" s="279">
        <v>6</v>
      </c>
      <c r="G170" s="279" t="s">
        <v>937</v>
      </c>
      <c r="H170" s="279">
        <v>5641.4746763429657</v>
      </c>
      <c r="I170" s="218" t="s">
        <v>3</v>
      </c>
      <c r="J170" s="250">
        <v>5641.4746763429657</v>
      </c>
      <c r="K170" s="336" t="s">
        <v>3</v>
      </c>
      <c r="L170" s="166">
        <f t="shared" si="25"/>
        <v>33848.848058057796</v>
      </c>
      <c r="M170" s="167">
        <v>9516.6718723231243</v>
      </c>
      <c r="N170" s="167">
        <v>21036.613434468138</v>
      </c>
      <c r="O170" s="167">
        <v>3295.5627512665274</v>
      </c>
      <c r="P170" s="167">
        <v>0</v>
      </c>
      <c r="R170" s="117">
        <f t="shared" si="20"/>
        <v>6.3387359220307129E-3</v>
      </c>
      <c r="T170" s="205"/>
    </row>
    <row r="171" spans="1:20" hidden="1" x14ac:dyDescent="0.3">
      <c r="A171" s="268" t="s">
        <v>948</v>
      </c>
      <c r="B171" s="253" t="s">
        <v>1126</v>
      </c>
      <c r="C171" s="278" t="s">
        <v>990</v>
      </c>
      <c r="D171" s="279">
        <v>1</v>
      </c>
      <c r="E171" s="279" t="s">
        <v>936</v>
      </c>
      <c r="F171" s="279">
        <v>1</v>
      </c>
      <c r="G171" s="279" t="s">
        <v>937</v>
      </c>
      <c r="H171" s="279">
        <v>5641.4746763429657</v>
      </c>
      <c r="I171" s="218" t="s">
        <v>3</v>
      </c>
      <c r="J171" s="250">
        <v>5641.4746763429657</v>
      </c>
      <c r="K171" s="336" t="s">
        <v>3</v>
      </c>
      <c r="L171" s="166">
        <f t="shared" si="25"/>
        <v>5641.4746763429657</v>
      </c>
      <c r="M171" s="167">
        <v>1586.1119787205207</v>
      </c>
      <c r="N171" s="167">
        <v>3506.1022390780226</v>
      </c>
      <c r="O171" s="167">
        <v>549.26045854442123</v>
      </c>
      <c r="P171" s="167">
        <v>0</v>
      </c>
      <c r="R171" s="117">
        <f t="shared" si="20"/>
        <v>1.0564559870051187E-3</v>
      </c>
      <c r="T171" s="205"/>
    </row>
    <row r="172" spans="1:20" hidden="1" x14ac:dyDescent="0.3">
      <c r="A172" s="268" t="s">
        <v>948</v>
      </c>
      <c r="B172" s="253" t="s">
        <v>1127</v>
      </c>
      <c r="C172" s="278" t="s">
        <v>991</v>
      </c>
      <c r="D172" s="279">
        <v>1</v>
      </c>
      <c r="E172" s="279" t="s">
        <v>936</v>
      </c>
      <c r="F172" s="279">
        <v>9</v>
      </c>
      <c r="G172" s="279" t="s">
        <v>937</v>
      </c>
      <c r="H172" s="279">
        <v>6268.5092153069199</v>
      </c>
      <c r="I172" s="218" t="s">
        <v>3</v>
      </c>
      <c r="J172" s="250">
        <v>6268.5092153069199</v>
      </c>
      <c r="K172" s="336" t="s">
        <v>3</v>
      </c>
      <c r="L172" s="166">
        <f t="shared" si="25"/>
        <v>56416.582937762279</v>
      </c>
      <c r="M172" s="167">
        <v>15861.636031320633</v>
      </c>
      <c r="N172" s="167">
        <v>35062.163548953984</v>
      </c>
      <c r="O172" s="167">
        <v>5492.7833574876522</v>
      </c>
      <c r="P172" s="167">
        <v>0</v>
      </c>
      <c r="R172" s="117">
        <f t="shared" si="20"/>
        <v>1.0564903722940401E-2</v>
      </c>
      <c r="T172" s="205"/>
    </row>
    <row r="173" spans="1:20" x14ac:dyDescent="0.3">
      <c r="A173" s="232"/>
      <c r="B173" s="221" t="s">
        <v>919</v>
      </c>
      <c r="C173" s="292" t="s">
        <v>546</v>
      </c>
      <c r="D173" s="103"/>
      <c r="E173" s="103"/>
      <c r="F173" s="103"/>
      <c r="G173" s="103"/>
      <c r="H173" s="104"/>
      <c r="I173" s="105"/>
      <c r="J173" s="104"/>
      <c r="K173" s="332"/>
      <c r="L173" s="168">
        <f>L174+L183+L187+L194+L204+L214</f>
        <v>575658.13824692974</v>
      </c>
      <c r="M173" s="168">
        <f>M174+M183+M187+M194+M204+M214</f>
        <v>139497.95467056151</v>
      </c>
      <c r="N173" s="168">
        <f>N174+N183+N187+N194+N204+N214</f>
        <v>407088.53000798664</v>
      </c>
      <c r="O173" s="168">
        <f>O174+O183+O187+O194+O204+O214</f>
        <v>29071.65356838156</v>
      </c>
      <c r="P173" s="168">
        <f>P174+P183+P187+P194+P204+P214</f>
        <v>0</v>
      </c>
      <c r="R173" s="106">
        <f t="shared" si="20"/>
        <v>0.10780115510744821</v>
      </c>
      <c r="T173" s="205"/>
    </row>
    <row r="174" spans="1:20" x14ac:dyDescent="0.3">
      <c r="A174" s="233"/>
      <c r="B174" s="222" t="s">
        <v>920</v>
      </c>
      <c r="C174" s="293" t="s">
        <v>505</v>
      </c>
      <c r="D174" s="107"/>
      <c r="E174" s="107"/>
      <c r="F174" s="107"/>
      <c r="G174" s="107"/>
      <c r="H174" s="108"/>
      <c r="I174" s="109"/>
      <c r="J174" s="108"/>
      <c r="K174" s="333"/>
      <c r="L174" s="169">
        <f>SUM(L175:L182)</f>
        <v>121853.7939953438</v>
      </c>
      <c r="M174" s="169">
        <f t="shared" ref="M174:P174" si="26">SUM(M175:M182)</f>
        <v>30737.719404166004</v>
      </c>
      <c r="N174" s="169">
        <f t="shared" si="26"/>
        <v>83989.273477717637</v>
      </c>
      <c r="O174" s="169">
        <f t="shared" si="26"/>
        <v>7126.8011134601547</v>
      </c>
      <c r="P174" s="169">
        <f t="shared" si="26"/>
        <v>0</v>
      </c>
      <c r="R174" s="110">
        <f t="shared" si="20"/>
        <v>2.2819063736207259E-2</v>
      </c>
      <c r="T174" s="205"/>
    </row>
    <row r="175" spans="1:20" s="127" customFormat="1" x14ac:dyDescent="0.3">
      <c r="A175" s="235" t="s">
        <v>905</v>
      </c>
      <c r="B175" s="224" t="s">
        <v>547</v>
      </c>
      <c r="C175" s="256" t="s">
        <v>623</v>
      </c>
      <c r="D175" s="113">
        <v>1</v>
      </c>
      <c r="E175" s="113" t="s">
        <v>54</v>
      </c>
      <c r="F175" s="113">
        <v>24</v>
      </c>
      <c r="G175" s="113" t="s">
        <v>27</v>
      </c>
      <c r="H175" s="114">
        <v>328958.33333333331</v>
      </c>
      <c r="I175" s="115" t="s">
        <v>4</v>
      </c>
      <c r="J175" s="114">
        <v>501.4937462872312</v>
      </c>
      <c r="K175" s="336" t="s">
        <v>3</v>
      </c>
      <c r="L175" s="166">
        <f t="shared" ref="L175:L182" si="27">J175*F175*D175</f>
        <v>12035.849910893548</v>
      </c>
      <c r="M175" s="166">
        <v>2413.5836551197144</v>
      </c>
      <c r="N175" s="166">
        <v>9415.0832531370979</v>
      </c>
      <c r="O175" s="166">
        <v>207.18300263674001</v>
      </c>
      <c r="P175" s="166">
        <v>0</v>
      </c>
      <c r="Q175" s="87"/>
      <c r="R175" s="117">
        <f t="shared" si="20"/>
        <v>2.2539045952610958E-3</v>
      </c>
      <c r="S175" s="87"/>
      <c r="T175" s="205"/>
    </row>
    <row r="176" spans="1:20" x14ac:dyDescent="0.3">
      <c r="A176" s="235" t="s">
        <v>905</v>
      </c>
      <c r="B176" s="224" t="s">
        <v>548</v>
      </c>
      <c r="C176" s="256" t="s">
        <v>622</v>
      </c>
      <c r="D176" s="113">
        <v>1</v>
      </c>
      <c r="E176" s="113" t="s">
        <v>54</v>
      </c>
      <c r="F176" s="113">
        <v>24</v>
      </c>
      <c r="G176" s="113" t="s">
        <v>27</v>
      </c>
      <c r="H176" s="114">
        <v>30000</v>
      </c>
      <c r="I176" s="115" t="s">
        <v>4</v>
      </c>
      <c r="J176" s="114">
        <v>45.734705171223112</v>
      </c>
      <c r="K176" s="336" t="s">
        <v>3</v>
      </c>
      <c r="L176" s="166">
        <f t="shared" si="27"/>
        <v>1097.6329241093547</v>
      </c>
      <c r="M176" s="166">
        <v>220.11149229717472</v>
      </c>
      <c r="N176" s="166">
        <v>858.62697178704377</v>
      </c>
      <c r="O176" s="166">
        <v>18.894460025136514</v>
      </c>
      <c r="P176" s="166">
        <v>0</v>
      </c>
      <c r="R176" s="117">
        <f t="shared" si="20"/>
        <v>2.0554924744623041E-4</v>
      </c>
      <c r="T176" s="205"/>
    </row>
    <row r="177" spans="1:20" x14ac:dyDescent="0.3">
      <c r="A177" s="235" t="s">
        <v>905</v>
      </c>
      <c r="B177" s="224" t="s">
        <v>704</v>
      </c>
      <c r="C177" s="241" t="s">
        <v>621</v>
      </c>
      <c r="D177" s="113">
        <v>1</v>
      </c>
      <c r="E177" s="113" t="s">
        <v>54</v>
      </c>
      <c r="F177" s="113">
        <v>6</v>
      </c>
      <c r="G177" s="113" t="s">
        <v>27</v>
      </c>
      <c r="H177" s="114">
        <v>2553499.9999999995</v>
      </c>
      <c r="I177" s="115" t="s">
        <v>4</v>
      </c>
      <c r="J177" s="114">
        <v>3892.7856551572736</v>
      </c>
      <c r="K177" s="336" t="s">
        <v>3</v>
      </c>
      <c r="L177" s="166">
        <f t="shared" si="27"/>
        <v>23356.713930943642</v>
      </c>
      <c r="M177" s="166">
        <v>4683.7891298402974</v>
      </c>
      <c r="N177" s="166">
        <v>18270.866437151803</v>
      </c>
      <c r="O177" s="166">
        <v>402.05836395155075</v>
      </c>
      <c r="P177" s="166">
        <v>0</v>
      </c>
      <c r="R177" s="117">
        <f t="shared" si="20"/>
        <v>4.373916694616245E-3</v>
      </c>
      <c r="T177" s="205"/>
    </row>
    <row r="178" spans="1:20" hidden="1" x14ac:dyDescent="0.3">
      <c r="A178" s="268" t="s">
        <v>933</v>
      </c>
      <c r="B178" s="216" t="s">
        <v>811</v>
      </c>
      <c r="C178" s="256" t="s">
        <v>885</v>
      </c>
      <c r="D178" s="216">
        <v>2</v>
      </c>
      <c r="E178" s="216" t="s">
        <v>46</v>
      </c>
      <c r="F178" s="216">
        <v>18</v>
      </c>
      <c r="G178" s="216" t="s">
        <v>27</v>
      </c>
      <c r="H178" s="217">
        <v>412.50000000000006</v>
      </c>
      <c r="I178" s="249" t="s">
        <v>772</v>
      </c>
      <c r="J178" s="217">
        <v>378.53297442799465</v>
      </c>
      <c r="K178" s="336" t="s">
        <v>3</v>
      </c>
      <c r="L178" s="166">
        <f t="shared" si="27"/>
        <v>13627.187079407808</v>
      </c>
      <c r="M178" s="166">
        <v>3406.7967698519515</v>
      </c>
      <c r="N178" s="166">
        <v>10220.390309555853</v>
      </c>
      <c r="O178" s="166">
        <v>0</v>
      </c>
      <c r="P178" s="166">
        <v>0</v>
      </c>
      <c r="R178" s="117">
        <f t="shared" si="20"/>
        <v>2.551907825882787E-3</v>
      </c>
      <c r="T178" s="205"/>
    </row>
    <row r="179" spans="1:20" hidden="1" x14ac:dyDescent="0.3">
      <c r="A179" s="268" t="s">
        <v>933</v>
      </c>
      <c r="B179" s="216" t="s">
        <v>812</v>
      </c>
      <c r="C179" s="241" t="s">
        <v>886</v>
      </c>
      <c r="D179" s="216">
        <v>1</v>
      </c>
      <c r="E179" s="216" t="s">
        <v>46</v>
      </c>
      <c r="F179" s="216">
        <v>2</v>
      </c>
      <c r="G179" s="216" t="s">
        <v>27</v>
      </c>
      <c r="H179" s="217">
        <v>2718</v>
      </c>
      <c r="I179" s="249" t="s">
        <v>772</v>
      </c>
      <c r="J179" s="217">
        <v>2494.1881805946405</v>
      </c>
      <c r="K179" s="336" t="s">
        <v>3</v>
      </c>
      <c r="L179" s="166">
        <f t="shared" si="27"/>
        <v>4988.3763611892809</v>
      </c>
      <c r="M179" s="166">
        <v>1247.0940902973202</v>
      </c>
      <c r="N179" s="166">
        <v>3741.2822708919607</v>
      </c>
      <c r="O179" s="166">
        <v>0</v>
      </c>
      <c r="P179" s="166">
        <v>0</v>
      </c>
      <c r="R179" s="117">
        <f t="shared" si="20"/>
        <v>9.3415292535345635E-4</v>
      </c>
      <c r="T179" s="205"/>
    </row>
    <row r="180" spans="1:20" hidden="1" x14ac:dyDescent="0.3">
      <c r="A180" s="268" t="s">
        <v>948</v>
      </c>
      <c r="B180" s="216" t="s">
        <v>1077</v>
      </c>
      <c r="C180" s="256" t="s">
        <v>992</v>
      </c>
      <c r="D180" s="274">
        <v>1</v>
      </c>
      <c r="E180" s="274" t="s">
        <v>941</v>
      </c>
      <c r="F180" s="280">
        <v>23</v>
      </c>
      <c r="G180" s="280" t="s">
        <v>856</v>
      </c>
      <c r="H180" s="274">
        <v>545391.30434782605</v>
      </c>
      <c r="I180" s="249" t="s">
        <v>4</v>
      </c>
      <c r="J180" s="274">
        <v>831.44368357655469</v>
      </c>
      <c r="K180" s="336" t="s">
        <v>3</v>
      </c>
      <c r="L180" s="166">
        <f t="shared" si="27"/>
        <v>19123.204722260758</v>
      </c>
      <c r="M180" s="166">
        <v>5376.5275609044756</v>
      </c>
      <c r="N180" s="166">
        <v>11884.819970250941</v>
      </c>
      <c r="O180" s="166">
        <v>1861.8571911053336</v>
      </c>
      <c r="P180" s="166">
        <v>0</v>
      </c>
      <c r="R180" s="117">
        <f t="shared" si="20"/>
        <v>3.5811246666187699E-3</v>
      </c>
      <c r="T180" s="205"/>
    </row>
    <row r="181" spans="1:20" hidden="1" x14ac:dyDescent="0.3">
      <c r="A181" s="268" t="s">
        <v>948</v>
      </c>
      <c r="B181" s="216" t="s">
        <v>1103</v>
      </c>
      <c r="C181" s="256" t="s">
        <v>993</v>
      </c>
      <c r="D181" s="274">
        <v>2</v>
      </c>
      <c r="E181" s="274" t="s">
        <v>941</v>
      </c>
      <c r="F181" s="280">
        <v>23</v>
      </c>
      <c r="G181" s="280" t="s">
        <v>856</v>
      </c>
      <c r="H181" s="274">
        <v>24078.260869565216</v>
      </c>
      <c r="I181" s="249" t="s">
        <v>4</v>
      </c>
      <c r="J181" s="274">
        <v>36.707072063512115</v>
      </c>
      <c r="K181" s="336" t="s">
        <v>3</v>
      </c>
      <c r="L181" s="166">
        <f t="shared" si="27"/>
        <v>1688.5253149215573</v>
      </c>
      <c r="M181" s="166">
        <v>474.73229643317904</v>
      </c>
      <c r="N181" s="166">
        <v>1049.3962531130378</v>
      </c>
      <c r="O181" s="166">
        <v>164.39676537534021</v>
      </c>
      <c r="P181" s="166">
        <v>0</v>
      </c>
      <c r="R181" s="117">
        <f t="shared" si="20"/>
        <v>3.1620325898811777E-4</v>
      </c>
      <c r="T181" s="205"/>
    </row>
    <row r="182" spans="1:20" hidden="1" x14ac:dyDescent="0.3">
      <c r="A182" s="268" t="s">
        <v>948</v>
      </c>
      <c r="B182" s="216" t="s">
        <v>1104</v>
      </c>
      <c r="C182" s="256" t="s">
        <v>994</v>
      </c>
      <c r="D182" s="274">
        <v>3</v>
      </c>
      <c r="E182" s="274" t="s">
        <v>941</v>
      </c>
      <c r="F182" s="280">
        <v>12</v>
      </c>
      <c r="G182" s="280" t="s">
        <v>856</v>
      </c>
      <c r="H182" s="274">
        <v>837006.66666666651</v>
      </c>
      <c r="I182" s="249" t="s">
        <v>4</v>
      </c>
      <c r="J182" s="274">
        <v>1276.0084375449405</v>
      </c>
      <c r="K182" s="336" t="s">
        <v>3</v>
      </c>
      <c r="L182" s="166">
        <f t="shared" si="27"/>
        <v>45936.303751617859</v>
      </c>
      <c r="M182" s="166">
        <v>12915.084409421894</v>
      </c>
      <c r="N182" s="166">
        <v>28548.8080118299</v>
      </c>
      <c r="O182" s="166">
        <v>4472.4113303660533</v>
      </c>
      <c r="P182" s="166">
        <v>0</v>
      </c>
      <c r="R182" s="117">
        <f t="shared" si="20"/>
        <v>8.6023045220405582E-3</v>
      </c>
      <c r="T182" s="205"/>
    </row>
    <row r="183" spans="1:20" x14ac:dyDescent="0.3">
      <c r="A183" s="233"/>
      <c r="B183" s="222" t="s">
        <v>921</v>
      </c>
      <c r="C183" s="293" t="s">
        <v>506</v>
      </c>
      <c r="D183" s="107"/>
      <c r="E183" s="107"/>
      <c r="F183" s="107"/>
      <c r="G183" s="107"/>
      <c r="H183" s="108"/>
      <c r="I183" s="109"/>
      <c r="J183" s="108"/>
      <c r="K183" s="333"/>
      <c r="L183" s="169">
        <f>SUM(L184:L186)</f>
        <v>7223.9590372933981</v>
      </c>
      <c r="M183" s="169">
        <f>SUM(M184:M186)</f>
        <v>2010.3337858957254</v>
      </c>
      <c r="N183" s="169">
        <f>SUM(N184:N186)</f>
        <v>4574.9773622165467</v>
      </c>
      <c r="O183" s="169">
        <f>SUM(O184:O186)</f>
        <v>638.6478891811247</v>
      </c>
      <c r="P183" s="169">
        <f>SUM(P184:P186)</f>
        <v>0</v>
      </c>
      <c r="R183" s="110">
        <f t="shared" si="20"/>
        <v>1.3528013884085332E-3</v>
      </c>
      <c r="T183" s="205"/>
    </row>
    <row r="184" spans="1:20" hidden="1" x14ac:dyDescent="0.3">
      <c r="A184" s="268" t="s">
        <v>933</v>
      </c>
      <c r="B184" s="216" t="s">
        <v>813</v>
      </c>
      <c r="C184" s="241" t="s">
        <v>887</v>
      </c>
      <c r="D184" s="216">
        <v>2</v>
      </c>
      <c r="E184" s="216" t="s">
        <v>888</v>
      </c>
      <c r="F184" s="216">
        <v>2</v>
      </c>
      <c r="G184" s="216" t="s">
        <v>846</v>
      </c>
      <c r="H184" s="217">
        <v>181</v>
      </c>
      <c r="I184" s="249" t="s">
        <v>772</v>
      </c>
      <c r="J184" s="217">
        <v>166.09568090052611</v>
      </c>
      <c r="K184" s="336" t="s">
        <v>3</v>
      </c>
      <c r="L184" s="166">
        <f t="shared" ref="L184:L186" si="28">J184*F184*D184</f>
        <v>664.38272360210442</v>
      </c>
      <c r="M184" s="166">
        <v>166.09568090052611</v>
      </c>
      <c r="N184" s="166">
        <v>498.28704270157834</v>
      </c>
      <c r="O184" s="166">
        <v>0</v>
      </c>
      <c r="P184" s="166">
        <v>0</v>
      </c>
      <c r="R184" s="117">
        <f t="shared" si="20"/>
        <v>1.2441624686458836E-4</v>
      </c>
      <c r="T184" s="205"/>
    </row>
    <row r="185" spans="1:20" hidden="1" x14ac:dyDescent="0.3">
      <c r="A185" s="268" t="s">
        <v>948</v>
      </c>
      <c r="B185" s="216" t="s">
        <v>1101</v>
      </c>
      <c r="C185" s="256" t="s">
        <v>995</v>
      </c>
      <c r="D185" s="281">
        <v>1</v>
      </c>
      <c r="E185" s="281" t="s">
        <v>942</v>
      </c>
      <c r="F185" s="281">
        <v>48</v>
      </c>
      <c r="G185" s="281" t="s">
        <v>51</v>
      </c>
      <c r="H185" s="281">
        <v>3600</v>
      </c>
      <c r="I185" s="338" t="s">
        <v>4</v>
      </c>
      <c r="J185" s="281">
        <v>5.4881646205467733</v>
      </c>
      <c r="K185" s="336" t="s">
        <v>3</v>
      </c>
      <c r="L185" s="166">
        <f t="shared" si="28"/>
        <v>263.43190178624513</v>
      </c>
      <c r="M185" s="166">
        <v>74.064410277765745</v>
      </c>
      <c r="N185" s="166">
        <v>163.71945877386503</v>
      </c>
      <c r="O185" s="166">
        <v>25.64803273461429</v>
      </c>
      <c r="P185" s="166">
        <v>0</v>
      </c>
      <c r="R185" s="117">
        <f t="shared" si="20"/>
        <v>4.9331819387095303E-5</v>
      </c>
      <c r="T185" s="205"/>
    </row>
    <row r="186" spans="1:20" hidden="1" x14ac:dyDescent="0.3">
      <c r="A186" s="268" t="s">
        <v>948</v>
      </c>
      <c r="B186" s="216" t="s">
        <v>1102</v>
      </c>
      <c r="C186" s="256" t="s">
        <v>996</v>
      </c>
      <c r="D186" s="281">
        <v>1</v>
      </c>
      <c r="E186" s="281" t="s">
        <v>521</v>
      </c>
      <c r="F186" s="281">
        <v>2</v>
      </c>
      <c r="G186" s="281" t="s">
        <v>846</v>
      </c>
      <c r="H186" s="281">
        <v>2065000</v>
      </c>
      <c r="I186" s="338" t="s">
        <v>4</v>
      </c>
      <c r="J186" s="281">
        <v>3148.0722059525242</v>
      </c>
      <c r="K186" s="336" t="s">
        <v>3</v>
      </c>
      <c r="L186" s="166">
        <f t="shared" si="28"/>
        <v>6296.1444119050484</v>
      </c>
      <c r="M186" s="166">
        <v>1770.1736947174336</v>
      </c>
      <c r="N186" s="166">
        <v>3912.970860741103</v>
      </c>
      <c r="O186" s="166">
        <v>612.99985644651042</v>
      </c>
      <c r="P186" s="166">
        <v>0</v>
      </c>
      <c r="R186" s="117">
        <f t="shared" si="20"/>
        <v>1.1790533221568494E-3</v>
      </c>
      <c r="T186" s="205"/>
    </row>
    <row r="187" spans="1:20" x14ac:dyDescent="0.3">
      <c r="A187" s="233"/>
      <c r="B187" s="222" t="s">
        <v>922</v>
      </c>
      <c r="C187" s="293" t="s">
        <v>507</v>
      </c>
      <c r="D187" s="107"/>
      <c r="E187" s="107"/>
      <c r="F187" s="107"/>
      <c r="G187" s="107"/>
      <c r="H187" s="108"/>
      <c r="I187" s="109"/>
      <c r="J187" s="108"/>
      <c r="K187" s="333"/>
      <c r="L187" s="169">
        <f>SUM(L188:L193)</f>
        <v>14532.349509283082</v>
      </c>
      <c r="M187" s="169">
        <f t="shared" ref="M187:P187" si="29">SUM(M188:M193)</f>
        <v>3677.2009676637117</v>
      </c>
      <c r="N187" s="169">
        <f t="shared" si="29"/>
        <v>10029.242895364729</v>
      </c>
      <c r="O187" s="169">
        <f t="shared" si="29"/>
        <v>825.90564625464151</v>
      </c>
      <c r="P187" s="169">
        <f t="shared" si="29"/>
        <v>0</v>
      </c>
      <c r="R187" s="110">
        <f t="shared" si="20"/>
        <v>2.7214139077347266E-3</v>
      </c>
      <c r="T187" s="205"/>
    </row>
    <row r="188" spans="1:20" x14ac:dyDescent="0.3">
      <c r="A188" s="235" t="s">
        <v>905</v>
      </c>
      <c r="B188" s="224" t="s">
        <v>551</v>
      </c>
      <c r="C188" s="241" t="s">
        <v>486</v>
      </c>
      <c r="D188" s="113">
        <v>1</v>
      </c>
      <c r="E188" s="113" t="s">
        <v>54</v>
      </c>
      <c r="F188" s="113">
        <v>2</v>
      </c>
      <c r="G188" s="113" t="s">
        <v>42</v>
      </c>
      <c r="H188" s="114">
        <v>2002.2412717130499</v>
      </c>
      <c r="I188" s="115" t="s">
        <v>3</v>
      </c>
      <c r="J188" s="114">
        <v>2002.2412717130499</v>
      </c>
      <c r="K188" s="336" t="s">
        <v>3</v>
      </c>
      <c r="L188" s="166">
        <f t="shared" ref="L188" si="30">J188*F188*D188</f>
        <v>4004.4825434260997</v>
      </c>
      <c r="M188" s="166">
        <v>803.03042041739036</v>
      </c>
      <c r="N188" s="166">
        <v>3132.5196651020606</v>
      </c>
      <c r="O188" s="166">
        <v>68.932457906650171</v>
      </c>
      <c r="P188" s="166">
        <v>0</v>
      </c>
      <c r="R188" s="117">
        <f t="shared" si="20"/>
        <v>7.4990313713548559E-4</v>
      </c>
      <c r="T188" s="205"/>
    </row>
    <row r="189" spans="1:20" hidden="1" x14ac:dyDescent="0.3">
      <c r="A189" s="268" t="s">
        <v>933</v>
      </c>
      <c r="B189" s="216" t="s">
        <v>814</v>
      </c>
      <c r="C189" s="241" t="s">
        <v>889</v>
      </c>
      <c r="D189" s="216">
        <v>1</v>
      </c>
      <c r="E189" s="216" t="s">
        <v>890</v>
      </c>
      <c r="F189" s="216">
        <v>1</v>
      </c>
      <c r="G189" s="216" t="s">
        <v>891</v>
      </c>
      <c r="H189" s="217">
        <v>3000</v>
      </c>
      <c r="I189" s="249" t="s">
        <v>772</v>
      </c>
      <c r="J189" s="217">
        <v>2752.9670867490513</v>
      </c>
      <c r="K189" s="336" t="s">
        <v>3</v>
      </c>
      <c r="L189" s="166">
        <v>2752.9670867490513</v>
      </c>
      <c r="M189" s="166">
        <v>688.24177168726283</v>
      </c>
      <c r="N189" s="166">
        <v>2064.7253150617885</v>
      </c>
      <c r="O189" s="166">
        <v>0</v>
      </c>
      <c r="P189" s="166">
        <v>0</v>
      </c>
      <c r="R189" s="117">
        <f t="shared" si="20"/>
        <v>5.1553693452177499E-4</v>
      </c>
      <c r="T189" s="205"/>
    </row>
    <row r="190" spans="1:20" hidden="1" x14ac:dyDescent="0.3">
      <c r="A190" s="268" t="s">
        <v>948</v>
      </c>
      <c r="B190" s="216" t="s">
        <v>1097</v>
      </c>
      <c r="C190" s="241" t="s">
        <v>997</v>
      </c>
      <c r="D190" s="216">
        <v>1</v>
      </c>
      <c r="E190" s="216" t="s">
        <v>46</v>
      </c>
      <c r="F190" s="216">
        <v>2</v>
      </c>
      <c r="G190" s="216" t="s">
        <v>51</v>
      </c>
      <c r="H190" s="217">
        <v>800000</v>
      </c>
      <c r="I190" s="249" t="s">
        <v>4</v>
      </c>
      <c r="J190" s="217">
        <v>1219.592137899283</v>
      </c>
      <c r="K190" s="336" t="s">
        <v>3</v>
      </c>
      <c r="L190" s="166">
        <v>2439.184275798566</v>
      </c>
      <c r="M190" s="166">
        <v>685.78157664597904</v>
      </c>
      <c r="N190" s="166">
        <v>1515.9209145728244</v>
      </c>
      <c r="O190" s="166">
        <v>237.48178457976192</v>
      </c>
      <c r="P190" s="166">
        <v>0</v>
      </c>
      <c r="R190" s="117">
        <f t="shared" si="20"/>
        <v>4.5677610543606758E-4</v>
      </c>
      <c r="T190" s="205"/>
    </row>
    <row r="191" spans="1:20" hidden="1" x14ac:dyDescent="0.3">
      <c r="A191" s="268" t="s">
        <v>948</v>
      </c>
      <c r="B191" s="216" t="s">
        <v>1098</v>
      </c>
      <c r="C191" s="241" t="s">
        <v>998</v>
      </c>
      <c r="D191" s="216">
        <v>1</v>
      </c>
      <c r="E191" s="216" t="s">
        <v>176</v>
      </c>
      <c r="F191" s="216">
        <v>2</v>
      </c>
      <c r="G191" s="216" t="s">
        <v>940</v>
      </c>
      <c r="H191" s="217">
        <v>500000</v>
      </c>
      <c r="I191" s="249" t="s">
        <v>4</v>
      </c>
      <c r="J191" s="217">
        <v>762.24508618705192</v>
      </c>
      <c r="K191" s="336" t="s">
        <v>3</v>
      </c>
      <c r="L191" s="166">
        <v>1524.4901723741038</v>
      </c>
      <c r="M191" s="166">
        <v>428.61348540373695</v>
      </c>
      <c r="N191" s="166">
        <v>947.45057160801525</v>
      </c>
      <c r="O191" s="166">
        <v>148.42611536235123</v>
      </c>
      <c r="P191" s="166">
        <v>0</v>
      </c>
      <c r="R191" s="117">
        <f t="shared" si="20"/>
        <v>2.8548506589754229E-4</v>
      </c>
      <c r="T191" s="205"/>
    </row>
    <row r="192" spans="1:20" hidden="1" x14ac:dyDescent="0.3">
      <c r="A192" s="268" t="s">
        <v>948</v>
      </c>
      <c r="B192" s="216" t="s">
        <v>1099</v>
      </c>
      <c r="C192" s="241" t="s">
        <v>999</v>
      </c>
      <c r="D192" s="216">
        <v>1</v>
      </c>
      <c r="E192" s="216" t="s">
        <v>46</v>
      </c>
      <c r="F192" s="216">
        <v>2</v>
      </c>
      <c r="G192" s="216" t="s">
        <v>940</v>
      </c>
      <c r="H192" s="217">
        <v>1000000</v>
      </c>
      <c r="I192" s="249" t="s">
        <v>4</v>
      </c>
      <c r="J192" s="217">
        <v>1524.4901723741038</v>
      </c>
      <c r="K192" s="336" t="s">
        <v>3</v>
      </c>
      <c r="L192" s="166">
        <v>3048.9803447482077</v>
      </c>
      <c r="M192" s="166">
        <v>857.22697080747389</v>
      </c>
      <c r="N192" s="166">
        <v>1894.9011432160305</v>
      </c>
      <c r="O192" s="166">
        <v>296.85223072470245</v>
      </c>
      <c r="P192" s="166">
        <v>0</v>
      </c>
      <c r="R192" s="117">
        <f t="shared" si="20"/>
        <v>5.7097013179508457E-4</v>
      </c>
      <c r="T192" s="205"/>
    </row>
    <row r="193" spans="1:20" hidden="1" x14ac:dyDescent="0.3">
      <c r="A193" s="268" t="s">
        <v>948</v>
      </c>
      <c r="B193" s="216" t="s">
        <v>1100</v>
      </c>
      <c r="C193" s="241" t="s">
        <v>1000</v>
      </c>
      <c r="D193" s="216">
        <v>1</v>
      </c>
      <c r="E193" s="216" t="s">
        <v>176</v>
      </c>
      <c r="F193" s="216">
        <v>1</v>
      </c>
      <c r="G193" s="216" t="s">
        <v>940</v>
      </c>
      <c r="H193" s="217">
        <v>500000</v>
      </c>
      <c r="I193" s="249" t="s">
        <v>4</v>
      </c>
      <c r="J193" s="217">
        <v>762.24508618705192</v>
      </c>
      <c r="K193" s="336" t="s">
        <v>3</v>
      </c>
      <c r="L193" s="166">
        <v>762.24508618705192</v>
      </c>
      <c r="M193" s="166">
        <v>214.30674270186847</v>
      </c>
      <c r="N193" s="166">
        <v>473.72528580400763</v>
      </c>
      <c r="O193" s="166">
        <v>74.213057681175613</v>
      </c>
      <c r="P193" s="166">
        <v>0</v>
      </c>
      <c r="R193" s="117">
        <f t="shared" si="20"/>
        <v>1.4274253294877114E-4</v>
      </c>
      <c r="T193" s="205"/>
    </row>
    <row r="194" spans="1:20" x14ac:dyDescent="0.3">
      <c r="A194" s="233"/>
      <c r="B194" s="222" t="s">
        <v>923</v>
      </c>
      <c r="C194" s="293" t="s">
        <v>552</v>
      </c>
      <c r="D194" s="107"/>
      <c r="E194" s="107"/>
      <c r="F194" s="107"/>
      <c r="G194" s="107"/>
      <c r="H194" s="108"/>
      <c r="I194" s="109"/>
      <c r="J194" s="108"/>
      <c r="K194" s="333"/>
      <c r="L194" s="169">
        <f>SUM(L195:L203)</f>
        <v>212067.19080251089</v>
      </c>
      <c r="M194" s="169">
        <f t="shared" ref="M194:P194" si="31">SUM(M195:M203)</f>
        <v>49889.984919925606</v>
      </c>
      <c r="N194" s="169">
        <f t="shared" si="31"/>
        <v>152862.12747115694</v>
      </c>
      <c r="O194" s="169">
        <f t="shared" si="31"/>
        <v>9315.0784114283852</v>
      </c>
      <c r="P194" s="169">
        <f t="shared" si="31"/>
        <v>0</v>
      </c>
      <c r="R194" s="110">
        <f t="shared" si="20"/>
        <v>3.9712959150585272E-2</v>
      </c>
      <c r="T194" s="205"/>
    </row>
    <row r="195" spans="1:20" x14ac:dyDescent="0.3">
      <c r="A195" s="235" t="s">
        <v>905</v>
      </c>
      <c r="B195" s="224" t="s">
        <v>553</v>
      </c>
      <c r="C195" s="241" t="s">
        <v>709</v>
      </c>
      <c r="D195" s="113">
        <v>1</v>
      </c>
      <c r="E195" s="113" t="s">
        <v>640</v>
      </c>
      <c r="F195" s="113">
        <v>24</v>
      </c>
      <c r="G195" s="113" t="s">
        <v>27</v>
      </c>
      <c r="H195" s="114">
        <v>1465661.2916666667</v>
      </c>
      <c r="I195" s="115" t="s">
        <v>4</v>
      </c>
      <c r="J195" s="114">
        <v>2234.3862351749681</v>
      </c>
      <c r="K195" s="336" t="s">
        <v>3</v>
      </c>
      <c r="L195" s="166">
        <f t="shared" ref="L195:L198" si="32">J195*F195*D195</f>
        <v>53625.26964419923</v>
      </c>
      <c r="M195" s="166">
        <v>10753.62980369849</v>
      </c>
      <c r="N195" s="166">
        <v>41948.543884307903</v>
      </c>
      <c r="O195" s="166">
        <v>923.09595619285949</v>
      </c>
      <c r="P195" s="166">
        <v>0</v>
      </c>
      <c r="R195" s="117">
        <f t="shared" si="20"/>
        <v>1.0042185850438444E-2</v>
      </c>
      <c r="T195" s="205"/>
    </row>
    <row r="196" spans="1:20" x14ac:dyDescent="0.3">
      <c r="A196" s="235" t="s">
        <v>905</v>
      </c>
      <c r="B196" s="224" t="s">
        <v>554</v>
      </c>
      <c r="C196" s="241" t="s">
        <v>712</v>
      </c>
      <c r="D196" s="113">
        <v>3</v>
      </c>
      <c r="E196" s="113" t="s">
        <v>714</v>
      </c>
      <c r="F196" s="113">
        <v>6</v>
      </c>
      <c r="G196" s="113" t="s">
        <v>27</v>
      </c>
      <c r="H196" s="114">
        <v>1709888.888888889</v>
      </c>
      <c r="I196" s="115" t="s">
        <v>4</v>
      </c>
      <c r="J196" s="114">
        <v>2606.7088069627871</v>
      </c>
      <c r="K196" s="336" t="s">
        <v>3</v>
      </c>
      <c r="L196" s="166">
        <f t="shared" si="32"/>
        <v>46920.758525330166</v>
      </c>
      <c r="M196" s="166">
        <v>9409.1548748922869</v>
      </c>
      <c r="N196" s="166">
        <v>36703.917968974492</v>
      </c>
      <c r="O196" s="166">
        <v>807.68568146340499</v>
      </c>
      <c r="P196" s="166">
        <v>0</v>
      </c>
      <c r="R196" s="117">
        <f t="shared" si="20"/>
        <v>8.7866593581945561E-3</v>
      </c>
      <c r="T196" s="205"/>
    </row>
    <row r="197" spans="1:20" x14ac:dyDescent="0.3">
      <c r="A197" s="235" t="s">
        <v>905</v>
      </c>
      <c r="B197" s="224" t="s">
        <v>624</v>
      </c>
      <c r="C197" s="241" t="s">
        <v>723</v>
      </c>
      <c r="D197" s="113">
        <v>1</v>
      </c>
      <c r="E197" s="113" t="s">
        <v>640</v>
      </c>
      <c r="F197" s="113">
        <v>24</v>
      </c>
      <c r="G197" s="113" t="s">
        <v>27</v>
      </c>
      <c r="H197" s="114">
        <v>169999.99999999997</v>
      </c>
      <c r="I197" s="115" t="s">
        <v>4</v>
      </c>
      <c r="J197" s="114">
        <v>259.16332930359761</v>
      </c>
      <c r="K197" s="336" t="s">
        <v>3</v>
      </c>
      <c r="L197" s="166">
        <f t="shared" si="32"/>
        <v>6219.9199032863426</v>
      </c>
      <c r="M197" s="166">
        <v>1247.2984563506568</v>
      </c>
      <c r="N197" s="166">
        <v>4865.5528401265801</v>
      </c>
      <c r="O197" s="166">
        <v>107.06860680910692</v>
      </c>
      <c r="P197" s="166">
        <v>0</v>
      </c>
      <c r="R197" s="117">
        <f t="shared" si="20"/>
        <v>1.1647790688619722E-3</v>
      </c>
      <c r="T197" s="205"/>
    </row>
    <row r="198" spans="1:20" x14ac:dyDescent="0.3">
      <c r="A198" s="235" t="s">
        <v>905</v>
      </c>
      <c r="B198" s="224" t="s">
        <v>705</v>
      </c>
      <c r="C198" s="241" t="s">
        <v>711</v>
      </c>
      <c r="D198" s="113">
        <v>1</v>
      </c>
      <c r="E198" s="113" t="s">
        <v>706</v>
      </c>
      <c r="F198" s="113">
        <v>3</v>
      </c>
      <c r="G198" s="113" t="s">
        <v>27</v>
      </c>
      <c r="H198" s="114">
        <v>945999.99999999988</v>
      </c>
      <c r="I198" s="115" t="s">
        <v>4</v>
      </c>
      <c r="J198" s="114">
        <v>1442.1677030659021</v>
      </c>
      <c r="K198" s="336" t="s">
        <v>3</v>
      </c>
      <c r="L198" s="166">
        <f t="shared" si="32"/>
        <v>4326.5031091977062</v>
      </c>
      <c r="M198" s="166">
        <v>867.60613213803038</v>
      </c>
      <c r="N198" s="166">
        <v>3384.4213137939309</v>
      </c>
      <c r="O198" s="166">
        <v>74.475663265746434</v>
      </c>
      <c r="P198" s="166">
        <v>0</v>
      </c>
      <c r="R198" s="117">
        <f t="shared" ref="R198:R261" si="33">L198/$L$317</f>
        <v>8.102066170172248E-4</v>
      </c>
      <c r="T198" s="205"/>
    </row>
    <row r="199" spans="1:20" hidden="1" x14ac:dyDescent="0.3">
      <c r="A199" s="268" t="s">
        <v>933</v>
      </c>
      <c r="B199" s="269" t="s">
        <v>815</v>
      </c>
      <c r="C199" s="241" t="s">
        <v>892</v>
      </c>
      <c r="D199" s="216">
        <v>1</v>
      </c>
      <c r="E199" s="216" t="s">
        <v>46</v>
      </c>
      <c r="F199" s="216">
        <v>6</v>
      </c>
      <c r="G199" s="216" t="s">
        <v>27</v>
      </c>
      <c r="H199" s="217">
        <v>1288.13545</v>
      </c>
      <c r="I199" s="249" t="s">
        <v>772</v>
      </c>
      <c r="J199" s="217">
        <v>1182.0648323748928</v>
      </c>
      <c r="K199" s="336" t="s">
        <v>3</v>
      </c>
      <c r="L199" s="214">
        <v>7092.388994249357</v>
      </c>
      <c r="M199" s="214">
        <v>1773.0972485623392</v>
      </c>
      <c r="N199" s="214">
        <v>5319.2917456870173</v>
      </c>
      <c r="O199" s="214">
        <v>0</v>
      </c>
      <c r="P199" s="214">
        <v>0</v>
      </c>
      <c r="R199" s="117">
        <f t="shared" si="33"/>
        <v>1.3281628022836544E-3</v>
      </c>
      <c r="T199" s="205"/>
    </row>
    <row r="200" spans="1:20" hidden="1" x14ac:dyDescent="0.3">
      <c r="A200" s="268" t="s">
        <v>933</v>
      </c>
      <c r="B200" s="269" t="s">
        <v>816</v>
      </c>
      <c r="C200" s="241" t="s">
        <v>893</v>
      </c>
      <c r="D200" s="216">
        <v>2</v>
      </c>
      <c r="E200" s="216" t="s">
        <v>46</v>
      </c>
      <c r="F200" s="216">
        <v>2</v>
      </c>
      <c r="G200" s="216" t="s">
        <v>27</v>
      </c>
      <c r="H200" s="217">
        <v>4862.4999999999991</v>
      </c>
      <c r="I200" s="249" t="s">
        <v>772</v>
      </c>
      <c r="J200" s="217">
        <v>4462.1008197724204</v>
      </c>
      <c r="K200" s="336" t="s">
        <v>3</v>
      </c>
      <c r="L200" s="214">
        <v>17848.403279089682</v>
      </c>
      <c r="M200" s="214">
        <v>4462.1008197724204</v>
      </c>
      <c r="N200" s="214">
        <v>13386.302459317265</v>
      </c>
      <c r="O200" s="214">
        <v>0</v>
      </c>
      <c r="P200" s="214">
        <v>0</v>
      </c>
      <c r="R200" s="117">
        <f t="shared" si="33"/>
        <v>3.3423977921495079E-3</v>
      </c>
      <c r="T200" s="205"/>
    </row>
    <row r="201" spans="1:20" hidden="1" x14ac:dyDescent="0.3">
      <c r="A201" s="268" t="s">
        <v>948</v>
      </c>
      <c r="B201" s="269" t="s">
        <v>1094</v>
      </c>
      <c r="C201" s="256" t="s">
        <v>1001</v>
      </c>
      <c r="D201" s="281">
        <v>1</v>
      </c>
      <c r="E201" s="281" t="s">
        <v>941</v>
      </c>
      <c r="F201" s="281">
        <v>24</v>
      </c>
      <c r="G201" s="281" t="s">
        <v>856</v>
      </c>
      <c r="H201" s="281">
        <v>1240625</v>
      </c>
      <c r="I201" s="338" t="s">
        <v>4</v>
      </c>
      <c r="J201" s="217">
        <v>1891.3206201016226</v>
      </c>
      <c r="K201" s="336" t="s">
        <v>3</v>
      </c>
      <c r="L201" s="214">
        <f t="shared" ref="L201:L203" si="34">J201*F201*D201</f>
        <v>45391.69488243894</v>
      </c>
      <c r="M201" s="214">
        <v>12761.966527896268</v>
      </c>
      <c r="N201" s="214">
        <v>28210.340769628652</v>
      </c>
      <c r="O201" s="214">
        <v>4419.3875849140086</v>
      </c>
      <c r="P201" s="214">
        <v>0</v>
      </c>
      <c r="R201" s="117">
        <f t="shared" si="33"/>
        <v>8.5003178370993207E-3</v>
      </c>
      <c r="T201" s="205"/>
    </row>
    <row r="202" spans="1:20" hidden="1" x14ac:dyDescent="0.3">
      <c r="A202" s="268" t="s">
        <v>948</v>
      </c>
      <c r="B202" s="269" t="s">
        <v>1095</v>
      </c>
      <c r="C202" s="256" t="s">
        <v>1002</v>
      </c>
      <c r="D202" s="281">
        <v>1</v>
      </c>
      <c r="E202" s="281" t="s">
        <v>941</v>
      </c>
      <c r="F202" s="281">
        <v>12</v>
      </c>
      <c r="G202" s="281" t="s">
        <v>856</v>
      </c>
      <c r="H202" s="281">
        <v>725000.00000000012</v>
      </c>
      <c r="I202" s="338" t="s">
        <v>4</v>
      </c>
      <c r="J202" s="217">
        <v>1105.2553749712254</v>
      </c>
      <c r="K202" s="336" t="s">
        <v>3</v>
      </c>
      <c r="L202" s="214">
        <f t="shared" si="34"/>
        <v>13263.064499654705</v>
      </c>
      <c r="M202" s="214">
        <v>3728.937323012512</v>
      </c>
      <c r="N202" s="214">
        <v>8242.8199729897333</v>
      </c>
      <c r="O202" s="214">
        <v>1291.3072036524557</v>
      </c>
      <c r="P202" s="214">
        <v>0</v>
      </c>
      <c r="R202" s="117">
        <f t="shared" si="33"/>
        <v>2.4837200733086179E-3</v>
      </c>
      <c r="T202" s="205"/>
    </row>
    <row r="203" spans="1:20" hidden="1" x14ac:dyDescent="0.3">
      <c r="A203" s="268" t="s">
        <v>948</v>
      </c>
      <c r="B203" s="269" t="s">
        <v>1096</v>
      </c>
      <c r="C203" s="256" t="s">
        <v>1003</v>
      </c>
      <c r="D203" s="281">
        <v>1</v>
      </c>
      <c r="E203" s="281" t="s">
        <v>941</v>
      </c>
      <c r="F203" s="281">
        <v>12</v>
      </c>
      <c r="G203" s="281" t="s">
        <v>856</v>
      </c>
      <c r="H203" s="281">
        <v>949999.99999999988</v>
      </c>
      <c r="I203" s="338" t="s">
        <v>4</v>
      </c>
      <c r="J203" s="217">
        <v>1448.2656637553985</v>
      </c>
      <c r="K203" s="336" t="s">
        <v>3</v>
      </c>
      <c r="L203" s="214">
        <f t="shared" si="34"/>
        <v>17379.187965064782</v>
      </c>
      <c r="M203" s="214">
        <v>4886.1937336026003</v>
      </c>
      <c r="N203" s="214">
        <v>10800.936516331374</v>
      </c>
      <c r="O203" s="214">
        <v>1692.0577151308041</v>
      </c>
      <c r="P203" s="214">
        <v>0</v>
      </c>
      <c r="R203" s="117">
        <f t="shared" si="33"/>
        <v>3.2545297512319815E-3</v>
      </c>
      <c r="T203" s="205"/>
    </row>
    <row r="204" spans="1:20" x14ac:dyDescent="0.3">
      <c r="A204" s="233"/>
      <c r="B204" s="222" t="s">
        <v>924</v>
      </c>
      <c r="C204" s="293" t="s">
        <v>509</v>
      </c>
      <c r="D204" s="107"/>
      <c r="E204" s="107"/>
      <c r="F204" s="107"/>
      <c r="G204" s="107"/>
      <c r="H204" s="108"/>
      <c r="I204" s="109"/>
      <c r="J204" s="108"/>
      <c r="K204" s="333"/>
      <c r="L204" s="169">
        <f>SUM(L205:L213)</f>
        <v>141534.03899155185</v>
      </c>
      <c r="M204" s="169">
        <f t="shared" ref="M204:P204" si="35">SUM(M205:M213)</f>
        <v>31127.237958758633</v>
      </c>
      <c r="N204" s="169">
        <f t="shared" si="35"/>
        <v>106879.25171143407</v>
      </c>
      <c r="O204" s="169">
        <f t="shared" si="35"/>
        <v>3527.5493213591335</v>
      </c>
      <c r="P204" s="169">
        <f t="shared" si="35"/>
        <v>0</v>
      </c>
      <c r="Q204" s="169">
        <f t="shared" ref="Q204" si="36">SUM(Q205:Q210)</f>
        <v>0</v>
      </c>
      <c r="R204" s="110">
        <f t="shared" si="33"/>
        <v>2.6504503066309738E-2</v>
      </c>
      <c r="T204" s="205"/>
    </row>
    <row r="205" spans="1:20" x14ac:dyDescent="0.3">
      <c r="A205" s="235" t="s">
        <v>905</v>
      </c>
      <c r="B205" s="224" t="s">
        <v>555</v>
      </c>
      <c r="C205" s="241" t="s">
        <v>708</v>
      </c>
      <c r="D205" s="113">
        <v>1</v>
      </c>
      <c r="E205" s="113" t="s">
        <v>640</v>
      </c>
      <c r="F205" s="113">
        <v>24</v>
      </c>
      <c r="G205" s="113" t="s">
        <v>27</v>
      </c>
      <c r="H205" s="114">
        <v>457500</v>
      </c>
      <c r="I205" s="115" t="s">
        <v>4</v>
      </c>
      <c r="J205" s="114">
        <v>697.45425386115255</v>
      </c>
      <c r="K205" s="336" t="s">
        <v>3</v>
      </c>
      <c r="L205" s="166">
        <f t="shared" ref="L205:L213" si="37">J205*F205*D205</f>
        <v>16738.90209266766</v>
      </c>
      <c r="M205" s="166">
        <v>3356.7002575319148</v>
      </c>
      <c r="N205" s="166">
        <v>13094.061319752414</v>
      </c>
      <c r="O205" s="166">
        <v>288.14051538333183</v>
      </c>
      <c r="P205" s="166">
        <v>0</v>
      </c>
      <c r="R205" s="117">
        <f t="shared" si="33"/>
        <v>3.134626023555014E-3</v>
      </c>
      <c r="T205" s="205"/>
    </row>
    <row r="206" spans="1:20" x14ac:dyDescent="0.3">
      <c r="A206" s="235" t="s">
        <v>905</v>
      </c>
      <c r="B206" s="224" t="s">
        <v>625</v>
      </c>
      <c r="C206" s="241" t="s">
        <v>713</v>
      </c>
      <c r="D206" s="113">
        <v>3</v>
      </c>
      <c r="E206" s="113" t="s">
        <v>714</v>
      </c>
      <c r="F206" s="113">
        <v>6</v>
      </c>
      <c r="G206" s="113" t="s">
        <v>27</v>
      </c>
      <c r="H206" s="114">
        <v>2351831.5800555558</v>
      </c>
      <c r="I206" s="115" t="s">
        <v>4</v>
      </c>
      <c r="J206" s="114">
        <v>3585.3441308737551</v>
      </c>
      <c r="K206" s="336" t="s">
        <v>3</v>
      </c>
      <c r="L206" s="166">
        <f t="shared" si="37"/>
        <v>64536.194355727595</v>
      </c>
      <c r="M206" s="166">
        <v>12941.628967941269</v>
      </c>
      <c r="N206" s="166">
        <v>50483.650693406002</v>
      </c>
      <c r="O206" s="166">
        <v>1110.9146943803332</v>
      </c>
      <c r="P206" s="166">
        <v>0</v>
      </c>
      <c r="R206" s="117">
        <f t="shared" si="33"/>
        <v>1.2085430285017464E-2</v>
      </c>
      <c r="T206" s="205"/>
    </row>
    <row r="207" spans="1:20" x14ac:dyDescent="0.3">
      <c r="A207" s="235" t="s">
        <v>905</v>
      </c>
      <c r="B207" s="224" t="s">
        <v>641</v>
      </c>
      <c r="C207" s="241" t="s">
        <v>724</v>
      </c>
      <c r="D207" s="113">
        <v>1</v>
      </c>
      <c r="E207" s="113" t="s">
        <v>640</v>
      </c>
      <c r="F207" s="113">
        <v>24</v>
      </c>
      <c r="G207" s="113" t="s">
        <v>27</v>
      </c>
      <c r="H207" s="114">
        <v>435000</v>
      </c>
      <c r="I207" s="115" t="s">
        <v>4</v>
      </c>
      <c r="J207" s="114">
        <v>663.1532249827352</v>
      </c>
      <c r="K207" s="336" t="s">
        <v>3</v>
      </c>
      <c r="L207" s="166">
        <f t="shared" si="37"/>
        <v>15915.677399585646</v>
      </c>
      <c r="M207" s="166">
        <v>3191.6166383090331</v>
      </c>
      <c r="N207" s="166">
        <v>12450.091090912132</v>
      </c>
      <c r="O207" s="166">
        <v>273.96967036447944</v>
      </c>
      <c r="P207" s="166">
        <v>0</v>
      </c>
      <c r="R207" s="117">
        <f t="shared" si="33"/>
        <v>2.9804640879703415E-3</v>
      </c>
      <c r="T207" s="205"/>
    </row>
    <row r="208" spans="1:20" x14ac:dyDescent="0.3">
      <c r="A208" s="235" t="s">
        <v>905</v>
      </c>
      <c r="B208" s="224" t="s">
        <v>707</v>
      </c>
      <c r="C208" s="241" t="s">
        <v>710</v>
      </c>
      <c r="D208" s="113">
        <v>1</v>
      </c>
      <c r="E208" s="113" t="s">
        <v>706</v>
      </c>
      <c r="F208" s="113">
        <v>3</v>
      </c>
      <c r="G208" s="113" t="s">
        <v>27</v>
      </c>
      <c r="H208" s="114">
        <v>166666.66666666666</v>
      </c>
      <c r="I208" s="115" t="s">
        <v>4</v>
      </c>
      <c r="J208" s="114">
        <v>254.08169539568397</v>
      </c>
      <c r="K208" s="336" t="s">
        <v>3</v>
      </c>
      <c r="L208" s="166">
        <f t="shared" si="37"/>
        <v>762.24508618705192</v>
      </c>
      <c r="M208" s="166">
        <v>152.85520298414912</v>
      </c>
      <c r="N208" s="166">
        <v>596.2687304076693</v>
      </c>
      <c r="O208" s="166">
        <v>13.121152795233691</v>
      </c>
      <c r="P208" s="166">
        <v>0</v>
      </c>
      <c r="R208" s="117">
        <f t="shared" si="33"/>
        <v>1.4274253294877114E-4</v>
      </c>
      <c r="T208" s="205"/>
    </row>
    <row r="209" spans="1:20" hidden="1" x14ac:dyDescent="0.3">
      <c r="A209" s="268" t="s">
        <v>933</v>
      </c>
      <c r="B209" s="216" t="s">
        <v>817</v>
      </c>
      <c r="C209" s="241" t="s">
        <v>894</v>
      </c>
      <c r="D209" s="216">
        <v>1</v>
      </c>
      <c r="E209" s="216" t="s">
        <v>46</v>
      </c>
      <c r="F209" s="216">
        <v>6</v>
      </c>
      <c r="G209" s="216" t="s">
        <v>27</v>
      </c>
      <c r="H209" s="217">
        <v>1450.9383333333335</v>
      </c>
      <c r="I209" s="249" t="s">
        <v>772</v>
      </c>
      <c r="J209" s="217">
        <v>1331.4618255230637</v>
      </c>
      <c r="K209" s="336" t="s">
        <v>3</v>
      </c>
      <c r="L209" s="166">
        <f t="shared" si="37"/>
        <v>7988.7709531383825</v>
      </c>
      <c r="M209" s="166">
        <v>1997.1927382845956</v>
      </c>
      <c r="N209" s="166">
        <v>5991.5782148537855</v>
      </c>
      <c r="O209" s="166">
        <v>0</v>
      </c>
      <c r="P209" s="166">
        <v>0</v>
      </c>
      <c r="R209" s="117">
        <f t="shared" si="33"/>
        <v>1.4960246010936003E-3</v>
      </c>
      <c r="T209" s="205"/>
    </row>
    <row r="210" spans="1:20" hidden="1" x14ac:dyDescent="0.3">
      <c r="A210" s="268" t="s">
        <v>933</v>
      </c>
      <c r="B210" s="216" t="s">
        <v>818</v>
      </c>
      <c r="C210" s="241" t="s">
        <v>895</v>
      </c>
      <c r="D210" s="216">
        <v>2</v>
      </c>
      <c r="E210" s="216" t="s">
        <v>46</v>
      </c>
      <c r="F210" s="216">
        <v>2</v>
      </c>
      <c r="G210" s="216" t="s">
        <v>27</v>
      </c>
      <c r="H210" s="217">
        <v>4543.9502147244402</v>
      </c>
      <c r="I210" s="249" t="s">
        <v>772</v>
      </c>
      <c r="J210" s="217">
        <v>4169.7817949875562</v>
      </c>
      <c r="K210" s="336" t="s">
        <v>3</v>
      </c>
      <c r="L210" s="166">
        <f t="shared" si="37"/>
        <v>16679.127179950225</v>
      </c>
      <c r="M210" s="166">
        <v>4169.7817949875562</v>
      </c>
      <c r="N210" s="166">
        <v>12509.345384962673</v>
      </c>
      <c r="O210" s="166">
        <v>0</v>
      </c>
      <c r="P210" s="166">
        <v>0</v>
      </c>
      <c r="R210" s="117">
        <f t="shared" si="33"/>
        <v>3.1234322190914657E-3</v>
      </c>
      <c r="T210" s="205"/>
    </row>
    <row r="211" spans="1:20" hidden="1" x14ac:dyDescent="0.3">
      <c r="A211" s="268" t="s">
        <v>948</v>
      </c>
      <c r="B211" s="216" t="s">
        <v>1091</v>
      </c>
      <c r="C211" s="256" t="s">
        <v>1004</v>
      </c>
      <c r="D211" s="281">
        <v>1</v>
      </c>
      <c r="E211" s="281" t="s">
        <v>941</v>
      </c>
      <c r="F211" s="281">
        <v>24</v>
      </c>
      <c r="G211" s="281" t="s">
        <v>856</v>
      </c>
      <c r="H211" s="281">
        <v>293420.60033333336</v>
      </c>
      <c r="I211" s="338" t="s">
        <v>4</v>
      </c>
      <c r="J211" s="217">
        <v>447.31682158027638</v>
      </c>
      <c r="K211" s="336" t="s">
        <v>3</v>
      </c>
      <c r="L211" s="166">
        <f t="shared" si="37"/>
        <v>10735.603717926633</v>
      </c>
      <c r="M211" s="166">
        <v>3018.3366287550457</v>
      </c>
      <c r="N211" s="166">
        <v>6672.0363721772082</v>
      </c>
      <c r="O211" s="166">
        <v>1045.2307169943765</v>
      </c>
      <c r="P211" s="166">
        <v>0</v>
      </c>
      <c r="R211" s="117">
        <f t="shared" si="33"/>
        <v>2.0104127861245939E-3</v>
      </c>
      <c r="T211" s="205"/>
    </row>
    <row r="212" spans="1:20" hidden="1" x14ac:dyDescent="0.3">
      <c r="A212" s="268" t="s">
        <v>948</v>
      </c>
      <c r="B212" s="216" t="s">
        <v>1092</v>
      </c>
      <c r="C212" s="256" t="s">
        <v>1005</v>
      </c>
      <c r="D212" s="281">
        <v>1</v>
      </c>
      <c r="E212" s="281" t="s">
        <v>941</v>
      </c>
      <c r="F212" s="281">
        <v>12</v>
      </c>
      <c r="G212" s="281" t="s">
        <v>856</v>
      </c>
      <c r="H212" s="281">
        <v>362381.18333333329</v>
      </c>
      <c r="I212" s="338" t="s">
        <v>4</v>
      </c>
      <c r="J212" s="217">
        <v>552.44655264496498</v>
      </c>
      <c r="K212" s="336" t="s">
        <v>3</v>
      </c>
      <c r="L212" s="166">
        <f t="shared" si="37"/>
        <v>6629.3586317395802</v>
      </c>
      <c r="M212" s="166">
        <v>1863.8575443987668</v>
      </c>
      <c r="N212" s="166">
        <v>4120.0591114698673</v>
      </c>
      <c r="O212" s="166">
        <v>645.44197587094413</v>
      </c>
      <c r="P212" s="166">
        <v>0</v>
      </c>
      <c r="R212" s="117">
        <f t="shared" si="33"/>
        <v>1.2414529920473521E-3</v>
      </c>
      <c r="T212" s="205"/>
    </row>
    <row r="213" spans="1:20" hidden="1" x14ac:dyDescent="0.3">
      <c r="A213" s="268" t="s">
        <v>948</v>
      </c>
      <c r="B213" s="216" t="s">
        <v>1093</v>
      </c>
      <c r="C213" s="256" t="s">
        <v>1006</v>
      </c>
      <c r="D213" s="281">
        <v>1</v>
      </c>
      <c r="E213" s="281" t="s">
        <v>941</v>
      </c>
      <c r="F213" s="281">
        <v>12</v>
      </c>
      <c r="G213" s="281" t="s">
        <v>856</v>
      </c>
      <c r="H213" s="281">
        <v>84627.175841246833</v>
      </c>
      <c r="I213" s="338" t="s">
        <v>4</v>
      </c>
      <c r="J213" s="217">
        <v>129.01329788575597</v>
      </c>
      <c r="K213" s="336" t="s">
        <v>3</v>
      </c>
      <c r="L213" s="166">
        <f t="shared" si="37"/>
        <v>1548.1595746290718</v>
      </c>
      <c r="M213" s="166">
        <v>435.26818556630076</v>
      </c>
      <c r="N213" s="166">
        <v>962.16079349233587</v>
      </c>
      <c r="O213" s="166">
        <v>150.73059557043459</v>
      </c>
      <c r="P213" s="166">
        <v>0</v>
      </c>
      <c r="R213" s="117">
        <f t="shared" si="33"/>
        <v>2.89917538461135E-4</v>
      </c>
      <c r="T213" s="205"/>
    </row>
    <row r="214" spans="1:20" x14ac:dyDescent="0.3">
      <c r="A214" s="233"/>
      <c r="B214" s="222" t="s">
        <v>925</v>
      </c>
      <c r="C214" s="293" t="s">
        <v>510</v>
      </c>
      <c r="D214" s="107"/>
      <c r="E214" s="107"/>
      <c r="F214" s="107"/>
      <c r="G214" s="107"/>
      <c r="H214" s="108"/>
      <c r="I214" s="109"/>
      <c r="J214" s="108"/>
      <c r="K214" s="333"/>
      <c r="L214" s="169">
        <f>SUM(L215:L218)</f>
        <v>78446.805910946656</v>
      </c>
      <c r="M214" s="169">
        <f t="shared" ref="M214:P214" si="38">SUM(M215:M218)</f>
        <v>22055.477634151837</v>
      </c>
      <c r="N214" s="169">
        <f t="shared" si="38"/>
        <v>48753.657090096684</v>
      </c>
      <c r="O214" s="169">
        <f t="shared" si="38"/>
        <v>7637.6711866981204</v>
      </c>
      <c r="P214" s="169">
        <f t="shared" si="38"/>
        <v>0</v>
      </c>
      <c r="R214" s="110">
        <f t="shared" si="33"/>
        <v>1.4690413858202672E-2</v>
      </c>
      <c r="T214" s="205"/>
    </row>
    <row r="215" spans="1:20" hidden="1" x14ac:dyDescent="0.3">
      <c r="A215" s="268" t="s">
        <v>948</v>
      </c>
      <c r="B215" s="224" t="s">
        <v>1087</v>
      </c>
      <c r="C215" s="256" t="s">
        <v>1007</v>
      </c>
      <c r="D215" s="281">
        <v>1</v>
      </c>
      <c r="E215" s="281" t="s">
        <v>941</v>
      </c>
      <c r="F215" s="281">
        <v>24</v>
      </c>
      <c r="G215" s="281" t="s">
        <v>856</v>
      </c>
      <c r="H215" s="281">
        <v>986320.31200000003</v>
      </c>
      <c r="I215" s="338" t="s">
        <v>4</v>
      </c>
      <c r="J215" s="217">
        <v>1503.6356224569599</v>
      </c>
      <c r="K215" s="336" t="s">
        <v>3</v>
      </c>
      <c r="L215" s="166">
        <f t="shared" ref="L215:L218" si="39">J215*F215*D215</f>
        <v>36087.254938967038</v>
      </c>
      <c r="M215" s="166">
        <v>10146.004479619711</v>
      </c>
      <c r="N215" s="166">
        <v>22427.753841431899</v>
      </c>
      <c r="O215" s="166">
        <v>3513.4966179154135</v>
      </c>
      <c r="P215" s="166">
        <v>0</v>
      </c>
      <c r="R215" s="117">
        <f t="shared" si="33"/>
        <v>6.7579132624177073E-3</v>
      </c>
      <c r="T215" s="205"/>
    </row>
    <row r="216" spans="1:20" hidden="1" x14ac:dyDescent="0.3">
      <c r="A216" s="268" t="s">
        <v>948</v>
      </c>
      <c r="B216" s="224" t="s">
        <v>1088</v>
      </c>
      <c r="C216" s="256" t="s">
        <v>1008</v>
      </c>
      <c r="D216" s="281">
        <v>1</v>
      </c>
      <c r="E216" s="281" t="s">
        <v>941</v>
      </c>
      <c r="F216" s="281">
        <v>12</v>
      </c>
      <c r="G216" s="281" t="s">
        <v>856</v>
      </c>
      <c r="H216" s="281">
        <v>1660900.0000000002</v>
      </c>
      <c r="I216" s="338" t="s">
        <v>4</v>
      </c>
      <c r="J216" s="217">
        <v>2532.0257272961494</v>
      </c>
      <c r="K216" s="336" t="s">
        <v>3</v>
      </c>
      <c r="L216" s="166">
        <f t="shared" si="39"/>
        <v>30384.308727553791</v>
      </c>
      <c r="M216" s="166">
        <v>8542.6096548848</v>
      </c>
      <c r="N216" s="166">
        <v>18883.44785260503</v>
      </c>
      <c r="O216" s="166">
        <v>2958.2512200639494</v>
      </c>
      <c r="P216" s="166">
        <v>0</v>
      </c>
      <c r="R216" s="117">
        <f t="shared" si="33"/>
        <v>5.6899457513907362E-3</v>
      </c>
      <c r="T216" s="205"/>
    </row>
    <row r="217" spans="1:20" hidden="1" x14ac:dyDescent="0.3">
      <c r="A217" s="268" t="s">
        <v>948</v>
      </c>
      <c r="B217" s="224" t="s">
        <v>1089</v>
      </c>
      <c r="C217" s="256" t="s">
        <v>1009</v>
      </c>
      <c r="D217" s="281">
        <v>1</v>
      </c>
      <c r="E217" s="281" t="s">
        <v>941</v>
      </c>
      <c r="F217" s="281">
        <v>12</v>
      </c>
      <c r="G217" s="281" t="s">
        <v>856</v>
      </c>
      <c r="H217" s="281">
        <v>305966.66666666663</v>
      </c>
      <c r="I217" s="338" t="s">
        <v>4</v>
      </c>
      <c r="J217" s="217">
        <v>466.44317640739661</v>
      </c>
      <c r="K217" s="336" t="s">
        <v>3</v>
      </c>
      <c r="L217" s="166">
        <f t="shared" si="39"/>
        <v>5597.3181168887595</v>
      </c>
      <c r="M217" s="166">
        <v>1573.6972730083608</v>
      </c>
      <c r="N217" s="166">
        <v>3478.6595187159883</v>
      </c>
      <c r="O217" s="166">
        <v>544.96132516440855</v>
      </c>
      <c r="P217" s="166">
        <v>0</v>
      </c>
      <c r="R217" s="117">
        <f t="shared" si="33"/>
        <v>1.0481869679494161E-3</v>
      </c>
      <c r="T217" s="205"/>
    </row>
    <row r="218" spans="1:20" hidden="1" x14ac:dyDescent="0.3">
      <c r="A218" s="268" t="s">
        <v>948</v>
      </c>
      <c r="B218" s="224" t="s">
        <v>1090</v>
      </c>
      <c r="C218" s="256" t="s">
        <v>1010</v>
      </c>
      <c r="D218" s="281">
        <v>1</v>
      </c>
      <c r="E218" s="281" t="s">
        <v>46</v>
      </c>
      <c r="F218" s="281">
        <v>1</v>
      </c>
      <c r="G218" s="281" t="s">
        <v>51</v>
      </c>
      <c r="H218" s="281">
        <v>4183643.9769268404</v>
      </c>
      <c r="I218" s="338" t="s">
        <v>4</v>
      </c>
      <c r="J218" s="217">
        <v>6377.9241275370805</v>
      </c>
      <c r="K218" s="336" t="s">
        <v>3</v>
      </c>
      <c r="L218" s="166">
        <f t="shared" si="39"/>
        <v>6377.9241275370805</v>
      </c>
      <c r="M218" s="166">
        <v>1793.1662266389644</v>
      </c>
      <c r="N218" s="166">
        <v>3963.7958773437654</v>
      </c>
      <c r="O218" s="166">
        <v>620.96202355434912</v>
      </c>
      <c r="P218" s="166">
        <v>0</v>
      </c>
      <c r="R218" s="117">
        <f t="shared" si="33"/>
        <v>1.1943678764448149E-3</v>
      </c>
      <c r="T218" s="205"/>
    </row>
    <row r="219" spans="1:20" x14ac:dyDescent="0.3">
      <c r="A219" s="232"/>
      <c r="B219" s="221" t="s">
        <v>926</v>
      </c>
      <c r="C219" s="292" t="s">
        <v>511</v>
      </c>
      <c r="D219" s="103"/>
      <c r="E219" s="103"/>
      <c r="F219" s="103"/>
      <c r="G219" s="103"/>
      <c r="H219" s="104"/>
      <c r="I219" s="105"/>
      <c r="J219" s="104"/>
      <c r="K219" s="332"/>
      <c r="L219" s="168">
        <f>L220+L245+L272+L281</f>
        <v>1647708.1785594036</v>
      </c>
      <c r="M219" s="168">
        <f>M220+M245+M272+M281</f>
        <v>304088.21055341884</v>
      </c>
      <c r="N219" s="168">
        <f>N220+N245+N272+N281</f>
        <v>1017580.8977740167</v>
      </c>
      <c r="O219" s="168">
        <f>O220+O245+O272+O281</f>
        <v>68849.605995514939</v>
      </c>
      <c r="P219" s="168">
        <f>P220+P245+P272+P281</f>
        <v>257189.46423645323</v>
      </c>
      <c r="R219" s="106">
        <f t="shared" si="33"/>
        <v>0.3085596000946324</v>
      </c>
      <c r="T219" s="205"/>
    </row>
    <row r="220" spans="1:20" ht="52" x14ac:dyDescent="0.3">
      <c r="A220" s="233"/>
      <c r="B220" s="222" t="s">
        <v>927</v>
      </c>
      <c r="C220" s="296" t="s">
        <v>124</v>
      </c>
      <c r="D220" s="107"/>
      <c r="E220" s="107"/>
      <c r="F220" s="107"/>
      <c r="G220" s="107"/>
      <c r="H220" s="108"/>
      <c r="I220" s="109"/>
      <c r="J220" s="108"/>
      <c r="K220" s="333"/>
      <c r="L220" s="169">
        <f>SUM(L221:L244)</f>
        <v>304088.21055341884</v>
      </c>
      <c r="M220" s="169">
        <f t="shared" ref="M220:P220" si="40">SUM(M221:M244)</f>
        <v>304088.21055341884</v>
      </c>
      <c r="N220" s="169">
        <f t="shared" si="40"/>
        <v>0</v>
      </c>
      <c r="O220" s="169">
        <f t="shared" si="40"/>
        <v>0</v>
      </c>
      <c r="P220" s="169">
        <f t="shared" si="40"/>
        <v>0</v>
      </c>
      <c r="R220" s="110">
        <f t="shared" si="33"/>
        <v>5.6945360751859936E-2</v>
      </c>
      <c r="T220" s="205"/>
    </row>
    <row r="221" spans="1:20" ht="26" x14ac:dyDescent="0.3">
      <c r="A221" s="235" t="s">
        <v>905</v>
      </c>
      <c r="B221" s="223" t="s">
        <v>557</v>
      </c>
      <c r="C221" s="256" t="s">
        <v>1185</v>
      </c>
      <c r="D221" s="131">
        <v>1</v>
      </c>
      <c r="E221" s="131" t="s">
        <v>606</v>
      </c>
      <c r="F221" s="131">
        <v>2</v>
      </c>
      <c r="G221" s="131" t="s">
        <v>51</v>
      </c>
      <c r="H221" s="132">
        <v>16048000.000000002</v>
      </c>
      <c r="I221" s="133" t="s">
        <v>4</v>
      </c>
      <c r="J221" s="132">
        <v>24465.018286259619</v>
      </c>
      <c r="K221" s="336" t="s">
        <v>3</v>
      </c>
      <c r="L221" s="166">
        <f t="shared" ref="L221:L261" si="41">J221*F221*D221</f>
        <v>48930.036572519239</v>
      </c>
      <c r="M221" s="171">
        <v>48930.036572519239</v>
      </c>
      <c r="N221" s="171">
        <v>0</v>
      </c>
      <c r="O221" s="171">
        <v>0</v>
      </c>
      <c r="P221" s="171">
        <v>0</v>
      </c>
      <c r="R221" s="117">
        <f t="shared" si="33"/>
        <v>9.1629286750475169E-3</v>
      </c>
      <c r="T221" s="205"/>
    </row>
    <row r="222" spans="1:20" x14ac:dyDescent="0.3">
      <c r="A222" s="235" t="s">
        <v>905</v>
      </c>
      <c r="B222" s="223" t="s">
        <v>558</v>
      </c>
      <c r="C222" s="256" t="s">
        <v>1186</v>
      </c>
      <c r="D222" s="131">
        <v>1</v>
      </c>
      <c r="E222" s="131" t="s">
        <v>606</v>
      </c>
      <c r="F222" s="131">
        <v>2</v>
      </c>
      <c r="G222" s="131" t="s">
        <v>51</v>
      </c>
      <c r="H222" s="132">
        <v>4671499.9999999991</v>
      </c>
      <c r="I222" s="133" t="s">
        <v>4</v>
      </c>
      <c r="J222" s="132">
        <v>7121.6558402456249</v>
      </c>
      <c r="K222" s="336" t="s">
        <v>3</v>
      </c>
      <c r="L222" s="166">
        <f t="shared" si="41"/>
        <v>14243.31168049125</v>
      </c>
      <c r="M222" s="171">
        <v>14243.31168049125</v>
      </c>
      <c r="N222" s="171">
        <v>0</v>
      </c>
      <c r="O222" s="171">
        <v>0</v>
      </c>
      <c r="P222" s="171">
        <v>0</v>
      </c>
      <c r="R222" s="117">
        <f t="shared" si="33"/>
        <v>2.6672869706807368E-3</v>
      </c>
      <c r="T222" s="205"/>
    </row>
    <row r="223" spans="1:20" ht="52" x14ac:dyDescent="0.3">
      <c r="A223" s="235" t="s">
        <v>905</v>
      </c>
      <c r="B223" s="223" t="s">
        <v>559</v>
      </c>
      <c r="C223" s="256" t="s">
        <v>1187</v>
      </c>
      <c r="D223" s="131">
        <v>1</v>
      </c>
      <c r="E223" s="131" t="s">
        <v>606</v>
      </c>
      <c r="F223" s="131">
        <v>2</v>
      </c>
      <c r="G223" s="131" t="s">
        <v>51</v>
      </c>
      <c r="H223" s="132">
        <v>2773000</v>
      </c>
      <c r="I223" s="133" t="s">
        <v>4</v>
      </c>
      <c r="J223" s="132">
        <v>4227.4112479933901</v>
      </c>
      <c r="K223" s="336" t="s">
        <v>3</v>
      </c>
      <c r="L223" s="166">
        <f t="shared" si="41"/>
        <v>8454.8224959867803</v>
      </c>
      <c r="M223" s="171">
        <v>8454.8224959867803</v>
      </c>
      <c r="N223" s="171">
        <v>0</v>
      </c>
      <c r="O223" s="171">
        <v>0</v>
      </c>
      <c r="P223" s="171">
        <v>0</v>
      </c>
      <c r="R223" s="117">
        <f t="shared" si="33"/>
        <v>1.5833001754677694E-3</v>
      </c>
      <c r="T223" s="205"/>
    </row>
    <row r="224" spans="1:20" ht="26" x14ac:dyDescent="0.3">
      <c r="A224" s="235" t="s">
        <v>905</v>
      </c>
      <c r="B224" s="223" t="s">
        <v>587</v>
      </c>
      <c r="C224" s="256" t="s">
        <v>1188</v>
      </c>
      <c r="D224" s="131">
        <v>1</v>
      </c>
      <c r="E224" s="131" t="s">
        <v>606</v>
      </c>
      <c r="F224" s="131">
        <v>2</v>
      </c>
      <c r="G224" s="131" t="s">
        <v>51</v>
      </c>
      <c r="H224" s="132">
        <v>1727999.9999999998</v>
      </c>
      <c r="I224" s="133" t="s">
        <v>4</v>
      </c>
      <c r="J224" s="132">
        <v>2634.3190178624509</v>
      </c>
      <c r="K224" s="336" t="s">
        <v>3</v>
      </c>
      <c r="L224" s="166">
        <f t="shared" si="41"/>
        <v>5268.6380357249018</v>
      </c>
      <c r="M224" s="171">
        <v>5268.6380357249018</v>
      </c>
      <c r="N224" s="171">
        <v>0</v>
      </c>
      <c r="O224" s="171">
        <v>0</v>
      </c>
      <c r="P224" s="171">
        <v>0</v>
      </c>
      <c r="R224" s="117">
        <f t="shared" si="33"/>
        <v>9.8663638774190579E-4</v>
      </c>
      <c r="T224" s="205"/>
    </row>
    <row r="225" spans="1:20" ht="26" x14ac:dyDescent="0.3">
      <c r="A225" s="235" t="s">
        <v>905</v>
      </c>
      <c r="B225" s="223" t="s">
        <v>588</v>
      </c>
      <c r="C225" s="256" t="s">
        <v>1189</v>
      </c>
      <c r="D225" s="131">
        <v>1</v>
      </c>
      <c r="E225" s="131" t="s">
        <v>606</v>
      </c>
      <c r="F225" s="131">
        <v>2</v>
      </c>
      <c r="G225" s="131" t="s">
        <v>51</v>
      </c>
      <c r="H225" s="132">
        <v>390999.99999999994</v>
      </c>
      <c r="I225" s="133" t="s">
        <v>4</v>
      </c>
      <c r="J225" s="132">
        <v>596.07565739827453</v>
      </c>
      <c r="K225" s="336" t="s">
        <v>3</v>
      </c>
      <c r="L225" s="166">
        <f t="shared" si="41"/>
        <v>1192.1513147965491</v>
      </c>
      <c r="M225" s="171">
        <v>1192.1513147965491</v>
      </c>
      <c r="N225" s="171">
        <v>0</v>
      </c>
      <c r="O225" s="171">
        <v>0</v>
      </c>
      <c r="P225" s="171">
        <v>0</v>
      </c>
      <c r="R225" s="117">
        <f t="shared" si="33"/>
        <v>2.2324932153187802E-4</v>
      </c>
      <c r="T225" s="205"/>
    </row>
    <row r="226" spans="1:20" ht="26" x14ac:dyDescent="0.3">
      <c r="A226" s="235" t="s">
        <v>905</v>
      </c>
      <c r="B226" s="223" t="s">
        <v>589</v>
      </c>
      <c r="C226" s="256" t="s">
        <v>1190</v>
      </c>
      <c r="D226" s="131">
        <v>1</v>
      </c>
      <c r="E226" s="131" t="s">
        <v>606</v>
      </c>
      <c r="F226" s="131">
        <v>2</v>
      </c>
      <c r="G226" s="131" t="s">
        <v>51</v>
      </c>
      <c r="H226" s="132">
        <v>7749780</v>
      </c>
      <c r="I226" s="133" t="s">
        <v>4</v>
      </c>
      <c r="J226" s="132">
        <v>11814.463448061382</v>
      </c>
      <c r="K226" s="336" t="s">
        <v>3</v>
      </c>
      <c r="L226" s="166">
        <f t="shared" si="41"/>
        <v>23628.926896122764</v>
      </c>
      <c r="M226" s="171">
        <v>23628.926896122764</v>
      </c>
      <c r="N226" s="171">
        <v>0</v>
      </c>
      <c r="O226" s="171">
        <v>0</v>
      </c>
      <c r="P226" s="171">
        <v>0</v>
      </c>
      <c r="R226" s="117">
        <f t="shared" si="33"/>
        <v>4.4248929079829099E-3</v>
      </c>
      <c r="T226" s="205"/>
    </row>
    <row r="227" spans="1:20" ht="39" x14ac:dyDescent="0.3">
      <c r="A227" s="235" t="s">
        <v>905</v>
      </c>
      <c r="B227" s="223" t="s">
        <v>590</v>
      </c>
      <c r="C227" s="256" t="s">
        <v>1191</v>
      </c>
      <c r="D227" s="131">
        <v>1</v>
      </c>
      <c r="E227" s="131" t="s">
        <v>606</v>
      </c>
      <c r="F227" s="131">
        <v>2</v>
      </c>
      <c r="G227" s="131" t="s">
        <v>51</v>
      </c>
      <c r="H227" s="132">
        <v>1661999.9999999998</v>
      </c>
      <c r="I227" s="133" t="s">
        <v>4</v>
      </c>
      <c r="J227" s="132">
        <v>2533.7026664857603</v>
      </c>
      <c r="K227" s="336" t="s">
        <v>3</v>
      </c>
      <c r="L227" s="166">
        <f t="shared" si="41"/>
        <v>5067.4053329715207</v>
      </c>
      <c r="M227" s="171">
        <v>5067.4053329715207</v>
      </c>
      <c r="N227" s="171">
        <v>0</v>
      </c>
      <c r="O227" s="171">
        <v>0</v>
      </c>
      <c r="P227" s="171">
        <v>0</v>
      </c>
      <c r="R227" s="117">
        <f t="shared" si="33"/>
        <v>9.4895235904343038E-4</v>
      </c>
      <c r="T227" s="205"/>
    </row>
    <row r="228" spans="1:20" ht="39" x14ac:dyDescent="0.3">
      <c r="A228" s="235" t="s">
        <v>905</v>
      </c>
      <c r="B228" s="223" t="s">
        <v>591</v>
      </c>
      <c r="C228" s="256" t="s">
        <v>1192</v>
      </c>
      <c r="D228" s="131">
        <v>1</v>
      </c>
      <c r="E228" s="131" t="s">
        <v>606</v>
      </c>
      <c r="F228" s="131">
        <v>2</v>
      </c>
      <c r="G228" s="131" t="s">
        <v>51</v>
      </c>
      <c r="H228" s="132">
        <v>3899999.9999999991</v>
      </c>
      <c r="I228" s="133" t="s">
        <v>4</v>
      </c>
      <c r="J228" s="132">
        <v>5945.5116722590037</v>
      </c>
      <c r="K228" s="336" t="s">
        <v>3</v>
      </c>
      <c r="L228" s="166">
        <f t="shared" si="41"/>
        <v>11891.023344518007</v>
      </c>
      <c r="M228" s="171">
        <v>11891.023344518007</v>
      </c>
      <c r="N228" s="171">
        <v>0</v>
      </c>
      <c r="O228" s="171">
        <v>0</v>
      </c>
      <c r="P228" s="171">
        <v>0</v>
      </c>
      <c r="R228" s="117">
        <f t="shared" si="33"/>
        <v>2.2267835140008293E-3</v>
      </c>
      <c r="T228" s="205"/>
    </row>
    <row r="229" spans="1:20" ht="65" x14ac:dyDescent="0.3">
      <c r="A229" s="235" t="s">
        <v>905</v>
      </c>
      <c r="B229" s="223" t="s">
        <v>592</v>
      </c>
      <c r="C229" s="256" t="s">
        <v>1193</v>
      </c>
      <c r="D229" s="131">
        <v>1</v>
      </c>
      <c r="E229" s="131" t="s">
        <v>606</v>
      </c>
      <c r="F229" s="131">
        <v>2</v>
      </c>
      <c r="G229" s="131" t="s">
        <v>51</v>
      </c>
      <c r="H229" s="132">
        <v>2000000</v>
      </c>
      <c r="I229" s="133" t="s">
        <v>4</v>
      </c>
      <c r="J229" s="132">
        <v>3048.9803447482077</v>
      </c>
      <c r="K229" s="336" t="s">
        <v>3</v>
      </c>
      <c r="L229" s="166">
        <f t="shared" si="41"/>
        <v>6097.9606894964154</v>
      </c>
      <c r="M229" s="171">
        <v>6097.9606894964154</v>
      </c>
      <c r="N229" s="171">
        <v>0</v>
      </c>
      <c r="O229" s="171">
        <v>0</v>
      </c>
      <c r="P229" s="171">
        <v>0</v>
      </c>
      <c r="R229" s="117">
        <f t="shared" si="33"/>
        <v>1.1419402635901691E-3</v>
      </c>
      <c r="T229" s="205"/>
    </row>
    <row r="230" spans="1:20" ht="26" hidden="1" x14ac:dyDescent="0.3">
      <c r="A230" s="268" t="s">
        <v>933</v>
      </c>
      <c r="B230" s="257" t="s">
        <v>819</v>
      </c>
      <c r="C230" s="256" t="s">
        <v>1194</v>
      </c>
      <c r="D230" s="257">
        <v>1</v>
      </c>
      <c r="E230" s="257" t="s">
        <v>176</v>
      </c>
      <c r="F230" s="257">
        <v>1</v>
      </c>
      <c r="G230" s="257" t="s">
        <v>896</v>
      </c>
      <c r="H230" s="258">
        <v>2500</v>
      </c>
      <c r="I230" s="259" t="s">
        <v>772</v>
      </c>
      <c r="J230" s="132">
        <v>2294.1392389575431</v>
      </c>
      <c r="K230" s="336" t="s">
        <v>3</v>
      </c>
      <c r="L230" s="166">
        <f t="shared" si="41"/>
        <v>2294.1392389575431</v>
      </c>
      <c r="M230" s="171">
        <v>2294.1392389575431</v>
      </c>
      <c r="N230" s="171">
        <v>0</v>
      </c>
      <c r="O230" s="171">
        <v>0</v>
      </c>
      <c r="P230" s="171">
        <v>0</v>
      </c>
      <c r="R230" s="117">
        <f t="shared" si="33"/>
        <v>4.2961411210147923E-4</v>
      </c>
      <c r="T230" s="205"/>
    </row>
    <row r="231" spans="1:20" ht="39" hidden="1" x14ac:dyDescent="0.3">
      <c r="A231" s="268" t="s">
        <v>933</v>
      </c>
      <c r="B231" s="257" t="s">
        <v>820</v>
      </c>
      <c r="C231" s="256" t="s">
        <v>1195</v>
      </c>
      <c r="D231" s="257">
        <v>10</v>
      </c>
      <c r="E231" s="257" t="s">
        <v>176</v>
      </c>
      <c r="F231" s="257">
        <v>18</v>
      </c>
      <c r="G231" s="257" t="s">
        <v>846</v>
      </c>
      <c r="H231" s="258">
        <v>15</v>
      </c>
      <c r="I231" s="259" t="s">
        <v>772</v>
      </c>
      <c r="J231" s="132">
        <v>13.764835433745258</v>
      </c>
      <c r="K231" s="336" t="s">
        <v>3</v>
      </c>
      <c r="L231" s="166">
        <f t="shared" si="41"/>
        <v>2477.6703780741464</v>
      </c>
      <c r="M231" s="171">
        <v>2477.6703780741464</v>
      </c>
      <c r="N231" s="171">
        <v>0</v>
      </c>
      <c r="O231" s="171">
        <v>0</v>
      </c>
      <c r="P231" s="171">
        <v>0</v>
      </c>
      <c r="R231" s="117">
        <f t="shared" si="33"/>
        <v>4.6398324106959756E-4</v>
      </c>
      <c r="T231" s="205"/>
    </row>
    <row r="232" spans="1:20" ht="26" hidden="1" x14ac:dyDescent="0.3">
      <c r="A232" s="268" t="s">
        <v>933</v>
      </c>
      <c r="B232" s="257" t="s">
        <v>821</v>
      </c>
      <c r="C232" s="256" t="s">
        <v>1196</v>
      </c>
      <c r="D232" s="257">
        <v>1</v>
      </c>
      <c r="E232" s="257" t="s">
        <v>176</v>
      </c>
      <c r="F232" s="257">
        <v>1</v>
      </c>
      <c r="G232" s="257" t="s">
        <v>896</v>
      </c>
      <c r="H232" s="258">
        <v>1750</v>
      </c>
      <c r="I232" s="259" t="s">
        <v>772</v>
      </c>
      <c r="J232" s="132">
        <v>1605.89746727028</v>
      </c>
      <c r="K232" s="336" t="s">
        <v>3</v>
      </c>
      <c r="L232" s="166">
        <f t="shared" si="41"/>
        <v>1605.89746727028</v>
      </c>
      <c r="M232" s="171">
        <v>1605.89746727028</v>
      </c>
      <c r="N232" s="171">
        <v>0</v>
      </c>
      <c r="O232" s="171">
        <v>0</v>
      </c>
      <c r="P232" s="171">
        <v>0</v>
      </c>
      <c r="R232" s="117">
        <f t="shared" si="33"/>
        <v>3.0072987847103546E-4</v>
      </c>
      <c r="T232" s="205"/>
    </row>
    <row r="233" spans="1:20" ht="39" hidden="1" x14ac:dyDescent="0.3">
      <c r="A233" s="268" t="s">
        <v>933</v>
      </c>
      <c r="B233" s="257" t="s">
        <v>822</v>
      </c>
      <c r="C233" s="256" t="s">
        <v>1197</v>
      </c>
      <c r="D233" s="257">
        <v>1</v>
      </c>
      <c r="E233" s="257" t="s">
        <v>176</v>
      </c>
      <c r="F233" s="257">
        <v>1</v>
      </c>
      <c r="G233" s="257" t="s">
        <v>896</v>
      </c>
      <c r="H233" s="258">
        <v>5000</v>
      </c>
      <c r="I233" s="259" t="s">
        <v>772</v>
      </c>
      <c r="J233" s="132">
        <v>4588.2784779150861</v>
      </c>
      <c r="K233" s="336" t="s">
        <v>3</v>
      </c>
      <c r="L233" s="166">
        <f t="shared" si="41"/>
        <v>4588.2784779150861</v>
      </c>
      <c r="M233" s="171">
        <v>4588.2784779150861</v>
      </c>
      <c r="N233" s="171">
        <v>0</v>
      </c>
      <c r="O233" s="171">
        <v>0</v>
      </c>
      <c r="P233" s="171">
        <v>0</v>
      </c>
      <c r="R233" s="117">
        <f t="shared" si="33"/>
        <v>8.5922822420295847E-4</v>
      </c>
      <c r="T233" s="205"/>
    </row>
    <row r="234" spans="1:20" ht="26" hidden="1" x14ac:dyDescent="0.3">
      <c r="A234" s="268" t="s">
        <v>933</v>
      </c>
      <c r="B234" s="257" t="s">
        <v>823</v>
      </c>
      <c r="C234" s="256" t="s">
        <v>1198</v>
      </c>
      <c r="D234" s="257">
        <v>1</v>
      </c>
      <c r="E234" s="257" t="s">
        <v>176</v>
      </c>
      <c r="F234" s="257">
        <v>1</v>
      </c>
      <c r="G234" s="257" t="s">
        <v>896</v>
      </c>
      <c r="H234" s="258">
        <v>500</v>
      </c>
      <c r="I234" s="259" t="s">
        <v>772</v>
      </c>
      <c r="J234" s="132">
        <v>458.82784779150859</v>
      </c>
      <c r="K234" s="336" t="s">
        <v>3</v>
      </c>
      <c r="L234" s="166">
        <f t="shared" si="41"/>
        <v>458.82784779150859</v>
      </c>
      <c r="M234" s="171">
        <v>458.82784779150859</v>
      </c>
      <c r="N234" s="171">
        <v>0</v>
      </c>
      <c r="O234" s="171">
        <v>0</v>
      </c>
      <c r="P234" s="171">
        <v>0</v>
      </c>
      <c r="R234" s="117">
        <f t="shared" si="33"/>
        <v>8.5922822420295841E-5</v>
      </c>
      <c r="T234" s="205"/>
    </row>
    <row r="235" spans="1:20" ht="39" hidden="1" x14ac:dyDescent="0.3">
      <c r="A235" s="268" t="s">
        <v>948</v>
      </c>
      <c r="B235" s="257" t="s">
        <v>1076</v>
      </c>
      <c r="C235" s="256" t="s">
        <v>1011</v>
      </c>
      <c r="D235" s="281">
        <v>1</v>
      </c>
      <c r="E235" s="281" t="s">
        <v>943</v>
      </c>
      <c r="F235" s="281">
        <v>20</v>
      </c>
      <c r="G235" s="281" t="s">
        <v>846</v>
      </c>
      <c r="H235" s="281">
        <v>294400</v>
      </c>
      <c r="I235" s="338" t="s">
        <v>4</v>
      </c>
      <c r="J235" s="132">
        <v>448.80990674693618</v>
      </c>
      <c r="K235" s="336" t="s">
        <v>3</v>
      </c>
      <c r="L235" s="166">
        <f>J235*F235*D235</f>
        <v>8976.1981349387243</v>
      </c>
      <c r="M235" s="171">
        <v>8976.1981349387243</v>
      </c>
      <c r="N235" s="171">
        <v>0</v>
      </c>
      <c r="O235" s="171">
        <v>0</v>
      </c>
      <c r="P235" s="171">
        <v>0</v>
      </c>
      <c r="R235" s="117">
        <f t="shared" si="33"/>
        <v>1.6809360680047291E-3</v>
      </c>
      <c r="T235" s="205"/>
    </row>
    <row r="236" spans="1:20" ht="39" hidden="1" x14ac:dyDescent="0.3">
      <c r="A236" s="268" t="s">
        <v>948</v>
      </c>
      <c r="B236" s="257" t="s">
        <v>1078</v>
      </c>
      <c r="C236" s="256" t="s">
        <v>1012</v>
      </c>
      <c r="D236" s="281">
        <v>150</v>
      </c>
      <c r="E236" s="281" t="s">
        <v>944</v>
      </c>
      <c r="F236" s="281">
        <v>15</v>
      </c>
      <c r="G236" s="281" t="s">
        <v>846</v>
      </c>
      <c r="H236" s="281">
        <v>11000</v>
      </c>
      <c r="I236" s="259" t="s">
        <v>4</v>
      </c>
      <c r="J236" s="132">
        <v>16.769391896115142</v>
      </c>
      <c r="K236" s="336" t="s">
        <v>3</v>
      </c>
      <c r="L236" s="166">
        <f>J236*F236*D236</f>
        <v>37731.131766259066</v>
      </c>
      <c r="M236" s="171">
        <v>37731.131766259066</v>
      </c>
      <c r="N236" s="171">
        <v>0</v>
      </c>
      <c r="O236" s="171">
        <v>0</v>
      </c>
      <c r="P236" s="171">
        <v>0</v>
      </c>
      <c r="R236" s="117">
        <f t="shared" si="33"/>
        <v>7.0657553809641708E-3</v>
      </c>
      <c r="T236" s="205"/>
    </row>
    <row r="237" spans="1:20" ht="26" hidden="1" x14ac:dyDescent="0.3">
      <c r="A237" s="268" t="s">
        <v>948</v>
      </c>
      <c r="B237" s="257" t="s">
        <v>1079</v>
      </c>
      <c r="C237" s="256" t="s">
        <v>1013</v>
      </c>
      <c r="D237" s="281">
        <v>1</v>
      </c>
      <c r="E237" s="281" t="s">
        <v>943</v>
      </c>
      <c r="F237" s="281">
        <v>20</v>
      </c>
      <c r="G237" s="281" t="s">
        <v>846</v>
      </c>
      <c r="H237" s="281">
        <v>168400</v>
      </c>
      <c r="I237" s="259" t="s">
        <v>4</v>
      </c>
      <c r="J237" s="132">
        <v>256.72414502779907</v>
      </c>
      <c r="K237" s="336" t="s">
        <v>3</v>
      </c>
      <c r="L237" s="166">
        <f>J237*F237*D237</f>
        <v>5134.4829005559814</v>
      </c>
      <c r="M237" s="171">
        <v>5134.4829005559823</v>
      </c>
      <c r="N237" s="171">
        <v>0</v>
      </c>
      <c r="O237" s="171">
        <v>0</v>
      </c>
      <c r="P237" s="171">
        <v>0</v>
      </c>
      <c r="R237" s="117">
        <f t="shared" si="33"/>
        <v>9.6151370194292229E-4</v>
      </c>
      <c r="T237" s="205"/>
    </row>
    <row r="238" spans="1:20" hidden="1" x14ac:dyDescent="0.3">
      <c r="A238" s="268" t="s">
        <v>948</v>
      </c>
      <c r="B238" s="257" t="s">
        <v>1080</v>
      </c>
      <c r="C238" s="256" t="s">
        <v>1014</v>
      </c>
      <c r="D238" s="281">
        <v>1</v>
      </c>
      <c r="E238" s="281" t="s">
        <v>943</v>
      </c>
      <c r="F238" s="281">
        <v>20</v>
      </c>
      <c r="G238" s="281" t="s">
        <v>846</v>
      </c>
      <c r="H238" s="281">
        <v>443725</v>
      </c>
      <c r="I238" s="259" t="s">
        <v>4</v>
      </c>
      <c r="J238" s="132">
        <v>676.4544017366992</v>
      </c>
      <c r="K238" s="336" t="s">
        <v>3</v>
      </c>
      <c r="L238" s="166">
        <f t="shared" ref="L238:L244" si="42">J238*F238*D238</f>
        <v>13529.088034733984</v>
      </c>
      <c r="M238" s="171">
        <v>13529.088034733986</v>
      </c>
      <c r="N238" s="171">
        <v>0</v>
      </c>
      <c r="O238" s="171">
        <v>0</v>
      </c>
      <c r="P238" s="171">
        <v>0</v>
      </c>
      <c r="R238" s="117">
        <f t="shared" si="33"/>
        <v>2.5335372173077388E-3</v>
      </c>
      <c r="T238" s="205"/>
    </row>
    <row r="239" spans="1:20" ht="52" hidden="1" x14ac:dyDescent="0.3">
      <c r="A239" s="268" t="s">
        <v>948</v>
      </c>
      <c r="B239" s="257" t="s">
        <v>1081</v>
      </c>
      <c r="C239" s="256" t="s">
        <v>1199</v>
      </c>
      <c r="D239" s="281">
        <v>1</v>
      </c>
      <c r="E239" s="281" t="s">
        <v>943</v>
      </c>
      <c r="F239" s="281">
        <v>20</v>
      </c>
      <c r="G239" s="281" t="s">
        <v>846</v>
      </c>
      <c r="H239" s="281">
        <v>1163000</v>
      </c>
      <c r="I239" s="259" t="s">
        <v>4</v>
      </c>
      <c r="J239" s="132">
        <v>1772.9820704710828</v>
      </c>
      <c r="K239" s="336" t="s">
        <v>3</v>
      </c>
      <c r="L239" s="166">
        <f t="shared" si="42"/>
        <v>35459.64140942166</v>
      </c>
      <c r="M239" s="171">
        <v>35459.641409421652</v>
      </c>
      <c r="N239" s="171">
        <v>0</v>
      </c>
      <c r="O239" s="171">
        <v>0</v>
      </c>
      <c r="P239" s="171">
        <v>0</v>
      </c>
      <c r="R239" s="117">
        <f t="shared" si="33"/>
        <v>6.6403826327768338E-3</v>
      </c>
      <c r="T239" s="205"/>
    </row>
    <row r="240" spans="1:20" ht="26" hidden="1" x14ac:dyDescent="0.3">
      <c r="A240" s="268" t="s">
        <v>948</v>
      </c>
      <c r="B240" s="257" t="s">
        <v>1082</v>
      </c>
      <c r="C240" s="256" t="s">
        <v>1015</v>
      </c>
      <c r="D240" s="281">
        <v>1</v>
      </c>
      <c r="E240" s="281" t="s">
        <v>943</v>
      </c>
      <c r="F240" s="281">
        <v>20</v>
      </c>
      <c r="G240" s="281" t="s">
        <v>846</v>
      </c>
      <c r="H240" s="281">
        <v>910363.2</v>
      </c>
      <c r="I240" s="259" t="s">
        <v>4</v>
      </c>
      <c r="J240" s="132">
        <v>1387.8397516910406</v>
      </c>
      <c r="K240" s="336" t="s">
        <v>3</v>
      </c>
      <c r="L240" s="166">
        <f t="shared" si="42"/>
        <v>27756.795033820814</v>
      </c>
      <c r="M240" s="171">
        <v>27756.79503382081</v>
      </c>
      <c r="N240" s="171">
        <v>0</v>
      </c>
      <c r="O240" s="171">
        <v>0</v>
      </c>
      <c r="P240" s="171">
        <v>0</v>
      </c>
      <c r="R240" s="117">
        <f t="shared" si="33"/>
        <v>5.1979019628539489E-3</v>
      </c>
      <c r="T240" s="205"/>
    </row>
    <row r="241" spans="1:20" ht="39" hidden="1" x14ac:dyDescent="0.3">
      <c r="A241" s="268" t="s">
        <v>948</v>
      </c>
      <c r="B241" s="257" t="s">
        <v>1083</v>
      </c>
      <c r="C241" s="256" t="s">
        <v>1016</v>
      </c>
      <c r="D241" s="281">
        <v>1</v>
      </c>
      <c r="E241" s="281" t="s">
        <v>943</v>
      </c>
      <c r="F241" s="281">
        <v>20</v>
      </c>
      <c r="G241" s="281" t="s">
        <v>846</v>
      </c>
      <c r="H241" s="281">
        <v>400000</v>
      </c>
      <c r="I241" s="259" t="s">
        <v>4</v>
      </c>
      <c r="J241" s="132">
        <v>609.79606894964149</v>
      </c>
      <c r="K241" s="336" t="s">
        <v>3</v>
      </c>
      <c r="L241" s="166">
        <f t="shared" si="42"/>
        <v>12195.921378992829</v>
      </c>
      <c r="M241" s="171">
        <v>12195.921378992831</v>
      </c>
      <c r="N241" s="171">
        <v>0</v>
      </c>
      <c r="O241" s="171">
        <v>0</v>
      </c>
      <c r="P241" s="171">
        <v>0</v>
      </c>
      <c r="R241" s="117">
        <f t="shared" si="33"/>
        <v>2.2838805271803379E-3</v>
      </c>
      <c r="T241" s="205"/>
    </row>
    <row r="242" spans="1:20" ht="65" hidden="1" x14ac:dyDescent="0.3">
      <c r="A242" s="268" t="s">
        <v>948</v>
      </c>
      <c r="B242" s="257" t="s">
        <v>1084</v>
      </c>
      <c r="C242" s="256" t="s">
        <v>1017</v>
      </c>
      <c r="D242" s="281">
        <v>1</v>
      </c>
      <c r="E242" s="281" t="s">
        <v>943</v>
      </c>
      <c r="F242" s="281">
        <v>20</v>
      </c>
      <c r="G242" s="281" t="s">
        <v>846</v>
      </c>
      <c r="H242" s="281">
        <v>329040</v>
      </c>
      <c r="I242" s="259" t="s">
        <v>4</v>
      </c>
      <c r="J242" s="132">
        <v>501.61824631797509</v>
      </c>
      <c r="K242" s="336" t="s">
        <v>3</v>
      </c>
      <c r="L242" s="166">
        <f t="shared" si="42"/>
        <v>10032.364926359502</v>
      </c>
      <c r="M242" s="171">
        <v>10032.364926359502</v>
      </c>
      <c r="N242" s="171">
        <v>0</v>
      </c>
      <c r="O242" s="171">
        <v>0</v>
      </c>
      <c r="P242" s="171">
        <v>0</v>
      </c>
      <c r="R242" s="117">
        <f t="shared" si="33"/>
        <v>1.878720121658546E-3</v>
      </c>
      <c r="T242" s="205"/>
    </row>
    <row r="243" spans="1:20" ht="52" hidden="1" x14ac:dyDescent="0.3">
      <c r="A243" s="268" t="s">
        <v>948</v>
      </c>
      <c r="B243" s="257" t="s">
        <v>1085</v>
      </c>
      <c r="C243" s="256" t="s">
        <v>1018</v>
      </c>
      <c r="D243" s="281">
        <v>1</v>
      </c>
      <c r="E243" s="281" t="s">
        <v>943</v>
      </c>
      <c r="F243" s="281">
        <v>20</v>
      </c>
      <c r="G243" s="281" t="s">
        <v>846</v>
      </c>
      <c r="H243" s="281">
        <v>355950</v>
      </c>
      <c r="I243" s="259" t="s">
        <v>4</v>
      </c>
      <c r="J243" s="132">
        <v>542.64227685656226</v>
      </c>
      <c r="K243" s="336" t="s">
        <v>3</v>
      </c>
      <c r="L243" s="166">
        <f t="shared" si="42"/>
        <v>10852.845537131245</v>
      </c>
      <c r="M243" s="171">
        <v>10852.845537131247</v>
      </c>
      <c r="N243" s="171">
        <v>0</v>
      </c>
      <c r="O243" s="171">
        <v>0</v>
      </c>
      <c r="P243" s="171">
        <v>0</v>
      </c>
      <c r="R243" s="117">
        <f t="shared" si="33"/>
        <v>2.0323681841246033E-3</v>
      </c>
      <c r="T243" s="205"/>
    </row>
    <row r="244" spans="1:20" ht="26" hidden="1" x14ac:dyDescent="0.3">
      <c r="A244" s="268" t="s">
        <v>948</v>
      </c>
      <c r="B244" s="257" t="s">
        <v>1086</v>
      </c>
      <c r="C244" s="256" t="s">
        <v>1200</v>
      </c>
      <c r="D244" s="281">
        <v>1</v>
      </c>
      <c r="E244" s="281" t="s">
        <v>943</v>
      </c>
      <c r="F244" s="281">
        <v>20</v>
      </c>
      <c r="G244" s="281" t="s">
        <v>846</v>
      </c>
      <c r="H244" s="281">
        <v>204024</v>
      </c>
      <c r="I244" s="259" t="s">
        <v>4</v>
      </c>
      <c r="J244" s="132">
        <v>311.03258292845413</v>
      </c>
      <c r="K244" s="336" t="s">
        <v>3</v>
      </c>
      <c r="L244" s="166">
        <f t="shared" si="42"/>
        <v>6220.6516585690824</v>
      </c>
      <c r="M244" s="171">
        <v>6220.6516585690824</v>
      </c>
      <c r="N244" s="171">
        <v>0</v>
      </c>
      <c r="O244" s="171">
        <v>0</v>
      </c>
      <c r="P244" s="171">
        <v>0</v>
      </c>
      <c r="R244" s="117">
        <f t="shared" si="33"/>
        <v>1.1649161016936032E-3</v>
      </c>
      <c r="T244" s="205"/>
    </row>
    <row r="245" spans="1:20" ht="52" x14ac:dyDescent="0.3">
      <c r="A245" s="233"/>
      <c r="B245" s="222" t="s">
        <v>928</v>
      </c>
      <c r="C245" s="296" t="s">
        <v>141</v>
      </c>
      <c r="D245" s="107"/>
      <c r="E245" s="107"/>
      <c r="F245" s="107"/>
      <c r="G245" s="107"/>
      <c r="H245" s="108"/>
      <c r="I245" s="109"/>
      <c r="J245" s="108"/>
      <c r="K245" s="333"/>
      <c r="L245" s="169">
        <f>SUM(L246:L271)</f>
        <v>1017580.8977740167</v>
      </c>
      <c r="M245" s="169">
        <f t="shared" ref="M245:P245" si="43">SUM(M246:M271)</f>
        <v>0</v>
      </c>
      <c r="N245" s="169">
        <f t="shared" si="43"/>
        <v>1017580.8977740167</v>
      </c>
      <c r="O245" s="169">
        <f t="shared" si="43"/>
        <v>0</v>
      </c>
      <c r="P245" s="169">
        <f t="shared" si="43"/>
        <v>0</v>
      </c>
      <c r="R245" s="110">
        <f t="shared" si="33"/>
        <v>0.1905582304966193</v>
      </c>
      <c r="T245" s="205"/>
    </row>
    <row r="246" spans="1:20" x14ac:dyDescent="0.3">
      <c r="A246" s="235" t="s">
        <v>905</v>
      </c>
      <c r="B246" s="228" t="s">
        <v>561</v>
      </c>
      <c r="C246" s="241" t="s">
        <v>1201</v>
      </c>
      <c r="D246" s="112">
        <v>1</v>
      </c>
      <c r="E246" s="112" t="s">
        <v>606</v>
      </c>
      <c r="F246" s="112">
        <v>2</v>
      </c>
      <c r="G246" s="112" t="s">
        <v>51</v>
      </c>
      <c r="H246" s="134">
        <v>146244.73784104749</v>
      </c>
      <c r="I246" s="135" t="s">
        <v>3</v>
      </c>
      <c r="J246" s="126">
        <v>146244.73784104749</v>
      </c>
      <c r="K246" s="336" t="s">
        <v>3</v>
      </c>
      <c r="L246" s="166">
        <f t="shared" si="41"/>
        <v>292489.47568209498</v>
      </c>
      <c r="M246" s="172">
        <v>0</v>
      </c>
      <c r="N246" s="172">
        <v>292489.47568209498</v>
      </c>
      <c r="O246" s="172">
        <v>0</v>
      </c>
      <c r="P246" s="172">
        <v>0</v>
      </c>
      <c r="R246" s="117">
        <f t="shared" si="33"/>
        <v>5.477331290985165E-2</v>
      </c>
      <c r="T246" s="205"/>
    </row>
    <row r="247" spans="1:20" x14ac:dyDescent="0.3">
      <c r="A247" s="235" t="s">
        <v>905</v>
      </c>
      <c r="B247" s="228" t="s">
        <v>562</v>
      </c>
      <c r="C247" s="241" t="s">
        <v>1202</v>
      </c>
      <c r="D247" s="112">
        <v>1</v>
      </c>
      <c r="E247" s="112" t="s">
        <v>606</v>
      </c>
      <c r="F247" s="112">
        <v>1</v>
      </c>
      <c r="G247" s="112" t="s">
        <v>51</v>
      </c>
      <c r="H247" s="134">
        <v>5360000</v>
      </c>
      <c r="I247" s="135" t="s">
        <v>4</v>
      </c>
      <c r="J247" s="126">
        <v>8171.2673239251963</v>
      </c>
      <c r="K247" s="336" t="s">
        <v>3</v>
      </c>
      <c r="L247" s="166">
        <f t="shared" si="41"/>
        <v>8171.2673239251963</v>
      </c>
      <c r="M247" s="172">
        <v>0</v>
      </c>
      <c r="N247" s="172">
        <v>8171.2673239251963</v>
      </c>
      <c r="O247" s="172">
        <v>0</v>
      </c>
      <c r="P247" s="172">
        <v>0</v>
      </c>
      <c r="R247" s="117">
        <f t="shared" si="33"/>
        <v>1.5301999532108266E-3</v>
      </c>
      <c r="T247" s="205"/>
    </row>
    <row r="248" spans="1:20" x14ac:dyDescent="0.3">
      <c r="A248" s="235" t="s">
        <v>905</v>
      </c>
      <c r="B248" s="223" t="s">
        <v>563</v>
      </c>
      <c r="C248" s="256" t="s">
        <v>1203</v>
      </c>
      <c r="D248" s="131">
        <v>1</v>
      </c>
      <c r="E248" s="131" t="s">
        <v>606</v>
      </c>
      <c r="F248" s="131">
        <v>6</v>
      </c>
      <c r="G248" s="131" t="s">
        <v>51</v>
      </c>
      <c r="H248" s="132">
        <v>668000</v>
      </c>
      <c r="I248" s="133" t="s">
        <v>4</v>
      </c>
      <c r="J248" s="132">
        <v>1018.3594351459013</v>
      </c>
      <c r="K248" s="336" t="s">
        <v>3</v>
      </c>
      <c r="L248" s="166">
        <f t="shared" si="41"/>
        <v>6110.1566108754078</v>
      </c>
      <c r="M248" s="171">
        <v>0</v>
      </c>
      <c r="N248" s="171">
        <v>6110.1566108754078</v>
      </c>
      <c r="O248" s="171">
        <v>0</v>
      </c>
      <c r="P248" s="171">
        <v>0</v>
      </c>
      <c r="R248" s="117">
        <f t="shared" si="33"/>
        <v>1.1442241441173492E-3</v>
      </c>
      <c r="T248" s="205"/>
    </row>
    <row r="249" spans="1:20" ht="26" x14ac:dyDescent="0.3">
      <c r="A249" s="235" t="s">
        <v>905</v>
      </c>
      <c r="B249" s="223" t="s">
        <v>602</v>
      </c>
      <c r="C249" s="256" t="s">
        <v>1204</v>
      </c>
      <c r="D249" s="131">
        <v>1</v>
      </c>
      <c r="E249" s="131" t="s">
        <v>606</v>
      </c>
      <c r="F249" s="131">
        <v>1</v>
      </c>
      <c r="G249" s="131" t="s">
        <v>51</v>
      </c>
      <c r="H249" s="132">
        <v>83999.999999999985</v>
      </c>
      <c r="I249" s="133" t="s">
        <v>4</v>
      </c>
      <c r="J249" s="132">
        <v>128.0571744794247</v>
      </c>
      <c r="K249" s="336" t="s">
        <v>3</v>
      </c>
      <c r="L249" s="166">
        <f t="shared" si="41"/>
        <v>128.0571744794247</v>
      </c>
      <c r="M249" s="171">
        <v>0</v>
      </c>
      <c r="N249" s="171">
        <v>128.0571744794247</v>
      </c>
      <c r="O249" s="171">
        <v>0</v>
      </c>
      <c r="P249" s="171">
        <v>0</v>
      </c>
      <c r="R249" s="117">
        <f t="shared" si="33"/>
        <v>2.3980745535393546E-5</v>
      </c>
      <c r="T249" s="205"/>
    </row>
    <row r="250" spans="1:20" ht="26" x14ac:dyDescent="0.3">
      <c r="A250" s="235" t="s">
        <v>905</v>
      </c>
      <c r="B250" s="223" t="s">
        <v>601</v>
      </c>
      <c r="C250" s="256" t="s">
        <v>1205</v>
      </c>
      <c r="D250" s="131">
        <v>1</v>
      </c>
      <c r="E250" s="131" t="s">
        <v>606</v>
      </c>
      <c r="F250" s="131">
        <v>24</v>
      </c>
      <c r="G250" s="131" t="s">
        <v>27</v>
      </c>
      <c r="H250" s="132">
        <v>1026553.333333333</v>
      </c>
      <c r="I250" s="133" t="s">
        <v>4</v>
      </c>
      <c r="J250" s="132">
        <v>1564.9704680845437</v>
      </c>
      <c r="K250" s="336" t="s">
        <v>3</v>
      </c>
      <c r="L250" s="166">
        <f t="shared" si="41"/>
        <v>37559.29123402905</v>
      </c>
      <c r="M250" s="171">
        <v>0</v>
      </c>
      <c r="N250" s="171">
        <v>37559.29123402905</v>
      </c>
      <c r="O250" s="171">
        <v>0</v>
      </c>
      <c r="P250" s="171">
        <v>0</v>
      </c>
      <c r="R250" s="117">
        <f t="shared" si="33"/>
        <v>7.033575504336198E-3</v>
      </c>
      <c r="T250" s="205"/>
    </row>
    <row r="251" spans="1:20" ht="26" x14ac:dyDescent="0.3">
      <c r="A251" s="235" t="s">
        <v>905</v>
      </c>
      <c r="B251" s="223" t="s">
        <v>600</v>
      </c>
      <c r="C251" s="256" t="s">
        <v>1206</v>
      </c>
      <c r="D251" s="131">
        <v>1</v>
      </c>
      <c r="E251" s="131" t="s">
        <v>606</v>
      </c>
      <c r="F251" s="131">
        <v>2</v>
      </c>
      <c r="G251" s="131" t="s">
        <v>51</v>
      </c>
      <c r="H251" s="132">
        <v>1250000</v>
      </c>
      <c r="I251" s="133" t="s">
        <v>4</v>
      </c>
      <c r="J251" s="132">
        <v>1905.6127154676296</v>
      </c>
      <c r="K251" s="336" t="s">
        <v>3</v>
      </c>
      <c r="L251" s="166">
        <f t="shared" si="41"/>
        <v>3811.2254309352593</v>
      </c>
      <c r="M251" s="171">
        <v>0</v>
      </c>
      <c r="N251" s="171">
        <v>3811.2254309352593</v>
      </c>
      <c r="O251" s="171">
        <v>0</v>
      </c>
      <c r="P251" s="171">
        <v>0</v>
      </c>
      <c r="R251" s="117">
        <f t="shared" si="33"/>
        <v>7.1371266474385558E-4</v>
      </c>
      <c r="T251" s="205"/>
    </row>
    <row r="252" spans="1:20" ht="26" x14ac:dyDescent="0.3">
      <c r="A252" s="235" t="s">
        <v>905</v>
      </c>
      <c r="B252" s="223" t="s">
        <v>599</v>
      </c>
      <c r="C252" s="256" t="s">
        <v>1207</v>
      </c>
      <c r="D252" s="131">
        <v>1</v>
      </c>
      <c r="E252" s="131" t="s">
        <v>606</v>
      </c>
      <c r="F252" s="131">
        <v>12</v>
      </c>
      <c r="G252" s="131" t="s">
        <v>51</v>
      </c>
      <c r="H252" s="132">
        <v>196250</v>
      </c>
      <c r="I252" s="133" t="s">
        <v>4</v>
      </c>
      <c r="J252" s="132">
        <v>299.18119632841785</v>
      </c>
      <c r="K252" s="336" t="s">
        <v>3</v>
      </c>
      <c r="L252" s="166">
        <f t="shared" si="41"/>
        <v>3590.1743559410143</v>
      </c>
      <c r="M252" s="171">
        <v>0</v>
      </c>
      <c r="N252" s="171">
        <v>3590.1743559410143</v>
      </c>
      <c r="O252" s="171">
        <v>0</v>
      </c>
      <c r="P252" s="171">
        <v>0</v>
      </c>
      <c r="R252" s="117">
        <f t="shared" si="33"/>
        <v>6.7231733018871195E-4</v>
      </c>
      <c r="T252" s="205"/>
    </row>
    <row r="253" spans="1:20" ht="39" x14ac:dyDescent="0.3">
      <c r="A253" s="235" t="s">
        <v>905</v>
      </c>
      <c r="B253" s="223" t="s">
        <v>598</v>
      </c>
      <c r="C253" s="256" t="s">
        <v>1208</v>
      </c>
      <c r="D253" s="131">
        <v>1</v>
      </c>
      <c r="E253" s="131" t="s">
        <v>606</v>
      </c>
      <c r="F253" s="131">
        <v>12</v>
      </c>
      <c r="G253" s="131" t="s">
        <v>51</v>
      </c>
      <c r="H253" s="132">
        <v>612062.50000000012</v>
      </c>
      <c r="I253" s="133" t="s">
        <v>4</v>
      </c>
      <c r="J253" s="132">
        <v>933.08326612872497</v>
      </c>
      <c r="K253" s="336" t="s">
        <v>3</v>
      </c>
      <c r="L253" s="166">
        <f t="shared" si="41"/>
        <v>11196.9991935447</v>
      </c>
      <c r="M253" s="171">
        <v>0</v>
      </c>
      <c r="N253" s="171">
        <v>11196.9991935447</v>
      </c>
      <c r="O253" s="171">
        <v>0</v>
      </c>
      <c r="P253" s="171">
        <v>0</v>
      </c>
      <c r="R253" s="117">
        <f t="shared" si="33"/>
        <v>2.0968164377509735E-3</v>
      </c>
      <c r="T253" s="205"/>
    </row>
    <row r="254" spans="1:20" ht="26" x14ac:dyDescent="0.3">
      <c r="A254" s="235" t="s">
        <v>905</v>
      </c>
      <c r="B254" s="223" t="s">
        <v>597</v>
      </c>
      <c r="C254" s="256" t="s">
        <v>1209</v>
      </c>
      <c r="D254" s="131">
        <v>2</v>
      </c>
      <c r="E254" s="131" t="s">
        <v>606</v>
      </c>
      <c r="F254" s="131">
        <v>8</v>
      </c>
      <c r="G254" s="131" t="s">
        <v>51</v>
      </c>
      <c r="H254" s="132">
        <v>604750</v>
      </c>
      <c r="I254" s="133" t="s">
        <v>4</v>
      </c>
      <c r="J254" s="132">
        <v>921.93543174323929</v>
      </c>
      <c r="K254" s="336" t="s">
        <v>3</v>
      </c>
      <c r="L254" s="166">
        <f t="shared" si="41"/>
        <v>14750.966907891829</v>
      </c>
      <c r="M254" s="171">
        <v>0</v>
      </c>
      <c r="N254" s="171">
        <v>14750.966907891829</v>
      </c>
      <c r="O254" s="171">
        <v>0</v>
      </c>
      <c r="P254" s="171">
        <v>0</v>
      </c>
      <c r="R254" s="117">
        <f t="shared" si="33"/>
        <v>2.762353497624619E-3</v>
      </c>
      <c r="T254" s="205"/>
    </row>
    <row r="255" spans="1:20" ht="39" x14ac:dyDescent="0.3">
      <c r="A255" s="235" t="s">
        <v>905</v>
      </c>
      <c r="B255" s="223" t="s">
        <v>595</v>
      </c>
      <c r="C255" s="256" t="s">
        <v>1210</v>
      </c>
      <c r="D255" s="131">
        <v>1</v>
      </c>
      <c r="E255" s="131" t="s">
        <v>606</v>
      </c>
      <c r="F255" s="131">
        <v>24</v>
      </c>
      <c r="G255" s="131" t="s">
        <v>27</v>
      </c>
      <c r="H255" s="132">
        <v>107166.66666666667</v>
      </c>
      <c r="I255" s="133" t="s">
        <v>4</v>
      </c>
      <c r="J255" s="132">
        <v>163.37453013942479</v>
      </c>
      <c r="K255" s="336" t="s">
        <v>3</v>
      </c>
      <c r="L255" s="166">
        <f t="shared" si="41"/>
        <v>3920.988723346195</v>
      </c>
      <c r="M255" s="171">
        <v>0</v>
      </c>
      <c r="N255" s="171">
        <v>3920.988723346195</v>
      </c>
      <c r="O255" s="171">
        <v>0</v>
      </c>
      <c r="P255" s="171">
        <v>0</v>
      </c>
      <c r="R255" s="117">
        <f t="shared" si="33"/>
        <v>7.3426758948847868E-4</v>
      </c>
      <c r="T255" s="205"/>
    </row>
    <row r="256" spans="1:20" ht="26" x14ac:dyDescent="0.3">
      <c r="A256" s="235" t="s">
        <v>905</v>
      </c>
      <c r="B256" s="223" t="s">
        <v>596</v>
      </c>
      <c r="C256" s="256" t="s">
        <v>1211</v>
      </c>
      <c r="D256" s="131">
        <v>1</v>
      </c>
      <c r="E256" s="131" t="s">
        <v>606</v>
      </c>
      <c r="F256" s="131">
        <v>24</v>
      </c>
      <c r="G256" s="131" t="s">
        <v>27</v>
      </c>
      <c r="H256" s="132">
        <v>2869811.875</v>
      </c>
      <c r="I256" s="133" t="s">
        <v>4</v>
      </c>
      <c r="J256" s="132">
        <v>4375</v>
      </c>
      <c r="K256" s="336" t="s">
        <v>3</v>
      </c>
      <c r="L256" s="166">
        <f t="shared" si="41"/>
        <v>105000</v>
      </c>
      <c r="M256" s="171">
        <v>0</v>
      </c>
      <c r="N256" s="171">
        <v>105000</v>
      </c>
      <c r="O256" s="171">
        <v>0</v>
      </c>
      <c r="P256" s="171">
        <v>0</v>
      </c>
      <c r="R256" s="117">
        <f t="shared" si="33"/>
        <v>1.9662922373950183E-2</v>
      </c>
      <c r="T256" s="205"/>
    </row>
    <row r="257" spans="1:20" hidden="1" x14ac:dyDescent="0.3">
      <c r="A257" s="268" t="s">
        <v>933</v>
      </c>
      <c r="B257" s="241" t="s">
        <v>824</v>
      </c>
      <c r="C257" s="241" t="s">
        <v>1212</v>
      </c>
      <c r="D257" s="241">
        <v>19889.25</v>
      </c>
      <c r="E257" s="241" t="s">
        <v>845</v>
      </c>
      <c r="F257" s="241">
        <v>1.075</v>
      </c>
      <c r="G257" s="241" t="s">
        <v>897</v>
      </c>
      <c r="H257" s="242">
        <v>5</v>
      </c>
      <c r="I257" s="243" t="s">
        <v>772</v>
      </c>
      <c r="J257" s="250">
        <v>4.588278477915086</v>
      </c>
      <c r="K257" s="336" t="s">
        <v>3</v>
      </c>
      <c r="L257" s="166">
        <f t="shared" si="41"/>
        <v>98101.724045638068</v>
      </c>
      <c r="M257" s="171">
        <v>0</v>
      </c>
      <c r="N257" s="171">
        <v>98101.724045638068</v>
      </c>
      <c r="O257" s="171">
        <v>0</v>
      </c>
      <c r="P257" s="171">
        <v>0</v>
      </c>
      <c r="R257" s="117">
        <f t="shared" si="33"/>
        <v>1.8371110330095843E-2</v>
      </c>
      <c r="T257" s="205"/>
    </row>
    <row r="258" spans="1:20" hidden="1" x14ac:dyDescent="0.3">
      <c r="A258" s="268" t="s">
        <v>933</v>
      </c>
      <c r="B258" s="241" t="s">
        <v>825</v>
      </c>
      <c r="C258" s="241" t="s">
        <v>1212</v>
      </c>
      <c r="D258" s="241">
        <v>1988.925</v>
      </c>
      <c r="E258" s="241" t="s">
        <v>845</v>
      </c>
      <c r="F258" s="241">
        <v>1.075</v>
      </c>
      <c r="G258" s="241" t="s">
        <v>897</v>
      </c>
      <c r="H258" s="242">
        <v>20</v>
      </c>
      <c r="I258" s="243" t="s">
        <v>772</v>
      </c>
      <c r="J258" s="250">
        <v>18.353113911660344</v>
      </c>
      <c r="K258" s="336" t="s">
        <v>3</v>
      </c>
      <c r="L258" s="166">
        <f t="shared" si="41"/>
        <v>39240.68961825523</v>
      </c>
      <c r="M258" s="171">
        <v>0</v>
      </c>
      <c r="N258" s="171">
        <v>39240.68961825523</v>
      </c>
      <c r="O258" s="171">
        <v>0</v>
      </c>
      <c r="P258" s="171">
        <v>0</v>
      </c>
      <c r="R258" s="117">
        <f t="shared" si="33"/>
        <v>7.3484441320383377E-3</v>
      </c>
      <c r="T258" s="205"/>
    </row>
    <row r="259" spans="1:20" hidden="1" x14ac:dyDescent="0.3">
      <c r="A259" s="268" t="s">
        <v>933</v>
      </c>
      <c r="B259" s="241" t="s">
        <v>826</v>
      </c>
      <c r="C259" s="241" t="s">
        <v>1213</v>
      </c>
      <c r="D259" s="241">
        <v>1</v>
      </c>
      <c r="E259" s="241" t="s">
        <v>176</v>
      </c>
      <c r="F259" s="241">
        <v>1</v>
      </c>
      <c r="G259" s="241">
        <v>0</v>
      </c>
      <c r="H259" s="242">
        <v>10000</v>
      </c>
      <c r="I259" s="243" t="s">
        <v>772</v>
      </c>
      <c r="J259" s="250">
        <v>9176.5569558301722</v>
      </c>
      <c r="K259" s="336" t="s">
        <v>3</v>
      </c>
      <c r="L259" s="166">
        <f t="shared" si="41"/>
        <v>9176.5569558301722</v>
      </c>
      <c r="M259" s="171">
        <v>0</v>
      </c>
      <c r="N259" s="171">
        <v>9176.5569558301722</v>
      </c>
      <c r="O259" s="171">
        <v>0</v>
      </c>
      <c r="P259" s="171">
        <v>0</v>
      </c>
      <c r="R259" s="117">
        <f t="shared" si="33"/>
        <v>1.7184564484059169E-3</v>
      </c>
      <c r="T259" s="205"/>
    </row>
    <row r="260" spans="1:20" hidden="1" x14ac:dyDescent="0.3">
      <c r="A260" s="268" t="s">
        <v>933</v>
      </c>
      <c r="B260" s="241" t="s">
        <v>827</v>
      </c>
      <c r="C260" s="241" t="s">
        <v>1214</v>
      </c>
      <c r="D260" s="241">
        <v>1</v>
      </c>
      <c r="E260" s="241" t="s">
        <v>176</v>
      </c>
      <c r="F260" s="241">
        <v>15</v>
      </c>
      <c r="G260" s="241" t="s">
        <v>846</v>
      </c>
      <c r="H260" s="242">
        <v>800</v>
      </c>
      <c r="I260" s="243" t="s">
        <v>772</v>
      </c>
      <c r="J260" s="250">
        <v>734.12455646641376</v>
      </c>
      <c r="K260" s="336" t="s">
        <v>3</v>
      </c>
      <c r="L260" s="166">
        <f t="shared" si="41"/>
        <v>11011.868346996207</v>
      </c>
      <c r="M260" s="171">
        <v>0</v>
      </c>
      <c r="N260" s="171">
        <v>11011.868346996207</v>
      </c>
      <c r="O260" s="171">
        <v>0</v>
      </c>
      <c r="P260" s="171">
        <v>0</v>
      </c>
      <c r="R260" s="117">
        <f t="shared" si="33"/>
        <v>2.0621477380871004E-3</v>
      </c>
      <c r="T260" s="205"/>
    </row>
    <row r="261" spans="1:20" hidden="1" x14ac:dyDescent="0.3">
      <c r="A261" s="268" t="s">
        <v>933</v>
      </c>
      <c r="B261" s="241" t="s">
        <v>828</v>
      </c>
      <c r="C261" s="241" t="s">
        <v>1215</v>
      </c>
      <c r="D261" s="241">
        <v>1</v>
      </c>
      <c r="E261" s="241" t="s">
        <v>176</v>
      </c>
      <c r="F261" s="241">
        <v>16</v>
      </c>
      <c r="G261" s="241" t="s">
        <v>846</v>
      </c>
      <c r="H261" s="242">
        <v>150</v>
      </c>
      <c r="I261" s="243" t="s">
        <v>772</v>
      </c>
      <c r="J261" s="250">
        <v>137.64835433745259</v>
      </c>
      <c r="K261" s="336" t="s">
        <v>3</v>
      </c>
      <c r="L261" s="166">
        <f t="shared" si="41"/>
        <v>2202.3736693992414</v>
      </c>
      <c r="M261" s="171">
        <v>0</v>
      </c>
      <c r="N261" s="171">
        <v>2202.3736693992414</v>
      </c>
      <c r="O261" s="171">
        <v>0</v>
      </c>
      <c r="P261" s="171">
        <v>0</v>
      </c>
      <c r="R261" s="117">
        <f t="shared" si="33"/>
        <v>4.1242954761742007E-4</v>
      </c>
      <c r="T261" s="205"/>
    </row>
    <row r="262" spans="1:20" ht="26" hidden="1" x14ac:dyDescent="0.3">
      <c r="A262" s="268" t="s">
        <v>948</v>
      </c>
      <c r="B262" s="271" t="s">
        <v>1066</v>
      </c>
      <c r="C262" s="256" t="s">
        <v>1019</v>
      </c>
      <c r="D262" s="257">
        <v>1</v>
      </c>
      <c r="E262" s="257" t="s">
        <v>943</v>
      </c>
      <c r="F262" s="257">
        <v>20</v>
      </c>
      <c r="G262" s="257" t="s">
        <v>846</v>
      </c>
      <c r="H262" s="258">
        <v>530550</v>
      </c>
      <c r="I262" s="259" t="s">
        <v>4</v>
      </c>
      <c r="J262" s="258">
        <v>808.81826095308077</v>
      </c>
      <c r="K262" s="336" t="s">
        <v>3</v>
      </c>
      <c r="L262" s="214">
        <v>16176.365219061616</v>
      </c>
      <c r="M262" s="272">
        <v>0</v>
      </c>
      <c r="N262" s="272">
        <v>16176.365219061616</v>
      </c>
      <c r="O262" s="272">
        <v>0</v>
      </c>
      <c r="P262" s="272">
        <v>0</v>
      </c>
      <c r="R262" s="117">
        <f t="shared" ref="R262:R317" si="44">L262/$L$317</f>
        <v>3.0292820342388209E-3</v>
      </c>
      <c r="T262" s="205"/>
    </row>
    <row r="263" spans="1:20" ht="39" hidden="1" x14ac:dyDescent="0.3">
      <c r="A263" s="268" t="s">
        <v>948</v>
      </c>
      <c r="B263" s="271" t="s">
        <v>1067</v>
      </c>
      <c r="C263" s="256" t="s">
        <v>1020</v>
      </c>
      <c r="D263" s="257">
        <v>1</v>
      </c>
      <c r="E263" s="257" t="s">
        <v>943</v>
      </c>
      <c r="F263" s="257">
        <v>20</v>
      </c>
      <c r="G263" s="257" t="s">
        <v>846</v>
      </c>
      <c r="H263" s="258">
        <v>628848</v>
      </c>
      <c r="I263" s="259" t="s">
        <v>4</v>
      </c>
      <c r="J263" s="258">
        <v>958.67259591711047</v>
      </c>
      <c r="K263" s="336" t="s">
        <v>3</v>
      </c>
      <c r="L263" s="214">
        <v>19173.451918342209</v>
      </c>
      <c r="M263" s="272">
        <v>0</v>
      </c>
      <c r="N263" s="272">
        <v>19173.451918342205</v>
      </c>
      <c r="O263" s="272">
        <v>0</v>
      </c>
      <c r="P263" s="272">
        <v>0</v>
      </c>
      <c r="R263" s="117">
        <f t="shared" si="44"/>
        <v>3.5905342543907531E-3</v>
      </c>
      <c r="T263" s="205"/>
    </row>
    <row r="264" spans="1:20" ht="39" hidden="1" x14ac:dyDescent="0.3">
      <c r="A264" s="268" t="s">
        <v>948</v>
      </c>
      <c r="B264" s="271" t="s">
        <v>1068</v>
      </c>
      <c r="C264" s="256" t="s">
        <v>1021</v>
      </c>
      <c r="D264" s="257">
        <v>1</v>
      </c>
      <c r="E264" s="257" t="s">
        <v>943</v>
      </c>
      <c r="F264" s="257">
        <v>20</v>
      </c>
      <c r="G264" s="257" t="s">
        <v>846</v>
      </c>
      <c r="H264" s="258">
        <v>1384000</v>
      </c>
      <c r="I264" s="259" t="s">
        <v>4</v>
      </c>
      <c r="J264" s="258">
        <v>2109.8943985657597</v>
      </c>
      <c r="K264" s="336" t="s">
        <v>3</v>
      </c>
      <c r="L264" s="214">
        <v>42197.887971315198</v>
      </c>
      <c r="M264" s="272">
        <v>0</v>
      </c>
      <c r="N264" s="272">
        <v>42197.887971315191</v>
      </c>
      <c r="O264" s="272">
        <v>0</v>
      </c>
      <c r="P264" s="272">
        <v>0</v>
      </c>
      <c r="R264" s="117">
        <f t="shared" si="44"/>
        <v>7.9022266240439711E-3</v>
      </c>
      <c r="T264" s="205"/>
    </row>
    <row r="265" spans="1:20" ht="52" hidden="1" x14ac:dyDescent="0.3">
      <c r="A265" s="268" t="s">
        <v>948</v>
      </c>
      <c r="B265" s="271" t="s">
        <v>1069</v>
      </c>
      <c r="C265" s="256" t="s">
        <v>1022</v>
      </c>
      <c r="D265" s="257">
        <v>1</v>
      </c>
      <c r="E265" s="257" t="s">
        <v>943</v>
      </c>
      <c r="F265" s="257">
        <v>20</v>
      </c>
      <c r="G265" s="257" t="s">
        <v>846</v>
      </c>
      <c r="H265" s="258">
        <v>466560</v>
      </c>
      <c r="I265" s="259" t="s">
        <v>4</v>
      </c>
      <c r="J265" s="258">
        <v>711.26613482286189</v>
      </c>
      <c r="K265" s="336" t="s">
        <v>3</v>
      </c>
      <c r="L265" s="214">
        <v>14225.322696457239</v>
      </c>
      <c r="M265" s="272">
        <v>0</v>
      </c>
      <c r="N265" s="272">
        <v>14225.322696457237</v>
      </c>
      <c r="O265" s="272">
        <v>0</v>
      </c>
      <c r="P265" s="272">
        <v>0</v>
      </c>
      <c r="R265" s="117">
        <f t="shared" si="44"/>
        <v>2.6639182469031467E-3</v>
      </c>
      <c r="T265" s="205"/>
    </row>
    <row r="266" spans="1:20" ht="39" hidden="1" x14ac:dyDescent="0.3">
      <c r="A266" s="268" t="s">
        <v>948</v>
      </c>
      <c r="B266" s="271" t="s">
        <v>1070</v>
      </c>
      <c r="C266" s="256" t="s">
        <v>1023</v>
      </c>
      <c r="D266" s="257">
        <v>1</v>
      </c>
      <c r="E266" s="257" t="s">
        <v>943</v>
      </c>
      <c r="F266" s="257">
        <v>20</v>
      </c>
      <c r="G266" s="257" t="s">
        <v>846</v>
      </c>
      <c r="H266" s="258">
        <v>79040</v>
      </c>
      <c r="I266" s="259" t="s">
        <v>4</v>
      </c>
      <c r="J266" s="258">
        <v>120.49570322444916</v>
      </c>
      <c r="K266" s="336" t="s">
        <v>3</v>
      </c>
      <c r="L266" s="214">
        <v>2409.9140644889831</v>
      </c>
      <c r="M266" s="272">
        <v>0</v>
      </c>
      <c r="N266" s="272">
        <v>2409.9140644889835</v>
      </c>
      <c r="O266" s="272">
        <v>0</v>
      </c>
      <c r="P266" s="272">
        <v>0</v>
      </c>
      <c r="R266" s="117">
        <f t="shared" si="44"/>
        <v>4.5129479217083477E-4</v>
      </c>
      <c r="T266" s="205"/>
    </row>
    <row r="267" spans="1:20" ht="26" hidden="1" x14ac:dyDescent="0.3">
      <c r="A267" s="268" t="s">
        <v>948</v>
      </c>
      <c r="B267" s="271" t="s">
        <v>1071</v>
      </c>
      <c r="C267" s="256" t="s">
        <v>1024</v>
      </c>
      <c r="D267" s="257">
        <v>1</v>
      </c>
      <c r="E267" s="257" t="s">
        <v>943</v>
      </c>
      <c r="F267" s="257">
        <v>20</v>
      </c>
      <c r="G267" s="257" t="s">
        <v>846</v>
      </c>
      <c r="H267" s="258">
        <v>2500000</v>
      </c>
      <c r="I267" s="259" t="s">
        <v>4</v>
      </c>
      <c r="J267" s="258">
        <v>3811.2254309352597</v>
      </c>
      <c r="K267" s="336" t="s">
        <v>3</v>
      </c>
      <c r="L267" s="214">
        <v>76224.508618705193</v>
      </c>
      <c r="M267" s="272">
        <v>0</v>
      </c>
      <c r="N267" s="272">
        <v>76224.508618705193</v>
      </c>
      <c r="O267" s="272">
        <v>0</v>
      </c>
      <c r="P267" s="272">
        <v>0</v>
      </c>
      <c r="R267" s="117">
        <f t="shared" si="44"/>
        <v>1.4274253294877113E-2</v>
      </c>
      <c r="T267" s="205"/>
    </row>
    <row r="268" spans="1:20" ht="39" hidden="1" x14ac:dyDescent="0.3">
      <c r="A268" s="268" t="s">
        <v>948</v>
      </c>
      <c r="B268" s="271" t="s">
        <v>1072</v>
      </c>
      <c r="C268" s="256" t="s">
        <v>1025</v>
      </c>
      <c r="D268" s="257">
        <v>1</v>
      </c>
      <c r="E268" s="257" t="s">
        <v>943</v>
      </c>
      <c r="F268" s="257">
        <v>20</v>
      </c>
      <c r="G268" s="257" t="s">
        <v>846</v>
      </c>
      <c r="H268" s="258">
        <v>5420250</v>
      </c>
      <c r="I268" s="259" t="s">
        <v>4</v>
      </c>
      <c r="J268" s="258">
        <v>8263.1178568107352</v>
      </c>
      <c r="K268" s="336" t="s">
        <v>3</v>
      </c>
      <c r="L268" s="214">
        <v>165262.3571362147</v>
      </c>
      <c r="M268" s="272">
        <v>0</v>
      </c>
      <c r="N268" s="272">
        <v>165262.3571362147</v>
      </c>
      <c r="O268" s="272">
        <v>0</v>
      </c>
      <c r="P268" s="272">
        <v>0</v>
      </c>
      <c r="R268" s="117">
        <f t="shared" si="44"/>
        <v>3.0948008568623064E-2</v>
      </c>
      <c r="T268" s="205"/>
    </row>
    <row r="269" spans="1:20" ht="39" hidden="1" x14ac:dyDescent="0.3">
      <c r="A269" s="268" t="s">
        <v>948</v>
      </c>
      <c r="B269" s="271" t="s">
        <v>1073</v>
      </c>
      <c r="C269" s="256" t="s">
        <v>1026</v>
      </c>
      <c r="D269" s="257">
        <v>1</v>
      </c>
      <c r="E269" s="257" t="s">
        <v>943</v>
      </c>
      <c r="F269" s="257">
        <v>20</v>
      </c>
      <c r="G269" s="257" t="s">
        <v>846</v>
      </c>
      <c r="H269" s="258">
        <v>440400</v>
      </c>
      <c r="I269" s="259" t="s">
        <v>4</v>
      </c>
      <c r="J269" s="258">
        <v>671.38547191355531</v>
      </c>
      <c r="K269" s="336" t="s">
        <v>3</v>
      </c>
      <c r="L269" s="214">
        <v>13427.709438271106</v>
      </c>
      <c r="M269" s="272">
        <v>0</v>
      </c>
      <c r="N269" s="272">
        <v>13427.709438271106</v>
      </c>
      <c r="O269" s="272">
        <v>0</v>
      </c>
      <c r="P269" s="272">
        <v>0</v>
      </c>
      <c r="R269" s="117">
        <f t="shared" si="44"/>
        <v>2.514552460425552E-3</v>
      </c>
      <c r="T269" s="205"/>
    </row>
    <row r="270" spans="1:20" ht="52" hidden="1" x14ac:dyDescent="0.3">
      <c r="A270" s="268" t="s">
        <v>948</v>
      </c>
      <c r="B270" s="271" t="s">
        <v>1074</v>
      </c>
      <c r="C270" s="256" t="s">
        <v>1027</v>
      </c>
      <c r="D270" s="257">
        <v>1</v>
      </c>
      <c r="E270" s="257" t="s">
        <v>943</v>
      </c>
      <c r="F270" s="257">
        <v>20</v>
      </c>
      <c r="G270" s="257" t="s">
        <v>846</v>
      </c>
      <c r="H270" s="258">
        <v>605240</v>
      </c>
      <c r="I270" s="259" t="s">
        <v>4</v>
      </c>
      <c r="J270" s="258">
        <v>922.68243192770262</v>
      </c>
      <c r="K270" s="336" t="s">
        <v>3</v>
      </c>
      <c r="L270" s="214">
        <v>18453.648638554052</v>
      </c>
      <c r="M270" s="272">
        <v>0</v>
      </c>
      <c r="N270" s="272">
        <v>18453.648638554056</v>
      </c>
      <c r="O270" s="272">
        <v>0</v>
      </c>
      <c r="P270" s="272">
        <v>0</v>
      </c>
      <c r="R270" s="117">
        <f t="shared" si="44"/>
        <v>3.4557396256765698E-3</v>
      </c>
      <c r="T270" s="205"/>
    </row>
    <row r="271" spans="1:20" ht="52" hidden="1" x14ac:dyDescent="0.3">
      <c r="A271" s="268" t="s">
        <v>948</v>
      </c>
      <c r="B271" s="271" t="s">
        <v>1075</v>
      </c>
      <c r="C271" s="256" t="s">
        <v>1028</v>
      </c>
      <c r="D271" s="257">
        <v>1</v>
      </c>
      <c r="E271" s="257" t="s">
        <v>943</v>
      </c>
      <c r="F271" s="257">
        <v>20</v>
      </c>
      <c r="G271" s="257" t="s">
        <v>846</v>
      </c>
      <c r="H271" s="258">
        <v>117020</v>
      </c>
      <c r="I271" s="259" t="s">
        <v>4</v>
      </c>
      <c r="J271" s="258">
        <v>178.39583997121764</v>
      </c>
      <c r="K271" s="336" t="s">
        <v>3</v>
      </c>
      <c r="L271" s="214">
        <v>3567.9167994243526</v>
      </c>
      <c r="M271" s="272">
        <v>0</v>
      </c>
      <c r="N271" s="272">
        <v>3567.9167994243526</v>
      </c>
      <c r="O271" s="272">
        <v>0</v>
      </c>
      <c r="P271" s="272">
        <v>0</v>
      </c>
      <c r="R271" s="117">
        <f t="shared" si="44"/>
        <v>6.6814924822660793E-4</v>
      </c>
      <c r="T271" s="205"/>
    </row>
    <row r="272" spans="1:20" ht="78" x14ac:dyDescent="0.3">
      <c r="A272" s="233"/>
      <c r="B272" s="222" t="s">
        <v>929</v>
      </c>
      <c r="C272" s="296" t="s">
        <v>212</v>
      </c>
      <c r="D272" s="107"/>
      <c r="E272" s="107"/>
      <c r="F272" s="107"/>
      <c r="G272" s="107"/>
      <c r="H272" s="108"/>
      <c r="I272" s="109"/>
      <c r="J272" s="108"/>
      <c r="K272" s="333"/>
      <c r="L272" s="169">
        <f>SUM(L273:L280)</f>
        <v>68849.605995514954</v>
      </c>
      <c r="M272" s="169">
        <f t="shared" ref="M272:P272" si="45">SUM(M273:M280)</f>
        <v>0</v>
      </c>
      <c r="N272" s="169">
        <f t="shared" si="45"/>
        <v>0</v>
      </c>
      <c r="O272" s="169">
        <f t="shared" si="45"/>
        <v>68849.605995514939</v>
      </c>
      <c r="P272" s="169">
        <f t="shared" si="45"/>
        <v>0</v>
      </c>
      <c r="Q272" s="169">
        <f t="shared" ref="Q272" si="46">SUM(Q273:Q276)</f>
        <v>0</v>
      </c>
      <c r="R272" s="110">
        <f t="shared" si="44"/>
        <v>1.2893185315874911E-2</v>
      </c>
      <c r="T272" s="205"/>
    </row>
    <row r="273" spans="1:20" ht="18.649999999999999" customHeight="1" x14ac:dyDescent="0.3">
      <c r="A273" s="235" t="s">
        <v>905</v>
      </c>
      <c r="B273" s="229" t="s">
        <v>565</v>
      </c>
      <c r="C273" s="256" t="s">
        <v>1216</v>
      </c>
      <c r="D273" s="130">
        <v>1</v>
      </c>
      <c r="E273" s="130" t="s">
        <v>46</v>
      </c>
      <c r="F273" s="130">
        <v>1</v>
      </c>
      <c r="G273" s="130" t="s">
        <v>51</v>
      </c>
      <c r="H273" s="164">
        <v>655957</v>
      </c>
      <c r="I273" s="130" t="s">
        <v>4</v>
      </c>
      <c r="J273" s="164">
        <v>1000</v>
      </c>
      <c r="K273" s="336" t="s">
        <v>3</v>
      </c>
      <c r="L273" s="166">
        <f>J273*F273*D273</f>
        <v>1000</v>
      </c>
      <c r="M273" s="166">
        <v>0</v>
      </c>
      <c r="N273" s="166">
        <v>0</v>
      </c>
      <c r="O273" s="166">
        <v>1000</v>
      </c>
      <c r="P273" s="173">
        <v>0</v>
      </c>
      <c r="R273" s="117">
        <f t="shared" si="44"/>
        <v>1.8726592737095413E-4</v>
      </c>
      <c r="T273" s="205"/>
    </row>
    <row r="274" spans="1:20" x14ac:dyDescent="0.3">
      <c r="A274" s="235" t="s">
        <v>905</v>
      </c>
      <c r="B274" s="229" t="s">
        <v>603</v>
      </c>
      <c r="C274" s="256" t="s">
        <v>1217</v>
      </c>
      <c r="D274" s="130">
        <v>1</v>
      </c>
      <c r="E274" s="130" t="s">
        <v>46</v>
      </c>
      <c r="F274" s="130">
        <v>1</v>
      </c>
      <c r="G274" s="130" t="s">
        <v>51</v>
      </c>
      <c r="H274" s="165">
        <v>3279785</v>
      </c>
      <c r="I274" s="130" t="s">
        <v>4</v>
      </c>
      <c r="J274" s="164">
        <v>5000</v>
      </c>
      <c r="K274" s="336" t="s">
        <v>3</v>
      </c>
      <c r="L274" s="166">
        <f t="shared" ref="L274:L280" si="47">J274*F274*D274</f>
        <v>5000</v>
      </c>
      <c r="M274" s="171">
        <v>0</v>
      </c>
      <c r="N274" s="171">
        <v>0</v>
      </c>
      <c r="O274" s="171">
        <v>5000</v>
      </c>
      <c r="P274" s="171">
        <v>0</v>
      </c>
      <c r="R274" s="117">
        <f t="shared" si="44"/>
        <v>9.3632963685477059E-4</v>
      </c>
      <c r="T274" s="205"/>
    </row>
    <row r="275" spans="1:20" ht="39" x14ac:dyDescent="0.3">
      <c r="A275" s="235" t="s">
        <v>905</v>
      </c>
      <c r="B275" s="229" t="s">
        <v>604</v>
      </c>
      <c r="C275" s="256" t="s">
        <v>1218</v>
      </c>
      <c r="D275" s="130">
        <v>1</v>
      </c>
      <c r="E275" s="130" t="s">
        <v>606</v>
      </c>
      <c r="F275" s="130">
        <v>4</v>
      </c>
      <c r="G275" s="130" t="s">
        <v>51</v>
      </c>
      <c r="H275" s="165">
        <v>307500</v>
      </c>
      <c r="I275" s="130" t="s">
        <v>4</v>
      </c>
      <c r="J275" s="164">
        <v>468.78072800503696</v>
      </c>
      <c r="K275" s="336" t="s">
        <v>3</v>
      </c>
      <c r="L275" s="166">
        <f t="shared" si="47"/>
        <v>1875.1229120201479</v>
      </c>
      <c r="M275" s="171">
        <v>0</v>
      </c>
      <c r="N275" s="171">
        <v>0</v>
      </c>
      <c r="O275" s="171">
        <v>1875.1229120201479</v>
      </c>
      <c r="P275" s="171">
        <v>0</v>
      </c>
      <c r="R275" s="117">
        <f t="shared" si="44"/>
        <v>3.5114663105397702E-4</v>
      </c>
      <c r="T275" s="205"/>
    </row>
    <row r="276" spans="1:20" ht="52" x14ac:dyDescent="0.3">
      <c r="A276" s="235" t="s">
        <v>905</v>
      </c>
      <c r="B276" s="229" t="s">
        <v>605</v>
      </c>
      <c r="C276" s="256" t="s">
        <v>1219</v>
      </c>
      <c r="D276" s="130">
        <v>1</v>
      </c>
      <c r="E276" s="130" t="s">
        <v>606</v>
      </c>
      <c r="F276" s="130">
        <v>1</v>
      </c>
      <c r="G276" s="130" t="s">
        <v>51</v>
      </c>
      <c r="H276" s="164">
        <v>1859999.9999999998</v>
      </c>
      <c r="I276" s="130" t="s">
        <v>4</v>
      </c>
      <c r="J276" s="164">
        <v>2835.5517206158329</v>
      </c>
      <c r="K276" s="336" t="s">
        <v>3</v>
      </c>
      <c r="L276" s="166">
        <f t="shared" si="47"/>
        <v>2835.5517206158329</v>
      </c>
      <c r="M276" s="171">
        <v>0</v>
      </c>
      <c r="N276" s="171">
        <v>0</v>
      </c>
      <c r="O276" s="171">
        <v>2835.5517206158329</v>
      </c>
      <c r="P276" s="171">
        <v>0</v>
      </c>
      <c r="R276" s="117">
        <f t="shared" si="44"/>
        <v>5.3100222256942853E-4</v>
      </c>
      <c r="T276" s="205"/>
    </row>
    <row r="277" spans="1:20" ht="26" hidden="1" x14ac:dyDescent="0.3">
      <c r="A277" s="268" t="s">
        <v>948</v>
      </c>
      <c r="B277" s="284" t="s">
        <v>1052</v>
      </c>
      <c r="C277" s="256" t="s">
        <v>1029</v>
      </c>
      <c r="D277" s="282">
        <v>1</v>
      </c>
      <c r="E277" s="282" t="s">
        <v>943</v>
      </c>
      <c r="F277" s="282">
        <v>20</v>
      </c>
      <c r="G277" s="282" t="s">
        <v>846</v>
      </c>
      <c r="H277" s="274">
        <v>863854</v>
      </c>
      <c r="I277" s="249" t="s">
        <v>4</v>
      </c>
      <c r="J277" s="164">
        <v>1316.9369333660591</v>
      </c>
      <c r="K277" s="336" t="s">
        <v>3</v>
      </c>
      <c r="L277" s="166">
        <f t="shared" si="47"/>
        <v>26338.73866732118</v>
      </c>
      <c r="M277" s="171">
        <v>0</v>
      </c>
      <c r="N277" s="171">
        <v>0</v>
      </c>
      <c r="O277" s="171">
        <v>26338.738667321173</v>
      </c>
      <c r="P277" s="171">
        <v>0</v>
      </c>
      <c r="R277" s="117">
        <f t="shared" si="44"/>
        <v>4.9323483223171092E-3</v>
      </c>
      <c r="T277" s="205"/>
    </row>
    <row r="278" spans="1:20" hidden="1" x14ac:dyDescent="0.3">
      <c r="A278" s="268" t="s">
        <v>948</v>
      </c>
      <c r="B278" s="284" t="s">
        <v>1053</v>
      </c>
      <c r="C278" s="256" t="s">
        <v>1030</v>
      </c>
      <c r="D278" s="282">
        <v>1</v>
      </c>
      <c r="E278" s="282" t="s">
        <v>943</v>
      </c>
      <c r="F278" s="282">
        <v>1</v>
      </c>
      <c r="G278" s="282" t="s">
        <v>945</v>
      </c>
      <c r="H278" s="274">
        <v>4591699</v>
      </c>
      <c r="I278" s="249" t="s">
        <v>4</v>
      </c>
      <c r="J278" s="164">
        <v>7000</v>
      </c>
      <c r="K278" s="336" t="s">
        <v>3</v>
      </c>
      <c r="L278" s="166">
        <f t="shared" si="47"/>
        <v>7000</v>
      </c>
      <c r="M278" s="171">
        <v>0</v>
      </c>
      <c r="N278" s="171">
        <v>0</v>
      </c>
      <c r="O278" s="171">
        <v>7000</v>
      </c>
      <c r="P278" s="171">
        <v>0</v>
      </c>
      <c r="R278" s="117">
        <f t="shared" si="44"/>
        <v>1.3108614915966789E-3</v>
      </c>
      <c r="T278" s="205"/>
    </row>
    <row r="279" spans="1:20" hidden="1" x14ac:dyDescent="0.3">
      <c r="A279" s="268" t="s">
        <v>948</v>
      </c>
      <c r="B279" s="284" t="s">
        <v>1054</v>
      </c>
      <c r="C279" s="256" t="s">
        <v>1031</v>
      </c>
      <c r="D279" s="282">
        <v>1</v>
      </c>
      <c r="E279" s="282" t="s">
        <v>943</v>
      </c>
      <c r="F279" s="282">
        <v>20</v>
      </c>
      <c r="G279" s="282" t="s">
        <v>846</v>
      </c>
      <c r="H279" s="274">
        <v>157436</v>
      </c>
      <c r="I279" s="249" t="s">
        <v>4</v>
      </c>
      <c r="J279" s="164">
        <v>240.0096347778894</v>
      </c>
      <c r="K279" s="336" t="s">
        <v>3</v>
      </c>
      <c r="L279" s="166">
        <f t="shared" si="47"/>
        <v>4800.1926955577883</v>
      </c>
      <c r="M279" s="171">
        <v>0</v>
      </c>
      <c r="N279" s="171">
        <v>0</v>
      </c>
      <c r="O279" s="171">
        <v>4800.1926955577883</v>
      </c>
      <c r="P279" s="171">
        <v>0</v>
      </c>
      <c r="R279" s="117">
        <f t="shared" si="44"/>
        <v>8.9891253669290927E-4</v>
      </c>
      <c r="T279" s="205"/>
    </row>
    <row r="280" spans="1:20" hidden="1" x14ac:dyDescent="0.3">
      <c r="A280" s="268" t="s">
        <v>948</v>
      </c>
      <c r="B280" s="284" t="s">
        <v>1055</v>
      </c>
      <c r="C280" s="256" t="s">
        <v>1032</v>
      </c>
      <c r="D280" s="282">
        <v>1</v>
      </c>
      <c r="E280" s="282" t="s">
        <v>943</v>
      </c>
      <c r="F280" s="282">
        <v>1</v>
      </c>
      <c r="G280" s="282" t="s">
        <v>946</v>
      </c>
      <c r="H280" s="274">
        <v>13119140</v>
      </c>
      <c r="I280" s="249" t="s">
        <v>4</v>
      </c>
      <c r="J280" s="164">
        <v>20000</v>
      </c>
      <c r="K280" s="336" t="s">
        <v>3</v>
      </c>
      <c r="L280" s="166">
        <f t="shared" si="47"/>
        <v>20000</v>
      </c>
      <c r="M280" s="171">
        <v>0</v>
      </c>
      <c r="N280" s="171">
        <v>0</v>
      </c>
      <c r="O280" s="171">
        <v>20000</v>
      </c>
      <c r="P280" s="171">
        <v>0</v>
      </c>
      <c r="R280" s="117">
        <f t="shared" si="44"/>
        <v>3.7453185474190824E-3</v>
      </c>
      <c r="T280" s="205"/>
    </row>
    <row r="281" spans="1:20" x14ac:dyDescent="0.3">
      <c r="A281" s="233"/>
      <c r="B281" s="222" t="s">
        <v>930</v>
      </c>
      <c r="C281" s="296" t="s">
        <v>725</v>
      </c>
      <c r="D281" s="107"/>
      <c r="E281" s="107"/>
      <c r="F281" s="107"/>
      <c r="G281" s="107"/>
      <c r="H281" s="108"/>
      <c r="I281" s="109"/>
      <c r="J281" s="108"/>
      <c r="K281" s="333"/>
      <c r="L281" s="169">
        <f>SUM(L282:L284)</f>
        <v>257189.46423645323</v>
      </c>
      <c r="M281" s="169">
        <f t="shared" ref="M281:P281" si="48">SUM(M282:M284)</f>
        <v>0</v>
      </c>
      <c r="N281" s="169">
        <f t="shared" si="48"/>
        <v>0</v>
      </c>
      <c r="O281" s="169">
        <f t="shared" si="48"/>
        <v>0</v>
      </c>
      <c r="P281" s="169">
        <f t="shared" si="48"/>
        <v>257189.46423645323</v>
      </c>
      <c r="R281" s="110">
        <f t="shared" si="44"/>
        <v>4.8162823530278252E-2</v>
      </c>
      <c r="T281" s="205"/>
    </row>
    <row r="282" spans="1:20" x14ac:dyDescent="0.3">
      <c r="A282" s="235" t="s">
        <v>905</v>
      </c>
      <c r="B282" s="229" t="s">
        <v>722</v>
      </c>
      <c r="C282" s="256" t="s">
        <v>726</v>
      </c>
      <c r="D282" s="130">
        <v>1</v>
      </c>
      <c r="E282" s="130" t="s">
        <v>54</v>
      </c>
      <c r="F282" s="130">
        <v>1</v>
      </c>
      <c r="G282" s="130" t="s">
        <v>42</v>
      </c>
      <c r="H282" s="164">
        <v>113744.08</v>
      </c>
      <c r="I282" s="130" t="s">
        <v>3</v>
      </c>
      <c r="J282" s="164">
        <v>113744.08</v>
      </c>
      <c r="K282" s="336" t="s">
        <v>3</v>
      </c>
      <c r="L282" s="166">
        <f t="shared" ref="L282:L284" si="49">J282*F282*D282</f>
        <v>113744.08</v>
      </c>
      <c r="M282" s="171">
        <v>0</v>
      </c>
      <c r="N282" s="171">
        <v>0</v>
      </c>
      <c r="O282" s="171">
        <v>0</v>
      </c>
      <c r="P282" s="171">
        <v>113744.08</v>
      </c>
      <c r="R282" s="117">
        <f t="shared" si="44"/>
        <v>2.1300390624155997E-2</v>
      </c>
      <c r="T282" s="205"/>
    </row>
    <row r="283" spans="1:20" hidden="1" x14ac:dyDescent="0.3">
      <c r="A283" s="268" t="s">
        <v>933</v>
      </c>
      <c r="B283" s="256" t="s">
        <v>829</v>
      </c>
      <c r="C283" s="256" t="s">
        <v>726</v>
      </c>
      <c r="D283" s="256">
        <v>1</v>
      </c>
      <c r="E283" s="256" t="s">
        <v>176</v>
      </c>
      <c r="F283" s="256">
        <v>1</v>
      </c>
      <c r="G283" s="256" t="s">
        <v>898</v>
      </c>
      <c r="H283" s="217">
        <v>35071</v>
      </c>
      <c r="I283" s="249" t="s">
        <v>3</v>
      </c>
      <c r="J283" s="250">
        <v>35071</v>
      </c>
      <c r="K283" s="336" t="s">
        <v>3</v>
      </c>
      <c r="L283" s="166">
        <f t="shared" si="49"/>
        <v>35071</v>
      </c>
      <c r="M283" s="171">
        <v>0</v>
      </c>
      <c r="N283" s="171">
        <v>0</v>
      </c>
      <c r="O283" s="171">
        <v>0</v>
      </c>
      <c r="P283" s="171">
        <v>35071</v>
      </c>
      <c r="R283" s="117">
        <f t="shared" si="44"/>
        <v>6.5676033388267323E-3</v>
      </c>
      <c r="T283" s="205"/>
    </row>
    <row r="284" spans="1:20" hidden="1" x14ac:dyDescent="0.3">
      <c r="A284" s="268" t="s">
        <v>948</v>
      </c>
      <c r="B284" s="256" t="s">
        <v>1065</v>
      </c>
      <c r="C284" s="256" t="s">
        <v>1033</v>
      </c>
      <c r="D284" s="282">
        <v>1</v>
      </c>
      <c r="E284" s="282" t="s">
        <v>947</v>
      </c>
      <c r="F284" s="282">
        <v>1</v>
      </c>
      <c r="G284" s="282" t="s">
        <v>898</v>
      </c>
      <c r="H284" s="274">
        <v>71088935.960591137</v>
      </c>
      <c r="I284" s="249" t="s">
        <v>4</v>
      </c>
      <c r="J284" s="276">
        <v>108374.3842364532</v>
      </c>
      <c r="K284" s="336" t="s">
        <v>3</v>
      </c>
      <c r="L284" s="166">
        <f t="shared" si="49"/>
        <v>108374.3842364532</v>
      </c>
      <c r="M284" s="171">
        <v>0</v>
      </c>
      <c r="N284" s="171">
        <v>0</v>
      </c>
      <c r="O284" s="171">
        <v>0</v>
      </c>
      <c r="P284" s="171">
        <v>108374.38423645322</v>
      </c>
      <c r="R284" s="117">
        <f t="shared" si="44"/>
        <v>2.029482956729552E-2</v>
      </c>
      <c r="T284" s="205"/>
    </row>
    <row r="285" spans="1:20" x14ac:dyDescent="0.3">
      <c r="A285" s="232"/>
      <c r="B285" s="221" t="s">
        <v>931</v>
      </c>
      <c r="C285" s="292" t="s">
        <v>566</v>
      </c>
      <c r="D285" s="103"/>
      <c r="E285" s="103"/>
      <c r="F285" s="103"/>
      <c r="G285" s="103"/>
      <c r="H285" s="104"/>
      <c r="I285" s="105"/>
      <c r="J285" s="104"/>
      <c r="K285" s="332"/>
      <c r="L285" s="168">
        <f>L286+L305</f>
        <v>325470.77292714565</v>
      </c>
      <c r="M285" s="168">
        <f>M286+M305</f>
        <v>12504.553157451684</v>
      </c>
      <c r="N285" s="168">
        <f>N286+N305</f>
        <v>41870.369497024192</v>
      </c>
      <c r="O285" s="168">
        <f>O286+O305</f>
        <v>1363.225938993618</v>
      </c>
      <c r="P285" s="168">
        <f>P286+P305</f>
        <v>269732.62433367618</v>
      </c>
      <c r="R285" s="106">
        <f t="shared" si="44"/>
        <v>6.0949586124343161E-2</v>
      </c>
      <c r="T285" s="205"/>
    </row>
    <row r="286" spans="1:20" x14ac:dyDescent="0.3">
      <c r="A286" s="233"/>
      <c r="B286" s="222" t="s">
        <v>932</v>
      </c>
      <c r="C286" s="293" t="s">
        <v>513</v>
      </c>
      <c r="D286" s="107"/>
      <c r="E286" s="107"/>
      <c r="F286" s="107"/>
      <c r="G286" s="107"/>
      <c r="H286" s="108"/>
      <c r="I286" s="109"/>
      <c r="J286" s="108"/>
      <c r="K286" s="333"/>
      <c r="L286" s="169">
        <f>SUM(L287:L304)</f>
        <v>123155.59692714566</v>
      </c>
      <c r="M286" s="169">
        <f t="shared" ref="M286:O286" si="50">SUM(M287:M304)</f>
        <v>12504.553157451684</v>
      </c>
      <c r="N286" s="169">
        <f t="shared" si="50"/>
        <v>41870.369497024192</v>
      </c>
      <c r="O286" s="169">
        <f t="shared" si="50"/>
        <v>1363.225938993618</v>
      </c>
      <c r="P286" s="169">
        <f>SUM(P287:P304)</f>
        <v>67417.448333676206</v>
      </c>
      <c r="R286" s="110">
        <f t="shared" si="44"/>
        <v>2.3062847069485359E-2</v>
      </c>
      <c r="T286" s="205"/>
    </row>
    <row r="287" spans="1:20" x14ac:dyDescent="0.3">
      <c r="A287" s="235" t="s">
        <v>905</v>
      </c>
      <c r="B287" s="223" t="s">
        <v>567</v>
      </c>
      <c r="C287" s="241" t="s">
        <v>400</v>
      </c>
      <c r="D287" s="137">
        <v>2</v>
      </c>
      <c r="E287" s="137" t="s">
        <v>401</v>
      </c>
      <c r="F287" s="137">
        <v>2</v>
      </c>
      <c r="G287" s="137" t="s">
        <v>42</v>
      </c>
      <c r="H287" s="136">
        <v>1500</v>
      </c>
      <c r="I287" s="135" t="s">
        <v>3</v>
      </c>
      <c r="J287" s="129">
        <v>1500</v>
      </c>
      <c r="K287" s="336" t="s">
        <v>3</v>
      </c>
      <c r="L287" s="166">
        <f t="shared" ref="L287:L304" si="51">J287*F287*D287</f>
        <v>6000</v>
      </c>
      <c r="M287" s="173">
        <v>0</v>
      </c>
      <c r="N287" s="173">
        <v>0</v>
      </c>
      <c r="O287" s="173">
        <v>0</v>
      </c>
      <c r="P287" s="173">
        <v>6000</v>
      </c>
      <c r="R287" s="117">
        <f t="shared" si="44"/>
        <v>1.1235955642257248E-3</v>
      </c>
      <c r="T287" s="205"/>
    </row>
    <row r="288" spans="1:20" x14ac:dyDescent="0.3">
      <c r="A288" s="235" t="s">
        <v>905</v>
      </c>
      <c r="B288" s="223" t="s">
        <v>568</v>
      </c>
      <c r="C288" s="241" t="s">
        <v>122</v>
      </c>
      <c r="D288" s="137">
        <v>1</v>
      </c>
      <c r="E288" s="137" t="s">
        <v>54</v>
      </c>
      <c r="F288" s="137">
        <v>6</v>
      </c>
      <c r="G288" s="137" t="s">
        <v>27</v>
      </c>
      <c r="H288" s="136">
        <v>290000</v>
      </c>
      <c r="I288" s="135" t="s">
        <v>4</v>
      </c>
      <c r="J288" s="129">
        <v>442.10214998849011</v>
      </c>
      <c r="K288" s="336" t="s">
        <v>3</v>
      </c>
      <c r="L288" s="166">
        <f t="shared" si="51"/>
        <v>2652.6128999309408</v>
      </c>
      <c r="M288" s="173">
        <v>0</v>
      </c>
      <c r="N288" s="173">
        <v>0</v>
      </c>
      <c r="O288" s="173">
        <v>0</v>
      </c>
      <c r="P288" s="173">
        <v>2652.6128999309408</v>
      </c>
      <c r="R288" s="117">
        <f t="shared" si="44"/>
        <v>4.9674401466172358E-4</v>
      </c>
      <c r="T288" s="205"/>
    </row>
    <row r="289" spans="1:20" x14ac:dyDescent="0.3">
      <c r="A289" s="235" t="s">
        <v>905</v>
      </c>
      <c r="B289" s="223" t="s">
        <v>569</v>
      </c>
      <c r="C289" s="241" t="s">
        <v>121</v>
      </c>
      <c r="D289" s="137">
        <v>1</v>
      </c>
      <c r="E289" s="137" t="s">
        <v>54</v>
      </c>
      <c r="F289" s="137">
        <v>22</v>
      </c>
      <c r="G289" s="137" t="s">
        <v>27</v>
      </c>
      <c r="H289" s="136">
        <v>450</v>
      </c>
      <c r="I289" s="135" t="s">
        <v>3</v>
      </c>
      <c r="J289" s="129">
        <v>450</v>
      </c>
      <c r="K289" s="336" t="s">
        <v>3</v>
      </c>
      <c r="L289" s="166">
        <f t="shared" si="51"/>
        <v>9900</v>
      </c>
      <c r="M289" s="173">
        <v>1985.2755196006954</v>
      </c>
      <c r="N289" s="173">
        <v>7744.307622322066</v>
      </c>
      <c r="O289" s="173">
        <v>170.4168580772415</v>
      </c>
      <c r="P289" s="173">
        <v>0</v>
      </c>
      <c r="R289" s="117">
        <f t="shared" si="44"/>
        <v>1.8539326809724459E-3</v>
      </c>
      <c r="T289" s="205"/>
    </row>
    <row r="290" spans="1:20" x14ac:dyDescent="0.3">
      <c r="A290" s="235" t="s">
        <v>905</v>
      </c>
      <c r="B290" s="223" t="s">
        <v>626</v>
      </c>
      <c r="C290" s="241" t="s">
        <v>335</v>
      </c>
      <c r="D290" s="137">
        <v>1</v>
      </c>
      <c r="E290" s="137" t="s">
        <v>606</v>
      </c>
      <c r="F290" s="137">
        <v>8</v>
      </c>
      <c r="G290" s="137" t="s">
        <v>51</v>
      </c>
      <c r="H290" s="136">
        <v>665499.99999999988</v>
      </c>
      <c r="I290" s="135" t="s">
        <v>4</v>
      </c>
      <c r="J290" s="129">
        <v>1014.5482097149659</v>
      </c>
      <c r="K290" s="336" t="s">
        <v>3</v>
      </c>
      <c r="L290" s="166">
        <f t="shared" si="51"/>
        <v>8116.385677719727</v>
      </c>
      <c r="M290" s="173">
        <v>1627.6022013752197</v>
      </c>
      <c r="N290" s="173">
        <v>6349.0694413808633</v>
      </c>
      <c r="O290" s="173">
        <v>139.71403496364832</v>
      </c>
      <c r="P290" s="173">
        <v>0</v>
      </c>
      <c r="R290" s="117">
        <f t="shared" si="44"/>
        <v>1.5199224908385147E-3</v>
      </c>
      <c r="T290" s="205"/>
    </row>
    <row r="291" spans="1:20" x14ac:dyDescent="0.3">
      <c r="A291" s="235" t="s">
        <v>905</v>
      </c>
      <c r="B291" s="223" t="s">
        <v>627</v>
      </c>
      <c r="C291" s="241" t="s">
        <v>639</v>
      </c>
      <c r="D291" s="137">
        <v>2</v>
      </c>
      <c r="E291" s="137" t="s">
        <v>606</v>
      </c>
      <c r="F291" s="137">
        <v>1</v>
      </c>
      <c r="G291" s="137" t="s">
        <v>51</v>
      </c>
      <c r="H291" s="136">
        <v>3600000.0000000005</v>
      </c>
      <c r="I291" s="135" t="s">
        <v>4</v>
      </c>
      <c r="J291" s="129">
        <v>5488.1646205467741</v>
      </c>
      <c r="K291" s="336" t="s">
        <v>3</v>
      </c>
      <c r="L291" s="166">
        <f t="shared" si="51"/>
        <v>10976.329241093548</v>
      </c>
      <c r="M291" s="173">
        <v>2201.1149229717475</v>
      </c>
      <c r="N291" s="173">
        <v>8586.2697178704384</v>
      </c>
      <c r="O291" s="173">
        <v>188.94460025136516</v>
      </c>
      <c r="P291" s="173">
        <v>0</v>
      </c>
      <c r="R291" s="117">
        <f t="shared" si="44"/>
        <v>2.0554924744623044E-3</v>
      </c>
      <c r="T291" s="205"/>
    </row>
    <row r="292" spans="1:20" x14ac:dyDescent="0.3">
      <c r="A292" s="235" t="s">
        <v>905</v>
      </c>
      <c r="B292" s="223" t="s">
        <v>638</v>
      </c>
      <c r="C292" s="241" t="s">
        <v>110</v>
      </c>
      <c r="D292" s="137">
        <v>1</v>
      </c>
      <c r="E292" s="137" t="s">
        <v>606</v>
      </c>
      <c r="F292" s="137">
        <v>2</v>
      </c>
      <c r="G292" s="137" t="s">
        <v>51</v>
      </c>
      <c r="H292" s="136">
        <v>1076999.9999999998</v>
      </c>
      <c r="I292" s="135" t="s">
        <v>4</v>
      </c>
      <c r="J292" s="129">
        <v>1641.8759156469096</v>
      </c>
      <c r="K292" s="336" t="s">
        <v>3</v>
      </c>
      <c r="L292" s="166">
        <f t="shared" si="51"/>
        <v>3283.7518312938191</v>
      </c>
      <c r="M292" s="173">
        <v>658.50021445571429</v>
      </c>
      <c r="N292" s="173">
        <v>2568.725690596239</v>
      </c>
      <c r="O292" s="173">
        <v>56.525926241866735</v>
      </c>
      <c r="P292" s="173">
        <v>0</v>
      </c>
      <c r="R292" s="117">
        <f t="shared" si="44"/>
        <v>6.1493483194330594E-4</v>
      </c>
      <c r="T292" s="205"/>
    </row>
    <row r="293" spans="1:20" x14ac:dyDescent="0.3">
      <c r="A293" s="235" t="s">
        <v>905</v>
      </c>
      <c r="B293" s="223" t="s">
        <v>700</v>
      </c>
      <c r="C293" s="241" t="s">
        <v>113</v>
      </c>
      <c r="D293" s="137">
        <v>1</v>
      </c>
      <c r="E293" s="137" t="s">
        <v>606</v>
      </c>
      <c r="F293" s="137">
        <v>2</v>
      </c>
      <c r="G293" s="137" t="s">
        <v>51</v>
      </c>
      <c r="H293" s="136">
        <v>547500</v>
      </c>
      <c r="I293" s="135" t="s">
        <v>4</v>
      </c>
      <c r="J293" s="129">
        <v>834.65836937482175</v>
      </c>
      <c r="K293" s="336" t="s">
        <v>3</v>
      </c>
      <c r="L293" s="166">
        <f t="shared" si="51"/>
        <v>1669.3167387496435</v>
      </c>
      <c r="M293" s="173">
        <v>334.75289453528654</v>
      </c>
      <c r="N293" s="173">
        <v>1305.8285195927956</v>
      </c>
      <c r="O293" s="173">
        <v>28.73532462156178</v>
      </c>
      <c r="P293" s="173">
        <v>0</v>
      </c>
      <c r="R293" s="117">
        <f t="shared" si="44"/>
        <v>3.1260614715780872E-4</v>
      </c>
      <c r="T293" s="205"/>
    </row>
    <row r="294" spans="1:20" x14ac:dyDescent="0.3">
      <c r="A294" s="235" t="s">
        <v>905</v>
      </c>
      <c r="B294" s="223" t="s">
        <v>701</v>
      </c>
      <c r="C294" s="241" t="s">
        <v>402</v>
      </c>
      <c r="D294" s="137">
        <v>1</v>
      </c>
      <c r="E294" s="137" t="s">
        <v>403</v>
      </c>
      <c r="F294" s="137">
        <v>1</v>
      </c>
      <c r="G294" s="137" t="s">
        <v>51</v>
      </c>
      <c r="H294" s="136">
        <v>15000</v>
      </c>
      <c r="I294" s="135" t="s">
        <v>3</v>
      </c>
      <c r="J294" s="129">
        <v>15000</v>
      </c>
      <c r="K294" s="336" t="s">
        <v>3</v>
      </c>
      <c r="L294" s="166">
        <f t="shared" si="51"/>
        <v>15000</v>
      </c>
      <c r="M294" s="173">
        <v>0</v>
      </c>
      <c r="N294" s="173">
        <v>0</v>
      </c>
      <c r="O294" s="173">
        <v>0</v>
      </c>
      <c r="P294" s="173">
        <v>15000</v>
      </c>
      <c r="R294" s="117">
        <f t="shared" si="44"/>
        <v>2.808988910564312E-3</v>
      </c>
      <c r="T294" s="205"/>
    </row>
    <row r="295" spans="1:20" x14ac:dyDescent="0.3">
      <c r="A295" s="235" t="s">
        <v>905</v>
      </c>
      <c r="B295" s="228" t="s">
        <v>702</v>
      </c>
      <c r="C295" s="241" t="s">
        <v>123</v>
      </c>
      <c r="D295" s="112">
        <v>1</v>
      </c>
      <c r="E295" s="112" t="s">
        <v>404</v>
      </c>
      <c r="F295" s="112">
        <v>1</v>
      </c>
      <c r="G295" s="112" t="s">
        <v>51</v>
      </c>
      <c r="H295" s="134">
        <v>10000</v>
      </c>
      <c r="I295" s="135" t="s">
        <v>3</v>
      </c>
      <c r="J295" s="134">
        <v>10000</v>
      </c>
      <c r="K295" s="336" t="s">
        <v>3</v>
      </c>
      <c r="L295" s="166">
        <f t="shared" si="51"/>
        <v>10000</v>
      </c>
      <c r="M295" s="172">
        <v>0</v>
      </c>
      <c r="N295" s="172">
        <v>0</v>
      </c>
      <c r="O295" s="172">
        <v>0</v>
      </c>
      <c r="P295" s="172">
        <v>10000</v>
      </c>
      <c r="R295" s="117">
        <f t="shared" si="44"/>
        <v>1.8726592737095412E-3</v>
      </c>
      <c r="T295" s="205"/>
    </row>
    <row r="296" spans="1:20" hidden="1" x14ac:dyDescent="0.3">
      <c r="A296" s="268" t="s">
        <v>933</v>
      </c>
      <c r="B296" s="261" t="s">
        <v>830</v>
      </c>
      <c r="C296" s="241" t="s">
        <v>899</v>
      </c>
      <c r="D296" s="261">
        <v>3</v>
      </c>
      <c r="E296" s="261" t="s">
        <v>845</v>
      </c>
      <c r="F296" s="261">
        <v>18</v>
      </c>
      <c r="G296" s="261" t="s">
        <v>27</v>
      </c>
      <c r="H296" s="260">
        <v>105</v>
      </c>
      <c r="I296" s="243" t="s">
        <v>772</v>
      </c>
      <c r="J296" s="255">
        <v>96.353848036216803</v>
      </c>
      <c r="K296" s="336" t="s">
        <v>3</v>
      </c>
      <c r="L296" s="166">
        <f t="shared" si="51"/>
        <v>5203.1077939557072</v>
      </c>
      <c r="M296" s="172">
        <v>1300.7769484889268</v>
      </c>
      <c r="N296" s="172">
        <v>3902.3308454667804</v>
      </c>
      <c r="O296" s="172">
        <v>0</v>
      </c>
      <c r="P296" s="172">
        <v>0</v>
      </c>
      <c r="R296" s="117">
        <f t="shared" si="44"/>
        <v>9.7436480624615482E-4</v>
      </c>
      <c r="T296" s="205"/>
    </row>
    <row r="297" spans="1:20" hidden="1" x14ac:dyDescent="0.3">
      <c r="A297" s="268" t="s">
        <v>933</v>
      </c>
      <c r="B297" s="241" t="s">
        <v>831</v>
      </c>
      <c r="C297" s="241" t="s">
        <v>900</v>
      </c>
      <c r="D297" s="241">
        <v>3</v>
      </c>
      <c r="E297" s="241" t="s">
        <v>845</v>
      </c>
      <c r="F297" s="241">
        <v>42</v>
      </c>
      <c r="G297" s="241" t="s">
        <v>27</v>
      </c>
      <c r="H297" s="242">
        <v>55</v>
      </c>
      <c r="I297" s="243" t="s">
        <v>772</v>
      </c>
      <c r="J297" s="242">
        <v>50.471063257065943</v>
      </c>
      <c r="K297" s="336" t="s">
        <v>3</v>
      </c>
      <c r="L297" s="166">
        <f t="shared" si="51"/>
        <v>6359.3539703903079</v>
      </c>
      <c r="M297" s="172">
        <v>1589.838492597577</v>
      </c>
      <c r="N297" s="172">
        <v>4769.515477792731</v>
      </c>
      <c r="O297" s="172">
        <v>0</v>
      </c>
      <c r="P297" s="172">
        <v>0</v>
      </c>
      <c r="R297" s="117">
        <f t="shared" si="44"/>
        <v>1.1908903187453001E-3</v>
      </c>
      <c r="T297" s="205"/>
    </row>
    <row r="298" spans="1:20" hidden="1" x14ac:dyDescent="0.3">
      <c r="A298" s="268" t="s">
        <v>933</v>
      </c>
      <c r="B298" s="241" t="s">
        <v>832</v>
      </c>
      <c r="C298" s="241" t="s">
        <v>901</v>
      </c>
      <c r="D298" s="241">
        <v>6</v>
      </c>
      <c r="E298" s="241" t="s">
        <v>845</v>
      </c>
      <c r="F298" s="241">
        <v>9</v>
      </c>
      <c r="G298" s="241" t="s">
        <v>27</v>
      </c>
      <c r="H298" s="242">
        <v>45</v>
      </c>
      <c r="I298" s="243" t="s">
        <v>772</v>
      </c>
      <c r="J298" s="242">
        <v>41.294506301235771</v>
      </c>
      <c r="K298" s="336" t="s">
        <v>3</v>
      </c>
      <c r="L298" s="166">
        <f t="shared" si="51"/>
        <v>2229.9033402667314</v>
      </c>
      <c r="M298" s="172">
        <v>557.47583506668286</v>
      </c>
      <c r="N298" s="172">
        <v>1672.4275052000485</v>
      </c>
      <c r="O298" s="172">
        <v>0</v>
      </c>
      <c r="P298" s="172">
        <v>0</v>
      </c>
      <c r="R298" s="117">
        <f t="shared" si="44"/>
        <v>4.1758491696263774E-4</v>
      </c>
      <c r="T298" s="205"/>
    </row>
    <row r="299" spans="1:20" hidden="1" x14ac:dyDescent="0.3">
      <c r="A299" s="268" t="s">
        <v>933</v>
      </c>
      <c r="B299" s="241" t="s">
        <v>833</v>
      </c>
      <c r="C299" s="241" t="s">
        <v>902</v>
      </c>
      <c r="D299" s="241">
        <v>1</v>
      </c>
      <c r="E299" s="241" t="s">
        <v>176</v>
      </c>
      <c r="F299" s="241">
        <v>1</v>
      </c>
      <c r="G299" s="241" t="s">
        <v>891</v>
      </c>
      <c r="H299" s="242">
        <v>10000</v>
      </c>
      <c r="I299" s="243" t="s">
        <v>772</v>
      </c>
      <c r="J299" s="242">
        <v>9176.5569558301722</v>
      </c>
      <c r="K299" s="336" t="s">
        <v>3</v>
      </c>
      <c r="L299" s="166">
        <f t="shared" si="51"/>
        <v>9176.5569558301722</v>
      </c>
      <c r="M299" s="172">
        <v>0</v>
      </c>
      <c r="N299" s="172">
        <v>0</v>
      </c>
      <c r="O299" s="172">
        <v>0</v>
      </c>
      <c r="P299" s="172">
        <v>9176.5569558301722</v>
      </c>
      <c r="R299" s="117">
        <f t="shared" si="44"/>
        <v>1.7184564484059169E-3</v>
      </c>
      <c r="T299" s="205"/>
    </row>
    <row r="300" spans="1:20" hidden="1" x14ac:dyDescent="0.3">
      <c r="A300" s="268" t="s">
        <v>933</v>
      </c>
      <c r="B300" s="241" t="s">
        <v>834</v>
      </c>
      <c r="C300" s="241" t="s">
        <v>903</v>
      </c>
      <c r="D300" s="241">
        <v>1</v>
      </c>
      <c r="E300" s="241" t="s">
        <v>176</v>
      </c>
      <c r="F300" s="241">
        <v>1</v>
      </c>
      <c r="G300" s="241" t="s">
        <v>891</v>
      </c>
      <c r="H300" s="242">
        <v>5000</v>
      </c>
      <c r="I300" s="243" t="s">
        <v>772</v>
      </c>
      <c r="J300" s="242">
        <v>4588.2784779150861</v>
      </c>
      <c r="K300" s="336" t="s">
        <v>3</v>
      </c>
      <c r="L300" s="166">
        <f t="shared" si="51"/>
        <v>4588.2784779150861</v>
      </c>
      <c r="M300" s="172">
        <v>0</v>
      </c>
      <c r="N300" s="172">
        <v>0</v>
      </c>
      <c r="O300" s="172">
        <v>0</v>
      </c>
      <c r="P300" s="172">
        <v>4588.2784779150861</v>
      </c>
      <c r="R300" s="117">
        <f t="shared" si="44"/>
        <v>8.5922822420295847E-4</v>
      </c>
      <c r="T300" s="205"/>
    </row>
    <row r="301" spans="1:20" hidden="1" x14ac:dyDescent="0.3">
      <c r="A301" s="268" t="s">
        <v>948</v>
      </c>
      <c r="B301" s="240" t="s">
        <v>1048</v>
      </c>
      <c r="C301" s="256" t="s">
        <v>1034</v>
      </c>
      <c r="D301" s="274">
        <v>1</v>
      </c>
      <c r="E301" s="274" t="s">
        <v>176</v>
      </c>
      <c r="F301" s="274">
        <v>1</v>
      </c>
      <c r="G301" s="274" t="s">
        <v>51</v>
      </c>
      <c r="H301" s="274">
        <v>3279785</v>
      </c>
      <c r="I301" s="243" t="s">
        <v>4</v>
      </c>
      <c r="J301" s="242">
        <v>5000</v>
      </c>
      <c r="K301" s="336" t="s">
        <v>3</v>
      </c>
      <c r="L301" s="166">
        <f t="shared" si="51"/>
        <v>5000</v>
      </c>
      <c r="M301" s="172"/>
      <c r="N301" s="172"/>
      <c r="O301" s="172"/>
      <c r="P301" s="172">
        <f>L301</f>
        <v>5000</v>
      </c>
      <c r="R301" s="117">
        <f t="shared" si="44"/>
        <v>9.3632963685477059E-4</v>
      </c>
      <c r="T301" s="205"/>
    </row>
    <row r="302" spans="1:20" hidden="1" x14ac:dyDescent="0.3">
      <c r="A302" s="268" t="s">
        <v>948</v>
      </c>
      <c r="B302" s="240" t="s">
        <v>1049</v>
      </c>
      <c r="C302" s="256" t="s">
        <v>1035</v>
      </c>
      <c r="D302" s="274">
        <v>1</v>
      </c>
      <c r="E302" s="274" t="s">
        <v>176</v>
      </c>
      <c r="F302" s="274">
        <v>1</v>
      </c>
      <c r="G302" s="274" t="s">
        <v>51</v>
      </c>
      <c r="H302" s="274">
        <v>9839355</v>
      </c>
      <c r="I302" s="243" t="s">
        <v>4</v>
      </c>
      <c r="J302" s="242">
        <v>15000</v>
      </c>
      <c r="K302" s="336" t="s">
        <v>3</v>
      </c>
      <c r="L302" s="166">
        <f t="shared" si="51"/>
        <v>15000</v>
      </c>
      <c r="M302" s="172"/>
      <c r="N302" s="172"/>
      <c r="O302" s="172"/>
      <c r="P302" s="172">
        <f>L302</f>
        <v>15000</v>
      </c>
      <c r="R302" s="117">
        <f t="shared" si="44"/>
        <v>2.808988910564312E-3</v>
      </c>
      <c r="T302" s="205"/>
    </row>
    <row r="303" spans="1:20" hidden="1" x14ac:dyDescent="0.3">
      <c r="A303" s="268" t="s">
        <v>948</v>
      </c>
      <c r="B303" s="240" t="s">
        <v>1050</v>
      </c>
      <c r="C303" s="256" t="s">
        <v>1036</v>
      </c>
      <c r="D303" s="274">
        <v>2</v>
      </c>
      <c r="E303" s="274" t="s">
        <v>65</v>
      </c>
      <c r="F303" s="274">
        <v>1</v>
      </c>
      <c r="G303" s="274" t="s">
        <v>51</v>
      </c>
      <c r="H303" s="274">
        <v>1311914</v>
      </c>
      <c r="I303" s="243" t="s">
        <v>4</v>
      </c>
      <c r="J303" s="242">
        <v>2000</v>
      </c>
      <c r="K303" s="336" t="s">
        <v>3</v>
      </c>
      <c r="L303" s="166">
        <f t="shared" si="51"/>
        <v>4000</v>
      </c>
      <c r="M303" s="172">
        <v>1124.6080641799163</v>
      </c>
      <c r="N303" s="172">
        <v>2485.9473384011153</v>
      </c>
      <c r="O303" s="172">
        <v>389.44459741896725</v>
      </c>
      <c r="P303" s="172">
        <v>0</v>
      </c>
      <c r="R303" s="117">
        <f t="shared" si="44"/>
        <v>7.4906370948381654E-4</v>
      </c>
      <c r="T303" s="205"/>
    </row>
    <row r="304" spans="1:20" hidden="1" x14ac:dyDescent="0.3">
      <c r="A304" s="268" t="s">
        <v>948</v>
      </c>
      <c r="B304" s="240" t="s">
        <v>1051</v>
      </c>
      <c r="C304" s="256" t="s">
        <v>1037</v>
      </c>
      <c r="D304" s="274">
        <v>2</v>
      </c>
      <c r="E304" s="274" t="s">
        <v>65</v>
      </c>
      <c r="F304" s="274">
        <v>1</v>
      </c>
      <c r="G304" s="274" t="s">
        <v>51</v>
      </c>
      <c r="H304" s="274">
        <v>1311914</v>
      </c>
      <c r="I304" s="243" t="s">
        <v>4</v>
      </c>
      <c r="J304" s="242">
        <v>2000</v>
      </c>
      <c r="K304" s="336" t="s">
        <v>3</v>
      </c>
      <c r="L304" s="166">
        <f t="shared" si="51"/>
        <v>4000</v>
      </c>
      <c r="M304" s="172">
        <v>1124.6080641799163</v>
      </c>
      <c r="N304" s="172">
        <v>2485.9473384011153</v>
      </c>
      <c r="O304" s="172">
        <v>389.44459741896725</v>
      </c>
      <c r="P304" s="172">
        <v>0</v>
      </c>
      <c r="R304" s="117">
        <f t="shared" si="44"/>
        <v>7.4906370948381654E-4</v>
      </c>
      <c r="T304" s="205"/>
    </row>
    <row r="305" spans="1:20" x14ac:dyDescent="0.3">
      <c r="A305" s="233"/>
      <c r="B305" s="222" t="s">
        <v>934</v>
      </c>
      <c r="C305" s="293" t="s">
        <v>570</v>
      </c>
      <c r="D305" s="107"/>
      <c r="E305" s="107"/>
      <c r="F305" s="107"/>
      <c r="G305" s="107"/>
      <c r="H305" s="108"/>
      <c r="I305" s="109"/>
      <c r="J305" s="108"/>
      <c r="K305" s="333"/>
      <c r="L305" s="169">
        <f>SUM(L306:L314)</f>
        <v>202315.17600000001</v>
      </c>
      <c r="M305" s="169">
        <f t="shared" ref="M305:P305" si="52">SUM(M306:M314)</f>
        <v>0</v>
      </c>
      <c r="N305" s="169">
        <f t="shared" si="52"/>
        <v>0</v>
      </c>
      <c r="O305" s="169">
        <f t="shared" si="52"/>
        <v>0</v>
      </c>
      <c r="P305" s="169">
        <f t="shared" si="52"/>
        <v>202315.17600000001</v>
      </c>
      <c r="Q305" s="169" t="e">
        <f>SUM(#REF!)</f>
        <v>#REF!</v>
      </c>
      <c r="R305" s="110">
        <f t="shared" si="44"/>
        <v>3.7886739054857801E-2</v>
      </c>
      <c r="T305" s="205"/>
    </row>
    <row r="306" spans="1:20" hidden="1" x14ac:dyDescent="0.3">
      <c r="A306" s="235" t="s">
        <v>1038</v>
      </c>
      <c r="B306" s="228" t="s">
        <v>1056</v>
      </c>
      <c r="C306" s="241" t="s">
        <v>1039</v>
      </c>
      <c r="D306" s="273">
        <v>0.16</v>
      </c>
      <c r="E306" s="285" t="s">
        <v>46</v>
      </c>
      <c r="F306" s="285">
        <v>24</v>
      </c>
      <c r="G306" s="285" t="s">
        <v>27</v>
      </c>
      <c r="H306" s="286">
        <v>6600</v>
      </c>
      <c r="I306" s="287" t="s">
        <v>3</v>
      </c>
      <c r="J306" s="286">
        <v>6600</v>
      </c>
      <c r="K306" s="336" t="s">
        <v>3</v>
      </c>
      <c r="L306" s="166">
        <f t="shared" ref="L306:L314" si="53">D306*F306*H306</f>
        <v>25344</v>
      </c>
      <c r="M306" s="172"/>
      <c r="N306" s="172"/>
      <c r="O306" s="172"/>
      <c r="P306" s="172">
        <f>L306</f>
        <v>25344</v>
      </c>
      <c r="R306" s="288">
        <f t="shared" si="44"/>
        <v>4.7460676632894612E-3</v>
      </c>
      <c r="T306" s="205"/>
    </row>
    <row r="307" spans="1:20" hidden="1" x14ac:dyDescent="0.3">
      <c r="A307" s="235" t="s">
        <v>1038</v>
      </c>
      <c r="B307" s="228" t="s">
        <v>1057</v>
      </c>
      <c r="C307" s="254" t="s">
        <v>727</v>
      </c>
      <c r="D307" s="273">
        <v>0.2</v>
      </c>
      <c r="E307" s="285" t="s">
        <v>46</v>
      </c>
      <c r="F307" s="285">
        <v>24</v>
      </c>
      <c r="G307" s="285" t="s">
        <v>27</v>
      </c>
      <c r="H307" s="134">
        <v>5000</v>
      </c>
      <c r="I307" s="287" t="s">
        <v>3</v>
      </c>
      <c r="J307" s="286">
        <v>5000</v>
      </c>
      <c r="K307" s="336" t="s">
        <v>3</v>
      </c>
      <c r="L307" s="166">
        <f t="shared" si="53"/>
        <v>24000.000000000004</v>
      </c>
      <c r="M307" s="244"/>
      <c r="N307" s="244"/>
      <c r="O307" s="244"/>
      <c r="P307" s="172">
        <f t="shared" ref="P307:P314" si="54">L307</f>
        <v>24000.000000000004</v>
      </c>
      <c r="R307" s="289">
        <f t="shared" si="44"/>
        <v>4.4943822569028999E-3</v>
      </c>
      <c r="T307" s="205"/>
    </row>
    <row r="308" spans="1:20" hidden="1" x14ac:dyDescent="0.3">
      <c r="A308" s="235" t="s">
        <v>1038</v>
      </c>
      <c r="B308" s="228" t="s">
        <v>1058</v>
      </c>
      <c r="C308" s="254" t="s">
        <v>1040</v>
      </c>
      <c r="D308" s="273">
        <v>0.2</v>
      </c>
      <c r="E308" s="285" t="s">
        <v>46</v>
      </c>
      <c r="F308" s="285">
        <v>24</v>
      </c>
      <c r="G308" s="285" t="s">
        <v>27</v>
      </c>
      <c r="H308" s="134">
        <v>5000</v>
      </c>
      <c r="I308" s="287" t="s">
        <v>3</v>
      </c>
      <c r="J308" s="286">
        <v>5000</v>
      </c>
      <c r="K308" s="336" t="s">
        <v>3</v>
      </c>
      <c r="L308" s="166">
        <f t="shared" si="53"/>
        <v>24000.000000000004</v>
      </c>
      <c r="M308" s="244"/>
      <c r="N308" s="244"/>
      <c r="O308" s="244"/>
      <c r="P308" s="172">
        <f t="shared" si="54"/>
        <v>24000.000000000004</v>
      </c>
      <c r="R308" s="289">
        <f t="shared" si="44"/>
        <v>4.4943822569028999E-3</v>
      </c>
      <c r="T308" s="205"/>
    </row>
    <row r="309" spans="1:20" hidden="1" x14ac:dyDescent="0.3">
      <c r="A309" s="235" t="s">
        <v>1038</v>
      </c>
      <c r="B309" s="228" t="s">
        <v>1059</v>
      </c>
      <c r="C309" s="254" t="s">
        <v>1041</v>
      </c>
      <c r="D309" s="273">
        <v>0.2</v>
      </c>
      <c r="E309" s="285" t="s">
        <v>46</v>
      </c>
      <c r="F309" s="285">
        <v>24</v>
      </c>
      <c r="G309" s="285" t="s">
        <v>27</v>
      </c>
      <c r="H309" s="134">
        <v>5000</v>
      </c>
      <c r="I309" s="287" t="s">
        <v>3</v>
      </c>
      <c r="J309" s="286">
        <v>5000</v>
      </c>
      <c r="K309" s="336" t="s">
        <v>3</v>
      </c>
      <c r="L309" s="166">
        <f t="shared" si="53"/>
        <v>24000.000000000004</v>
      </c>
      <c r="M309" s="244"/>
      <c r="N309" s="244"/>
      <c r="O309" s="244"/>
      <c r="P309" s="172">
        <f t="shared" si="54"/>
        <v>24000.000000000004</v>
      </c>
      <c r="R309" s="289">
        <f t="shared" si="44"/>
        <v>4.4943822569028999E-3</v>
      </c>
      <c r="T309" s="205"/>
    </row>
    <row r="310" spans="1:20" hidden="1" x14ac:dyDescent="0.3">
      <c r="A310" s="235" t="s">
        <v>1038</v>
      </c>
      <c r="B310" s="228" t="s">
        <v>1060</v>
      </c>
      <c r="C310" s="254" t="s">
        <v>1042</v>
      </c>
      <c r="D310" s="273">
        <v>0.17860999999999999</v>
      </c>
      <c r="E310" s="285" t="s">
        <v>46</v>
      </c>
      <c r="F310" s="285">
        <v>24</v>
      </c>
      <c r="G310" s="285" t="s">
        <v>27</v>
      </c>
      <c r="H310" s="134">
        <v>5900</v>
      </c>
      <c r="I310" s="287" t="s">
        <v>3</v>
      </c>
      <c r="J310" s="286">
        <v>5900</v>
      </c>
      <c r="K310" s="336" t="s">
        <v>3</v>
      </c>
      <c r="L310" s="166">
        <f t="shared" si="53"/>
        <v>25291.176000000003</v>
      </c>
      <c r="M310" s="244"/>
      <c r="N310" s="244"/>
      <c r="O310" s="244"/>
      <c r="P310" s="172">
        <f t="shared" si="54"/>
        <v>25291.176000000003</v>
      </c>
      <c r="R310" s="289">
        <f t="shared" si="44"/>
        <v>4.7361755279420187E-3</v>
      </c>
      <c r="T310" s="205"/>
    </row>
    <row r="311" spans="1:20" hidden="1" x14ac:dyDescent="0.3">
      <c r="A311" s="235" t="s">
        <v>1038</v>
      </c>
      <c r="B311" s="228" t="s">
        <v>1061</v>
      </c>
      <c r="C311" s="254" t="s">
        <v>728</v>
      </c>
      <c r="D311" s="273">
        <v>0.17</v>
      </c>
      <c r="E311" s="285" t="s">
        <v>46</v>
      </c>
      <c r="F311" s="285">
        <v>24</v>
      </c>
      <c r="G311" s="285" t="s">
        <v>27</v>
      </c>
      <c r="H311" s="134">
        <v>5000</v>
      </c>
      <c r="I311" s="287" t="s">
        <v>3</v>
      </c>
      <c r="J311" s="286">
        <v>5000</v>
      </c>
      <c r="K311" s="336" t="s">
        <v>3</v>
      </c>
      <c r="L311" s="166">
        <f t="shared" si="53"/>
        <v>20400</v>
      </c>
      <c r="M311" s="244"/>
      <c r="N311" s="244"/>
      <c r="O311" s="244"/>
      <c r="P311" s="172">
        <f t="shared" si="54"/>
        <v>20400</v>
      </c>
      <c r="R311" s="289">
        <f t="shared" si="44"/>
        <v>3.8202249183674642E-3</v>
      </c>
      <c r="T311" s="205"/>
    </row>
    <row r="312" spans="1:20" hidden="1" x14ac:dyDescent="0.3">
      <c r="A312" s="235" t="s">
        <v>1038</v>
      </c>
      <c r="B312" s="228" t="s">
        <v>1062</v>
      </c>
      <c r="C312" s="254" t="s">
        <v>1043</v>
      </c>
      <c r="D312" s="273">
        <v>0.2</v>
      </c>
      <c r="E312" s="285" t="s">
        <v>46</v>
      </c>
      <c r="F312" s="285">
        <v>24</v>
      </c>
      <c r="G312" s="285" t="s">
        <v>27</v>
      </c>
      <c r="H312" s="134">
        <v>5000</v>
      </c>
      <c r="I312" s="287" t="s">
        <v>3</v>
      </c>
      <c r="J312" s="286">
        <v>5000</v>
      </c>
      <c r="K312" s="336" t="s">
        <v>3</v>
      </c>
      <c r="L312" s="166">
        <f t="shared" si="53"/>
        <v>24000.000000000004</v>
      </c>
      <c r="M312" s="244"/>
      <c r="N312" s="244"/>
      <c r="O312" s="244"/>
      <c r="P312" s="172">
        <f t="shared" si="54"/>
        <v>24000.000000000004</v>
      </c>
      <c r="R312" s="289">
        <f t="shared" si="44"/>
        <v>4.4943822569028999E-3</v>
      </c>
      <c r="T312" s="205"/>
    </row>
    <row r="313" spans="1:20" hidden="1" x14ac:dyDescent="0.3">
      <c r="A313" s="235" t="s">
        <v>1038</v>
      </c>
      <c r="B313" s="228" t="s">
        <v>1063</v>
      </c>
      <c r="C313" s="254" t="s">
        <v>771</v>
      </c>
      <c r="D313" s="273">
        <v>0.15</v>
      </c>
      <c r="E313" s="285" t="s">
        <v>46</v>
      </c>
      <c r="F313" s="285">
        <v>24</v>
      </c>
      <c r="G313" s="285" t="s">
        <v>27</v>
      </c>
      <c r="H313" s="134">
        <v>5000</v>
      </c>
      <c r="I313" s="287" t="s">
        <v>3</v>
      </c>
      <c r="J313" s="286">
        <v>5000</v>
      </c>
      <c r="K313" s="336" t="s">
        <v>3</v>
      </c>
      <c r="L313" s="166">
        <f t="shared" si="53"/>
        <v>18000</v>
      </c>
      <c r="M313" s="244"/>
      <c r="N313" s="244"/>
      <c r="O313" s="244"/>
      <c r="P313" s="172">
        <f t="shared" si="54"/>
        <v>18000</v>
      </c>
      <c r="R313" s="289">
        <f t="shared" si="44"/>
        <v>3.370786692677174E-3</v>
      </c>
      <c r="T313" s="205"/>
    </row>
    <row r="314" spans="1:20" hidden="1" x14ac:dyDescent="0.3">
      <c r="A314" s="235" t="s">
        <v>1038</v>
      </c>
      <c r="B314" s="228" t="s">
        <v>1064</v>
      </c>
      <c r="C314" s="254" t="s">
        <v>1184</v>
      </c>
      <c r="D314" s="273">
        <v>0.16</v>
      </c>
      <c r="E314" s="285" t="s">
        <v>46</v>
      </c>
      <c r="F314" s="285">
        <v>24</v>
      </c>
      <c r="G314" s="285" t="s">
        <v>27</v>
      </c>
      <c r="H314" s="134">
        <v>4500</v>
      </c>
      <c r="I314" s="287" t="s">
        <v>3</v>
      </c>
      <c r="J314" s="286">
        <v>4500</v>
      </c>
      <c r="K314" s="336" t="s">
        <v>3</v>
      </c>
      <c r="L314" s="166">
        <f t="shared" si="53"/>
        <v>17280</v>
      </c>
      <c r="M314" s="244"/>
      <c r="N314" s="244"/>
      <c r="O314" s="244"/>
      <c r="P314" s="172">
        <f t="shared" si="54"/>
        <v>17280</v>
      </c>
      <c r="R314" s="289">
        <f t="shared" si="44"/>
        <v>3.2359552249700873E-3</v>
      </c>
      <c r="T314" s="205"/>
    </row>
    <row r="315" spans="1:20" x14ac:dyDescent="0.3">
      <c r="A315" s="232"/>
      <c r="B315" s="221"/>
      <c r="C315" s="292" t="s">
        <v>515</v>
      </c>
      <c r="D315" s="103"/>
      <c r="E315" s="103"/>
      <c r="F315" s="103"/>
      <c r="G315" s="103"/>
      <c r="H315" s="104"/>
      <c r="I315" s="105"/>
      <c r="J315" s="104"/>
      <c r="K315" s="332"/>
      <c r="L315" s="168">
        <f>L6+L30+L173+L219+L285</f>
        <v>5061611.110389417</v>
      </c>
      <c r="M315" s="168">
        <f>M6+M30+M173+M219+M285</f>
        <v>1059924.8864335958</v>
      </c>
      <c r="N315" s="168">
        <f>N6+N30+N173+N219+N285</f>
        <v>3257297.6050951895</v>
      </c>
      <c r="O315" s="168">
        <f>O6+O30+O173+O219+O285</f>
        <v>217466.53029050166</v>
      </c>
      <c r="P315" s="168">
        <f>P6+P30+P173+P219+P285</f>
        <v>526922.08857012936</v>
      </c>
      <c r="R315" s="106">
        <f t="shared" si="44"/>
        <v>0.94786729857819907</v>
      </c>
      <c r="T315" s="205"/>
    </row>
    <row r="316" spans="1:20" x14ac:dyDescent="0.3">
      <c r="A316" s="238"/>
      <c r="B316" s="230"/>
      <c r="C316" s="297" t="s">
        <v>516</v>
      </c>
      <c r="D316" s="138"/>
      <c r="E316" s="138"/>
      <c r="F316" s="138"/>
      <c r="G316" s="138"/>
      <c r="H316" s="139"/>
      <c r="I316" s="140"/>
      <c r="J316" s="139"/>
      <c r="K316" s="335"/>
      <c r="L316" s="174">
        <f>L315*0.055</f>
        <v>278388.61107141792</v>
      </c>
      <c r="M316" s="174">
        <f t="shared" ref="M316:P316" si="55">M315*0.055</f>
        <v>58295.868753847768</v>
      </c>
      <c r="N316" s="174">
        <f t="shared" si="55"/>
        <v>179151.36828023542</v>
      </c>
      <c r="O316" s="174">
        <f t="shared" si="55"/>
        <v>11960.659165977591</v>
      </c>
      <c r="P316" s="174">
        <f t="shared" si="55"/>
        <v>28980.714871357115</v>
      </c>
      <c r="R316" s="141">
        <f t="shared" si="44"/>
        <v>5.2132701421800945E-2</v>
      </c>
      <c r="T316" s="205"/>
    </row>
    <row r="317" spans="1:20" x14ac:dyDescent="0.3">
      <c r="A317" s="232"/>
      <c r="B317" s="221"/>
      <c r="C317" s="292" t="s">
        <v>517</v>
      </c>
      <c r="D317" s="103"/>
      <c r="E317" s="103"/>
      <c r="F317" s="103"/>
      <c r="G317" s="103"/>
      <c r="H317" s="104"/>
      <c r="I317" s="105"/>
      <c r="J317" s="104"/>
      <c r="K317" s="332"/>
      <c r="L317" s="168">
        <f>L315+L316</f>
        <v>5339999.7214608351</v>
      </c>
      <c r="M317" s="168">
        <f t="shared" ref="M317:P317" si="56">M315+M316</f>
        <v>1118220.7551874435</v>
      </c>
      <c r="N317" s="168">
        <f t="shared" si="56"/>
        <v>3436448.9733754247</v>
      </c>
      <c r="O317" s="168">
        <f t="shared" si="56"/>
        <v>229427.18945647925</v>
      </c>
      <c r="P317" s="168">
        <f t="shared" si="56"/>
        <v>555902.80344148644</v>
      </c>
      <c r="R317" s="106">
        <f t="shared" si="44"/>
        <v>1</v>
      </c>
      <c r="T317" s="205"/>
    </row>
    <row r="319" spans="1:20" x14ac:dyDescent="0.3">
      <c r="Q319" s="93"/>
    </row>
    <row r="320" spans="1:20" x14ac:dyDescent="0.3">
      <c r="R320" s="142"/>
    </row>
    <row r="321" spans="18:18" x14ac:dyDescent="0.3">
      <c r="R321" s="142"/>
    </row>
    <row r="322" spans="18:18" x14ac:dyDescent="0.3">
      <c r="R322" s="142"/>
    </row>
  </sheetData>
  <autoFilter ref="A5:R319" xr:uid="{0EAE21C1-FAAB-44AC-956C-D2DD4C2CF1D9}">
    <filterColumn colId="0">
      <filters blank="1">
        <filter val="MALI"/>
      </filters>
    </filterColumn>
  </autoFilter>
  <mergeCells count="2">
    <mergeCell ref="C2:E2"/>
    <mergeCell ref="C1:E1"/>
  </mergeCells>
  <dataValidations disablePrompts="1" count="1">
    <dataValidation type="list" allowBlank="1" showInputMessage="1" showErrorMessage="1" sqref="I73" xr:uid="{BC440D6C-7412-4C01-9287-DA30CB4B8144}">
      <formula1>#REF!</formula1>
    </dataValidation>
  </dataValidations>
  <pageMargins left="0.70866141732283472" right="0.70866141732283472" top="0.74803149606299213" bottom="0.74803149606299213" header="0.31496062992125984" footer="0.31496062992125984"/>
  <pageSetup paperSize="9" scale="39"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5D1E-B8FA-4CC8-8E58-BD4A6843B5E1}">
  <sheetPr>
    <tabColor theme="0" tint="-0.499984740745262"/>
  </sheetPr>
  <dimension ref="A2:O32"/>
  <sheetViews>
    <sheetView topLeftCell="A23" zoomScale="90" zoomScaleNormal="90" workbookViewId="0">
      <selection activeCell="D27" sqref="D27:G32"/>
    </sheetView>
  </sheetViews>
  <sheetFormatPr defaultColWidth="11.453125" defaultRowHeight="14.5" x14ac:dyDescent="0.35"/>
  <cols>
    <col min="1" max="1" width="7.54296875" customWidth="1"/>
    <col min="2" max="2" width="74.81640625" style="70" customWidth="1"/>
    <col min="3" max="3" width="12.54296875" customWidth="1"/>
    <col min="4" max="7" width="11.453125" customWidth="1"/>
    <col min="8" max="8" width="4.1796875" customWidth="1"/>
    <col min="9" max="9" width="11.453125" style="68" customWidth="1"/>
    <col min="10" max="10" width="4" customWidth="1"/>
    <col min="11" max="11" width="5.81640625" customWidth="1"/>
    <col min="13" max="13" width="16.81640625" style="69" customWidth="1"/>
  </cols>
  <sheetData>
    <row r="2" spans="1:15" x14ac:dyDescent="0.35">
      <c r="B2" s="67" t="s">
        <v>492</v>
      </c>
    </row>
    <row r="3" spans="1:15" ht="29.25" customHeight="1" x14ac:dyDescent="0.35">
      <c r="B3" s="339" t="s">
        <v>1220</v>
      </c>
      <c r="C3" s="339"/>
      <c r="D3" s="339"/>
      <c r="E3" s="339"/>
      <c r="F3" s="339"/>
      <c r="G3" s="339"/>
    </row>
    <row r="4" spans="1:15" x14ac:dyDescent="0.35">
      <c r="B4" s="67" t="s">
        <v>1221</v>
      </c>
    </row>
    <row r="6" spans="1:15" ht="15" thickBot="1" x14ac:dyDescent="0.4">
      <c r="J6" s="298"/>
    </row>
    <row r="7" spans="1:15" s="70" customFormat="1" ht="51.65" customHeight="1" x14ac:dyDescent="0.35">
      <c r="B7" s="71" t="s">
        <v>494</v>
      </c>
      <c r="C7" s="72" t="s">
        <v>495</v>
      </c>
      <c r="D7" s="73" t="s">
        <v>11</v>
      </c>
      <c r="E7" s="73" t="s">
        <v>12</v>
      </c>
      <c r="F7" s="74" t="s">
        <v>13</v>
      </c>
      <c r="G7" s="75" t="s">
        <v>14</v>
      </c>
      <c r="I7" s="76" t="s">
        <v>496</v>
      </c>
      <c r="M7" s="299"/>
    </row>
    <row r="8" spans="1:15" x14ac:dyDescent="0.35">
      <c r="A8" s="77" t="s">
        <v>1222</v>
      </c>
      <c r="B8" s="77" t="str">
        <f>+VLOOKUP(A8,'[87]Budget DGD détaillé'!$C$5:$E$143,3,FALSE)</f>
        <v>1. EQUIPMENTS</v>
      </c>
      <c r="C8" s="262">
        <v>13400.268615168374</v>
      </c>
      <c r="D8" s="262">
        <v>3767.5125366988486</v>
      </c>
      <c r="E8" s="262">
        <v>8328.0905244344558</v>
      </c>
      <c r="F8" s="262">
        <v>1304.6655540350673</v>
      </c>
      <c r="G8" s="262">
        <v>0</v>
      </c>
      <c r="I8" s="78">
        <f t="shared" ref="I8:I15" si="0">C8/$C$32</f>
        <v>6.0910306629462048E-3</v>
      </c>
      <c r="N8" s="69"/>
      <c r="O8" s="69"/>
    </row>
    <row r="9" spans="1:15" x14ac:dyDescent="0.35">
      <c r="A9" s="77" t="s">
        <v>1223</v>
      </c>
      <c r="B9" s="77" t="str">
        <f>+VLOOKUP(A9,'[87]Budget DGD détaillé'!$C$5:$E$143,3,FALSE)</f>
        <v>2. HUMAN RESOURCES</v>
      </c>
      <c r="C9" s="262">
        <v>1000497.5642119201</v>
      </c>
      <c r="D9" s="262">
        <v>281291.90722627228</v>
      </c>
      <c r="E9" s="262">
        <v>621796.06420735549</v>
      </c>
      <c r="F9" s="262">
        <v>97409.592778292135</v>
      </c>
      <c r="G9" s="262">
        <v>0</v>
      </c>
      <c r="I9" s="78">
        <f t="shared" si="0"/>
        <v>0.45477158084127128</v>
      </c>
      <c r="N9" s="69"/>
      <c r="O9" s="69"/>
    </row>
    <row r="10" spans="1:15" x14ac:dyDescent="0.35">
      <c r="A10" s="79" t="s">
        <v>1224</v>
      </c>
      <c r="B10" s="79" t="str">
        <f>+VLOOKUP(A10,'[87]Budget DGD détaillé'!$C$5:$E$143,3,FALSE)</f>
        <v>Local staff</v>
      </c>
      <c r="C10" s="263">
        <v>592325.5952624249</v>
      </c>
      <c r="D10" s="263">
        <v>166533.53526307308</v>
      </c>
      <c r="E10" s="263">
        <v>368122.55925237038</v>
      </c>
      <c r="F10" s="263">
        <v>57669.500746981292</v>
      </c>
      <c r="G10" s="263">
        <v>0</v>
      </c>
      <c r="I10" s="80">
        <f t="shared" si="0"/>
        <v>0.26923888369725496</v>
      </c>
      <c r="L10" s="69"/>
      <c r="N10" s="69"/>
      <c r="O10" s="69"/>
    </row>
    <row r="11" spans="1:15" x14ac:dyDescent="0.35">
      <c r="A11" s="81" t="s">
        <v>1225</v>
      </c>
      <c r="B11" s="81" t="str">
        <f>+VLOOKUP(A11,'[87]Budget DGD détaillé'!$C$5:$E$143,3,FALSE)</f>
        <v>Personnel projet</v>
      </c>
      <c r="C11" s="264">
        <v>440100.07820634585</v>
      </c>
      <c r="D11" s="264">
        <v>123735.0242492671</v>
      </c>
      <c r="E11" s="264">
        <v>273516.40451179701</v>
      </c>
      <c r="F11" s="264">
        <v>42848.649445281582</v>
      </c>
      <c r="G11" s="264">
        <v>0</v>
      </c>
      <c r="I11" s="82">
        <f t="shared" si="0"/>
        <v>0.20004547282623206</v>
      </c>
      <c r="L11" s="69"/>
      <c r="N11" s="69"/>
    </row>
    <row r="12" spans="1:15" x14ac:dyDescent="0.35">
      <c r="A12" s="81" t="s">
        <v>1226</v>
      </c>
      <c r="B12" s="81" t="str">
        <f>+VLOOKUP(A12,'[87]Budget DGD détaillé'!$C$5:$E$143,3,FALSE)</f>
        <v>Personnel support</v>
      </c>
      <c r="C12" s="264">
        <v>138078.57602183448</v>
      </c>
      <c r="D12" s="264">
        <v>38821.070021158674</v>
      </c>
      <c r="E12" s="264">
        <v>85814.01713792386</v>
      </c>
      <c r="F12" s="264">
        <v>13443.488862751898</v>
      </c>
      <c r="G12" s="264">
        <v>0</v>
      </c>
      <c r="I12" s="82">
        <f t="shared" si="0"/>
        <v>6.2762983683247217E-2</v>
      </c>
      <c r="L12" s="69"/>
      <c r="N12" s="69"/>
    </row>
    <row r="13" spans="1:15" x14ac:dyDescent="0.35">
      <c r="A13" s="81" t="s">
        <v>1227</v>
      </c>
      <c r="B13" s="81" t="str">
        <f>+VLOOKUP(A13,'[87]Budget DGD détaillé'!$C$5:$E$143,3,FALSE)</f>
        <v>Autres frais</v>
      </c>
      <c r="C13" s="264">
        <v>14146.941034244624</v>
      </c>
      <c r="D13" s="264">
        <v>3977.4409926473172</v>
      </c>
      <c r="E13" s="264">
        <v>8792.1376026494872</v>
      </c>
      <c r="F13" s="264">
        <v>1377.3624389478164</v>
      </c>
      <c r="G13" s="264">
        <v>0</v>
      </c>
      <c r="I13" s="82">
        <f t="shared" si="0"/>
        <v>6.430427187775682E-3</v>
      </c>
      <c r="L13" s="69"/>
      <c r="N13" s="69"/>
    </row>
    <row r="14" spans="1:15" x14ac:dyDescent="0.35">
      <c r="A14" s="79" t="s">
        <v>1228</v>
      </c>
      <c r="B14" s="79" t="str">
        <f>+VLOOKUP(A14,'[87]Budget DGD détaillé'!$C$5:$E$143,3,FALSE)</f>
        <v>Expatriates staff</v>
      </c>
      <c r="C14" s="263">
        <v>408171.96894949529</v>
      </c>
      <c r="D14" s="263">
        <v>114758.37196319923</v>
      </c>
      <c r="E14" s="263">
        <v>253673.50495498514</v>
      </c>
      <c r="F14" s="263">
        <v>39740.092031310844</v>
      </c>
      <c r="G14" s="263">
        <v>0</v>
      </c>
      <c r="I14" s="80">
        <f t="shared" si="0"/>
        <v>0.18553269714401641</v>
      </c>
      <c r="L14" s="69"/>
      <c r="N14" s="69"/>
      <c r="O14" s="69"/>
    </row>
    <row r="15" spans="1:15" x14ac:dyDescent="0.35">
      <c r="A15" s="77" t="s">
        <v>1229</v>
      </c>
      <c r="B15" s="77" t="str">
        <f>+VLOOKUP(A15,'[87]Budget DGD détaillé'!$C$5:$E$143,3,FALSE)</f>
        <v>3. Running costs</v>
      </c>
      <c r="C15" s="262">
        <v>254476.3851639998</v>
      </c>
      <c r="D15" s="262">
        <v>71546.548724697132</v>
      </c>
      <c r="E15" s="262">
        <v>158153.72309609558</v>
      </c>
      <c r="F15" s="262">
        <v>24776.113343206987</v>
      </c>
      <c r="G15" s="262">
        <v>0</v>
      </c>
      <c r="I15" s="78">
        <f t="shared" si="0"/>
        <v>0.11567107418093764</v>
      </c>
      <c r="L15" s="69"/>
      <c r="N15" s="69"/>
      <c r="O15" s="69"/>
    </row>
    <row r="16" spans="1:15" x14ac:dyDescent="0.35">
      <c r="A16" s="83" t="s">
        <v>1230</v>
      </c>
      <c r="B16" s="83" t="str">
        <f>+VLOOKUP(A16,'[87]Budget DGD détaillé'!$C$5:$E$143,3,FALSE)</f>
        <v>Running costs of vehicles</v>
      </c>
      <c r="C16" s="265">
        <v>66748.033788800181</v>
      </c>
      <c r="D16" s="265">
        <v>18766.344266759548</v>
      </c>
      <c r="E16" s="265">
        <v>41483.02423519388</v>
      </c>
      <c r="F16" s="265">
        <v>6498.6652868467272</v>
      </c>
      <c r="G16" s="265">
        <v>0</v>
      </c>
      <c r="I16" s="84">
        <f>C16/$C$32</f>
        <v>3.0340012739650798E-2</v>
      </c>
      <c r="L16" s="69"/>
      <c r="N16" s="69"/>
      <c r="O16" s="69"/>
    </row>
    <row r="17" spans="1:15" x14ac:dyDescent="0.35">
      <c r="A17" s="83" t="s">
        <v>1231</v>
      </c>
      <c r="B17" s="83" t="str">
        <f>+VLOOKUP(A17,'[87]Budget DGD détaillé'!$C$5:$E$143,3,FALSE)</f>
        <v>Travel costs</v>
      </c>
      <c r="C17" s="265">
        <v>6559.5763136912938</v>
      </c>
      <c r="D17" s="265">
        <v>1844.2381049951994</v>
      </c>
      <c r="E17" s="265">
        <v>4076.690319514968</v>
      </c>
      <c r="F17" s="265">
        <v>638.6478891811247</v>
      </c>
      <c r="G17" s="265">
        <v>0</v>
      </c>
      <c r="I17" s="84">
        <f t="shared" ref="I17:I32" si="1">C17/$C$32</f>
        <v>2.9816253397639278E-3</v>
      </c>
      <c r="L17" s="69"/>
      <c r="N17" s="69"/>
      <c r="O17" s="69"/>
    </row>
    <row r="18" spans="1:15" x14ac:dyDescent="0.35">
      <c r="A18" s="83" t="s">
        <v>1232</v>
      </c>
      <c r="B18" s="83" t="str">
        <f>+VLOOKUP(A18,'[87]Budget DGD détaillé'!$C$5:$E$143,3,FALSE)</f>
        <v>Communication, visibility, information</v>
      </c>
      <c r="C18" s="265">
        <v>7774.8998791079293</v>
      </c>
      <c r="D18" s="265">
        <v>2185.9287755590585</v>
      </c>
      <c r="E18" s="265">
        <v>4831.9979152008773</v>
      </c>
      <c r="F18" s="265">
        <v>756.97318834799125</v>
      </c>
      <c r="G18" s="265">
        <v>0</v>
      </c>
      <c r="I18" s="84">
        <f t="shared" si="1"/>
        <v>3.5340450945421662E-3</v>
      </c>
      <c r="L18" s="69"/>
      <c r="N18" s="69"/>
      <c r="O18" s="69"/>
    </row>
    <row r="19" spans="1:15" x14ac:dyDescent="0.35">
      <c r="A19" s="83" t="s">
        <v>1233</v>
      </c>
      <c r="B19" s="83" t="str">
        <f>+VLOOKUP(A19,'[87]Budget DGD détaillé'!$C$5:$E$143,3,FALSE)</f>
        <v>Buildings : rent and utilities</v>
      </c>
      <c r="C19" s="265">
        <v>76033.947347158421</v>
      </c>
      <c r="D19" s="265">
        <v>21377.097584511379</v>
      </c>
      <c r="E19" s="265">
        <v>47254.097258949754</v>
      </c>
      <c r="F19" s="265">
        <v>7402.7525036972684</v>
      </c>
      <c r="G19" s="265">
        <v>0</v>
      </c>
      <c r="I19" s="84">
        <f t="shared" si="1"/>
        <v>3.4560882174566772E-2</v>
      </c>
      <c r="L19" s="69"/>
      <c r="N19" s="69"/>
      <c r="O19" s="69"/>
    </row>
    <row r="20" spans="1:15" x14ac:dyDescent="0.35">
      <c r="A20" s="83" t="s">
        <v>1234</v>
      </c>
      <c r="B20" s="83" t="str">
        <f>+VLOOKUP(A20,'[87]Budget DGD détaillé'!$C$5:$E$143,3,FALSE)</f>
        <v>Supplies and materials</v>
      </c>
      <c r="C20" s="265">
        <v>18913.121924295287</v>
      </c>
      <c r="D20" s="265">
        <v>5317.4623587201131</v>
      </c>
      <c r="E20" s="265">
        <v>11754.256277139411</v>
      </c>
      <c r="F20" s="265">
        <v>1841.4032884357553</v>
      </c>
      <c r="G20" s="265">
        <v>0</v>
      </c>
      <c r="I20" s="84">
        <f t="shared" si="1"/>
        <v>8.5968728598859682E-3</v>
      </c>
      <c r="L20" s="69"/>
      <c r="N20" s="69"/>
      <c r="O20" s="69"/>
    </row>
    <row r="21" spans="1:15" x14ac:dyDescent="0.35">
      <c r="A21" s="83" t="s">
        <v>1235</v>
      </c>
      <c r="B21" s="83" t="str">
        <f>+VLOOKUP(A21,'[87]Budget DGD détaillé'!$C$5:$E$143,3,FALSE)</f>
        <v>External services</v>
      </c>
      <c r="C21" s="265">
        <v>78446.805910946656</v>
      </c>
      <c r="D21" s="265">
        <v>22055.477634151837</v>
      </c>
      <c r="E21" s="265">
        <v>48753.657090096684</v>
      </c>
      <c r="F21" s="265">
        <v>7637.6711866981204</v>
      </c>
      <c r="G21" s="265">
        <v>0</v>
      </c>
      <c r="I21" s="84">
        <f t="shared" si="1"/>
        <v>3.5657635972527989E-2</v>
      </c>
      <c r="L21" s="69"/>
      <c r="N21" s="69"/>
      <c r="O21" s="69"/>
    </row>
    <row r="22" spans="1:15" x14ac:dyDescent="0.35">
      <c r="A22" s="77" t="s">
        <v>1236</v>
      </c>
      <c r="B22" s="77" t="str">
        <f>+VLOOKUP(A22,'[87]Budget DGD détaillé'!$C$5:$E$143,3,FALSE)</f>
        <v>4. ACTIVITES</v>
      </c>
      <c r="C22" s="262">
        <v>705521.5188809497</v>
      </c>
      <c r="D22" s="262">
        <v>167889.12078078286</v>
      </c>
      <c r="E22" s="262">
        <v>371119.0825008346</v>
      </c>
      <c r="F22" s="262">
        <v>58138.93136287896</v>
      </c>
      <c r="G22" s="262">
        <v>108374.38423645322</v>
      </c>
      <c r="I22" s="78">
        <f t="shared" si="1"/>
        <v>0.32069157180982738</v>
      </c>
      <c r="L22" s="69"/>
      <c r="N22" s="69"/>
      <c r="O22" s="69"/>
    </row>
    <row r="23" spans="1:15" ht="53" customHeight="1" x14ac:dyDescent="0.35">
      <c r="A23" s="290" t="s">
        <v>1237</v>
      </c>
      <c r="B23" s="290" t="s">
        <v>1045</v>
      </c>
      <c r="C23" s="265">
        <v>167889.12078078289</v>
      </c>
      <c r="D23" s="265">
        <v>167889.12078078286</v>
      </c>
      <c r="E23" s="265">
        <v>0</v>
      </c>
      <c r="F23" s="265">
        <v>0</v>
      </c>
      <c r="G23" s="265">
        <v>0</v>
      </c>
      <c r="I23" s="84">
        <f t="shared" si="1"/>
        <v>7.6313230131318396E-2</v>
      </c>
      <c r="L23" s="69"/>
      <c r="N23" s="69"/>
      <c r="O23" s="69"/>
    </row>
    <row r="24" spans="1:15" ht="53" customHeight="1" x14ac:dyDescent="0.35">
      <c r="A24" s="290" t="s">
        <v>1238</v>
      </c>
      <c r="B24" s="290" t="s">
        <v>1046</v>
      </c>
      <c r="C24" s="265">
        <v>371119.0825008346</v>
      </c>
      <c r="D24" s="265">
        <v>0</v>
      </c>
      <c r="E24" s="265">
        <v>371119.0825008346</v>
      </c>
      <c r="F24" s="265">
        <v>0</v>
      </c>
      <c r="G24" s="265">
        <v>0</v>
      </c>
      <c r="I24" s="84">
        <f t="shared" si="1"/>
        <v>0.16869047748477858</v>
      </c>
      <c r="L24" s="69"/>
      <c r="N24" s="69"/>
    </row>
    <row r="25" spans="1:15" ht="53" customHeight="1" x14ac:dyDescent="0.35">
      <c r="A25" s="290" t="s">
        <v>1239</v>
      </c>
      <c r="B25" s="290" t="s">
        <v>1047</v>
      </c>
      <c r="C25" s="265">
        <v>58138.931362878968</v>
      </c>
      <c r="D25" s="265">
        <v>0</v>
      </c>
      <c r="E25" s="265">
        <v>0</v>
      </c>
      <c r="F25" s="265">
        <v>58138.93136287896</v>
      </c>
      <c r="G25" s="265">
        <v>0</v>
      </c>
      <c r="I25" s="84">
        <f t="shared" si="1"/>
        <v>2.6426784702014795E-2</v>
      </c>
      <c r="L25" s="69"/>
      <c r="N25" s="69"/>
    </row>
    <row r="26" spans="1:15" ht="23.5" customHeight="1" x14ac:dyDescent="0.35">
      <c r="A26" s="83" t="s">
        <v>1240</v>
      </c>
      <c r="B26" s="83" t="str">
        <f>+VLOOKUP(A26,'[87]Budget DGD détaillé'!$C$5:$E$143,3,FALSE)</f>
        <v>CRISIS MODIFIER</v>
      </c>
      <c r="C26" s="265">
        <v>108374.3842364532</v>
      </c>
      <c r="D26" s="265">
        <v>0</v>
      </c>
      <c r="E26" s="265">
        <v>0</v>
      </c>
      <c r="F26" s="265">
        <v>0</v>
      </c>
      <c r="G26" s="265">
        <v>108374.38423645322</v>
      </c>
      <c r="I26" s="84">
        <f t="shared" si="1"/>
        <v>4.926107949171555E-2</v>
      </c>
      <c r="L26" s="69"/>
      <c r="N26" s="69"/>
    </row>
    <row r="27" spans="1:15" ht="20" customHeight="1" x14ac:dyDescent="0.35">
      <c r="A27" s="77" t="s">
        <v>1241</v>
      </c>
      <c r="B27" s="77" t="str">
        <f>+VLOOKUP(A27,'[87]Budget DGD détaillé'!$C$5:$E$143,3,FALSE)</f>
        <v>5. Other operationnal costs</v>
      </c>
      <c r="C27" s="262">
        <v>111412.5</v>
      </c>
      <c r="D27" s="262">
        <f>SUM(D28:D29)</f>
        <v>2249.2161283598325</v>
      </c>
      <c r="E27" s="262">
        <f t="shared" ref="E27:G27" si="2">SUM(E28:E29)</f>
        <v>4971.8946768022306</v>
      </c>
      <c r="F27" s="262">
        <f t="shared" si="2"/>
        <v>778.8891948379345</v>
      </c>
      <c r="G27" s="262">
        <f t="shared" si="2"/>
        <v>103412.5</v>
      </c>
      <c r="I27" s="78">
        <f t="shared" si="1"/>
        <v>5.0642041083216544E-2</v>
      </c>
      <c r="L27" s="69"/>
      <c r="N27" s="69"/>
    </row>
    <row r="28" spans="1:15" ht="21" customHeight="1" x14ac:dyDescent="0.35">
      <c r="A28" s="83" t="s">
        <v>1242</v>
      </c>
      <c r="B28" s="83" t="str">
        <f>+VLOOKUP(A28,'[87]Budget DGD détaillé'!$C$5:$E$143,3,FALSE)</f>
        <v>Suivi et évaluation</v>
      </c>
      <c r="C28" s="265">
        <v>28000</v>
      </c>
      <c r="D28" s="265">
        <v>2249.2161283598325</v>
      </c>
      <c r="E28" s="265">
        <v>4971.8946768022306</v>
      </c>
      <c r="F28" s="265">
        <v>778.8891948379345</v>
      </c>
      <c r="G28" s="265">
        <v>20000</v>
      </c>
      <c r="I28" s="84">
        <f t="shared" si="1"/>
        <v>1.272727162867778E-2</v>
      </c>
      <c r="L28" s="69"/>
      <c r="N28" s="69"/>
    </row>
    <row r="29" spans="1:15" ht="18.649999999999999" customHeight="1" x14ac:dyDescent="0.35">
      <c r="A29" s="83" t="s">
        <v>1243</v>
      </c>
      <c r="B29" s="83" t="str">
        <f>+VLOOKUP(A29,'[87]Budget DGD détaillé'!$C$5:$E$143,3,FALSE)</f>
        <v>HQ support</v>
      </c>
      <c r="C29" s="265">
        <v>83412.5</v>
      </c>
      <c r="D29" s="265">
        <v>0</v>
      </c>
      <c r="E29" s="265">
        <v>0</v>
      </c>
      <c r="F29" s="265">
        <v>0</v>
      </c>
      <c r="G29" s="265">
        <v>83412.5</v>
      </c>
      <c r="I29" s="84">
        <f t="shared" si="1"/>
        <v>3.7914769454538762E-2</v>
      </c>
      <c r="L29" s="69"/>
      <c r="N29" s="69"/>
    </row>
    <row r="30" spans="1:15" x14ac:dyDescent="0.35">
      <c r="A30" s="77"/>
      <c r="B30" s="77" t="s">
        <v>515</v>
      </c>
      <c r="C30" s="262">
        <v>2085308.2368720379</v>
      </c>
      <c r="D30" s="262">
        <f>D27+D22+D15+D9+D8</f>
        <v>526744.30539681099</v>
      </c>
      <c r="E30" s="262">
        <f t="shared" ref="E30:G30" si="3">E27+E22+E15+E9+E8</f>
        <v>1164368.8550055223</v>
      </c>
      <c r="F30" s="262">
        <f t="shared" si="3"/>
        <v>182408.19223325109</v>
      </c>
      <c r="G30" s="262">
        <f t="shared" si="3"/>
        <v>211786.88423645322</v>
      </c>
      <c r="I30" s="78">
        <f t="shared" si="1"/>
        <v>0.94786729857819896</v>
      </c>
      <c r="L30" s="69"/>
      <c r="N30" s="69"/>
    </row>
    <row r="31" spans="1:15" x14ac:dyDescent="0.35">
      <c r="A31" s="77"/>
      <c r="B31" s="77" t="s">
        <v>516</v>
      </c>
      <c r="C31" s="262">
        <v>114691.95302796208</v>
      </c>
      <c r="D31" s="262">
        <f>D30*5.5%</f>
        <v>28970.936796824604</v>
      </c>
      <c r="E31" s="262">
        <f t="shared" ref="E31:G31" si="4">E30*5.5%</f>
        <v>64040.287025303725</v>
      </c>
      <c r="F31" s="262">
        <f t="shared" si="4"/>
        <v>10032.45057282881</v>
      </c>
      <c r="G31" s="262">
        <f t="shared" si="4"/>
        <v>11648.278633004928</v>
      </c>
      <c r="I31" s="78">
        <f t="shared" si="1"/>
        <v>5.2132701421800945E-2</v>
      </c>
      <c r="L31" s="69"/>
      <c r="N31" s="69"/>
    </row>
    <row r="32" spans="1:15" ht="15" thickBot="1" x14ac:dyDescent="0.4">
      <c r="A32" s="85"/>
      <c r="B32" s="85" t="s">
        <v>517</v>
      </c>
      <c r="C32" s="86">
        <v>2200000.1899000001</v>
      </c>
      <c r="D32" s="86">
        <f>D30+D31</f>
        <v>555715.24219363555</v>
      </c>
      <c r="E32" s="86">
        <f t="shared" ref="E32:G32" si="5">E30+E31</f>
        <v>1228409.1420308261</v>
      </c>
      <c r="F32" s="86">
        <f t="shared" si="5"/>
        <v>192440.64280607991</v>
      </c>
      <c r="G32" s="86">
        <f t="shared" si="5"/>
        <v>223435.16286945814</v>
      </c>
      <c r="I32" s="212">
        <f t="shared" si="1"/>
        <v>1</v>
      </c>
      <c r="L32" s="69"/>
      <c r="N32" s="69"/>
    </row>
  </sheetData>
  <mergeCells count="1">
    <mergeCell ref="B3:G3"/>
  </mergeCells>
  <pageMargins left="0.7" right="0.7" top="0.75" bottom="0.75" header="0.3" footer="0.3"/>
  <pageSetup paperSize="9" scale="58"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4F766-4BF8-412C-93AE-96D4A886118C}">
  <sheetPr>
    <tabColor theme="0" tint="-0.499984740745262"/>
  </sheetPr>
  <dimension ref="A2:M33"/>
  <sheetViews>
    <sheetView topLeftCell="A22" zoomScaleNormal="100" workbookViewId="0">
      <selection activeCell="I10" activeCellId="1" sqref="I21 I10"/>
    </sheetView>
  </sheetViews>
  <sheetFormatPr defaultColWidth="10.90625" defaultRowHeight="14.5" x14ac:dyDescent="0.35"/>
  <cols>
    <col min="1" max="1" width="7.6328125" customWidth="1"/>
    <col min="2" max="2" width="57.54296875" customWidth="1"/>
    <col min="8" max="8" width="5.36328125" customWidth="1"/>
  </cols>
  <sheetData>
    <row r="2" spans="1:13" x14ac:dyDescent="0.35">
      <c r="B2" s="67" t="s">
        <v>492</v>
      </c>
      <c r="I2" s="68"/>
      <c r="M2" s="69"/>
    </row>
    <row r="3" spans="1:13" ht="51" customHeight="1" x14ac:dyDescent="0.35">
      <c r="B3" s="339" t="s">
        <v>1244</v>
      </c>
      <c r="C3" s="339"/>
      <c r="D3" s="339"/>
      <c r="E3" s="339"/>
      <c r="F3" s="339"/>
      <c r="G3" s="339"/>
      <c r="I3" s="68"/>
      <c r="M3" s="69"/>
    </row>
    <row r="4" spans="1:13" x14ac:dyDescent="0.35">
      <c r="B4" s="67" t="s">
        <v>1245</v>
      </c>
      <c r="I4" s="68"/>
      <c r="M4" s="69"/>
    </row>
    <row r="5" spans="1:13" ht="15" thickBot="1" x14ac:dyDescent="0.4"/>
    <row r="6" spans="1:13" ht="37.5" x14ac:dyDescent="0.35">
      <c r="B6" s="71" t="s">
        <v>494</v>
      </c>
      <c r="C6" s="72" t="s">
        <v>495</v>
      </c>
      <c r="D6" s="73" t="s">
        <v>11</v>
      </c>
      <c r="E6" s="73" t="s">
        <v>12</v>
      </c>
      <c r="F6" s="74" t="s">
        <v>13</v>
      </c>
      <c r="G6" s="75" t="s">
        <v>14</v>
      </c>
      <c r="H6" s="70"/>
      <c r="I6" s="76" t="s">
        <v>496</v>
      </c>
    </row>
    <row r="7" spans="1:13" x14ac:dyDescent="0.35">
      <c r="A7" s="247" t="s">
        <v>668</v>
      </c>
      <c r="B7" s="77" t="s">
        <v>497</v>
      </c>
      <c r="C7" s="262">
        <v>34676.373424691054</v>
      </c>
      <c r="D7" s="262">
        <v>8669.0933561727634</v>
      </c>
      <c r="E7" s="262">
        <v>26007.280068518288</v>
      </c>
      <c r="F7" s="262"/>
      <c r="G7" s="262">
        <v>0</v>
      </c>
      <c r="I7" s="78">
        <f>C7/$C$31</f>
        <v>4.6859975445845602E-2</v>
      </c>
    </row>
    <row r="8" spans="1:13" x14ac:dyDescent="0.35">
      <c r="A8" s="247" t="s">
        <v>669</v>
      </c>
      <c r="B8" s="77" t="s">
        <v>498</v>
      </c>
      <c r="C8" s="262">
        <v>333260.72726314864</v>
      </c>
      <c r="D8" s="262">
        <v>83315.18181578716</v>
      </c>
      <c r="E8" s="262">
        <v>249945.54544736154</v>
      </c>
      <c r="F8" s="300"/>
      <c r="G8" s="301">
        <v>0</v>
      </c>
      <c r="I8" s="78">
        <f t="shared" ref="I8:I31" si="0">C8/$C$31</f>
        <v>0.45035244330066299</v>
      </c>
    </row>
    <row r="9" spans="1:13" x14ac:dyDescent="0.35">
      <c r="A9" s="248" t="s">
        <v>1246</v>
      </c>
      <c r="B9" s="79" t="s">
        <v>499</v>
      </c>
      <c r="C9" s="263">
        <v>244704.72726314864</v>
      </c>
      <c r="D9" s="263">
        <v>61176.18181578716</v>
      </c>
      <c r="E9" s="263">
        <v>183528.54544736154</v>
      </c>
      <c r="F9" s="302"/>
      <c r="G9" s="206">
        <v>0</v>
      </c>
      <c r="I9" s="80">
        <f t="shared" si="0"/>
        <v>0.33068214402341739</v>
      </c>
    </row>
    <row r="10" spans="1:13" x14ac:dyDescent="0.35">
      <c r="A10" s="215" t="s">
        <v>1247</v>
      </c>
      <c r="B10" s="81" t="s">
        <v>500</v>
      </c>
      <c r="C10" s="264">
        <v>174218.76911782695</v>
      </c>
      <c r="D10" s="264">
        <v>43554.692279456736</v>
      </c>
      <c r="E10" s="264">
        <v>130664.07683837025</v>
      </c>
      <c r="F10" s="303"/>
      <c r="G10" s="207">
        <v>0</v>
      </c>
      <c r="I10" s="82">
        <f t="shared" si="0"/>
        <v>0.23543082614440242</v>
      </c>
    </row>
    <row r="11" spans="1:13" x14ac:dyDescent="0.35">
      <c r="A11" s="215" t="s">
        <v>1248</v>
      </c>
      <c r="B11" s="81" t="s">
        <v>501</v>
      </c>
      <c r="C11" s="264">
        <v>70485.958145321696</v>
      </c>
      <c r="D11" s="264">
        <v>17621.489536330424</v>
      </c>
      <c r="E11" s="264">
        <v>52864.468608991279</v>
      </c>
      <c r="F11" s="303"/>
      <c r="G11" s="207">
        <v>0</v>
      </c>
      <c r="I11" s="82">
        <f t="shared" si="0"/>
        <v>9.5251317879015002E-2</v>
      </c>
    </row>
    <row r="12" spans="1:13" x14ac:dyDescent="0.35">
      <c r="A12" s="215" t="s">
        <v>1249</v>
      </c>
      <c r="B12" s="81" t="s">
        <v>502</v>
      </c>
      <c r="C12" s="264">
        <v>0</v>
      </c>
      <c r="D12" s="264">
        <v>0</v>
      </c>
      <c r="E12" s="264">
        <v>0</v>
      </c>
      <c r="F12" s="303"/>
      <c r="G12" s="207">
        <v>0</v>
      </c>
      <c r="I12" s="82">
        <f t="shared" si="0"/>
        <v>0</v>
      </c>
    </row>
    <row r="13" spans="1:13" x14ac:dyDescent="0.35">
      <c r="A13" s="248" t="s">
        <v>1250</v>
      </c>
      <c r="B13" s="79" t="s">
        <v>503</v>
      </c>
      <c r="C13" s="263">
        <v>88556</v>
      </c>
      <c r="D13" s="263">
        <v>22139</v>
      </c>
      <c r="E13" s="263">
        <v>66417</v>
      </c>
      <c r="F13" s="302"/>
      <c r="G13" s="206">
        <v>0</v>
      </c>
      <c r="I13" s="80">
        <f t="shared" si="0"/>
        <v>0.11967029927724557</v>
      </c>
    </row>
    <row r="14" spans="1:13" x14ac:dyDescent="0.35">
      <c r="A14" s="247" t="s">
        <v>670</v>
      </c>
      <c r="B14" s="77" t="s">
        <v>504</v>
      </c>
      <c r="C14" s="262">
        <v>71641.60365737589</v>
      </c>
      <c r="D14" s="262">
        <f>SUM(D15:D20)</f>
        <v>17910.400914343973</v>
      </c>
      <c r="E14" s="262">
        <f t="shared" ref="E14:G14" si="1">SUM(E15:E20)</f>
        <v>53731.202743031921</v>
      </c>
      <c r="F14" s="262"/>
      <c r="G14" s="262">
        <f t="shared" si="1"/>
        <v>0</v>
      </c>
      <c r="I14" s="78">
        <f t="shared" si="0"/>
        <v>9.6813001381950217E-2</v>
      </c>
    </row>
    <row r="15" spans="1:13" x14ac:dyDescent="0.35">
      <c r="A15" s="248" t="s">
        <v>1251</v>
      </c>
      <c r="B15" s="83" t="s">
        <v>505</v>
      </c>
      <c r="C15" s="265">
        <v>18615.563440597089</v>
      </c>
      <c r="D15" s="265">
        <v>4653.8908601492712</v>
      </c>
      <c r="E15" s="265">
        <v>13961.672580447814</v>
      </c>
      <c r="F15" s="304"/>
      <c r="G15" s="208">
        <v>0</v>
      </c>
      <c r="I15" s="84">
        <f t="shared" si="0"/>
        <v>2.5156172909241666E-2</v>
      </c>
    </row>
    <row r="16" spans="1:13" x14ac:dyDescent="0.35">
      <c r="A16" s="248" t="s">
        <v>1252</v>
      </c>
      <c r="B16" s="83" t="s">
        <v>506</v>
      </c>
      <c r="C16" s="265">
        <v>664.38272360210442</v>
      </c>
      <c r="D16" s="265">
        <v>166.09568090052611</v>
      </c>
      <c r="E16" s="265">
        <v>498.28704270157834</v>
      </c>
      <c r="F16" s="304"/>
      <c r="G16" s="208">
        <v>0</v>
      </c>
      <c r="I16" s="84">
        <f t="shared" si="0"/>
        <v>8.9781470897618866E-4</v>
      </c>
    </row>
    <row r="17" spans="1:9" x14ac:dyDescent="0.35">
      <c r="A17" s="248" t="s">
        <v>1253</v>
      </c>
      <c r="B17" s="83" t="s">
        <v>507</v>
      </c>
      <c r="C17" s="265">
        <v>2752.9670867490513</v>
      </c>
      <c r="D17" s="265">
        <v>688.24177168726283</v>
      </c>
      <c r="E17" s="265">
        <v>2064.7253150617885</v>
      </c>
      <c r="F17" s="304"/>
      <c r="G17" s="208">
        <v>0</v>
      </c>
      <c r="I17" s="84">
        <f t="shared" si="0"/>
        <v>3.7202266946527152E-3</v>
      </c>
    </row>
    <row r="18" spans="1:9" x14ac:dyDescent="0.35">
      <c r="A18" s="248" t="s">
        <v>1254</v>
      </c>
      <c r="B18" s="83" t="s">
        <v>508</v>
      </c>
      <c r="C18" s="265">
        <v>24940.792273339037</v>
      </c>
      <c r="D18" s="265">
        <v>6235.1980683347592</v>
      </c>
      <c r="E18" s="265">
        <v>18705.594205004283</v>
      </c>
      <c r="F18" s="304"/>
      <c r="G18" s="208">
        <v>0</v>
      </c>
      <c r="I18" s="84">
        <f t="shared" si="0"/>
        <v>3.3703781511835409E-2</v>
      </c>
    </row>
    <row r="19" spans="1:9" x14ac:dyDescent="0.35">
      <c r="A19" s="248" t="s">
        <v>1255</v>
      </c>
      <c r="B19" s="83" t="s">
        <v>509</v>
      </c>
      <c r="C19" s="265">
        <v>24667.898133088609</v>
      </c>
      <c r="D19" s="265">
        <v>6166.9745332721523</v>
      </c>
      <c r="E19" s="265">
        <v>18500.923599816459</v>
      </c>
      <c r="F19" s="304"/>
      <c r="G19" s="208">
        <v>0</v>
      </c>
      <c r="I19" s="84">
        <f t="shared" si="0"/>
        <v>3.3335005557244245E-2</v>
      </c>
    </row>
    <row r="20" spans="1:9" x14ac:dyDescent="0.35">
      <c r="A20" s="248" t="s">
        <v>1256</v>
      </c>
      <c r="B20" s="83" t="s">
        <v>510</v>
      </c>
      <c r="C20" s="265">
        <v>0</v>
      </c>
      <c r="D20" s="265">
        <v>0</v>
      </c>
      <c r="E20" s="265">
        <v>0</v>
      </c>
      <c r="F20" s="304"/>
      <c r="G20" s="208">
        <v>0</v>
      </c>
      <c r="I20" s="84">
        <f t="shared" si="0"/>
        <v>0</v>
      </c>
    </row>
    <row r="21" spans="1:9" x14ac:dyDescent="0.35">
      <c r="A21" s="247" t="s">
        <v>1257</v>
      </c>
      <c r="B21" s="77" t="s">
        <v>511</v>
      </c>
      <c r="C21" s="262">
        <v>206229.02604612746</v>
      </c>
      <c r="D21" s="262">
        <v>11424.813410008563</v>
      </c>
      <c r="E21" s="262">
        <v>159733.2126361189</v>
      </c>
      <c r="F21" s="262"/>
      <c r="G21" s="262">
        <v>35071</v>
      </c>
      <c r="I21" s="78">
        <f t="shared" si="0"/>
        <v>0.27868794058669027</v>
      </c>
    </row>
    <row r="22" spans="1:9" ht="78" x14ac:dyDescent="0.35">
      <c r="A22" s="248" t="s">
        <v>1258</v>
      </c>
      <c r="B22" s="290" t="s">
        <v>1045</v>
      </c>
      <c r="C22" s="265">
        <v>11424.813410008563</v>
      </c>
      <c r="D22" s="265">
        <v>11424.813410008563</v>
      </c>
      <c r="E22" s="265">
        <v>0</v>
      </c>
      <c r="F22" s="304"/>
      <c r="G22" s="208">
        <v>0</v>
      </c>
      <c r="H22" s="211"/>
      <c r="I22" s="84">
        <f t="shared" si="0"/>
        <v>1.5438940782808767E-2</v>
      </c>
    </row>
    <row r="23" spans="1:9" ht="52" x14ac:dyDescent="0.35">
      <c r="A23" s="248" t="s">
        <v>1259</v>
      </c>
      <c r="B23" s="290" t="s">
        <v>1046</v>
      </c>
      <c r="C23" s="265">
        <v>159733.2126361189</v>
      </c>
      <c r="D23" s="265">
        <v>0</v>
      </c>
      <c r="E23" s="265">
        <v>159733.2126361189</v>
      </c>
      <c r="F23" s="304"/>
      <c r="G23" s="208">
        <v>0</v>
      </c>
      <c r="H23" s="211"/>
      <c r="I23" s="84">
        <f t="shared" si="0"/>
        <v>0.21585574507295105</v>
      </c>
    </row>
    <row r="24" spans="1:9" ht="65" x14ac:dyDescent="0.35">
      <c r="A24" s="248" t="s">
        <v>1260</v>
      </c>
      <c r="B24" s="290" t="s">
        <v>1047</v>
      </c>
      <c r="C24" s="265">
        <v>0</v>
      </c>
      <c r="D24" s="265">
        <v>0</v>
      </c>
      <c r="E24" s="265">
        <v>0</v>
      </c>
      <c r="F24" s="304"/>
      <c r="G24" s="208">
        <v>0</v>
      </c>
      <c r="H24" s="211"/>
      <c r="I24" s="84">
        <f t="shared" si="0"/>
        <v>0</v>
      </c>
    </row>
    <row r="25" spans="1:9" x14ac:dyDescent="0.35">
      <c r="A25" s="248" t="s">
        <v>1261</v>
      </c>
      <c r="B25" s="83" t="s">
        <v>725</v>
      </c>
      <c r="C25" s="265">
        <v>35071</v>
      </c>
      <c r="D25" s="265">
        <v>0</v>
      </c>
      <c r="E25" s="265">
        <v>0</v>
      </c>
      <c r="F25" s="304"/>
      <c r="G25" s="208">
        <v>35071</v>
      </c>
      <c r="I25" s="84">
        <f t="shared" si="0"/>
        <v>4.7393254730930479E-2</v>
      </c>
    </row>
    <row r="26" spans="1:9" x14ac:dyDescent="0.35">
      <c r="A26" s="247" t="s">
        <v>1262</v>
      </c>
      <c r="B26" s="77" t="s">
        <v>512</v>
      </c>
      <c r="C26" s="262">
        <v>55613.900538358008</v>
      </c>
      <c r="D26" s="262">
        <v>3448.0912761531868</v>
      </c>
      <c r="E26" s="262">
        <v>10344.27382845956</v>
      </c>
      <c r="F26" s="300"/>
      <c r="G26" s="301">
        <v>41821.535433745259</v>
      </c>
      <c r="I26" s="78">
        <f t="shared" si="0"/>
        <v>7.5153937863050177E-2</v>
      </c>
    </row>
    <row r="27" spans="1:9" x14ac:dyDescent="0.35">
      <c r="A27" s="248" t="s">
        <v>1263</v>
      </c>
      <c r="B27" s="83" t="s">
        <v>513</v>
      </c>
      <c r="C27" s="265">
        <v>27557.200538358007</v>
      </c>
      <c r="D27" s="265">
        <v>3448.0912761531868</v>
      </c>
      <c r="E27" s="265">
        <v>10344.27382845956</v>
      </c>
      <c r="F27" s="304"/>
      <c r="G27" s="208">
        <v>13764.835433745258</v>
      </c>
      <c r="I27" s="84">
        <f t="shared" si="0"/>
        <v>3.723946921347368E-2</v>
      </c>
    </row>
    <row r="28" spans="1:9" x14ac:dyDescent="0.35">
      <c r="A28" s="248" t="s">
        <v>1264</v>
      </c>
      <c r="B28" s="83" t="s">
        <v>514</v>
      </c>
      <c r="C28" s="265">
        <v>28056.7</v>
      </c>
      <c r="D28" s="265">
        <v>0</v>
      </c>
      <c r="E28" s="265">
        <v>0</v>
      </c>
      <c r="F28" s="304"/>
      <c r="G28" s="208">
        <v>28056.7</v>
      </c>
      <c r="I28" s="84">
        <f t="shared" si="0"/>
        <v>3.7914468649576497E-2</v>
      </c>
    </row>
    <row r="29" spans="1:9" x14ac:dyDescent="0.35">
      <c r="B29" s="77" t="s">
        <v>515</v>
      </c>
      <c r="C29" s="262">
        <v>701421.63092970091</v>
      </c>
      <c r="D29" s="262">
        <f>D7+D8+D14+D21+D26</f>
        <v>124767.58077246563</v>
      </c>
      <c r="E29" s="262">
        <f t="shared" ref="E29:G29" si="2">E7+E8+E14+E21+E26</f>
        <v>499761.51472349023</v>
      </c>
      <c r="F29" s="262"/>
      <c r="G29" s="262">
        <f t="shared" si="2"/>
        <v>76892.535433745259</v>
      </c>
      <c r="I29" s="78">
        <f t="shared" si="0"/>
        <v>0.94786729857819907</v>
      </c>
    </row>
    <row r="30" spans="1:9" x14ac:dyDescent="0.35">
      <c r="B30" s="77" t="s">
        <v>516</v>
      </c>
      <c r="C30" s="262">
        <v>38578.189701133553</v>
      </c>
      <c r="D30" s="262">
        <f>D29*5.5%</f>
        <v>6862.2169424856102</v>
      </c>
      <c r="E30" s="262">
        <f t="shared" ref="E30:G30" si="3">E29*5.5%</f>
        <v>27486.883309791963</v>
      </c>
      <c r="F30" s="262"/>
      <c r="G30" s="262">
        <f t="shared" si="3"/>
        <v>4229.0894488559888</v>
      </c>
      <c r="I30" s="78">
        <f t="shared" si="0"/>
        <v>5.2132701421800952E-2</v>
      </c>
    </row>
    <row r="31" spans="1:9" ht="15" thickBot="1" x14ac:dyDescent="0.4">
      <c r="B31" s="85" t="s">
        <v>517</v>
      </c>
      <c r="C31" s="86">
        <v>739999.82063083444</v>
      </c>
      <c r="D31" s="86">
        <f>D29+D30</f>
        <v>131629.79771495124</v>
      </c>
      <c r="E31" s="86">
        <f t="shared" ref="E31:G31" si="4">E29+E30</f>
        <v>527248.39803328214</v>
      </c>
      <c r="F31" s="86"/>
      <c r="G31" s="86">
        <f t="shared" si="4"/>
        <v>81121.624882601245</v>
      </c>
      <c r="I31" s="212">
        <f t="shared" si="0"/>
        <v>1</v>
      </c>
    </row>
    <row r="32" spans="1:9" x14ac:dyDescent="0.35">
      <c r="C32" s="69"/>
      <c r="D32" s="69"/>
      <c r="E32" s="69"/>
      <c r="F32" s="69"/>
      <c r="G32" s="69"/>
    </row>
    <row r="33" spans="3:7" x14ac:dyDescent="0.35">
      <c r="C33" s="69"/>
      <c r="D33" s="69"/>
      <c r="E33" s="69"/>
      <c r="F33" s="69"/>
      <c r="G33" s="69"/>
    </row>
  </sheetData>
  <mergeCells count="1">
    <mergeCell ref="B3:G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FDDB4-8BA2-4C7D-A220-67CD36450AA0}">
  <sheetPr>
    <tabColor theme="0" tint="-0.499984740745262"/>
    <pageSetUpPr fitToPage="1"/>
  </sheetPr>
  <dimension ref="A2:O35"/>
  <sheetViews>
    <sheetView tabSelected="1" topLeftCell="A12" zoomScale="50" zoomScaleNormal="50" workbookViewId="0">
      <selection activeCell="I34" sqref="I34"/>
    </sheetView>
  </sheetViews>
  <sheetFormatPr defaultColWidth="11.453125" defaultRowHeight="14.5" x14ac:dyDescent="0.35"/>
  <cols>
    <col min="1" max="1" width="7.54296875" customWidth="1"/>
    <col min="2" max="2" width="69.81640625" style="70" customWidth="1"/>
    <col min="3" max="3" width="12.54296875" customWidth="1"/>
    <col min="4" max="7" width="11.453125" customWidth="1"/>
    <col min="8" max="8" width="4.453125" customWidth="1"/>
    <col min="9" max="9" width="11.453125" style="68" customWidth="1"/>
    <col min="10" max="10" width="4" customWidth="1"/>
    <col min="11" max="11" width="5.54296875" customWidth="1"/>
    <col min="13" max="13" width="16.54296875" style="69" customWidth="1"/>
  </cols>
  <sheetData>
    <row r="2" spans="1:15" x14ac:dyDescent="0.35">
      <c r="B2" s="67" t="s">
        <v>492</v>
      </c>
    </row>
    <row r="3" spans="1:15" ht="29.25" customHeight="1" x14ac:dyDescent="0.35">
      <c r="B3" s="339" t="s">
        <v>1265</v>
      </c>
      <c r="C3" s="339"/>
      <c r="D3" s="339"/>
      <c r="E3" s="339"/>
      <c r="F3" s="339"/>
      <c r="G3" s="339"/>
    </row>
    <row r="4" spans="1:15" x14ac:dyDescent="0.35">
      <c r="B4" s="67" t="s">
        <v>762</v>
      </c>
    </row>
    <row r="6" spans="1:15" ht="15" thickBot="1" x14ac:dyDescent="0.4">
      <c r="J6" s="298"/>
    </row>
    <row r="7" spans="1:15" s="70" customFormat="1" ht="51.65" customHeight="1" x14ac:dyDescent="0.35">
      <c r="B7" s="71" t="s">
        <v>494</v>
      </c>
      <c r="C7" s="72" t="s">
        <v>495</v>
      </c>
      <c r="D7" s="73" t="s">
        <v>11</v>
      </c>
      <c r="E7" s="73" t="s">
        <v>12</v>
      </c>
      <c r="F7" s="74" t="s">
        <v>13</v>
      </c>
      <c r="G7" s="75" t="s">
        <v>14</v>
      </c>
      <c r="I7" s="76" t="s">
        <v>496</v>
      </c>
      <c r="M7" s="299"/>
    </row>
    <row r="8" spans="1:15" x14ac:dyDescent="0.35">
      <c r="A8" s="77" t="s">
        <v>1266</v>
      </c>
      <c r="B8" s="77" t="s">
        <v>497</v>
      </c>
      <c r="C8" s="262">
        <f>VLOOKUP($A8,'[86]MALI Budget DGD détaillé'!$B$6:$Q$155,10,FALSE)</f>
        <v>17241.983849551114</v>
      </c>
      <c r="D8" s="262">
        <f>VLOOKUP($A8,'[86]MALI Budget DGD détaillé'!$B$6:$Q$155,11,FALSE)</f>
        <v>3457.5846915014527</v>
      </c>
      <c r="E8" s="262">
        <f>VLOOKUP($A8,'[86]MALI Budget DGD détaillé'!$B$6:$Q$155,12,FALSE)</f>
        <v>13487.598681821479</v>
      </c>
      <c r="F8" s="262">
        <f>VLOOKUP($A8,'[86]MALI Budget DGD détaillé'!$B$6:$Q$155,13,FALSE)</f>
        <v>296.80047622818608</v>
      </c>
      <c r="G8" s="301">
        <f>VLOOKUP($A8,'[86]MALI Budget DGD détaillé'!$B$6:$Q$155,14,FALSE)</f>
        <v>0</v>
      </c>
      <c r="I8" s="78">
        <f>C8/$C$32</f>
        <v>7.1841594162369042E-3</v>
      </c>
      <c r="N8" s="69"/>
      <c r="O8" s="69"/>
    </row>
    <row r="9" spans="1:15" x14ac:dyDescent="0.35">
      <c r="A9" s="77" t="s">
        <v>1267</v>
      </c>
      <c r="B9" s="77" t="s">
        <v>498</v>
      </c>
      <c r="C9" s="262">
        <f>SUBTOTAL(9,C10:C14)</f>
        <v>1113697.103291458</v>
      </c>
      <c r="D9" s="262">
        <f t="shared" ref="D9:G9" si="0">SUBTOTAL(9,D10:D14)</f>
        <v>223332.88842573116</v>
      </c>
      <c r="E9" s="262">
        <f t="shared" si="0"/>
        <v>871193.22888667113</v>
      </c>
      <c r="F9" s="262">
        <f t="shared" si="0"/>
        <v>19170.985979056102</v>
      </c>
      <c r="G9" s="301">
        <f t="shared" si="0"/>
        <v>0</v>
      </c>
      <c r="I9" s="78">
        <f t="shared" ref="I9:I32" si="1">C9/$C$32</f>
        <v>0.46404042604734219</v>
      </c>
      <c r="N9" s="69"/>
      <c r="O9" s="69"/>
    </row>
    <row r="10" spans="1:15" x14ac:dyDescent="0.35">
      <c r="A10" s="79" t="s">
        <v>1268</v>
      </c>
      <c r="B10" s="79" t="s">
        <v>499</v>
      </c>
      <c r="C10" s="263">
        <f>SUBTOTAL(9,C11:C13)</f>
        <v>679822.1032914581</v>
      </c>
      <c r="D10" s="263">
        <f t="shared" ref="D10:G10" si="2">SUBTOTAL(9,D11:D13)</f>
        <v>136326.68478262494</v>
      </c>
      <c r="E10" s="263">
        <f t="shared" si="2"/>
        <v>531793.0804386927</v>
      </c>
      <c r="F10" s="263">
        <f t="shared" si="2"/>
        <v>11702.338070140629</v>
      </c>
      <c r="G10" s="206">
        <f t="shared" si="2"/>
        <v>0</v>
      </c>
      <c r="I10" s="80">
        <f t="shared" si="1"/>
        <v>0.28325918915963127</v>
      </c>
      <c r="L10" s="69"/>
      <c r="N10" s="69"/>
      <c r="O10" s="69"/>
    </row>
    <row r="11" spans="1:15" x14ac:dyDescent="0.35">
      <c r="A11" s="81" t="s">
        <v>1269</v>
      </c>
      <c r="B11" s="81" t="s">
        <v>500</v>
      </c>
      <c r="C11" s="264">
        <f>VLOOKUP($A11,'[86]MALI Budget DGD détaillé'!$B$6:$Q$155,10,FALSE)</f>
        <v>457909.23490411724</v>
      </c>
      <c r="D11" s="264">
        <f>VLOOKUP($A11,'[86]MALI Budget DGD détaillé'!$B$6:$Q$155,11,FALSE)</f>
        <v>91825.858005477596</v>
      </c>
      <c r="E11" s="264">
        <f>VLOOKUP($A11,'[86]MALI Budget DGD détaillé'!$B$6:$Q$155,12,FALSE)</f>
        <v>358201.00789895153</v>
      </c>
      <c r="F11" s="264">
        <f>VLOOKUP($A11,'[86]MALI Budget DGD détaillé'!$B$6:$Q$155,13,FALSE)</f>
        <v>7882.3689996882003</v>
      </c>
      <c r="G11" s="207">
        <f>VLOOKUP($A11,'[86]MALI Budget DGD détaillé'!$B$6:$Q$155,14,FALSE)</f>
        <v>0</v>
      </c>
      <c r="I11" s="82">
        <f t="shared" si="1"/>
        <v>0.1907955007047461</v>
      </c>
      <c r="L11" s="69"/>
      <c r="N11" s="69"/>
    </row>
    <row r="12" spans="1:15" x14ac:dyDescent="0.35">
      <c r="A12" s="81" t="s">
        <v>1270</v>
      </c>
      <c r="B12" s="81" t="s">
        <v>501</v>
      </c>
      <c r="C12" s="264">
        <f>VLOOKUP($A12,'[86]MALI Budget DGD détaillé'!$B$6:$Q$155,10,FALSE)</f>
        <v>188662.43125692688</v>
      </c>
      <c r="D12" s="264">
        <f>VLOOKUP($A12,'[86]MALI Budget DGD détaillé'!$B$6:$Q$155,11,FALSE)</f>
        <v>37833.020832598588</v>
      </c>
      <c r="E12" s="264">
        <f>VLOOKUP($A12,'[86]MALI Budget DGD détaillé'!$B$6:$Q$155,12,FALSE)</f>
        <v>147581.80852816484</v>
      </c>
      <c r="F12" s="264">
        <f>VLOOKUP($A12,'[86]MALI Budget DGD détaillé'!$B$6:$Q$155,13,FALSE)</f>
        <v>3247.6018961635395</v>
      </c>
      <c r="G12" s="207">
        <f>VLOOKUP($A12,'[86]MALI Budget DGD détaillé'!$B$6:$Q$155,14,FALSE)</f>
        <v>0</v>
      </c>
      <c r="I12" s="82">
        <f t="shared" si="1"/>
        <v>7.8609340655419163E-2</v>
      </c>
      <c r="L12" s="69"/>
      <c r="N12" s="69"/>
    </row>
    <row r="13" spans="1:15" x14ac:dyDescent="0.35">
      <c r="A13" s="81" t="s">
        <v>1271</v>
      </c>
      <c r="B13" s="81" t="s">
        <v>502</v>
      </c>
      <c r="C13" s="264">
        <f>VLOOKUP($A13,'[86]MALI Budget DGD détaillé'!$B$6:$Q$155,10,FALSE)</f>
        <v>33250.437130413964</v>
      </c>
      <c r="D13" s="264">
        <f>VLOOKUP($A13,'[86]MALI Budget DGD détaillé'!$B$6:$Q$155,11,FALSE)</f>
        <v>6667.8059445487697</v>
      </c>
      <c r="E13" s="264">
        <f>VLOOKUP($A13,'[86]MALI Budget DGD détaillé'!$B$6:$Q$155,12,FALSE)</f>
        <v>26010.26401157631</v>
      </c>
      <c r="F13" s="264">
        <f>VLOOKUP($A13,'[86]MALI Budget DGD détaillé'!$B$6:$Q$155,13,FALSE)</f>
        <v>572.36717428888846</v>
      </c>
      <c r="G13" s="207">
        <f>VLOOKUP($A13,'[86]MALI Budget DGD détaillé'!$B$6:$Q$155,14,FALSE)</f>
        <v>0</v>
      </c>
      <c r="I13" s="82">
        <f t="shared" si="1"/>
        <v>1.3854347799465993E-2</v>
      </c>
      <c r="L13" s="69"/>
      <c r="N13" s="69"/>
    </row>
    <row r="14" spans="1:15" x14ac:dyDescent="0.35">
      <c r="A14" s="79" t="s">
        <v>1272</v>
      </c>
      <c r="B14" s="79" t="s">
        <v>503</v>
      </c>
      <c r="C14" s="263">
        <f>VLOOKUP($A14,'[86]MALI Budget DGD détaillé'!$B$6:$Q$155,10,FALSE)</f>
        <v>433875</v>
      </c>
      <c r="D14" s="263">
        <f>VLOOKUP($A14,'[86]MALI Budget DGD détaillé'!$B$6:$Q$155,11,FALSE)</f>
        <v>87006.20364310623</v>
      </c>
      <c r="E14" s="263">
        <f>VLOOKUP($A14,'[86]MALI Budget DGD détaillé'!$B$6:$Q$155,12,FALSE)</f>
        <v>339400.14844797843</v>
      </c>
      <c r="F14" s="263">
        <f>VLOOKUP($A14,'[86]MALI Budget DGD détaillé'!$B$6:$Q$155,13,FALSE)</f>
        <v>7468.6479089154709</v>
      </c>
      <c r="G14" s="206">
        <f>VLOOKUP($A14,'[86]MALI Budget DGD détaillé'!$B$6:$Q$155,14,FALSE)</f>
        <v>0</v>
      </c>
      <c r="I14" s="80">
        <f t="shared" si="1"/>
        <v>0.18078123688771097</v>
      </c>
      <c r="L14" s="69"/>
      <c r="N14" s="69"/>
      <c r="O14" s="69"/>
    </row>
    <row r="15" spans="1:15" x14ac:dyDescent="0.35">
      <c r="A15" s="77" t="s">
        <v>1273</v>
      </c>
      <c r="B15" s="77" t="s">
        <v>504</v>
      </c>
      <c r="C15" s="262">
        <f>SUBTOTAL(9,C16:C21)</f>
        <v>249540.14942555403</v>
      </c>
      <c r="D15" s="262">
        <f t="shared" ref="D15:G15" si="3">SUBTOTAL(9,D16:D21)</f>
        <v>50041.005031520399</v>
      </c>
      <c r="E15" s="262">
        <f t="shared" si="3"/>
        <v>195203.60416885914</v>
      </c>
      <c r="F15" s="262">
        <f t="shared" si="3"/>
        <v>4295.5402251745736</v>
      </c>
      <c r="G15" s="301">
        <f t="shared" si="3"/>
        <v>0</v>
      </c>
      <c r="I15" s="78">
        <f t="shared" si="1"/>
        <v>0.10397505471920687</v>
      </c>
      <c r="L15" s="69"/>
      <c r="N15" s="69"/>
      <c r="O15" s="69"/>
    </row>
    <row r="16" spans="1:15" x14ac:dyDescent="0.35">
      <c r="A16" s="83" t="s">
        <v>1274</v>
      </c>
      <c r="B16" s="83" t="s">
        <v>505</v>
      </c>
      <c r="C16" s="265">
        <f>VLOOKUP($A16,'[86]MALI Budget DGD détaillé'!$B$6:$Q$155,10,FALSE)</f>
        <v>36490.196765946544</v>
      </c>
      <c r="D16" s="265">
        <f>VLOOKUP($A16,'[86]MALI Budget DGD détaillé'!$B$6:$Q$155,11,FALSE)</f>
        <v>7317.4842772571865</v>
      </c>
      <c r="E16" s="265">
        <f>VLOOKUP($A16,'[86]MALI Budget DGD détaillé'!$B$6:$Q$155,12,FALSE)</f>
        <v>28544.576662075946</v>
      </c>
      <c r="F16" s="265">
        <f>VLOOKUP($A16,'[86]MALI Budget DGD détaillé'!$B$6:$Q$155,13,FALSE)</f>
        <v>628.1358266134273</v>
      </c>
      <c r="G16" s="208">
        <f>VLOOKUP($A16,'[86]MALI Budget DGD détaillé'!$B$6:$Q$155,14,FALSE)</f>
        <v>0</v>
      </c>
      <c r="I16" s="84">
        <f t="shared" si="1"/>
        <v>1.5204247549694653E-2</v>
      </c>
      <c r="L16" s="69"/>
      <c r="N16" s="69"/>
      <c r="O16" s="69"/>
    </row>
    <row r="17" spans="1:15" x14ac:dyDescent="0.35">
      <c r="A17" s="83" t="s">
        <v>1275</v>
      </c>
      <c r="B17" s="83" t="s">
        <v>506</v>
      </c>
      <c r="C17" s="265">
        <f>VLOOKUP($A17,'[86]MALI Budget DGD détaillé'!$B$6:$Q$155,10,FALSE)</f>
        <v>0</v>
      </c>
      <c r="D17" s="265">
        <f>VLOOKUP($A17,'[86]MALI Budget DGD détaillé'!$B$6:$Q$155,11,FALSE)</f>
        <v>0</v>
      </c>
      <c r="E17" s="265">
        <f>VLOOKUP($A17,'[86]MALI Budget DGD détaillé'!$B$6:$Q$155,12,FALSE)</f>
        <v>0</v>
      </c>
      <c r="F17" s="265">
        <f>VLOOKUP($A17,'[86]MALI Budget DGD détaillé'!$B$6:$Q$155,13,FALSE)</f>
        <v>0</v>
      </c>
      <c r="G17" s="208">
        <f>VLOOKUP($A17,'[86]MALI Budget DGD détaillé'!$B$6:$Q$155,14,FALSE)</f>
        <v>0</v>
      </c>
      <c r="I17" s="84">
        <f t="shared" si="1"/>
        <v>0</v>
      </c>
      <c r="L17" s="69"/>
      <c r="N17" s="69"/>
      <c r="O17" s="69"/>
    </row>
    <row r="18" spans="1:15" x14ac:dyDescent="0.35">
      <c r="A18" s="83" t="s">
        <v>1276</v>
      </c>
      <c r="B18" s="83" t="s">
        <v>507</v>
      </c>
      <c r="C18" s="265">
        <f>VLOOKUP($A18,'[86]MALI Budget DGD détaillé'!$B$6:$Q$155,10,FALSE)</f>
        <v>4004.4825434260997</v>
      </c>
      <c r="D18" s="265">
        <f>VLOOKUP($A18,'[86]MALI Budget DGD détaillé'!$B$6:$Q$155,11,FALSE)</f>
        <v>803.03042041739036</v>
      </c>
      <c r="E18" s="265">
        <f>VLOOKUP($A18,'[86]MALI Budget DGD détaillé'!$B$6:$Q$155,12,FALSE)</f>
        <v>3132.5196651020606</v>
      </c>
      <c r="F18" s="265">
        <f>VLOOKUP($A18,'[86]MALI Budget DGD détaillé'!$B$6:$Q$155,13,FALSE)</f>
        <v>68.932457906650171</v>
      </c>
      <c r="G18" s="208">
        <f>VLOOKUP($A18,'[86]MALI Budget DGD détaillé'!$B$6:$Q$155,14,FALSE)</f>
        <v>0</v>
      </c>
      <c r="I18" s="84">
        <f t="shared" si="1"/>
        <v>1.6685342720733323E-3</v>
      </c>
      <c r="L18" s="69"/>
      <c r="N18" s="69"/>
      <c r="O18" s="69"/>
    </row>
    <row r="19" spans="1:15" x14ac:dyDescent="0.35">
      <c r="A19" s="83" t="s">
        <v>1277</v>
      </c>
      <c r="B19" s="83" t="s">
        <v>508</v>
      </c>
      <c r="C19" s="265">
        <f>VLOOKUP($A19,'[86]MALI Budget DGD détaillé'!$B$6:$Q$155,10,FALSE)</f>
        <v>111092.45118201344</v>
      </c>
      <c r="D19" s="265">
        <f>VLOOKUP($A19,'[86]MALI Budget DGD détaillé'!$B$6:$Q$155,11,FALSE)</f>
        <v>22277.689267079462</v>
      </c>
      <c r="E19" s="265">
        <f>VLOOKUP($A19,'[86]MALI Budget DGD détaillé'!$B$6:$Q$155,12,FALSE)</f>
        <v>86902.436007202909</v>
      </c>
      <c r="F19" s="265">
        <f>VLOOKUP($A19,'[86]MALI Budget DGD détaillé'!$B$6:$Q$155,13,FALSE)</f>
        <v>1912.3259077311179</v>
      </c>
      <c r="G19" s="208">
        <f>VLOOKUP($A19,'[86]MALI Budget DGD détaillé'!$B$6:$Q$155,14,FALSE)</f>
        <v>0</v>
      </c>
      <c r="I19" s="84">
        <f t="shared" si="1"/>
        <v>4.6288517968474878E-2</v>
      </c>
      <c r="L19" s="69"/>
      <c r="N19" s="69"/>
      <c r="O19" s="69"/>
    </row>
    <row r="20" spans="1:15" x14ac:dyDescent="0.35">
      <c r="A20" s="83" t="s">
        <v>1278</v>
      </c>
      <c r="B20" s="83" t="s">
        <v>509</v>
      </c>
      <c r="C20" s="265">
        <f>VLOOKUP($A20,'[86]MALI Budget DGD détaillé'!$B$6:$Q$155,10,FALSE)</f>
        <v>97953.018934167951</v>
      </c>
      <c r="D20" s="265">
        <f>VLOOKUP($A20,'[86]MALI Budget DGD détaillé'!$B$6:$Q$155,11,FALSE)</f>
        <v>19642.801066766366</v>
      </c>
      <c r="E20" s="265">
        <f>VLOOKUP($A20,'[86]MALI Budget DGD détaillé'!$B$6:$Q$155,12,FALSE)</f>
        <v>76624.071834478222</v>
      </c>
      <c r="F20" s="265">
        <f>VLOOKUP($A20,'[86]MALI Budget DGD détaillé'!$B$6:$Q$155,13,FALSE)</f>
        <v>1686.1460329233782</v>
      </c>
      <c r="G20" s="208">
        <f>VLOOKUP($A20,'[86]MALI Budget DGD détaillé'!$B$6:$Q$155,14,FALSE)</f>
        <v>0</v>
      </c>
      <c r="I20" s="84">
        <f t="shared" si="1"/>
        <v>4.0813754928963997E-2</v>
      </c>
      <c r="L20" s="69"/>
      <c r="N20" s="69"/>
      <c r="O20" s="69"/>
    </row>
    <row r="21" spans="1:15" x14ac:dyDescent="0.35">
      <c r="A21" s="83" t="s">
        <v>1279</v>
      </c>
      <c r="B21" s="83" t="s">
        <v>510</v>
      </c>
      <c r="C21" s="265">
        <f>VLOOKUP($A21,'[86]MALI Budget DGD détaillé'!$B$6:$Q$155,10,FALSE)</f>
        <v>0</v>
      </c>
      <c r="D21" s="265">
        <f>VLOOKUP($A21,'[86]MALI Budget DGD détaillé'!$B$6:$Q$155,11,FALSE)</f>
        <v>0</v>
      </c>
      <c r="E21" s="265">
        <f>VLOOKUP($A21,'[86]MALI Budget DGD détaillé'!$B$6:$Q$155,12,FALSE)</f>
        <v>0</v>
      </c>
      <c r="F21" s="265">
        <f>VLOOKUP($A21,'[86]MALI Budget DGD détaillé'!$B$6:$Q$155,13,FALSE)</f>
        <v>0</v>
      </c>
      <c r="G21" s="208">
        <f>VLOOKUP($A21,'[86]MALI Budget DGD détaillé'!$B$6:$Q$155,14,FALSE)</f>
        <v>0</v>
      </c>
      <c r="I21" s="84">
        <f t="shared" si="1"/>
        <v>0</v>
      </c>
      <c r="L21" s="69"/>
      <c r="N21" s="69"/>
      <c r="O21" s="69"/>
    </row>
    <row r="22" spans="1:15" x14ac:dyDescent="0.35">
      <c r="A22" s="77"/>
      <c r="B22" s="77" t="s">
        <v>511</v>
      </c>
      <c r="C22" s="262">
        <f>SUBTOTAL(9,C23:C26)</f>
        <v>735957.6336323265</v>
      </c>
      <c r="D22" s="262">
        <f t="shared" ref="D22:G22" si="4">SUBTOTAL(9,D23:D26)</f>
        <v>124774.27636262742</v>
      </c>
      <c r="E22" s="262">
        <f t="shared" si="4"/>
        <v>486728.60263706307</v>
      </c>
      <c r="F22" s="262">
        <f t="shared" si="4"/>
        <v>10710.674632635981</v>
      </c>
      <c r="G22" s="262">
        <f t="shared" si="4"/>
        <v>113744.08</v>
      </c>
      <c r="I22" s="78">
        <f t="shared" si="1"/>
        <v>0.3066489917718348</v>
      </c>
      <c r="L22" s="69"/>
      <c r="N22" s="69"/>
      <c r="O22" s="69"/>
    </row>
    <row r="23" spans="1:15" s="211" customFormat="1" ht="50.15" customHeight="1" x14ac:dyDescent="0.35">
      <c r="A23" s="290" t="s">
        <v>556</v>
      </c>
      <c r="B23" s="290" t="s">
        <v>1045</v>
      </c>
      <c r="C23" s="265">
        <f>VLOOKUP($A23,'[86]MALI Budget DGD détaillé'!$B$6:$Q$155,10,FALSE)</f>
        <v>124774.27636262742</v>
      </c>
      <c r="D23" s="265">
        <f>VLOOKUP($A23,'[86]MALI Budget DGD détaillé'!$B$6:$Q$155,11,FALSE)</f>
        <v>124774.27636262742</v>
      </c>
      <c r="E23" s="265">
        <f>VLOOKUP($A23,'[86]MALI Budget DGD détaillé'!$B$6:$Q$155,12,FALSE)</f>
        <v>0</v>
      </c>
      <c r="F23" s="265">
        <f>VLOOKUP($A23,'[86]MALI Budget DGD détaillé'!$B$6:$Q$155,13,FALSE)</f>
        <v>0</v>
      </c>
      <c r="G23" s="208">
        <f>VLOOKUP($A23,'[86]MALI Budget DGD détaillé'!$B$6:$Q$155,14,FALSE)</f>
        <v>0</v>
      </c>
      <c r="I23" s="84">
        <f t="shared" si="1"/>
        <v>5.1989278046914125E-2</v>
      </c>
      <c r="L23" s="305"/>
      <c r="M23" s="305"/>
      <c r="N23" s="305"/>
      <c r="O23" s="305"/>
    </row>
    <row r="24" spans="1:15" s="211" customFormat="1" ht="39" x14ac:dyDescent="0.35">
      <c r="A24" s="290" t="s">
        <v>560</v>
      </c>
      <c r="B24" s="290" t="s">
        <v>1046</v>
      </c>
      <c r="C24" s="265">
        <f>VLOOKUP($A24,'[86]MALI Budget DGD détaillé'!$B$6:$Q$155,10,FALSE)</f>
        <v>486728.60263706307</v>
      </c>
      <c r="D24" s="265">
        <f>VLOOKUP($A24,'[86]MALI Budget DGD détaillé'!$B$6:$Q$155,11,FALSE)</f>
        <v>0</v>
      </c>
      <c r="E24" s="265">
        <f>VLOOKUP($A24,'[86]MALI Budget DGD détaillé'!$B$6:$Q$155,12,FALSE)</f>
        <v>486728.60263706307</v>
      </c>
      <c r="F24" s="265">
        <f>VLOOKUP($A24,'[86]MALI Budget DGD détaillé'!$B$6:$Q$155,13,FALSE)</f>
        <v>0</v>
      </c>
      <c r="G24" s="208">
        <f>VLOOKUP($A24,'[86]MALI Budget DGD détaillé'!$B$6:$Q$155,14,FALSE)</f>
        <v>0</v>
      </c>
      <c r="I24" s="84">
        <f t="shared" si="1"/>
        <v>0.20280356972251329</v>
      </c>
      <c r="L24" s="305"/>
      <c r="M24" s="305"/>
      <c r="N24" s="305"/>
    </row>
    <row r="25" spans="1:15" s="211" customFormat="1" ht="52" customHeight="1" x14ac:dyDescent="0.35">
      <c r="A25" s="290" t="s">
        <v>564</v>
      </c>
      <c r="B25" s="290" t="s">
        <v>1047</v>
      </c>
      <c r="C25" s="265">
        <f>VLOOKUP($A25,'[86]MALI Budget DGD détaillé'!$B$6:$Q$155,10,FALSE)</f>
        <v>10710.674632635981</v>
      </c>
      <c r="D25" s="265">
        <f>VLOOKUP($A25,'[86]MALI Budget DGD détaillé'!$B$6:$Q$155,11,FALSE)</f>
        <v>0</v>
      </c>
      <c r="E25" s="265">
        <f>VLOOKUP($A25,'[86]MALI Budget DGD détaillé'!$B$6:$Q$155,12,FALSE)</f>
        <v>0</v>
      </c>
      <c r="F25" s="265">
        <f>VLOOKUP($A25,'[86]MALI Budget DGD détaillé'!$B$6:$Q$155,13,FALSE)</f>
        <v>10710.674632635981</v>
      </c>
      <c r="G25" s="208">
        <f>VLOOKUP($A25,'[86]MALI Budget DGD détaillé'!$B$6:$Q$155,14,FALSE)</f>
        <v>0</v>
      </c>
      <c r="I25" s="84">
        <f t="shared" si="1"/>
        <v>4.4627807732405926E-3</v>
      </c>
      <c r="L25" s="305"/>
      <c r="M25" s="305"/>
      <c r="N25" s="305"/>
    </row>
    <row r="26" spans="1:15" x14ac:dyDescent="0.35">
      <c r="A26" s="83" t="s">
        <v>1280</v>
      </c>
      <c r="B26" s="83" t="s">
        <v>725</v>
      </c>
      <c r="C26" s="265">
        <f>VLOOKUP($A26,'[86]MALI Budget DGD détaillé'!$B$6:$Q$155,10,FALSE)</f>
        <v>113744.08</v>
      </c>
      <c r="D26" s="265">
        <f>VLOOKUP($A26,'[86]MALI Budget DGD détaillé'!$B$6:$Q$155,11,FALSE)</f>
        <v>0</v>
      </c>
      <c r="E26" s="265">
        <f>VLOOKUP($A26,'[86]MALI Budget DGD détaillé'!$B$6:$Q$155,12,FALSE)</f>
        <v>0</v>
      </c>
      <c r="F26" s="265">
        <f>VLOOKUP($A26,'[86]MALI Budget DGD détaillé'!$B$6:$Q$155,13,FALSE)</f>
        <v>0</v>
      </c>
      <c r="G26" s="208">
        <f>VLOOKUP($A26,'[86]MALI Budget DGD détaillé'!$B$6:$Q$155,14,FALSE)</f>
        <v>113744.08</v>
      </c>
      <c r="I26" s="84">
        <f t="shared" si="1"/>
        <v>4.7393363229166811E-2</v>
      </c>
      <c r="L26" s="69"/>
      <c r="N26" s="69"/>
    </row>
    <row r="27" spans="1:15" x14ac:dyDescent="0.35">
      <c r="A27" s="77"/>
      <c r="B27" s="77" t="s">
        <v>512</v>
      </c>
      <c r="C27" s="262">
        <f>SUBTOTAL(9,C28:C29)</f>
        <v>158444.8113887877</v>
      </c>
      <c r="D27" s="262">
        <f t="shared" ref="D27:G27" si="5">SUBTOTAL(9,D28:D29)</f>
        <v>6807.2457529386638</v>
      </c>
      <c r="E27" s="262">
        <f t="shared" si="5"/>
        <v>26554.200991762405</v>
      </c>
      <c r="F27" s="262">
        <f t="shared" si="5"/>
        <v>584.3367441556835</v>
      </c>
      <c r="G27" s="301">
        <f t="shared" si="5"/>
        <v>124499.02789993095</v>
      </c>
      <c r="I27" s="78">
        <f t="shared" si="1"/>
        <v>6.6018666623578484E-2</v>
      </c>
      <c r="L27" s="69"/>
      <c r="N27" s="69"/>
    </row>
    <row r="28" spans="1:15" x14ac:dyDescent="0.35">
      <c r="A28" s="83" t="s">
        <v>1281</v>
      </c>
      <c r="B28" s="83" t="s">
        <v>513</v>
      </c>
      <c r="C28" s="265">
        <f>VLOOKUP($A28,'[86]MALI Budget DGD détaillé'!$B$6:$Q$155,10,FALSE)</f>
        <v>67598.396388787674</v>
      </c>
      <c r="D28" s="265">
        <f>VLOOKUP($A28,'[86]MALI Budget DGD détaillé'!$B$6:$Q$155,11,FALSE)</f>
        <v>6807.2457529386638</v>
      </c>
      <c r="E28" s="265">
        <f>VLOOKUP($A28,'[86]MALI Budget DGD détaillé'!$B$6:$Q$155,12,FALSE)</f>
        <v>26554.200991762405</v>
      </c>
      <c r="F28" s="265">
        <f>VLOOKUP($A28,'[86]MALI Budget DGD détaillé'!$B$6:$Q$155,13,FALSE)</f>
        <v>584.3367441556835</v>
      </c>
      <c r="G28" s="208">
        <f>VLOOKUP($A28,'[86]MALI Budget DGD détaillé'!$B$6:$Q$155,14,FALSE)</f>
        <v>33652.612899930944</v>
      </c>
      <c r="I28" s="84">
        <f t="shared" si="1"/>
        <v>2.8165996452413279E-2</v>
      </c>
      <c r="L28" s="69"/>
      <c r="N28" s="69"/>
    </row>
    <row r="29" spans="1:15" x14ac:dyDescent="0.35">
      <c r="A29" s="83" t="s">
        <v>1282</v>
      </c>
      <c r="B29" s="83" t="s">
        <v>514</v>
      </c>
      <c r="C29" s="265">
        <f>VLOOKUP($A29,'[86]MALI Budget DGD détaillé'!$B$6:$Q$155,10,FALSE)</f>
        <v>90846.415000000008</v>
      </c>
      <c r="D29" s="265">
        <f>VLOOKUP($A29,'[86]MALI Budget DGD détaillé'!$B$6:$Q$155,11,FALSE)</f>
        <v>0</v>
      </c>
      <c r="E29" s="265">
        <f>VLOOKUP($A29,'[86]MALI Budget DGD détaillé'!$B$6:$Q$155,12,FALSE)</f>
        <v>0</v>
      </c>
      <c r="F29" s="265">
        <f>VLOOKUP($A29,'[86]MALI Budget DGD détaillé'!$B$6:$Q$155,13,FALSE)</f>
        <v>0</v>
      </c>
      <c r="G29" s="208">
        <f>VLOOKUP($A29,'[86]MALI Budget DGD détaillé'!$B$6:$Q$155,14,FALSE)</f>
        <v>90846.415000000008</v>
      </c>
      <c r="I29" s="84">
        <f t="shared" si="1"/>
        <v>3.7852670171165205E-2</v>
      </c>
      <c r="L29" s="69"/>
      <c r="N29" s="69"/>
    </row>
    <row r="30" spans="1:15" x14ac:dyDescent="0.35">
      <c r="A30" s="77"/>
      <c r="B30" s="77" t="s">
        <v>515</v>
      </c>
      <c r="C30" s="262">
        <f>SUBTOTAL(9,C8:C29)</f>
        <v>2274881.681587677</v>
      </c>
      <c r="D30" s="262">
        <f>SUBTOTAL(9,D8:D29)</f>
        <v>408413.00026431913</v>
      </c>
      <c r="E30" s="262">
        <f>SUBTOTAL(9,E8:E29)</f>
        <v>1593167.235366177</v>
      </c>
      <c r="F30" s="262">
        <f>SUBTOTAL(9,F8:F29)</f>
        <v>35058.338057250527</v>
      </c>
      <c r="G30" s="301">
        <f>SUBTOTAL(9,G8:G29)</f>
        <v>238243.10789993094</v>
      </c>
      <c r="I30" s="78">
        <f t="shared" si="1"/>
        <v>0.94786729857819907</v>
      </c>
      <c r="L30" s="69"/>
      <c r="N30" s="69"/>
    </row>
    <row r="31" spans="1:15" x14ac:dyDescent="0.35">
      <c r="A31" s="77"/>
      <c r="B31" s="77" t="s">
        <v>516</v>
      </c>
      <c r="C31" s="262">
        <f>C30*5.5%</f>
        <v>125118.49248732223</v>
      </c>
      <c r="D31" s="262">
        <f t="shared" ref="D31:G31" si="6">D30*5.5%</f>
        <v>22462.715014537553</v>
      </c>
      <c r="E31" s="262">
        <f t="shared" si="6"/>
        <v>87624.197945139735</v>
      </c>
      <c r="F31" s="262">
        <f t="shared" si="6"/>
        <v>1928.2085931487791</v>
      </c>
      <c r="G31" s="262">
        <f t="shared" si="6"/>
        <v>13103.370934496203</v>
      </c>
      <c r="I31" s="78">
        <f t="shared" si="1"/>
        <v>5.2132701421800952E-2</v>
      </c>
      <c r="L31" s="69"/>
      <c r="N31" s="69"/>
    </row>
    <row r="32" spans="1:15" ht="15" thickBot="1" x14ac:dyDescent="0.4">
      <c r="A32" s="85"/>
      <c r="B32" s="85" t="s">
        <v>517</v>
      </c>
      <c r="C32" s="86">
        <f>SUBTOTAL(9,C8:C31)</f>
        <v>2400000.1740749991</v>
      </c>
      <c r="D32" s="86">
        <f>SUBTOTAL(9,D8:D31)</f>
        <v>430875.71527885669</v>
      </c>
      <c r="E32" s="86">
        <f>SUBTOTAL(9,E8:E31)</f>
        <v>1680791.4333113169</v>
      </c>
      <c r="F32" s="86">
        <f>SUBTOTAL(9,F8:F31)</f>
        <v>36986.546650399308</v>
      </c>
      <c r="G32" s="306">
        <f>SUBTOTAL(9,G8:G31)</f>
        <v>251346.47883442714</v>
      </c>
      <c r="I32" s="212">
        <f t="shared" si="1"/>
        <v>1</v>
      </c>
      <c r="L32" s="69"/>
      <c r="N32" s="69"/>
    </row>
    <row r="33" spans="3:7" x14ac:dyDescent="0.35">
      <c r="C33" s="69"/>
      <c r="D33" s="69"/>
      <c r="E33" s="69"/>
      <c r="F33" s="69"/>
      <c r="G33" s="69"/>
    </row>
    <row r="35" spans="3:7" x14ac:dyDescent="0.35">
      <c r="D35" s="69"/>
      <c r="E35" s="69"/>
      <c r="F35" s="69"/>
      <c r="G35" s="69"/>
    </row>
  </sheetData>
  <mergeCells count="1">
    <mergeCell ref="B3:G3"/>
  </mergeCells>
  <pageMargins left="0.7" right="0.7" top="0.75" bottom="0.75" header="0.3" footer="0.3"/>
  <pageSetup paperSize="9" scale="84"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4BFB3-09CE-4D2F-B056-E332640476EF}">
  <sheetPr>
    <tabColor rgb="FFFFFF00"/>
  </sheetPr>
  <dimension ref="A1:KE498"/>
  <sheetViews>
    <sheetView topLeftCell="A485" workbookViewId="0">
      <selection activeCell="N490" sqref="N490"/>
    </sheetView>
  </sheetViews>
  <sheetFormatPr defaultColWidth="8.453125" defaultRowHeight="14.5" outlineLevelRow="2" outlineLevelCol="1" x14ac:dyDescent="0.35"/>
  <cols>
    <col min="1" max="1" width="12.453125" style="11" customWidth="1"/>
    <col min="2" max="2" width="8.453125" style="11"/>
    <col min="3" max="4" width="8.453125" style="10"/>
    <col min="5" max="5" width="34.54296875" style="10" customWidth="1"/>
    <col min="6" max="6" width="26.1796875" style="10" customWidth="1"/>
    <col min="7" max="7" width="2.54296875" style="10" customWidth="1"/>
    <col min="8" max="11" width="8.453125" style="10" outlineLevel="1"/>
    <col min="12" max="12" width="14.1796875" style="10" customWidth="1" outlineLevel="1"/>
    <col min="13" max="13" width="8.453125" style="10" outlineLevel="1"/>
    <col min="14" max="14" width="13.1796875" style="10" customWidth="1" outlineLevel="1"/>
    <col min="15" max="15" width="13.1796875" style="10" customWidth="1"/>
    <col min="16" max="16" width="0.54296875" style="10" customWidth="1"/>
    <col min="17" max="18" width="13.1796875" style="10" customWidth="1"/>
    <col min="19" max="19" width="1" style="10" customWidth="1"/>
    <col min="20" max="23" width="13.1796875" style="10" customWidth="1"/>
    <col min="24" max="24" width="8.453125" style="10"/>
    <col min="25" max="25" width="19.81640625" style="10" customWidth="1"/>
    <col min="26" max="291" width="8.453125" style="10"/>
    <col min="292" max="16384" width="8.453125" style="12"/>
  </cols>
  <sheetData>
    <row r="1" spans="1:291" s="5" customFormat="1" ht="15.75" customHeight="1" x14ac:dyDescent="0.3">
      <c r="A1" s="13"/>
      <c r="B1" s="56" t="s">
        <v>0</v>
      </c>
      <c r="C1" s="2"/>
      <c r="D1" s="2"/>
      <c r="E1" s="3"/>
      <c r="F1" s="3"/>
      <c r="G1" s="3"/>
      <c r="H1" s="4"/>
      <c r="I1" s="4"/>
      <c r="J1" s="3"/>
      <c r="K1" s="3"/>
      <c r="L1" s="4"/>
      <c r="M1" s="3"/>
      <c r="N1" s="4"/>
    </row>
    <row r="2" spans="1:291" s="5" customFormat="1" ht="15.75" customHeight="1" x14ac:dyDescent="0.3">
      <c r="A2" s="13"/>
      <c r="B2" s="1" t="s">
        <v>1</v>
      </c>
      <c r="C2" s="1" t="e">
        <f>#REF!</f>
        <v>#REF!</v>
      </c>
      <c r="D2" s="1"/>
      <c r="E2" s="1"/>
      <c r="F2" s="1"/>
      <c r="G2" s="1"/>
      <c r="H2" s="1"/>
      <c r="I2" s="1"/>
      <c r="J2" s="1"/>
      <c r="K2" s="1"/>
      <c r="L2" s="1"/>
      <c r="M2" s="1"/>
      <c r="N2" s="1"/>
      <c r="O2" s="6"/>
      <c r="P2" s="6"/>
      <c r="Q2" s="6"/>
      <c r="R2" s="6"/>
      <c r="S2" s="6"/>
      <c r="T2" s="6"/>
      <c r="U2" s="6"/>
      <c r="V2" s="6"/>
      <c r="W2" s="6"/>
    </row>
    <row r="3" spans="1:291" s="5" customFormat="1" ht="15.75" customHeight="1" x14ac:dyDescent="0.3">
      <c r="A3" s="13"/>
      <c r="B3" s="1" t="s">
        <v>2</v>
      </c>
      <c r="C3" s="1" t="e">
        <f>#REF!</f>
        <v>#REF!</v>
      </c>
      <c r="D3" s="1"/>
      <c r="E3" s="1"/>
      <c r="F3" s="1"/>
      <c r="G3" s="1"/>
      <c r="H3" s="1"/>
      <c r="I3" s="1"/>
      <c r="J3" s="1"/>
      <c r="K3" s="1"/>
      <c r="L3" s="1"/>
      <c r="M3" s="1"/>
      <c r="N3" s="1"/>
    </row>
    <row r="4" spans="1:291" s="5" customFormat="1" ht="15.75" customHeight="1" x14ac:dyDescent="0.3">
      <c r="A4" s="13"/>
      <c r="B4" s="1"/>
      <c r="C4" s="1"/>
      <c r="D4" s="1"/>
      <c r="E4" s="1"/>
      <c r="F4" s="1"/>
      <c r="G4" s="1"/>
      <c r="H4" s="1"/>
      <c r="I4" s="1"/>
      <c r="J4" s="1"/>
      <c r="K4" s="1"/>
      <c r="L4" s="1"/>
      <c r="M4" s="1"/>
      <c r="N4" s="1"/>
    </row>
    <row r="5" spans="1:291" s="5" customFormat="1" ht="15.75" customHeight="1" x14ac:dyDescent="0.3">
      <c r="A5" s="13"/>
      <c r="B5" s="8" t="s">
        <v>3</v>
      </c>
      <c r="C5" s="8">
        <v>1</v>
      </c>
      <c r="D5" s="1"/>
      <c r="E5" s="1"/>
      <c r="F5" s="1"/>
      <c r="G5" s="1"/>
      <c r="H5" s="1"/>
      <c r="I5" s="1"/>
      <c r="J5" s="1"/>
      <c r="K5" s="1"/>
      <c r="L5" s="1"/>
      <c r="M5" s="1"/>
      <c r="N5" s="1"/>
    </row>
    <row r="6" spans="1:291" s="9" customFormat="1" ht="12" customHeight="1" x14ac:dyDescent="0.3">
      <c r="A6" s="13"/>
      <c r="B6" s="8" t="s">
        <v>4</v>
      </c>
      <c r="C6" s="8">
        <v>655.95699999999999</v>
      </c>
      <c r="D6" s="7"/>
      <c r="E6" s="7"/>
      <c r="F6" s="7"/>
      <c r="G6" s="7"/>
      <c r="H6" s="7"/>
      <c r="I6" s="7"/>
      <c r="J6" s="8" t="s">
        <v>3</v>
      </c>
      <c r="K6" s="8"/>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row>
    <row r="7" spans="1:291" ht="12.65" customHeight="1" thickBot="1" x14ac:dyDescent="0.4">
      <c r="A7" s="13"/>
    </row>
    <row r="8" spans="1:291" s="13" customFormat="1" ht="19.5" customHeight="1" thickBot="1" x14ac:dyDescent="0.6">
      <c r="B8" s="359"/>
      <c r="C8" s="360"/>
      <c r="D8" s="361"/>
      <c r="E8" s="362"/>
      <c r="F8" s="14"/>
      <c r="G8" s="15"/>
      <c r="H8" s="363" t="s">
        <v>17</v>
      </c>
      <c r="I8" s="364"/>
      <c r="J8" s="364"/>
      <c r="K8" s="364"/>
      <c r="L8" s="364"/>
      <c r="M8" s="364"/>
      <c r="N8" s="364"/>
      <c r="O8" s="364"/>
      <c r="P8" s="10"/>
      <c r="Q8" s="10"/>
      <c r="R8" s="10"/>
      <c r="S8" s="10"/>
      <c r="T8" s="194">
        <f>AC292</f>
        <v>0.200532880767747</v>
      </c>
      <c r="U8" s="194">
        <f>AD292</f>
        <v>0.78225329518404707</v>
      </c>
      <c r="V8" s="194">
        <f>AE292</f>
        <v>1.7213824048206212E-2</v>
      </c>
      <c r="W8" s="10"/>
      <c r="X8" s="10"/>
      <c r="Y8" s="10"/>
      <c r="Z8" s="10"/>
      <c r="AA8" s="10"/>
      <c r="AB8" s="10"/>
      <c r="AC8" s="10"/>
      <c r="AD8" s="10"/>
      <c r="AE8" s="10"/>
      <c r="AF8" s="10"/>
      <c r="AG8" s="10"/>
      <c r="AH8" s="10"/>
      <c r="AI8" s="10"/>
      <c r="AJ8" s="10"/>
      <c r="AK8" s="10"/>
      <c r="AL8" s="10"/>
      <c r="AM8" s="10"/>
      <c r="AN8" s="10"/>
      <c r="AO8" s="10"/>
      <c r="AP8" s="10"/>
      <c r="AQ8" s="10"/>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row>
    <row r="9" spans="1:291" s="19" customFormat="1" ht="16.5" customHeight="1" thickBot="1" x14ac:dyDescent="0.4">
      <c r="A9" s="365" t="s">
        <v>5</v>
      </c>
      <c r="B9" s="365" t="s">
        <v>6</v>
      </c>
      <c r="C9" s="367" t="s">
        <v>7</v>
      </c>
      <c r="D9" s="368"/>
      <c r="E9" s="368"/>
      <c r="F9" s="368"/>
      <c r="G9" s="17"/>
      <c r="H9" s="369" t="s">
        <v>18</v>
      </c>
      <c r="I9" s="369"/>
      <c r="J9" s="369"/>
      <c r="K9" s="369"/>
      <c r="L9" s="369"/>
      <c r="M9" s="369"/>
      <c r="N9" s="369"/>
      <c r="O9" s="37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row>
    <row r="10" spans="1:291" s="19" customFormat="1" ht="18.75" customHeight="1" x14ac:dyDescent="0.35">
      <c r="A10" s="366"/>
      <c r="B10" s="366"/>
      <c r="C10" s="371" t="s">
        <v>8</v>
      </c>
      <c r="D10" s="373"/>
      <c r="E10" s="375" t="s">
        <v>9</v>
      </c>
      <c r="F10" s="375"/>
      <c r="G10" s="20"/>
      <c r="H10" s="353" t="s">
        <v>19</v>
      </c>
      <c r="I10" s="355" t="s">
        <v>20</v>
      </c>
      <c r="J10" s="355" t="s">
        <v>21</v>
      </c>
      <c r="K10" s="355" t="s">
        <v>20</v>
      </c>
      <c r="L10" s="357" t="s">
        <v>22</v>
      </c>
      <c r="M10" s="345" t="s">
        <v>23</v>
      </c>
      <c r="N10" s="347" t="s">
        <v>24</v>
      </c>
      <c r="O10" s="349" t="s">
        <v>10</v>
      </c>
      <c r="P10" s="20"/>
      <c r="Q10" s="351" t="s">
        <v>132</v>
      </c>
      <c r="R10" s="351" t="s">
        <v>125</v>
      </c>
      <c r="S10" s="20"/>
      <c r="T10" s="343" t="s">
        <v>11</v>
      </c>
      <c r="U10" s="343" t="s">
        <v>12</v>
      </c>
      <c r="V10" s="343" t="s">
        <v>13</v>
      </c>
      <c r="W10" s="343" t="s">
        <v>14</v>
      </c>
      <c r="X10" s="10"/>
      <c r="Y10" s="10"/>
      <c r="Z10" s="10"/>
      <c r="AA10" s="10"/>
      <c r="AB10" s="10"/>
      <c r="AC10" s="10"/>
      <c r="AD10" s="10"/>
      <c r="AE10" s="10"/>
      <c r="AF10" s="10"/>
      <c r="AG10" s="10"/>
      <c r="AH10" s="10"/>
      <c r="AI10" s="10"/>
      <c r="AJ10" s="10"/>
      <c r="AK10" s="10"/>
      <c r="AL10" s="10"/>
      <c r="AM10" s="10"/>
      <c r="AN10" s="10"/>
      <c r="AO10" s="10"/>
      <c r="AP10" s="10"/>
      <c r="AQ10" s="10"/>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row>
    <row r="11" spans="1:291" s="19" customFormat="1" ht="11.25" customHeight="1" thickBot="1" x14ac:dyDescent="0.4">
      <c r="A11" s="366"/>
      <c r="B11" s="366"/>
      <c r="C11" s="372"/>
      <c r="D11" s="374"/>
      <c r="E11" s="376"/>
      <c r="F11" s="376"/>
      <c r="G11" s="21"/>
      <c r="H11" s="354"/>
      <c r="I11" s="356"/>
      <c r="J11" s="356"/>
      <c r="K11" s="356"/>
      <c r="L11" s="358"/>
      <c r="M11" s="346"/>
      <c r="N11" s="348"/>
      <c r="O11" s="350"/>
      <c r="P11" s="21"/>
      <c r="Q11" s="352"/>
      <c r="R11" s="352"/>
      <c r="S11" s="21"/>
      <c r="T11" s="344"/>
      <c r="U11" s="344"/>
      <c r="V11" s="344"/>
      <c r="W11" s="344"/>
      <c r="X11" s="10"/>
      <c r="Y11" s="10"/>
      <c r="Z11" s="10"/>
      <c r="AA11" s="10"/>
      <c r="AB11" s="10"/>
      <c r="AC11" s="10"/>
      <c r="AD11" s="10"/>
      <c r="AE11" s="10"/>
      <c r="AF11" s="10"/>
      <c r="AG11" s="10"/>
      <c r="AH11" s="10"/>
      <c r="AI11" s="10"/>
      <c r="AJ11" s="10"/>
      <c r="AK11" s="10"/>
      <c r="AL11" s="10"/>
      <c r="AM11" s="10"/>
      <c r="AN11" s="10"/>
      <c r="AO11" s="10"/>
      <c r="AP11" s="10"/>
      <c r="AQ11" s="10"/>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row>
    <row r="12" spans="1:291" s="19" customFormat="1" ht="25" customHeight="1" thickBot="1" x14ac:dyDescent="0.4">
      <c r="A12" s="144"/>
      <c r="B12" s="341" t="s">
        <v>488</v>
      </c>
      <c r="C12" s="342"/>
      <c r="D12" s="342"/>
      <c r="E12" s="342"/>
      <c r="F12" s="342"/>
      <c r="G12" s="22"/>
      <c r="H12" s="154"/>
      <c r="I12" s="155"/>
      <c r="J12" s="155"/>
      <c r="K12" s="155"/>
      <c r="L12" s="156"/>
      <c r="M12" s="156"/>
      <c r="N12" s="156"/>
      <c r="O12" s="157">
        <f>SUBTOTAL(9,O13:O97)</f>
        <v>1159746.4870811075</v>
      </c>
      <c r="P12" s="22"/>
      <c r="Q12" s="145">
        <f>SUBTOTAL(9,Q13:Q97)</f>
        <v>1001961.7542403882</v>
      </c>
      <c r="R12" s="145">
        <f>SUBTOTAL(9,R13:R97)</f>
        <v>157784.73284071975</v>
      </c>
      <c r="S12" s="22"/>
      <c r="T12" s="145">
        <f>SUBTOTAL(9,T13:T97)</f>
        <v>232567.30401464915</v>
      </c>
      <c r="U12" s="145">
        <f>SUBTOTAL(9,U13:U97)</f>
        <v>907215.51109731942</v>
      </c>
      <c r="V12" s="145">
        <f>SUBTOTAL(9,V13:V97)</f>
        <v>19963.671969139468</v>
      </c>
      <c r="W12" s="145">
        <f>SUBTOTAL(9,W13:W97)</f>
        <v>0</v>
      </c>
      <c r="X12" s="10"/>
      <c r="Y12" s="195" t="str">
        <f t="shared" ref="Y12:Y75" si="0">IF(SUM(T12:W12)=O12,"OK",O12-SUM(T12:W12))</f>
        <v>OK</v>
      </c>
      <c r="Z12" s="10"/>
      <c r="AA12" s="10"/>
      <c r="AB12" s="10"/>
      <c r="AC12" s="10"/>
      <c r="AD12" s="10"/>
      <c r="AE12" s="10"/>
      <c r="AF12" s="10"/>
      <c r="AG12" s="10"/>
      <c r="AH12" s="10"/>
      <c r="AI12" s="10"/>
      <c r="AJ12" s="10"/>
      <c r="AK12" s="10"/>
      <c r="AL12" s="10"/>
      <c r="AM12" s="10"/>
      <c r="AN12" s="10"/>
      <c r="AO12" s="10"/>
      <c r="AP12" s="10"/>
      <c r="AQ12" s="10"/>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row>
    <row r="13" spans="1:291" s="19" customFormat="1" ht="25" customHeight="1" thickBot="1" x14ac:dyDescent="0.4">
      <c r="A13" s="144"/>
      <c r="B13" s="341" t="s">
        <v>326</v>
      </c>
      <c r="C13" s="342"/>
      <c r="D13" s="342"/>
      <c r="E13" s="342"/>
      <c r="F13" s="342"/>
      <c r="G13" s="22"/>
      <c r="H13" s="154"/>
      <c r="I13" s="155"/>
      <c r="J13" s="155"/>
      <c r="K13" s="155"/>
      <c r="L13" s="156"/>
      <c r="M13" s="156"/>
      <c r="N13" s="156"/>
      <c r="O13" s="157">
        <f>SUBTOTAL(9,O14:O46)</f>
        <v>631656.89799788699</v>
      </c>
      <c r="P13" s="22"/>
      <c r="Q13" s="145">
        <f>SUBTOTAL(9,Q14:Q46)</f>
        <v>473872.16515716747</v>
      </c>
      <c r="R13" s="145">
        <f>SUBTOTAL(9,R14:R46)</f>
        <v>157784.73284071975</v>
      </c>
      <c r="S13" s="22"/>
      <c r="T13" s="145">
        <f>SUBTOTAL(9,T14:T46)</f>
        <v>126667.97741233525</v>
      </c>
      <c r="U13" s="145">
        <f>SUBTOTAL(9,U14:U46)</f>
        <v>494115.68988458079</v>
      </c>
      <c r="V13" s="145">
        <f>SUBTOTAL(9,V14:V46)</f>
        <v>10873.23070097137</v>
      </c>
      <c r="W13" s="145">
        <f>SUBTOTAL(9,W14:W46)</f>
        <v>0</v>
      </c>
      <c r="X13" s="10"/>
      <c r="Y13" s="195" t="str">
        <f t="shared" si="0"/>
        <v>OK</v>
      </c>
      <c r="Z13" s="10"/>
      <c r="AA13" s="10"/>
      <c r="AB13" s="10"/>
      <c r="AC13" s="10"/>
      <c r="AD13" s="10"/>
      <c r="AE13" s="10"/>
      <c r="AF13" s="10"/>
      <c r="AG13" s="10"/>
      <c r="AH13" s="10"/>
      <c r="AI13" s="10"/>
      <c r="AJ13" s="10"/>
      <c r="AK13" s="10"/>
      <c r="AL13" s="10"/>
      <c r="AM13" s="10"/>
      <c r="AN13" s="10"/>
      <c r="AO13" s="10"/>
      <c r="AP13" s="10"/>
      <c r="AQ13" s="10"/>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row>
    <row r="14" spans="1:291" s="24" customFormat="1" ht="20.149999999999999" customHeight="1" outlineLevel="1" thickBot="1" x14ac:dyDescent="0.4">
      <c r="A14" s="40"/>
      <c r="B14" s="41"/>
      <c r="C14" s="42"/>
      <c r="D14" s="42"/>
      <c r="E14" s="43" t="s">
        <v>575</v>
      </c>
      <c r="F14" s="43"/>
      <c r="G14" s="22"/>
      <c r="H14" s="44"/>
      <c r="I14" s="44"/>
      <c r="J14" s="44"/>
      <c r="K14" s="44"/>
      <c r="L14" s="45"/>
      <c r="M14" s="45"/>
      <c r="N14" s="45"/>
      <c r="O14" s="158">
        <f>SUBTOTAL(9,O15:O15)</f>
        <v>129120</v>
      </c>
      <c r="P14" s="22"/>
      <c r="Q14" s="46">
        <f>SUBTOTAL(9,Q15:Q15)</f>
        <v>129120</v>
      </c>
      <c r="R14" s="46">
        <f>SUBTOTAL(9,R15:R15)</f>
        <v>0</v>
      </c>
      <c r="S14" s="22"/>
      <c r="T14" s="46">
        <f>SUBTOTAL(9,T15:T15)</f>
        <v>25892.805564731494</v>
      </c>
      <c r="U14" s="46">
        <f>SUBTOTAL(9,U15:U15)</f>
        <v>101004.54547416416</v>
      </c>
      <c r="V14" s="46">
        <f>SUBTOTAL(9,V15:V15)</f>
        <v>2222.6489611043862</v>
      </c>
      <c r="W14" s="46">
        <f>SUBTOTAL(9,W15:W15)</f>
        <v>0</v>
      </c>
      <c r="X14" s="10"/>
      <c r="Y14" s="195" t="str">
        <f t="shared" si="0"/>
        <v>OK</v>
      </c>
      <c r="Z14" s="10"/>
      <c r="AA14" s="10"/>
      <c r="AB14" s="10"/>
      <c r="AC14" s="10"/>
      <c r="AD14" s="10"/>
      <c r="AE14" s="10"/>
      <c r="AF14" s="10"/>
      <c r="AG14" s="10"/>
      <c r="AH14" s="10"/>
      <c r="AI14" s="10"/>
      <c r="AJ14" s="10"/>
      <c r="AK14" s="10"/>
      <c r="AL14" s="10"/>
      <c r="AM14" s="10"/>
      <c r="AN14" s="10"/>
      <c r="AO14" s="10"/>
      <c r="AP14" s="10"/>
      <c r="AQ14" s="10"/>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row>
    <row r="15" spans="1:291" s="36" customFormat="1" ht="15" outlineLevel="2" thickBot="1" x14ac:dyDescent="0.4">
      <c r="A15" s="25" t="s">
        <v>545</v>
      </c>
      <c r="B15" s="25" t="s">
        <v>643</v>
      </c>
      <c r="C15" s="26"/>
      <c r="D15" s="27" t="s">
        <v>132</v>
      </c>
      <c r="E15" s="28" t="s">
        <v>25</v>
      </c>
      <c r="F15" s="28"/>
      <c r="G15" s="29"/>
      <c r="H15" s="30">
        <v>1</v>
      </c>
      <c r="I15" s="31" t="s">
        <v>26</v>
      </c>
      <c r="J15" s="31">
        <v>24</v>
      </c>
      <c r="K15" s="30" t="s">
        <v>27</v>
      </c>
      <c r="L15" s="32">
        <v>5380</v>
      </c>
      <c r="M15" s="32" t="s">
        <v>3</v>
      </c>
      <c r="N15" s="33">
        <f t="shared" ref="N15:N78" si="1">IF(M15="EUR",L15,L15/$C$6)</f>
        <v>5380</v>
      </c>
      <c r="O15" s="159">
        <f>+N15*J15*H15</f>
        <v>129120</v>
      </c>
      <c r="P15" s="29"/>
      <c r="Q15" s="34">
        <f>IF(D15="MDM",O15,0)</f>
        <v>129120</v>
      </c>
      <c r="R15" s="34">
        <f>IF(D15="ERAD",O15,0)</f>
        <v>0</v>
      </c>
      <c r="S15" s="29"/>
      <c r="T15" s="34">
        <f>$O15*T$8</f>
        <v>25892.805564731494</v>
      </c>
      <c r="U15" s="34">
        <f t="shared" ref="U15:V30" si="2">$O15*U$8</f>
        <v>101004.54547416416</v>
      </c>
      <c r="V15" s="34">
        <f t="shared" si="2"/>
        <v>2222.6489611043862</v>
      </c>
      <c r="W15" s="34"/>
      <c r="X15" s="10"/>
      <c r="Y15" s="195" t="str">
        <f t="shared" si="0"/>
        <v>OK</v>
      </c>
      <c r="Z15" s="10"/>
      <c r="AA15" s="10"/>
      <c r="AB15" s="10"/>
      <c r="AC15" s="10"/>
      <c r="AD15" s="10"/>
      <c r="AE15" s="10"/>
      <c r="AF15" s="10"/>
      <c r="AG15" s="10"/>
      <c r="AH15" s="10"/>
      <c r="AI15" s="10"/>
      <c r="AJ15" s="10"/>
      <c r="AK15" s="10"/>
      <c r="AL15" s="10"/>
      <c r="AM15" s="10"/>
      <c r="AN15" s="10"/>
      <c r="AO15" s="10"/>
      <c r="AP15" s="10"/>
      <c r="AQ15" s="10"/>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c r="IW15" s="35"/>
      <c r="IX15" s="35"/>
      <c r="IY15" s="35"/>
      <c r="IZ15" s="35"/>
      <c r="JA15" s="35"/>
      <c r="JB15" s="35"/>
      <c r="JC15" s="35"/>
      <c r="JD15" s="35"/>
      <c r="JE15" s="35"/>
      <c r="JF15" s="35"/>
      <c r="JG15" s="35"/>
      <c r="JH15" s="35"/>
      <c r="JI15" s="35"/>
      <c r="JJ15" s="35"/>
      <c r="JK15" s="35"/>
      <c r="JL15" s="35"/>
      <c r="JM15" s="35"/>
      <c r="JN15" s="35"/>
      <c r="JO15" s="35"/>
      <c r="JP15" s="35"/>
      <c r="JQ15" s="35"/>
      <c r="JR15" s="35"/>
      <c r="JS15" s="35"/>
      <c r="JT15" s="35"/>
      <c r="JU15" s="35"/>
      <c r="JV15" s="35"/>
      <c r="JW15" s="35"/>
      <c r="JX15" s="35"/>
      <c r="JY15" s="35"/>
      <c r="JZ15" s="35"/>
      <c r="KA15" s="35"/>
      <c r="KB15" s="35"/>
      <c r="KC15" s="35"/>
      <c r="KD15" s="35"/>
      <c r="KE15" s="35"/>
    </row>
    <row r="16" spans="1:291" s="24" customFormat="1" ht="20.149999999999999" customHeight="1" outlineLevel="1" thickBot="1" x14ac:dyDescent="0.4">
      <c r="A16" s="40" t="s">
        <v>540</v>
      </c>
      <c r="B16" s="41"/>
      <c r="C16" s="42"/>
      <c r="D16" s="42"/>
      <c r="E16" s="43" t="s">
        <v>314</v>
      </c>
      <c r="F16" s="43"/>
      <c r="G16" s="22"/>
      <c r="H16" s="44">
        <f>SUBTOTAL(9,H17:H22)</f>
        <v>10</v>
      </c>
      <c r="I16" s="44" t="s">
        <v>65</v>
      </c>
      <c r="J16" s="44">
        <f>AVERAGE(J17:J24)</f>
        <v>23.7301025390625</v>
      </c>
      <c r="K16" s="44" t="s">
        <v>27</v>
      </c>
      <c r="L16" s="45">
        <f>IF(M16="EUR",O16/H16/J16,O16*$C$6/H16/J16)</f>
        <v>447738.3434188799</v>
      </c>
      <c r="M16" s="45" t="s">
        <v>4</v>
      </c>
      <c r="N16" s="45">
        <f>O16/H16/J16</f>
        <v>682.57270433714382</v>
      </c>
      <c r="O16" s="158">
        <f>SUBTOTAL(9,O17:O22)</f>
        <v>161975.20264285614</v>
      </c>
      <c r="P16" s="22"/>
      <c r="Q16" s="46">
        <f>SUBTOTAL(9,Q17:Q22)</f>
        <v>161975.20264285614</v>
      </c>
      <c r="R16" s="46">
        <f>SUBTOTAL(9,R17:R22)</f>
        <v>0</v>
      </c>
      <c r="S16" s="22"/>
      <c r="T16" s="46">
        <f>SUBTOTAL(9,T17:T22)</f>
        <v>32481.353998911538</v>
      </c>
      <c r="U16" s="46">
        <f>SUBTOTAL(9,U17:U22)</f>
        <v>126705.63600547798</v>
      </c>
      <c r="V16" s="46">
        <f>SUBTOTAL(9,V17:V22)</f>
        <v>2788.2126384666713</v>
      </c>
      <c r="W16" s="46">
        <f>SUBTOTAL(9,W17:W22)</f>
        <v>0</v>
      </c>
      <c r="X16" s="10"/>
      <c r="Y16" s="195" t="str">
        <f t="shared" si="0"/>
        <v>OK</v>
      </c>
      <c r="Z16" s="10"/>
      <c r="AA16" s="10"/>
      <c r="AB16" s="10"/>
      <c r="AC16" s="10"/>
      <c r="AD16" s="10"/>
      <c r="AE16" s="10"/>
      <c r="AF16" s="10"/>
      <c r="AG16" s="10"/>
      <c r="AH16" s="10"/>
      <c r="AI16" s="10"/>
      <c r="AJ16" s="10"/>
      <c r="AK16" s="10"/>
      <c r="AL16" s="10"/>
      <c r="AM16" s="10"/>
      <c r="AN16" s="10"/>
      <c r="AO16" s="10"/>
      <c r="AP16" s="10"/>
      <c r="AQ16" s="10"/>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row>
    <row r="17" spans="1:291" s="36" customFormat="1" outlineLevel="2" x14ac:dyDescent="0.35">
      <c r="A17" s="25"/>
      <c r="B17" s="25" t="s">
        <v>644</v>
      </c>
      <c r="C17" s="26"/>
      <c r="D17" s="27" t="s">
        <v>132</v>
      </c>
      <c r="E17" s="28" t="s">
        <v>28</v>
      </c>
      <c r="F17" s="28"/>
      <c r="G17" s="37"/>
      <c r="H17" s="30">
        <v>1</v>
      </c>
      <c r="I17" s="31" t="s">
        <v>26</v>
      </c>
      <c r="J17" s="31">
        <v>24</v>
      </c>
      <c r="K17" s="30" t="s">
        <v>27</v>
      </c>
      <c r="L17" s="32">
        <v>850000</v>
      </c>
      <c r="M17" s="32" t="s">
        <v>4</v>
      </c>
      <c r="N17" s="33">
        <f t="shared" si="1"/>
        <v>1295.8166465179881</v>
      </c>
      <c r="O17" s="159">
        <f t="shared" ref="O17:O22" si="3">+N17*J17*H17</f>
        <v>31099.599516431714</v>
      </c>
      <c r="P17" s="37"/>
      <c r="Q17" s="34">
        <f t="shared" ref="Q17:Q22" si="4">IF(D17="MDM",O17,0)</f>
        <v>31099.599516431714</v>
      </c>
      <c r="R17" s="34">
        <f t="shared" ref="R17:R22" si="5">IF(D17="ERAD",O17,0)</f>
        <v>0</v>
      </c>
      <c r="S17" s="37"/>
      <c r="T17" s="34">
        <f>$O17*T$8</f>
        <v>6236.4922817532834</v>
      </c>
      <c r="U17" s="34">
        <f>$O17*U$8</f>
        <v>24327.764200632904</v>
      </c>
      <c r="V17" s="34">
        <f t="shared" si="2"/>
        <v>535.34303404553452</v>
      </c>
      <c r="W17" s="34"/>
      <c r="X17" s="10"/>
      <c r="Y17" s="195" t="str">
        <f t="shared" si="0"/>
        <v>OK</v>
      </c>
      <c r="Z17" s="10"/>
      <c r="AA17" s="10"/>
      <c r="AB17" s="10"/>
      <c r="AC17" s="10"/>
      <c r="AD17" s="10"/>
      <c r="AE17" s="10"/>
      <c r="AF17" s="10"/>
      <c r="AG17" s="10"/>
      <c r="AH17" s="10"/>
      <c r="AI17" s="10"/>
      <c r="AJ17" s="10"/>
      <c r="AK17" s="10"/>
      <c r="AL17" s="10"/>
      <c r="AM17" s="10"/>
      <c r="AN17" s="10"/>
      <c r="AO17" s="10"/>
      <c r="AP17" s="10"/>
      <c r="AQ17" s="10"/>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row>
    <row r="18" spans="1:291" s="36" customFormat="1" outlineLevel="2" x14ac:dyDescent="0.35">
      <c r="A18" s="25"/>
      <c r="B18" s="25" t="s">
        <v>644</v>
      </c>
      <c r="C18" s="26"/>
      <c r="D18" s="27" t="s">
        <v>132</v>
      </c>
      <c r="E18" s="28" t="s">
        <v>29</v>
      </c>
      <c r="F18" s="28"/>
      <c r="G18" s="37"/>
      <c r="H18" s="30">
        <v>1</v>
      </c>
      <c r="I18" s="31" t="s">
        <v>26</v>
      </c>
      <c r="J18" s="31">
        <v>24</v>
      </c>
      <c r="K18" s="30" t="s">
        <v>27</v>
      </c>
      <c r="L18" s="32">
        <v>850000</v>
      </c>
      <c r="M18" s="32" t="s">
        <v>4</v>
      </c>
      <c r="N18" s="33">
        <f t="shared" si="1"/>
        <v>1295.8166465179881</v>
      </c>
      <c r="O18" s="159">
        <f t="shared" si="3"/>
        <v>31099.599516431714</v>
      </c>
      <c r="P18" s="37"/>
      <c r="Q18" s="34">
        <f t="shared" si="4"/>
        <v>31099.599516431714</v>
      </c>
      <c r="R18" s="34">
        <f t="shared" si="5"/>
        <v>0</v>
      </c>
      <c r="S18" s="37"/>
      <c r="T18" s="34">
        <f t="shared" ref="T18:V35" si="6">$O18*T$8</f>
        <v>6236.4922817532834</v>
      </c>
      <c r="U18" s="34">
        <f t="shared" si="2"/>
        <v>24327.764200632904</v>
      </c>
      <c r="V18" s="34">
        <f t="shared" si="2"/>
        <v>535.34303404553452</v>
      </c>
      <c r="W18" s="34"/>
      <c r="X18" s="10"/>
      <c r="Y18" s="195" t="str">
        <f t="shared" si="0"/>
        <v>OK</v>
      </c>
      <c r="Z18" s="10"/>
      <c r="AA18" s="10"/>
      <c r="AB18" s="10"/>
      <c r="AC18" s="10"/>
      <c r="AD18" s="10"/>
      <c r="AE18" s="10"/>
      <c r="AF18" s="10"/>
      <c r="AG18" s="10"/>
      <c r="AH18" s="10"/>
      <c r="AI18" s="10"/>
      <c r="AJ18" s="10"/>
      <c r="AK18" s="10"/>
      <c r="AL18" s="10"/>
      <c r="AM18" s="10"/>
      <c r="AN18" s="10"/>
      <c r="AO18" s="10"/>
      <c r="AP18" s="10"/>
      <c r="AQ18" s="10"/>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row>
    <row r="19" spans="1:291" s="36" customFormat="1" outlineLevel="2" x14ac:dyDescent="0.35">
      <c r="A19" s="25"/>
      <c r="B19" s="25" t="s">
        <v>644</v>
      </c>
      <c r="C19" s="26"/>
      <c r="D19" s="27" t="s">
        <v>132</v>
      </c>
      <c r="E19" s="28" t="s">
        <v>30</v>
      </c>
      <c r="F19" s="28"/>
      <c r="G19" s="37"/>
      <c r="H19" s="30">
        <v>4</v>
      </c>
      <c r="I19" s="31" t="s">
        <v>26</v>
      </c>
      <c r="J19" s="31">
        <v>24</v>
      </c>
      <c r="K19" s="30" t="s">
        <v>27</v>
      </c>
      <c r="L19" s="32">
        <v>322730</v>
      </c>
      <c r="M19" s="32" t="s">
        <v>4</v>
      </c>
      <c r="N19" s="33">
        <f t="shared" si="1"/>
        <v>491.99871333029455</v>
      </c>
      <c r="O19" s="159">
        <f t="shared" si="3"/>
        <v>47231.876479708277</v>
      </c>
      <c r="P19" s="37"/>
      <c r="Q19" s="34">
        <f t="shared" si="4"/>
        <v>47231.876479708277</v>
      </c>
      <c r="R19" s="34">
        <f t="shared" si="5"/>
        <v>0</v>
      </c>
      <c r="S19" s="37"/>
      <c r="T19" s="34">
        <f t="shared" si="6"/>
        <v>9471.5442545422939</v>
      </c>
      <c r="U19" s="34">
        <f t="shared" si="2"/>
        <v>36947.291013977687</v>
      </c>
      <c r="V19" s="34">
        <f t="shared" si="2"/>
        <v>813.04121118830767</v>
      </c>
      <c r="W19" s="34"/>
      <c r="X19" s="10"/>
      <c r="Y19" s="195" t="str">
        <f t="shared" si="0"/>
        <v>OK</v>
      </c>
      <c r="Z19" s="10"/>
      <c r="AA19" s="10"/>
      <c r="AB19" s="10"/>
      <c r="AC19" s="10"/>
      <c r="AD19" s="10"/>
      <c r="AE19" s="10"/>
      <c r="AF19" s="10"/>
      <c r="AG19" s="10"/>
      <c r="AH19" s="10"/>
      <c r="AI19" s="10"/>
      <c r="AJ19" s="10"/>
      <c r="AK19" s="10"/>
      <c r="AL19" s="10"/>
      <c r="AM19" s="10"/>
      <c r="AN19" s="10"/>
      <c r="AO19" s="10"/>
      <c r="AP19" s="10"/>
      <c r="AQ19" s="10"/>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row>
    <row r="20" spans="1:291" s="36" customFormat="1" outlineLevel="2" x14ac:dyDescent="0.35">
      <c r="A20" s="25"/>
      <c r="B20" s="25" t="s">
        <v>644</v>
      </c>
      <c r="C20" s="26"/>
      <c r="D20" s="27" t="s">
        <v>132</v>
      </c>
      <c r="E20" s="28" t="s">
        <v>31</v>
      </c>
      <c r="F20" s="28"/>
      <c r="G20" s="37"/>
      <c r="H20" s="30">
        <v>2</v>
      </c>
      <c r="I20" s="31" t="s">
        <v>26</v>
      </c>
      <c r="J20" s="31">
        <v>24</v>
      </c>
      <c r="K20" s="30" t="s">
        <v>27</v>
      </c>
      <c r="L20" s="32">
        <v>395326</v>
      </c>
      <c r="M20" s="32" t="s">
        <v>4</v>
      </c>
      <c r="N20" s="33">
        <f t="shared" si="1"/>
        <v>602.67060188396499</v>
      </c>
      <c r="O20" s="159">
        <f t="shared" si="3"/>
        <v>28928.18889043032</v>
      </c>
      <c r="P20" s="37"/>
      <c r="Q20" s="34">
        <f t="shared" si="4"/>
        <v>28928.18889043032</v>
      </c>
      <c r="R20" s="34">
        <f t="shared" si="5"/>
        <v>0</v>
      </c>
      <c r="S20" s="37"/>
      <c r="T20" s="34">
        <f t="shared" si="6"/>
        <v>5801.0530535915268</v>
      </c>
      <c r="U20" s="34">
        <f t="shared" si="2"/>
        <v>22629.171083245659</v>
      </c>
      <c r="V20" s="34">
        <f t="shared" si="2"/>
        <v>497.96475359314121</v>
      </c>
      <c r="W20" s="34"/>
      <c r="X20" s="10"/>
      <c r="Y20" s="195" t="str">
        <f t="shared" si="0"/>
        <v>OK</v>
      </c>
      <c r="Z20" s="10"/>
      <c r="AA20" s="10"/>
      <c r="AB20" s="10"/>
      <c r="AC20" s="10"/>
      <c r="AD20" s="10"/>
      <c r="AE20" s="10"/>
      <c r="AF20" s="10"/>
      <c r="AG20" s="10"/>
      <c r="AH20" s="10"/>
      <c r="AI20" s="10"/>
      <c r="AJ20" s="10"/>
      <c r="AK20" s="10"/>
      <c r="AL20" s="10"/>
      <c r="AM20" s="10"/>
      <c r="AN20" s="10"/>
      <c r="AO20" s="10"/>
      <c r="AP20" s="10"/>
      <c r="AQ20" s="10"/>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row>
    <row r="21" spans="1:291" s="36" customFormat="1" outlineLevel="2" x14ac:dyDescent="0.35">
      <c r="A21" s="25"/>
      <c r="B21" s="25" t="s">
        <v>644</v>
      </c>
      <c r="C21" s="26"/>
      <c r="D21" s="27" t="s">
        <v>132</v>
      </c>
      <c r="E21" s="28" t="s">
        <v>32</v>
      </c>
      <c r="F21" s="28"/>
      <c r="G21" s="37"/>
      <c r="H21" s="30">
        <v>1</v>
      </c>
      <c r="I21" s="31" t="s">
        <v>26</v>
      </c>
      <c r="J21" s="31">
        <v>24</v>
      </c>
      <c r="K21" s="30" t="s">
        <v>27</v>
      </c>
      <c r="L21" s="32">
        <v>322730</v>
      </c>
      <c r="M21" s="32" t="s">
        <v>4</v>
      </c>
      <c r="N21" s="33">
        <f t="shared" si="1"/>
        <v>491.99871333029455</v>
      </c>
      <c r="O21" s="159">
        <f t="shared" si="3"/>
        <v>11807.969119927069</v>
      </c>
      <c r="P21" s="37"/>
      <c r="Q21" s="34">
        <f t="shared" si="4"/>
        <v>11807.969119927069</v>
      </c>
      <c r="R21" s="34">
        <f t="shared" si="5"/>
        <v>0</v>
      </c>
      <c r="S21" s="37"/>
      <c r="T21" s="34">
        <f t="shared" si="6"/>
        <v>2367.8860636355735</v>
      </c>
      <c r="U21" s="34">
        <f t="shared" si="2"/>
        <v>9236.8227534944217</v>
      </c>
      <c r="V21" s="34">
        <f t="shared" si="2"/>
        <v>203.26030279707692</v>
      </c>
      <c r="W21" s="34"/>
      <c r="X21" s="10"/>
      <c r="Y21" s="195" t="str">
        <f t="shared" si="0"/>
        <v>OK</v>
      </c>
      <c r="Z21" s="10"/>
      <c r="AA21" s="10"/>
      <c r="AB21" s="10"/>
      <c r="AC21" s="10"/>
      <c r="AD21" s="10"/>
      <c r="AE21" s="10"/>
      <c r="AF21" s="10"/>
      <c r="AG21" s="10"/>
      <c r="AH21" s="10"/>
      <c r="AI21" s="10"/>
      <c r="AJ21" s="10"/>
      <c r="AK21" s="10"/>
      <c r="AL21" s="10"/>
      <c r="AM21" s="10"/>
      <c r="AN21" s="10"/>
      <c r="AO21" s="10"/>
      <c r="AP21" s="10"/>
      <c r="AQ21" s="10"/>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row>
    <row r="22" spans="1:291" s="36" customFormat="1" ht="15" outlineLevel="2" thickBot="1" x14ac:dyDescent="0.4">
      <c r="A22" s="25"/>
      <c r="B22" s="25" t="s">
        <v>644</v>
      </c>
      <c r="C22" s="26"/>
      <c r="D22" s="27" t="s">
        <v>132</v>
      </c>
      <c r="E22" s="28" t="s">
        <v>33</v>
      </c>
      <c r="F22" s="28"/>
      <c r="G22" s="37"/>
      <c r="H22" s="30">
        <v>1</v>
      </c>
      <c r="I22" s="31" t="s">
        <v>26</v>
      </c>
      <c r="J22" s="31">
        <v>24</v>
      </c>
      <c r="K22" s="30" t="s">
        <v>27</v>
      </c>
      <c r="L22" s="32">
        <v>322730</v>
      </c>
      <c r="M22" s="32" t="s">
        <v>4</v>
      </c>
      <c r="N22" s="33">
        <f t="shared" si="1"/>
        <v>491.99871333029455</v>
      </c>
      <c r="O22" s="159">
        <f t="shared" si="3"/>
        <v>11807.969119927069</v>
      </c>
      <c r="P22" s="37"/>
      <c r="Q22" s="34">
        <f t="shared" si="4"/>
        <v>11807.969119927069</v>
      </c>
      <c r="R22" s="34">
        <f t="shared" si="5"/>
        <v>0</v>
      </c>
      <c r="S22" s="37"/>
      <c r="T22" s="34">
        <f t="shared" si="6"/>
        <v>2367.8860636355735</v>
      </c>
      <c r="U22" s="34">
        <f t="shared" si="2"/>
        <v>9236.8227534944217</v>
      </c>
      <c r="V22" s="34">
        <f t="shared" si="2"/>
        <v>203.26030279707692</v>
      </c>
      <c r="W22" s="34"/>
      <c r="X22" s="10"/>
      <c r="Y22" s="195" t="str">
        <f t="shared" si="0"/>
        <v>OK</v>
      </c>
      <c r="Z22" s="10"/>
      <c r="AA22" s="10"/>
      <c r="AB22" s="10"/>
      <c r="AC22" s="10"/>
      <c r="AD22" s="10"/>
      <c r="AE22" s="10"/>
      <c r="AF22" s="10"/>
      <c r="AG22" s="10"/>
      <c r="AH22" s="10"/>
      <c r="AI22" s="10"/>
      <c r="AJ22" s="10"/>
      <c r="AK22" s="10"/>
      <c r="AL22" s="10"/>
      <c r="AM22" s="10"/>
      <c r="AN22" s="10"/>
      <c r="AO22" s="10"/>
      <c r="AP22" s="10"/>
      <c r="AQ22" s="10"/>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row>
    <row r="23" spans="1:291" s="24" customFormat="1" ht="20.149999999999999" customHeight="1" outlineLevel="1" thickBot="1" x14ac:dyDescent="0.4">
      <c r="A23" s="40" t="s">
        <v>538</v>
      </c>
      <c r="B23" s="41"/>
      <c r="C23" s="42"/>
      <c r="D23" s="42"/>
      <c r="E23" s="43" t="s">
        <v>315</v>
      </c>
      <c r="F23" s="43"/>
      <c r="G23" s="22"/>
      <c r="H23" s="44">
        <f>SUBTOTAL(9,H24:H28)</f>
        <v>5</v>
      </c>
      <c r="I23" s="44" t="s">
        <v>65</v>
      </c>
      <c r="J23" s="44">
        <f>AVERAGE(J24:J31)</f>
        <v>22.8408203125</v>
      </c>
      <c r="K23" s="44" t="s">
        <v>27</v>
      </c>
      <c r="L23" s="45">
        <f>IF(M23="EUR",O23/H23/J23,O23*$C$6/H23/J23)</f>
        <v>964676.38633545698</v>
      </c>
      <c r="M23" s="45" t="s">
        <v>4</v>
      </c>
      <c r="N23" s="45">
        <f>O23/H23/J23</f>
        <v>1470.6396704897682</v>
      </c>
      <c r="O23" s="158">
        <f>SUBTOTAL(9,O24:O28)</f>
        <v>167953.08229045503</v>
      </c>
      <c r="P23" s="22"/>
      <c r="Q23" s="46">
        <f>SUBTOTAL(9,Q24:Q28)</f>
        <v>167953.08229045503</v>
      </c>
      <c r="R23" s="46">
        <f>SUBTOTAL(9,R24:R28)</f>
        <v>0</v>
      </c>
      <c r="S23" s="22"/>
      <c r="T23" s="46">
        <f>SUBTOTAL(9,T24:T28)</f>
        <v>33680.115425527416</v>
      </c>
      <c r="U23" s="46">
        <f>SUBTOTAL(9,U24:U28)</f>
        <v>131381.85205802586</v>
      </c>
      <c r="V23" s="46">
        <f>SUBTOTAL(9,V24:V28)</f>
        <v>2891.1148069017918</v>
      </c>
      <c r="W23" s="46">
        <f>SUBTOTAL(9,W24:W28)</f>
        <v>0</v>
      </c>
      <c r="X23" s="10"/>
      <c r="Y23" s="195" t="str">
        <f t="shared" si="0"/>
        <v>OK</v>
      </c>
      <c r="Z23" s="10"/>
      <c r="AA23" s="10"/>
      <c r="AB23" s="10"/>
      <c r="AC23" s="10"/>
      <c r="AD23" s="10"/>
      <c r="AE23" s="10"/>
      <c r="AF23" s="10"/>
      <c r="AG23" s="10"/>
      <c r="AH23" s="10"/>
      <c r="AI23" s="10"/>
      <c r="AJ23" s="10"/>
      <c r="AK23" s="10"/>
      <c r="AL23" s="10"/>
      <c r="AM23" s="10"/>
      <c r="AN23" s="10"/>
      <c r="AO23" s="10"/>
      <c r="AP23" s="10"/>
      <c r="AQ23" s="10"/>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row>
    <row r="24" spans="1:291" s="36" customFormat="1" outlineLevel="2" x14ac:dyDescent="0.35">
      <c r="A24" s="25"/>
      <c r="B24" s="25" t="s">
        <v>645</v>
      </c>
      <c r="C24" s="26"/>
      <c r="D24" s="27" t="s">
        <v>132</v>
      </c>
      <c r="E24" s="58" t="s">
        <v>338</v>
      </c>
      <c r="F24" s="28"/>
      <c r="G24" s="37"/>
      <c r="H24" s="30">
        <v>1</v>
      </c>
      <c r="I24" s="31" t="s">
        <v>26</v>
      </c>
      <c r="J24" s="31">
        <v>23</v>
      </c>
      <c r="K24" s="30" t="s">
        <v>27</v>
      </c>
      <c r="L24" s="32">
        <v>1250000</v>
      </c>
      <c r="M24" s="32" t="s">
        <v>4</v>
      </c>
      <c r="N24" s="33">
        <f t="shared" si="1"/>
        <v>1905.6127154676299</v>
      </c>
      <c r="O24" s="159">
        <f>+N24*J24*H24</f>
        <v>43829.09245575549</v>
      </c>
      <c r="P24" s="37"/>
      <c r="Q24" s="34">
        <f>IF(D24="MDM",O24,0)</f>
        <v>43829.09245575549</v>
      </c>
      <c r="R24" s="34">
        <f>IF(D24="ERAD",O24,0)</f>
        <v>0</v>
      </c>
      <c r="S24" s="37"/>
      <c r="T24" s="34">
        <f t="shared" si="6"/>
        <v>8789.1741715885746</v>
      </c>
      <c r="U24" s="34">
        <f t="shared" si="2"/>
        <v>34285.451998440993</v>
      </c>
      <c r="V24" s="34">
        <f t="shared" si="2"/>
        <v>754.46628572593738</v>
      </c>
      <c r="W24" s="34"/>
      <c r="X24" s="10"/>
      <c r="Y24" s="195" t="str">
        <f t="shared" si="0"/>
        <v>OK</v>
      </c>
      <c r="Z24" s="10"/>
      <c r="AA24" s="10"/>
      <c r="AB24" s="10"/>
      <c r="AC24" s="10"/>
      <c r="AD24" s="10"/>
      <c r="AE24" s="10"/>
      <c r="AF24" s="10"/>
      <c r="AG24" s="10"/>
      <c r="AH24" s="10"/>
      <c r="AI24" s="10"/>
      <c r="AJ24" s="10"/>
      <c r="AK24" s="10"/>
      <c r="AL24" s="10"/>
      <c r="AM24" s="10"/>
      <c r="AN24" s="10"/>
      <c r="AO24" s="10"/>
      <c r="AP24" s="10"/>
      <c r="AQ24" s="10"/>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c r="JC24" s="35"/>
      <c r="JD24" s="35"/>
      <c r="JE24" s="35"/>
      <c r="JF24" s="35"/>
      <c r="JG24" s="35"/>
      <c r="JH24" s="35"/>
      <c r="JI24" s="35"/>
      <c r="JJ24" s="35"/>
      <c r="JK24" s="35"/>
      <c r="JL24" s="35"/>
      <c r="JM24" s="35"/>
      <c r="JN24" s="35"/>
      <c r="JO24" s="35"/>
      <c r="JP24" s="35"/>
      <c r="JQ24" s="35"/>
      <c r="JR24" s="35"/>
      <c r="JS24" s="35"/>
      <c r="JT24" s="35"/>
      <c r="JU24" s="35"/>
      <c r="JV24" s="35"/>
      <c r="JW24" s="35"/>
      <c r="JX24" s="35"/>
      <c r="JY24" s="35"/>
      <c r="JZ24" s="35"/>
      <c r="KA24" s="35"/>
      <c r="KB24" s="35"/>
      <c r="KC24" s="35"/>
      <c r="KD24" s="35"/>
      <c r="KE24" s="35"/>
    </row>
    <row r="25" spans="1:291" s="36" customFormat="1" ht="14.5" customHeight="1" outlineLevel="2" x14ac:dyDescent="0.35">
      <c r="A25" s="25"/>
      <c r="B25" s="25" t="s">
        <v>645</v>
      </c>
      <c r="C25" s="26"/>
      <c r="D25" s="27" t="s">
        <v>132</v>
      </c>
      <c r="E25" s="58" t="s">
        <v>34</v>
      </c>
      <c r="F25" s="28"/>
      <c r="G25" s="37"/>
      <c r="H25" s="30">
        <v>1</v>
      </c>
      <c r="I25" s="31" t="s">
        <v>26</v>
      </c>
      <c r="J25" s="31">
        <v>23</v>
      </c>
      <c r="K25" s="30" t="s">
        <v>27</v>
      </c>
      <c r="L25" s="32">
        <v>720000</v>
      </c>
      <c r="M25" s="32" t="s">
        <v>4</v>
      </c>
      <c r="N25" s="33">
        <f t="shared" si="1"/>
        <v>1097.6329241093547</v>
      </c>
      <c r="O25" s="159">
        <f>+N25*J25*H25</f>
        <v>25245.557254515159</v>
      </c>
      <c r="P25" s="37"/>
      <c r="Q25" s="34">
        <f>IF(D25="MDM",O25,0)</f>
        <v>25245.557254515159</v>
      </c>
      <c r="R25" s="34">
        <f>IF(D25="ERAD",O25,0)</f>
        <v>0</v>
      </c>
      <c r="S25" s="37"/>
      <c r="T25" s="34">
        <f t="shared" si="6"/>
        <v>5062.5643228350191</v>
      </c>
      <c r="U25" s="34">
        <f t="shared" si="2"/>
        <v>19748.420351102006</v>
      </c>
      <c r="V25" s="34">
        <f t="shared" si="2"/>
        <v>434.57258057813982</v>
      </c>
      <c r="W25" s="34"/>
      <c r="X25" s="10"/>
      <c r="Y25" s="195" t="str">
        <f t="shared" si="0"/>
        <v>OK</v>
      </c>
      <c r="Z25" s="10"/>
      <c r="AA25" s="10"/>
      <c r="AB25" s="10"/>
      <c r="AC25" s="10"/>
      <c r="AD25" s="10"/>
      <c r="AE25" s="10"/>
      <c r="AF25" s="10"/>
      <c r="AG25" s="10"/>
      <c r="AH25" s="10"/>
      <c r="AI25" s="10"/>
      <c r="AJ25" s="10"/>
      <c r="AK25" s="10"/>
      <c r="AL25" s="10"/>
      <c r="AM25" s="10"/>
      <c r="AN25" s="10"/>
      <c r="AO25" s="10"/>
      <c r="AP25" s="10"/>
      <c r="AQ25" s="10"/>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c r="IP25" s="35"/>
      <c r="IQ25" s="35"/>
      <c r="IR25" s="35"/>
      <c r="IS25" s="35"/>
      <c r="IT25" s="35"/>
      <c r="IU25" s="35"/>
      <c r="IV25" s="35"/>
      <c r="IW25" s="35"/>
      <c r="IX25" s="35"/>
      <c r="IY25" s="35"/>
      <c r="IZ25" s="35"/>
      <c r="JA25" s="35"/>
      <c r="JB25" s="35"/>
      <c r="JC25" s="35"/>
      <c r="JD25" s="35"/>
      <c r="JE25" s="35"/>
      <c r="JF25" s="35"/>
      <c r="JG25" s="35"/>
      <c r="JH25" s="35"/>
      <c r="JI25" s="35"/>
      <c r="JJ25" s="35"/>
      <c r="JK25" s="35"/>
      <c r="JL25" s="35"/>
      <c r="JM25" s="35"/>
      <c r="JN25" s="35"/>
      <c r="JO25" s="35"/>
      <c r="JP25" s="35"/>
      <c r="JQ25" s="35"/>
      <c r="JR25" s="35"/>
      <c r="JS25" s="35"/>
      <c r="JT25" s="35"/>
      <c r="JU25" s="35"/>
      <c r="JV25" s="35"/>
      <c r="JW25" s="35"/>
      <c r="JX25" s="35"/>
      <c r="JY25" s="35"/>
      <c r="JZ25" s="35"/>
      <c r="KA25" s="35"/>
      <c r="KB25" s="35"/>
      <c r="KC25" s="35"/>
      <c r="KD25" s="35"/>
      <c r="KE25" s="35"/>
    </row>
    <row r="26" spans="1:291" s="36" customFormat="1" ht="14.5" customHeight="1" outlineLevel="2" x14ac:dyDescent="0.35">
      <c r="A26" s="25"/>
      <c r="B26" s="25" t="s">
        <v>645</v>
      </c>
      <c r="C26" s="26"/>
      <c r="D26" s="27" t="s">
        <v>132</v>
      </c>
      <c r="E26" s="58" t="s">
        <v>35</v>
      </c>
      <c r="F26" s="28"/>
      <c r="G26" s="37"/>
      <c r="H26" s="30">
        <v>1</v>
      </c>
      <c r="I26" s="31" t="s">
        <v>26</v>
      </c>
      <c r="J26" s="31">
        <v>23</v>
      </c>
      <c r="K26" s="30" t="s">
        <v>27</v>
      </c>
      <c r="L26" s="32">
        <v>720000</v>
      </c>
      <c r="M26" s="32" t="s">
        <v>4</v>
      </c>
      <c r="N26" s="33">
        <f t="shared" si="1"/>
        <v>1097.6329241093547</v>
      </c>
      <c r="O26" s="159">
        <f>+N26*J26*H26</f>
        <v>25245.557254515159</v>
      </c>
      <c r="P26" s="37"/>
      <c r="Q26" s="34">
        <f>IF(D26="MDM",O26,0)</f>
        <v>25245.557254515159</v>
      </c>
      <c r="R26" s="34">
        <f>IF(D26="ERAD",O26,0)</f>
        <v>0</v>
      </c>
      <c r="S26" s="37"/>
      <c r="T26" s="34">
        <f t="shared" si="6"/>
        <v>5062.5643228350191</v>
      </c>
      <c r="U26" s="34">
        <f t="shared" si="2"/>
        <v>19748.420351102006</v>
      </c>
      <c r="V26" s="34">
        <f t="shared" si="2"/>
        <v>434.57258057813982</v>
      </c>
      <c r="W26" s="34"/>
      <c r="X26" s="10"/>
      <c r="Y26" s="195" t="str">
        <f t="shared" si="0"/>
        <v>OK</v>
      </c>
      <c r="Z26" s="10"/>
      <c r="AA26" s="10"/>
      <c r="AB26" s="10"/>
      <c r="AC26" s="10"/>
      <c r="AD26" s="10"/>
      <c r="AE26" s="10"/>
      <c r="AF26" s="10"/>
      <c r="AG26" s="10"/>
      <c r="AH26" s="10"/>
      <c r="AI26" s="10"/>
      <c r="AJ26" s="10"/>
      <c r="AK26" s="10"/>
      <c r="AL26" s="10"/>
      <c r="AM26" s="10"/>
      <c r="AN26" s="10"/>
      <c r="AO26" s="10"/>
      <c r="AP26" s="10"/>
      <c r="AQ26" s="10"/>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row>
    <row r="27" spans="1:291" s="36" customFormat="1" ht="14.5" customHeight="1" outlineLevel="2" x14ac:dyDescent="0.35">
      <c r="A27" s="25"/>
      <c r="B27" s="25" t="s">
        <v>645</v>
      </c>
      <c r="C27" s="26"/>
      <c r="D27" s="27" t="s">
        <v>132</v>
      </c>
      <c r="E27" s="58" t="s">
        <v>36</v>
      </c>
      <c r="F27" s="28"/>
      <c r="G27" s="37"/>
      <c r="H27" s="30">
        <v>1</v>
      </c>
      <c r="I27" s="31" t="s">
        <v>26</v>
      </c>
      <c r="J27" s="31">
        <v>23</v>
      </c>
      <c r="K27" s="30" t="s">
        <v>27</v>
      </c>
      <c r="L27" s="32">
        <v>1250000</v>
      </c>
      <c r="M27" s="32" t="s">
        <v>4</v>
      </c>
      <c r="N27" s="33">
        <f t="shared" si="1"/>
        <v>1905.6127154676299</v>
      </c>
      <c r="O27" s="159">
        <f>+N27*J27*H27</f>
        <v>43829.09245575549</v>
      </c>
      <c r="P27" s="37"/>
      <c r="Q27" s="34">
        <f>IF(D27="MDM",O27,0)</f>
        <v>43829.09245575549</v>
      </c>
      <c r="R27" s="34">
        <f>IF(D27="ERAD",O27,0)</f>
        <v>0</v>
      </c>
      <c r="S27" s="37"/>
      <c r="T27" s="34">
        <f t="shared" si="6"/>
        <v>8789.1741715885746</v>
      </c>
      <c r="U27" s="34">
        <f t="shared" si="2"/>
        <v>34285.451998440993</v>
      </c>
      <c r="V27" s="34">
        <f t="shared" si="2"/>
        <v>754.46628572593738</v>
      </c>
      <c r="W27" s="34"/>
      <c r="X27" s="10"/>
      <c r="Y27" s="195" t="str">
        <f t="shared" si="0"/>
        <v>OK</v>
      </c>
      <c r="Z27" s="10"/>
      <c r="AA27" s="10"/>
      <c r="AB27" s="10"/>
      <c r="AC27" s="10"/>
      <c r="AD27" s="10"/>
      <c r="AE27" s="10"/>
      <c r="AF27" s="10"/>
      <c r="AG27" s="10"/>
      <c r="AH27" s="10"/>
      <c r="AI27" s="10"/>
      <c r="AJ27" s="10"/>
      <c r="AK27" s="10"/>
      <c r="AL27" s="10"/>
      <c r="AM27" s="10"/>
      <c r="AN27" s="10"/>
      <c r="AO27" s="10"/>
      <c r="AP27" s="10"/>
      <c r="AQ27" s="10"/>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c r="IP27" s="35"/>
      <c r="IQ27" s="35"/>
      <c r="IR27" s="35"/>
      <c r="IS27" s="35"/>
      <c r="IT27" s="35"/>
      <c r="IU27" s="35"/>
      <c r="IV27" s="35"/>
      <c r="IW27" s="35"/>
      <c r="IX27" s="35"/>
      <c r="IY27" s="35"/>
      <c r="IZ27" s="35"/>
      <c r="JA27" s="35"/>
      <c r="JB27" s="35"/>
      <c r="JC27" s="35"/>
      <c r="JD27" s="35"/>
      <c r="JE27" s="35"/>
      <c r="JF27" s="35"/>
      <c r="JG27" s="35"/>
      <c r="JH27" s="35"/>
      <c r="JI27" s="35"/>
      <c r="JJ27" s="35"/>
      <c r="JK27" s="35"/>
      <c r="JL27" s="35"/>
      <c r="JM27" s="35"/>
      <c r="JN27" s="35"/>
      <c r="JO27" s="35"/>
      <c r="JP27" s="35"/>
      <c r="JQ27" s="35"/>
      <c r="JR27" s="35"/>
      <c r="JS27" s="35"/>
      <c r="JT27" s="35"/>
      <c r="JU27" s="35"/>
      <c r="JV27" s="35"/>
      <c r="JW27" s="35"/>
      <c r="JX27" s="35"/>
      <c r="JY27" s="35"/>
      <c r="JZ27" s="35"/>
      <c r="KA27" s="35"/>
      <c r="KB27" s="35"/>
      <c r="KC27" s="35"/>
      <c r="KD27" s="35"/>
      <c r="KE27" s="35"/>
    </row>
    <row r="28" spans="1:291" s="36" customFormat="1" ht="14.5" customHeight="1" outlineLevel="2" thickBot="1" x14ac:dyDescent="0.4">
      <c r="A28" s="25"/>
      <c r="B28" s="25" t="s">
        <v>645</v>
      </c>
      <c r="C28" s="26"/>
      <c r="D28" s="27" t="s">
        <v>132</v>
      </c>
      <c r="E28" s="58" t="s">
        <v>37</v>
      </c>
      <c r="F28" s="28"/>
      <c r="G28" s="37"/>
      <c r="H28" s="30">
        <v>1</v>
      </c>
      <c r="I28" s="31" t="s">
        <v>26</v>
      </c>
      <c r="J28" s="31">
        <v>23</v>
      </c>
      <c r="K28" s="30" t="s">
        <v>27</v>
      </c>
      <c r="L28" s="32">
        <v>850000</v>
      </c>
      <c r="M28" s="32" t="s">
        <v>4</v>
      </c>
      <c r="N28" s="33">
        <f t="shared" si="1"/>
        <v>1295.8166465179881</v>
      </c>
      <c r="O28" s="159">
        <f>+N28*J28*H28</f>
        <v>29803.782869913728</v>
      </c>
      <c r="P28" s="37"/>
      <c r="Q28" s="34">
        <f>IF(D28="MDM",O28,0)</f>
        <v>29803.782869913728</v>
      </c>
      <c r="R28" s="34">
        <f>IF(D28="ERAD",O28,0)</f>
        <v>0</v>
      </c>
      <c r="S28" s="37"/>
      <c r="T28" s="34">
        <f t="shared" si="6"/>
        <v>5976.6384366802304</v>
      </c>
      <c r="U28" s="34">
        <f t="shared" si="2"/>
        <v>23314.107358939869</v>
      </c>
      <c r="V28" s="34">
        <f t="shared" si="2"/>
        <v>513.03707429363726</v>
      </c>
      <c r="W28" s="34"/>
      <c r="X28" s="10"/>
      <c r="Y28" s="195" t="str">
        <f t="shared" si="0"/>
        <v>OK</v>
      </c>
      <c r="Z28" s="10"/>
      <c r="AA28" s="10"/>
      <c r="AB28" s="10"/>
      <c r="AC28" s="10"/>
      <c r="AD28" s="10"/>
      <c r="AE28" s="10"/>
      <c r="AF28" s="10"/>
      <c r="AG28" s="10"/>
      <c r="AH28" s="10"/>
      <c r="AI28" s="10"/>
      <c r="AJ28" s="10"/>
      <c r="AK28" s="10"/>
      <c r="AL28" s="10"/>
      <c r="AM28" s="10"/>
      <c r="AN28" s="10"/>
      <c r="AO28" s="10"/>
      <c r="AP28" s="10"/>
      <c r="AQ28" s="10"/>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c r="IP28" s="35"/>
      <c r="IQ28" s="35"/>
      <c r="IR28" s="35"/>
      <c r="IS28" s="35"/>
      <c r="IT28" s="35"/>
      <c r="IU28" s="35"/>
      <c r="IV28" s="35"/>
      <c r="IW28" s="35"/>
      <c r="IX28" s="35"/>
      <c r="IY28" s="35"/>
      <c r="IZ28" s="35"/>
      <c r="JA28" s="35"/>
      <c r="JB28" s="35"/>
      <c r="JC28" s="35"/>
      <c r="JD28" s="35"/>
      <c r="JE28" s="35"/>
      <c r="JF28" s="35"/>
      <c r="JG28" s="35"/>
      <c r="JH28" s="35"/>
      <c r="JI28" s="35"/>
      <c r="JJ28" s="35"/>
      <c r="JK28" s="35"/>
      <c r="JL28" s="35"/>
      <c r="JM28" s="35"/>
      <c r="JN28" s="35"/>
      <c r="JO28" s="35"/>
      <c r="JP28" s="35"/>
      <c r="JQ28" s="35"/>
      <c r="JR28" s="35"/>
      <c r="JS28" s="35"/>
      <c r="JT28" s="35"/>
      <c r="JU28" s="35"/>
      <c r="JV28" s="35"/>
      <c r="JW28" s="35"/>
      <c r="JX28" s="35"/>
      <c r="JY28" s="35"/>
      <c r="JZ28" s="35"/>
      <c r="KA28" s="35"/>
      <c r="KB28" s="35"/>
      <c r="KC28" s="35"/>
      <c r="KD28" s="35"/>
      <c r="KE28" s="35"/>
    </row>
    <row r="29" spans="1:291" s="24" customFormat="1" ht="20.149999999999999" customHeight="1" outlineLevel="1" thickBot="1" x14ac:dyDescent="0.4">
      <c r="A29" s="40" t="s">
        <v>631</v>
      </c>
      <c r="B29" s="41"/>
      <c r="C29" s="42"/>
      <c r="D29" s="42"/>
      <c r="E29" s="43" t="s">
        <v>316</v>
      </c>
      <c r="F29" s="43"/>
      <c r="G29" s="22"/>
      <c r="H29" s="44">
        <f>SUBTOTAL(9,H30:H32)</f>
        <v>3</v>
      </c>
      <c r="I29" s="44" t="s">
        <v>65</v>
      </c>
      <c r="J29" s="44">
        <f>AVERAGE(J30:J37)</f>
        <v>21.7265625</v>
      </c>
      <c r="K29" s="44" t="s">
        <v>27</v>
      </c>
      <c r="L29" s="45">
        <f>IF(M29="EUR",O29/H29/J29,O29*$C$6/H29/J29)</f>
        <v>299940.06951935764</v>
      </c>
      <c r="M29" s="45" t="s">
        <v>4</v>
      </c>
      <c r="N29" s="45">
        <f>O29/H29/J29</f>
        <v>457.25568828346621</v>
      </c>
      <c r="O29" s="158">
        <f>SUBTOTAL(9,O30:O32)</f>
        <v>29803.782869913739</v>
      </c>
      <c r="P29" s="22"/>
      <c r="Q29" s="46">
        <f>SUBTOTAL(9,Q30:Q32)</f>
        <v>0</v>
      </c>
      <c r="R29" s="46">
        <f>SUBTOTAL(9,R30:R32)</f>
        <v>29803.782869913739</v>
      </c>
      <c r="S29" s="22"/>
      <c r="T29" s="46">
        <f>SUBTOTAL(9,T30:T32)</f>
        <v>5976.6384366802331</v>
      </c>
      <c r="U29" s="46">
        <f>SUBTOTAL(9,U30:U32)</f>
        <v>23314.10735893988</v>
      </c>
      <c r="V29" s="46">
        <f>SUBTOTAL(9,V30:V32)</f>
        <v>513.03707429363749</v>
      </c>
      <c r="W29" s="46">
        <f>SUBTOTAL(9,W30:W32)</f>
        <v>0</v>
      </c>
      <c r="X29" s="10"/>
      <c r="Y29" s="195">
        <f t="shared" si="0"/>
        <v>-1.4551915228366852E-11</v>
      </c>
      <c r="Z29" s="10"/>
      <c r="AA29" s="10"/>
      <c r="AB29" s="10"/>
      <c r="AC29" s="10"/>
      <c r="AD29" s="10"/>
      <c r="AE29" s="10"/>
      <c r="AF29" s="10"/>
      <c r="AG29" s="10"/>
      <c r="AH29" s="10"/>
      <c r="AI29" s="10"/>
      <c r="AJ29" s="10"/>
      <c r="AK29" s="10"/>
      <c r="AL29" s="10"/>
      <c r="AM29" s="10"/>
      <c r="AN29" s="10"/>
      <c r="AO29" s="10"/>
      <c r="AP29" s="10"/>
      <c r="AQ29" s="10"/>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row>
    <row r="30" spans="1:291" s="36" customFormat="1" outlineLevel="2" x14ac:dyDescent="0.35">
      <c r="A30" s="25"/>
      <c r="B30" s="25" t="s">
        <v>646</v>
      </c>
      <c r="C30" s="26"/>
      <c r="D30" s="27" t="s">
        <v>125</v>
      </c>
      <c r="E30" s="28" t="s">
        <v>318</v>
      </c>
      <c r="F30" s="28"/>
      <c r="G30" s="37"/>
      <c r="H30" s="30">
        <v>1</v>
      </c>
      <c r="I30" s="31" t="s">
        <v>65</v>
      </c>
      <c r="J30" s="31">
        <v>23</v>
      </c>
      <c r="K30" s="30" t="s">
        <v>27</v>
      </c>
      <c r="L30" s="32">
        <v>150000</v>
      </c>
      <c r="M30" s="32" t="s">
        <v>4</v>
      </c>
      <c r="N30" s="33">
        <f t="shared" si="1"/>
        <v>228.67352585611556</v>
      </c>
      <c r="O30" s="159">
        <f>+N30*J30*H30</f>
        <v>5259.4910946906575</v>
      </c>
      <c r="P30" s="37"/>
      <c r="Q30" s="34">
        <f>IF(D30="MDM",O30,0)</f>
        <v>0</v>
      </c>
      <c r="R30" s="34">
        <f>IF(D30="ERAD",O30,0)</f>
        <v>5259.4910946906575</v>
      </c>
      <c r="S30" s="37"/>
      <c r="T30" s="34">
        <f t="shared" si="6"/>
        <v>1054.7009005906289</v>
      </c>
      <c r="U30" s="34">
        <f t="shared" si="2"/>
        <v>4114.2542398129181</v>
      </c>
      <c r="V30" s="34">
        <f t="shared" si="2"/>
        <v>90.53595428711246</v>
      </c>
      <c r="W30" s="34"/>
      <c r="X30" s="10"/>
      <c r="Y30" s="195" t="str">
        <f t="shared" si="0"/>
        <v>OK</v>
      </c>
      <c r="Z30" s="10"/>
      <c r="AA30" s="10"/>
      <c r="AB30" s="10"/>
      <c r="AC30" s="10"/>
      <c r="AD30" s="10"/>
      <c r="AE30" s="10"/>
      <c r="AF30" s="10"/>
      <c r="AG30" s="10"/>
      <c r="AH30" s="10"/>
      <c r="AI30" s="10"/>
      <c r="AJ30" s="10"/>
      <c r="AK30" s="10"/>
      <c r="AL30" s="10"/>
      <c r="AM30" s="10"/>
      <c r="AN30" s="10"/>
      <c r="AO30" s="10"/>
      <c r="AP30" s="10"/>
      <c r="AQ30" s="10"/>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c r="IP30" s="35"/>
      <c r="IQ30" s="35"/>
      <c r="IR30" s="35"/>
      <c r="IS30" s="35"/>
      <c r="IT30" s="35"/>
      <c r="IU30" s="35"/>
      <c r="IV30" s="35"/>
      <c r="IW30" s="35"/>
      <c r="IX30" s="35"/>
      <c r="IY30" s="35"/>
      <c r="IZ30" s="35"/>
      <c r="JA30" s="35"/>
      <c r="JB30" s="35"/>
      <c r="JC30" s="35"/>
      <c r="JD30" s="35"/>
      <c r="JE30" s="35"/>
      <c r="JF30" s="35"/>
      <c r="JG30" s="35"/>
      <c r="JH30" s="35"/>
      <c r="JI30" s="35"/>
      <c r="JJ30" s="35"/>
      <c r="JK30" s="35"/>
      <c r="JL30" s="35"/>
      <c r="JM30" s="35"/>
      <c r="JN30" s="35"/>
      <c r="JO30" s="35"/>
      <c r="JP30" s="35"/>
      <c r="JQ30" s="35"/>
      <c r="JR30" s="35"/>
      <c r="JS30" s="35"/>
      <c r="JT30" s="35"/>
      <c r="JU30" s="35"/>
      <c r="JV30" s="35"/>
      <c r="JW30" s="35"/>
      <c r="JX30" s="35"/>
      <c r="JY30" s="35"/>
      <c r="JZ30" s="35"/>
      <c r="KA30" s="35"/>
      <c r="KB30" s="35"/>
      <c r="KC30" s="35"/>
      <c r="KD30" s="35"/>
      <c r="KE30" s="35"/>
    </row>
    <row r="31" spans="1:291" s="36" customFormat="1" outlineLevel="2" x14ac:dyDescent="0.35">
      <c r="A31" s="25"/>
      <c r="B31" s="25" t="s">
        <v>646</v>
      </c>
      <c r="C31" s="26"/>
      <c r="D31" s="27" t="s">
        <v>125</v>
      </c>
      <c r="E31" s="28" t="s">
        <v>319</v>
      </c>
      <c r="F31" s="28"/>
      <c r="G31" s="37"/>
      <c r="H31" s="30">
        <v>1</v>
      </c>
      <c r="I31" s="31" t="s">
        <v>65</v>
      </c>
      <c r="J31" s="31">
        <v>23</v>
      </c>
      <c r="K31" s="30" t="s">
        <v>27</v>
      </c>
      <c r="L31" s="32">
        <v>450000.00000000017</v>
      </c>
      <c r="M31" s="32" t="s">
        <v>4</v>
      </c>
      <c r="N31" s="33">
        <f t="shared" si="1"/>
        <v>686.02057756834699</v>
      </c>
      <c r="O31" s="159">
        <f>+N31*J31*H31</f>
        <v>15778.473284071981</v>
      </c>
      <c r="P31" s="37"/>
      <c r="Q31" s="34">
        <f>IF(D31="MDM",O31,0)</f>
        <v>0</v>
      </c>
      <c r="R31" s="34">
        <f>IF(D31="ERAD",O31,0)</f>
        <v>15778.473284071981</v>
      </c>
      <c r="S31" s="37"/>
      <c r="T31" s="34">
        <f t="shared" si="6"/>
        <v>3164.102701771888</v>
      </c>
      <c r="U31" s="34">
        <f t="shared" si="6"/>
        <v>12342.762719438761</v>
      </c>
      <c r="V31" s="34">
        <f t="shared" si="6"/>
        <v>271.60786286133754</v>
      </c>
      <c r="W31" s="34"/>
      <c r="X31" s="10"/>
      <c r="Y31" s="195" t="str">
        <f t="shared" si="0"/>
        <v>OK</v>
      </c>
      <c r="Z31" s="10"/>
      <c r="AA31" s="10"/>
      <c r="AB31" s="10"/>
      <c r="AC31" s="10"/>
      <c r="AD31" s="10"/>
      <c r="AE31" s="10"/>
      <c r="AF31" s="10"/>
      <c r="AG31" s="10"/>
      <c r="AH31" s="10"/>
      <c r="AI31" s="10"/>
      <c r="AJ31" s="10"/>
      <c r="AK31" s="10"/>
      <c r="AL31" s="10"/>
      <c r="AM31" s="10"/>
      <c r="AN31" s="10"/>
      <c r="AO31" s="10"/>
      <c r="AP31" s="10"/>
      <c r="AQ31" s="10"/>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c r="IU31" s="35"/>
      <c r="IV31" s="35"/>
      <c r="IW31" s="35"/>
      <c r="IX31" s="35"/>
      <c r="IY31" s="35"/>
      <c r="IZ31" s="35"/>
      <c r="JA31" s="35"/>
      <c r="JB31" s="35"/>
      <c r="JC31" s="35"/>
      <c r="JD31" s="35"/>
      <c r="JE31" s="35"/>
      <c r="JF31" s="35"/>
      <c r="JG31" s="35"/>
      <c r="JH31" s="35"/>
      <c r="JI31" s="35"/>
      <c r="JJ31" s="35"/>
      <c r="JK31" s="35"/>
      <c r="JL31" s="35"/>
      <c r="JM31" s="35"/>
      <c r="JN31" s="35"/>
      <c r="JO31" s="35"/>
      <c r="JP31" s="35"/>
      <c r="JQ31" s="35"/>
      <c r="JR31" s="35"/>
      <c r="JS31" s="35"/>
      <c r="JT31" s="35"/>
      <c r="JU31" s="35"/>
      <c r="JV31" s="35"/>
      <c r="JW31" s="35"/>
      <c r="JX31" s="35"/>
      <c r="JY31" s="35"/>
      <c r="JZ31" s="35"/>
      <c r="KA31" s="35"/>
      <c r="KB31" s="35"/>
      <c r="KC31" s="35"/>
      <c r="KD31" s="35"/>
      <c r="KE31" s="35"/>
    </row>
    <row r="32" spans="1:291" s="36" customFormat="1" ht="15" outlineLevel="2" thickBot="1" x14ac:dyDescent="0.4">
      <c r="A32" s="25"/>
      <c r="B32" s="25" t="s">
        <v>646</v>
      </c>
      <c r="C32" s="26"/>
      <c r="D32" s="27" t="s">
        <v>125</v>
      </c>
      <c r="E32" s="28" t="s">
        <v>339</v>
      </c>
      <c r="F32" s="28"/>
      <c r="G32" s="37"/>
      <c r="H32" s="30">
        <v>1</v>
      </c>
      <c r="I32" s="31" t="s">
        <v>65</v>
      </c>
      <c r="J32" s="31">
        <v>23</v>
      </c>
      <c r="K32" s="30" t="s">
        <v>27</v>
      </c>
      <c r="L32" s="32">
        <v>250000.00000000012</v>
      </c>
      <c r="M32" s="32" t="s">
        <v>4</v>
      </c>
      <c r="N32" s="33">
        <f t="shared" si="1"/>
        <v>381.12254309352613</v>
      </c>
      <c r="O32" s="159">
        <f>+N32*J32*H32</f>
        <v>8765.8184911511016</v>
      </c>
      <c r="P32" s="37"/>
      <c r="Q32" s="34">
        <f>IF(D32="MDM",O32,0)</f>
        <v>0</v>
      </c>
      <c r="R32" s="34">
        <f>IF(D32="ERAD",O32,0)</f>
        <v>8765.8184911511016</v>
      </c>
      <c r="S32" s="37"/>
      <c r="T32" s="34">
        <f t="shared" si="6"/>
        <v>1757.8348343177158</v>
      </c>
      <c r="U32" s="34">
        <f t="shared" si="6"/>
        <v>6857.0903996882007</v>
      </c>
      <c r="V32" s="34">
        <f t="shared" si="6"/>
        <v>150.89325714518753</v>
      </c>
      <c r="W32" s="34"/>
      <c r="X32" s="10"/>
      <c r="Y32" s="195">
        <f t="shared" si="0"/>
        <v>-3.637978807091713E-12</v>
      </c>
      <c r="Z32" s="10"/>
      <c r="AA32" s="10"/>
      <c r="AB32" s="10"/>
      <c r="AC32" s="10"/>
      <c r="AD32" s="10"/>
      <c r="AE32" s="10"/>
      <c r="AF32" s="10"/>
      <c r="AG32" s="10"/>
      <c r="AH32" s="10"/>
      <c r="AI32" s="10"/>
      <c r="AJ32" s="10"/>
      <c r="AK32" s="10"/>
      <c r="AL32" s="10"/>
      <c r="AM32" s="10"/>
      <c r="AN32" s="10"/>
      <c r="AO32" s="10"/>
      <c r="AP32" s="10"/>
      <c r="AQ32" s="10"/>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c r="IP32" s="35"/>
      <c r="IQ32" s="35"/>
      <c r="IR32" s="35"/>
      <c r="IS32" s="35"/>
      <c r="IT32" s="35"/>
      <c r="IU32" s="35"/>
      <c r="IV32" s="35"/>
      <c r="IW32" s="35"/>
      <c r="IX32" s="35"/>
      <c r="IY32" s="35"/>
      <c r="IZ32" s="35"/>
      <c r="JA32" s="35"/>
      <c r="JB32" s="35"/>
      <c r="JC32" s="35"/>
      <c r="JD32" s="35"/>
      <c r="JE32" s="35"/>
      <c r="JF32" s="35"/>
      <c r="JG32" s="35"/>
      <c r="JH32" s="35"/>
      <c r="JI32" s="35"/>
      <c r="JJ32" s="35"/>
      <c r="JK32" s="35"/>
      <c r="JL32" s="35"/>
      <c r="JM32" s="35"/>
      <c r="JN32" s="35"/>
      <c r="JO32" s="35"/>
      <c r="JP32" s="35"/>
      <c r="JQ32" s="35"/>
      <c r="JR32" s="35"/>
      <c r="JS32" s="35"/>
      <c r="JT32" s="35"/>
      <c r="JU32" s="35"/>
      <c r="JV32" s="35"/>
      <c r="JW32" s="35"/>
      <c r="JX32" s="35"/>
      <c r="JY32" s="35"/>
      <c r="JZ32" s="35"/>
      <c r="KA32" s="35"/>
      <c r="KB32" s="35"/>
      <c r="KC32" s="35"/>
      <c r="KD32" s="35"/>
      <c r="KE32" s="35"/>
    </row>
    <row r="33" spans="1:291" s="24" customFormat="1" ht="20.149999999999999" customHeight="1" outlineLevel="1" thickBot="1" x14ac:dyDescent="0.4">
      <c r="A33" s="40" t="s">
        <v>632</v>
      </c>
      <c r="B33" s="41"/>
      <c r="C33" s="42"/>
      <c r="D33" s="42"/>
      <c r="E33" s="43" t="s">
        <v>317</v>
      </c>
      <c r="F33" s="43"/>
      <c r="G33" s="22"/>
      <c r="H33" s="44">
        <f>SUBTOTAL(9,H34:H37)</f>
        <v>7</v>
      </c>
      <c r="I33" s="44" t="s">
        <v>65</v>
      </c>
      <c r="J33" s="44">
        <f>AVERAGE(J34:J41)</f>
        <v>12.8125</v>
      </c>
      <c r="K33" s="44" t="s">
        <v>27</v>
      </c>
      <c r="L33" s="45">
        <f>IF(M33="EUR",O33/H33/J33,O33*$C$6/H33/J33)</f>
        <v>936027.87456446001</v>
      </c>
      <c r="M33" s="45" t="s">
        <v>4</v>
      </c>
      <c r="N33" s="45">
        <f>O33/H33/J33</f>
        <v>1426.9652958417396</v>
      </c>
      <c r="O33" s="158">
        <f>SUBTOTAL(9,O34:O37)</f>
        <v>127980.94997080602</v>
      </c>
      <c r="P33" s="22"/>
      <c r="Q33" s="46">
        <f>SUBTOTAL(9,Q34:Q37)</f>
        <v>0</v>
      </c>
      <c r="R33" s="46">
        <f>SUBTOTAL(9,R34:R37)</f>
        <v>127980.94997080602</v>
      </c>
      <c r="S33" s="22"/>
      <c r="T33" s="46">
        <f>SUBTOTAL(9,T34:T37)</f>
        <v>25664.388581038635</v>
      </c>
      <c r="U33" s="46">
        <f>SUBTOTAL(9,U34:U37)</f>
        <v>100113.51983544767</v>
      </c>
      <c r="V33" s="46">
        <f>SUBTOTAL(9,V34:V37)</f>
        <v>2203.0415543197369</v>
      </c>
      <c r="W33" s="46">
        <f>SUBTOTAL(9,W34:W37)</f>
        <v>0</v>
      </c>
      <c r="X33" s="10"/>
      <c r="Y33" s="195" t="str">
        <f t="shared" si="0"/>
        <v>OK</v>
      </c>
      <c r="Z33" s="10"/>
      <c r="AA33" s="10"/>
      <c r="AB33" s="10"/>
      <c r="AC33" s="10"/>
      <c r="AD33" s="10"/>
      <c r="AE33" s="10"/>
      <c r="AF33" s="10"/>
      <c r="AG33" s="10"/>
      <c r="AH33" s="10"/>
      <c r="AI33" s="10"/>
      <c r="AJ33" s="10"/>
      <c r="AK33" s="10"/>
      <c r="AL33" s="10"/>
      <c r="AM33" s="10"/>
      <c r="AN33" s="10"/>
      <c r="AO33" s="10"/>
      <c r="AP33" s="10"/>
      <c r="AQ33" s="10"/>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row>
    <row r="34" spans="1:291" s="36" customFormat="1" ht="14.5" customHeight="1" outlineLevel="2" x14ac:dyDescent="0.35">
      <c r="A34" s="25"/>
      <c r="B34" s="25" t="s">
        <v>647</v>
      </c>
      <c r="C34" s="26"/>
      <c r="D34" s="27" t="s">
        <v>125</v>
      </c>
      <c r="E34" s="58" t="s">
        <v>320</v>
      </c>
      <c r="F34" s="28" t="s">
        <v>321</v>
      </c>
      <c r="G34" s="37"/>
      <c r="H34" s="30">
        <v>1</v>
      </c>
      <c r="I34" s="31" t="s">
        <v>65</v>
      </c>
      <c r="J34" s="31">
        <v>23</v>
      </c>
      <c r="K34" s="30" t="s">
        <v>27</v>
      </c>
      <c r="L34" s="32">
        <v>900000</v>
      </c>
      <c r="M34" s="32" t="s">
        <v>4</v>
      </c>
      <c r="N34" s="33">
        <f t="shared" si="1"/>
        <v>1372.0411551366935</v>
      </c>
      <c r="O34" s="159">
        <f>+N34*J34*H34</f>
        <v>31556.946568143951</v>
      </c>
      <c r="P34" s="37"/>
      <c r="Q34" s="34">
        <f>IF(D34="MDM",O34,0)</f>
        <v>0</v>
      </c>
      <c r="R34" s="34">
        <f>IF(D34="ERAD",O34,0)</f>
        <v>31556.946568143951</v>
      </c>
      <c r="S34" s="37"/>
      <c r="T34" s="34">
        <f t="shared" si="6"/>
        <v>6328.2054035437741</v>
      </c>
      <c r="U34" s="34">
        <f t="shared" si="6"/>
        <v>24685.52543887751</v>
      </c>
      <c r="V34" s="34">
        <f t="shared" si="6"/>
        <v>543.21572572267485</v>
      </c>
      <c r="W34" s="34"/>
      <c r="X34" s="10"/>
      <c r="Y34" s="195" t="str">
        <f t="shared" si="0"/>
        <v>OK</v>
      </c>
      <c r="Z34" s="10"/>
      <c r="AA34" s="10"/>
      <c r="AB34" s="10"/>
      <c r="AC34" s="10"/>
      <c r="AD34" s="10"/>
      <c r="AE34" s="10"/>
      <c r="AF34" s="10"/>
      <c r="AG34" s="10"/>
      <c r="AH34" s="10"/>
      <c r="AI34" s="10"/>
      <c r="AJ34" s="10"/>
      <c r="AK34" s="10"/>
      <c r="AL34" s="10"/>
      <c r="AM34" s="10"/>
      <c r="AN34" s="10"/>
      <c r="AO34" s="10"/>
      <c r="AP34" s="10"/>
      <c r="AQ34" s="10"/>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c r="HT34" s="35"/>
      <c r="HU34" s="35"/>
      <c r="HV34" s="35"/>
      <c r="HW34" s="35"/>
      <c r="HX34" s="35"/>
      <c r="HY34" s="35"/>
      <c r="HZ34" s="35"/>
      <c r="IA34" s="35"/>
      <c r="IB34" s="35"/>
      <c r="IC34" s="35"/>
      <c r="ID34" s="35"/>
      <c r="IE34" s="35"/>
      <c r="IF34" s="35"/>
      <c r="IG34" s="35"/>
      <c r="IH34" s="35"/>
      <c r="II34" s="35"/>
      <c r="IJ34" s="35"/>
      <c r="IK34" s="35"/>
      <c r="IL34" s="35"/>
      <c r="IM34" s="35"/>
      <c r="IN34" s="35"/>
      <c r="IO34" s="35"/>
      <c r="IP34" s="35"/>
      <c r="IQ34" s="35"/>
      <c r="IR34" s="35"/>
      <c r="IS34" s="35"/>
      <c r="IT34" s="35"/>
      <c r="IU34" s="35"/>
      <c r="IV34" s="35"/>
      <c r="IW34" s="35"/>
      <c r="IX34" s="35"/>
      <c r="IY34" s="35"/>
      <c r="IZ34" s="35"/>
      <c r="JA34" s="35"/>
      <c r="JB34" s="35"/>
      <c r="JC34" s="35"/>
      <c r="JD34" s="35"/>
      <c r="JE34" s="35"/>
      <c r="JF34" s="35"/>
      <c r="JG34" s="35"/>
      <c r="JH34" s="35"/>
      <c r="JI34" s="35"/>
      <c r="JJ34" s="35"/>
      <c r="JK34" s="35"/>
      <c r="JL34" s="35"/>
      <c r="JM34" s="35"/>
      <c r="JN34" s="35"/>
      <c r="JO34" s="35"/>
      <c r="JP34" s="35"/>
      <c r="JQ34" s="35"/>
      <c r="JR34" s="35"/>
      <c r="JS34" s="35"/>
      <c r="JT34" s="35"/>
      <c r="JU34" s="35"/>
      <c r="JV34" s="35"/>
      <c r="JW34" s="35"/>
      <c r="JX34" s="35"/>
      <c r="JY34" s="35"/>
      <c r="JZ34" s="35"/>
      <c r="KA34" s="35"/>
      <c r="KB34" s="35"/>
      <c r="KC34" s="35"/>
      <c r="KD34" s="35"/>
      <c r="KE34" s="35"/>
    </row>
    <row r="35" spans="1:291" s="36" customFormat="1" ht="14.5" customHeight="1" outlineLevel="2" x14ac:dyDescent="0.35">
      <c r="A35" s="25"/>
      <c r="B35" s="25" t="s">
        <v>647</v>
      </c>
      <c r="C35" s="26"/>
      <c r="D35" s="27" t="s">
        <v>125</v>
      </c>
      <c r="E35" s="58" t="s">
        <v>322</v>
      </c>
      <c r="F35" s="28"/>
      <c r="G35" s="37"/>
      <c r="H35" s="30">
        <v>1</v>
      </c>
      <c r="I35" s="31" t="s">
        <v>65</v>
      </c>
      <c r="J35" s="31">
        <v>23</v>
      </c>
      <c r="K35" s="30" t="s">
        <v>27</v>
      </c>
      <c r="L35" s="32">
        <v>750000</v>
      </c>
      <c r="M35" s="32" t="s">
        <v>4</v>
      </c>
      <c r="N35" s="33">
        <f t="shared" si="1"/>
        <v>1143.3676292805778</v>
      </c>
      <c r="O35" s="159">
        <f>+N35*J35*H35</f>
        <v>26297.45547345329</v>
      </c>
      <c r="P35" s="37"/>
      <c r="Q35" s="34">
        <f>IF(D35="MDM",O35,0)</f>
        <v>0</v>
      </c>
      <c r="R35" s="34">
        <f>IF(D35="ERAD",O35,0)</f>
        <v>26297.45547345329</v>
      </c>
      <c r="S35" s="37"/>
      <c r="T35" s="34">
        <f t="shared" si="6"/>
        <v>5273.5045029531448</v>
      </c>
      <c r="U35" s="34">
        <f t="shared" si="6"/>
        <v>20571.271199064591</v>
      </c>
      <c r="V35" s="34">
        <f t="shared" si="6"/>
        <v>452.67977143556232</v>
      </c>
      <c r="W35" s="34"/>
      <c r="X35" s="10"/>
      <c r="Y35" s="195" t="str">
        <f t="shared" si="0"/>
        <v>OK</v>
      </c>
      <c r="Z35" s="10"/>
      <c r="AA35" s="10"/>
      <c r="AB35" s="10"/>
      <c r="AC35" s="10"/>
      <c r="AD35" s="10"/>
      <c r="AE35" s="10"/>
      <c r="AF35" s="10"/>
      <c r="AG35" s="10"/>
      <c r="AH35" s="10"/>
      <c r="AI35" s="10"/>
      <c r="AJ35" s="10"/>
      <c r="AK35" s="10"/>
      <c r="AL35" s="10"/>
      <c r="AM35" s="10"/>
      <c r="AN35" s="10"/>
      <c r="AO35" s="10"/>
      <c r="AP35" s="10"/>
      <c r="AQ35" s="10"/>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c r="IP35" s="35"/>
      <c r="IQ35" s="35"/>
      <c r="IR35" s="35"/>
      <c r="IS35" s="35"/>
      <c r="IT35" s="35"/>
      <c r="IU35" s="35"/>
      <c r="IV35" s="35"/>
      <c r="IW35" s="35"/>
      <c r="IX35" s="35"/>
      <c r="IY35" s="35"/>
      <c r="IZ35" s="35"/>
      <c r="JA35" s="35"/>
      <c r="JB35" s="35"/>
      <c r="JC35" s="35"/>
      <c r="JD35" s="35"/>
      <c r="JE35" s="35"/>
      <c r="JF35" s="35"/>
      <c r="JG35" s="35"/>
      <c r="JH35" s="35"/>
      <c r="JI35" s="35"/>
      <c r="JJ35" s="35"/>
      <c r="JK35" s="35"/>
      <c r="JL35" s="35"/>
      <c r="JM35" s="35"/>
      <c r="JN35" s="35"/>
      <c r="JO35" s="35"/>
      <c r="JP35" s="35"/>
      <c r="JQ35" s="35"/>
      <c r="JR35" s="35"/>
      <c r="JS35" s="35"/>
      <c r="JT35" s="35"/>
      <c r="JU35" s="35"/>
      <c r="JV35" s="35"/>
      <c r="JW35" s="35"/>
      <c r="JX35" s="35"/>
      <c r="JY35" s="35"/>
      <c r="JZ35" s="35"/>
      <c r="KA35" s="35"/>
      <c r="KB35" s="35"/>
      <c r="KC35" s="35"/>
      <c r="KD35" s="35"/>
      <c r="KE35" s="35"/>
    </row>
    <row r="36" spans="1:291" s="36" customFormat="1" ht="14.15" customHeight="1" outlineLevel="2" x14ac:dyDescent="0.35">
      <c r="A36" s="25"/>
      <c r="B36" s="25" t="s">
        <v>647</v>
      </c>
      <c r="C36" s="26" t="s">
        <v>340</v>
      </c>
      <c r="D36" s="27" t="s">
        <v>125</v>
      </c>
      <c r="E36" s="58" t="s">
        <v>323</v>
      </c>
      <c r="F36" s="28" t="s">
        <v>324</v>
      </c>
      <c r="G36" s="37"/>
      <c r="H36" s="30">
        <v>4</v>
      </c>
      <c r="I36" s="31" t="s">
        <v>65</v>
      </c>
      <c r="J36" s="31">
        <v>23</v>
      </c>
      <c r="K36" s="30" t="s">
        <v>27</v>
      </c>
      <c r="L36" s="32">
        <v>400000</v>
      </c>
      <c r="M36" s="32" t="s">
        <v>4</v>
      </c>
      <c r="N36" s="33">
        <f t="shared" si="1"/>
        <v>609.79606894964149</v>
      </c>
      <c r="O36" s="159">
        <f>+N36*J36*H36</f>
        <v>56101.238343367018</v>
      </c>
      <c r="P36" s="37"/>
      <c r="Q36" s="34">
        <f>IF(D36="MDM",O36,0)</f>
        <v>0</v>
      </c>
      <c r="R36" s="34">
        <f>IF(D36="ERAD",O36,0)</f>
        <v>56101.238343367018</v>
      </c>
      <c r="S36" s="37"/>
      <c r="T36" s="34">
        <f t="shared" ref="T36:V37" si="7">$O36*T$8</f>
        <v>11250.142939633375</v>
      </c>
      <c r="U36" s="34">
        <f t="shared" si="7"/>
        <v>43885.378558004457</v>
      </c>
      <c r="V36" s="34">
        <f t="shared" si="7"/>
        <v>965.71684572919969</v>
      </c>
      <c r="W36" s="34"/>
      <c r="X36" s="10"/>
      <c r="Y36" s="195" t="str">
        <f t="shared" si="0"/>
        <v>OK</v>
      </c>
      <c r="Z36" s="10"/>
      <c r="AA36" s="10"/>
      <c r="AB36" s="10"/>
      <c r="AC36" s="10"/>
      <c r="AD36" s="10"/>
      <c r="AE36" s="10"/>
      <c r="AF36" s="10"/>
      <c r="AG36" s="10"/>
      <c r="AH36" s="10"/>
      <c r="AI36" s="10"/>
      <c r="AJ36" s="10"/>
      <c r="AK36" s="10"/>
      <c r="AL36" s="10"/>
      <c r="AM36" s="10"/>
      <c r="AN36" s="10"/>
      <c r="AO36" s="10"/>
      <c r="AP36" s="10"/>
      <c r="AQ36" s="10"/>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c r="IU36" s="35"/>
      <c r="IV36" s="35"/>
      <c r="IW36" s="35"/>
      <c r="IX36" s="35"/>
      <c r="IY36" s="35"/>
      <c r="IZ36" s="35"/>
      <c r="JA36" s="35"/>
      <c r="JB36" s="35"/>
      <c r="JC36" s="35"/>
      <c r="JD36" s="35"/>
      <c r="JE36" s="35"/>
      <c r="JF36" s="35"/>
      <c r="JG36" s="35"/>
      <c r="JH36" s="35"/>
      <c r="JI36" s="35"/>
      <c r="JJ36" s="35"/>
      <c r="JK36" s="35"/>
      <c r="JL36" s="35"/>
      <c r="JM36" s="35"/>
      <c r="JN36" s="35"/>
      <c r="JO36" s="35"/>
      <c r="JP36" s="35"/>
      <c r="JQ36" s="35"/>
      <c r="JR36" s="35"/>
      <c r="JS36" s="35"/>
      <c r="JT36" s="35"/>
      <c r="JU36" s="35"/>
      <c r="JV36" s="35"/>
      <c r="JW36" s="35"/>
      <c r="JX36" s="35"/>
      <c r="JY36" s="35"/>
      <c r="JZ36" s="35"/>
      <c r="KA36" s="35"/>
      <c r="KB36" s="35"/>
      <c r="KC36" s="35"/>
      <c r="KD36" s="35"/>
      <c r="KE36" s="35"/>
    </row>
    <row r="37" spans="1:291" s="36" customFormat="1" ht="14.5" customHeight="1" outlineLevel="2" thickBot="1" x14ac:dyDescent="0.4">
      <c r="A37" s="25"/>
      <c r="B37" s="25" t="s">
        <v>647</v>
      </c>
      <c r="C37" s="26"/>
      <c r="D37" s="27" t="s">
        <v>125</v>
      </c>
      <c r="E37" s="58" t="s">
        <v>325</v>
      </c>
      <c r="F37" s="28"/>
      <c r="G37" s="37"/>
      <c r="H37" s="30">
        <v>1</v>
      </c>
      <c r="I37" s="31" t="s">
        <v>65</v>
      </c>
      <c r="J37" s="31">
        <v>23</v>
      </c>
      <c r="K37" s="30" t="s">
        <v>27</v>
      </c>
      <c r="L37" s="32">
        <v>400000</v>
      </c>
      <c r="M37" s="32" t="s">
        <v>4</v>
      </c>
      <c r="N37" s="33">
        <f t="shared" si="1"/>
        <v>609.79606894964149</v>
      </c>
      <c r="O37" s="159">
        <f>+N37*J37*H37</f>
        <v>14025.309585841755</v>
      </c>
      <c r="P37" s="37"/>
      <c r="Q37" s="34">
        <f>IF(D37="MDM",O37,0)</f>
        <v>0</v>
      </c>
      <c r="R37" s="34">
        <f>IF(D37="ERAD",O37,0)</f>
        <v>14025.309585841755</v>
      </c>
      <c r="S37" s="37"/>
      <c r="T37" s="34">
        <f t="shared" si="7"/>
        <v>2812.5357349083438</v>
      </c>
      <c r="U37" s="34">
        <f t="shared" si="7"/>
        <v>10971.344639501114</v>
      </c>
      <c r="V37" s="34">
        <f t="shared" si="7"/>
        <v>241.42921143229992</v>
      </c>
      <c r="W37" s="34"/>
      <c r="X37" s="10"/>
      <c r="Y37" s="195" t="str">
        <f t="shared" si="0"/>
        <v>OK</v>
      </c>
      <c r="Z37" s="10"/>
      <c r="AA37" s="10"/>
      <c r="AB37" s="10"/>
      <c r="AC37" s="10"/>
      <c r="AD37" s="10"/>
      <c r="AE37" s="10"/>
      <c r="AF37" s="10"/>
      <c r="AG37" s="10"/>
      <c r="AH37" s="10"/>
      <c r="AI37" s="10"/>
      <c r="AJ37" s="10"/>
      <c r="AK37" s="10"/>
      <c r="AL37" s="10"/>
      <c r="AM37" s="10"/>
      <c r="AN37" s="10"/>
      <c r="AO37" s="10"/>
      <c r="AP37" s="10"/>
      <c r="AQ37" s="10"/>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c r="IU37" s="35"/>
      <c r="IV37" s="35"/>
      <c r="IW37" s="35"/>
      <c r="IX37" s="35"/>
      <c r="IY37" s="35"/>
      <c r="IZ37" s="35"/>
      <c r="JA37" s="35"/>
      <c r="JB37" s="35"/>
      <c r="JC37" s="35"/>
      <c r="JD37" s="35"/>
      <c r="JE37" s="35"/>
      <c r="JF37" s="35"/>
      <c r="JG37" s="35"/>
      <c r="JH37" s="35"/>
      <c r="JI37" s="35"/>
      <c r="JJ37" s="35"/>
      <c r="JK37" s="35"/>
      <c r="JL37" s="35"/>
      <c r="JM37" s="35"/>
      <c r="JN37" s="35"/>
      <c r="JO37" s="35"/>
      <c r="JP37" s="35"/>
      <c r="JQ37" s="35"/>
      <c r="JR37" s="35"/>
      <c r="JS37" s="35"/>
      <c r="JT37" s="35"/>
      <c r="JU37" s="35"/>
      <c r="JV37" s="35"/>
      <c r="JW37" s="35"/>
      <c r="JX37" s="35"/>
      <c r="JY37" s="35"/>
      <c r="JZ37" s="35"/>
      <c r="KA37" s="35"/>
      <c r="KB37" s="35"/>
      <c r="KC37" s="35"/>
      <c r="KD37" s="35"/>
      <c r="KE37" s="35"/>
    </row>
    <row r="38" spans="1:291" s="24" customFormat="1" ht="20.149999999999999" customHeight="1" outlineLevel="1" thickBot="1" x14ac:dyDescent="0.4">
      <c r="A38" s="40"/>
      <c r="B38" s="41"/>
      <c r="C38" s="42"/>
      <c r="D38" s="42"/>
      <c r="E38" s="43" t="s">
        <v>38</v>
      </c>
      <c r="F38" s="43"/>
      <c r="G38" s="22"/>
      <c r="H38" s="44">
        <f>SUBTOTAL(9,H39:H46)</f>
        <v>8</v>
      </c>
      <c r="I38" s="44" t="s">
        <v>65</v>
      </c>
      <c r="J38" s="44">
        <f>AVERAGE(J39:J46)</f>
        <v>4.5</v>
      </c>
      <c r="K38" s="44" t="s">
        <v>51</v>
      </c>
      <c r="L38" s="45">
        <f>IF(M38="EUR",O38/H38/J38,O38*$C$6/H38/J38)</f>
        <v>270106.33333333326</v>
      </c>
      <c r="M38" s="45" t="s">
        <v>4</v>
      </c>
      <c r="N38" s="45">
        <f>O38/H38/J38</f>
        <v>411.7744506626704</v>
      </c>
      <c r="O38" s="158">
        <f>SUBTOTAL(9,O39:O46)</f>
        <v>14823.880223856135</v>
      </c>
      <c r="P38" s="22"/>
      <c r="Q38" s="46">
        <f>SUBTOTAL(9,Q39:Q46)</f>
        <v>14823.880223856135</v>
      </c>
      <c r="R38" s="46">
        <f>SUBTOTAL(9,R39:R46)</f>
        <v>0</v>
      </c>
      <c r="S38" s="22"/>
      <c r="T38" s="46">
        <f>SUBTOTAL(9,T39:T46)</f>
        <v>2972.6754054459052</v>
      </c>
      <c r="U38" s="46">
        <f>SUBTOTAL(9,U39:U46)</f>
        <v>11596.029152525092</v>
      </c>
      <c r="V38" s="46">
        <f>SUBTOTAL(9,V39:V46)</f>
        <v>255.17566588514325</v>
      </c>
      <c r="W38" s="46">
        <f>SUBTOTAL(9,W39:W46)</f>
        <v>0</v>
      </c>
      <c r="X38" s="10"/>
      <c r="Y38" s="195" t="str">
        <f t="shared" si="0"/>
        <v>OK</v>
      </c>
      <c r="Z38" s="10"/>
      <c r="AA38" s="10"/>
      <c r="AB38" s="10"/>
      <c r="AC38" s="10"/>
      <c r="AD38" s="10"/>
      <c r="AE38" s="10"/>
      <c r="AF38" s="10"/>
      <c r="AG38" s="10"/>
      <c r="AH38" s="10"/>
      <c r="AI38" s="10"/>
      <c r="AJ38" s="10"/>
      <c r="AK38" s="10"/>
      <c r="AL38" s="10"/>
      <c r="AM38" s="10"/>
      <c r="AN38" s="10"/>
      <c r="AO38" s="10"/>
      <c r="AP38" s="10"/>
      <c r="AQ38" s="10"/>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row>
    <row r="39" spans="1:291" s="36" customFormat="1" ht="18" customHeight="1" outlineLevel="2" x14ac:dyDescent="0.35">
      <c r="A39" s="25" t="s">
        <v>544</v>
      </c>
      <c r="B39" s="25" t="s">
        <v>648</v>
      </c>
      <c r="C39" s="26"/>
      <c r="D39" s="27" t="s">
        <v>132</v>
      </c>
      <c r="E39" s="58" t="s">
        <v>39</v>
      </c>
      <c r="F39" s="28" t="s">
        <v>40</v>
      </c>
      <c r="G39" s="37"/>
      <c r="H39" s="30">
        <v>1</v>
      </c>
      <c r="I39" s="31" t="s">
        <v>41</v>
      </c>
      <c r="J39" s="31">
        <v>2</v>
      </c>
      <c r="K39" s="30" t="s">
        <v>42</v>
      </c>
      <c r="L39" s="32">
        <v>600000</v>
      </c>
      <c r="M39" s="32" t="s">
        <v>4</v>
      </c>
      <c r="N39" s="33">
        <f t="shared" si="1"/>
        <v>914.69410342446224</v>
      </c>
      <c r="O39" s="159">
        <f t="shared" ref="O39:O46" si="8">+N39*J39*H39</f>
        <v>1829.3882068489245</v>
      </c>
      <c r="P39" s="37"/>
      <c r="Q39" s="34">
        <f t="shared" ref="Q39:Q46" si="9">IF(D39="MDM",O39,0)</f>
        <v>1829.3882068489245</v>
      </c>
      <c r="R39" s="34">
        <f t="shared" ref="R39:R46" si="10">IF(D39="ERAD",O39,0)</f>
        <v>0</v>
      </c>
      <c r="S39" s="37"/>
      <c r="T39" s="34">
        <f t="shared" ref="T39:V46" si="11">$O39*T$8</f>
        <v>366.85248716195787</v>
      </c>
      <c r="U39" s="34">
        <f t="shared" si="11"/>
        <v>1431.0449529784062</v>
      </c>
      <c r="V39" s="34">
        <f t="shared" si="11"/>
        <v>31.490766708560859</v>
      </c>
      <c r="W39" s="34"/>
      <c r="X39" s="10"/>
      <c r="Y39" s="195" t="str">
        <f t="shared" si="0"/>
        <v>OK</v>
      </c>
      <c r="Z39" s="10"/>
      <c r="AA39" s="10"/>
      <c r="AB39" s="10"/>
      <c r="AC39" s="10"/>
      <c r="AD39" s="10"/>
      <c r="AE39" s="10"/>
      <c r="AF39" s="10"/>
      <c r="AG39" s="10"/>
      <c r="AH39" s="10"/>
      <c r="AI39" s="10"/>
      <c r="AJ39" s="10"/>
      <c r="AK39" s="10"/>
      <c r="AL39" s="10"/>
      <c r="AM39" s="10"/>
      <c r="AN39" s="10"/>
      <c r="AO39" s="10"/>
      <c r="AP39" s="10"/>
      <c r="AQ39" s="10"/>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c r="IP39" s="35"/>
      <c r="IQ39" s="35"/>
      <c r="IR39" s="35"/>
      <c r="IS39" s="35"/>
      <c r="IT39" s="35"/>
      <c r="IU39" s="35"/>
      <c r="IV39" s="35"/>
      <c r="IW39" s="35"/>
      <c r="IX39" s="35"/>
      <c r="IY39" s="35"/>
      <c r="IZ39" s="35"/>
      <c r="JA39" s="35"/>
      <c r="JB39" s="35"/>
      <c r="JC39" s="35"/>
      <c r="JD39" s="35"/>
      <c r="JE39" s="35"/>
      <c r="JF39" s="35"/>
      <c r="JG39" s="35"/>
      <c r="JH39" s="35"/>
      <c r="JI39" s="35"/>
      <c r="JJ39" s="35"/>
      <c r="JK39" s="35"/>
      <c r="JL39" s="35"/>
      <c r="JM39" s="35"/>
      <c r="JN39" s="35"/>
      <c r="JO39" s="35"/>
      <c r="JP39" s="35"/>
      <c r="JQ39" s="35"/>
      <c r="JR39" s="35"/>
      <c r="JS39" s="35"/>
      <c r="JT39" s="35"/>
      <c r="JU39" s="35"/>
      <c r="JV39" s="35"/>
      <c r="JW39" s="35"/>
      <c r="JX39" s="35"/>
      <c r="JY39" s="35"/>
      <c r="JZ39" s="35"/>
      <c r="KA39" s="35"/>
      <c r="KB39" s="35"/>
      <c r="KC39" s="35"/>
      <c r="KD39" s="35"/>
      <c r="KE39" s="35"/>
    </row>
    <row r="40" spans="1:291" s="36" customFormat="1" ht="14.5" customHeight="1" outlineLevel="2" x14ac:dyDescent="0.35">
      <c r="A40" s="25" t="s">
        <v>544</v>
      </c>
      <c r="B40" s="25" t="s">
        <v>648</v>
      </c>
      <c r="C40" s="26"/>
      <c r="D40" s="27" t="s">
        <v>132</v>
      </c>
      <c r="E40" s="58" t="s">
        <v>43</v>
      </c>
      <c r="F40" s="28"/>
      <c r="G40" s="37"/>
      <c r="H40" s="30">
        <v>1</v>
      </c>
      <c r="I40" s="31" t="s">
        <v>44</v>
      </c>
      <c r="J40" s="31">
        <v>2</v>
      </c>
      <c r="K40" s="30" t="s">
        <v>42</v>
      </c>
      <c r="L40" s="32">
        <v>345000</v>
      </c>
      <c r="M40" s="32" t="s">
        <v>4</v>
      </c>
      <c r="N40" s="33">
        <f t="shared" si="1"/>
        <v>525.94910946906577</v>
      </c>
      <c r="O40" s="159">
        <f t="shared" si="8"/>
        <v>1051.8982189381315</v>
      </c>
      <c r="P40" s="37"/>
      <c r="Q40" s="34">
        <f t="shared" si="9"/>
        <v>1051.8982189381315</v>
      </c>
      <c r="R40" s="34">
        <f t="shared" si="10"/>
        <v>0</v>
      </c>
      <c r="S40" s="37"/>
      <c r="T40" s="34">
        <f t="shared" si="11"/>
        <v>210.94018011812577</v>
      </c>
      <c r="U40" s="34">
        <f t="shared" si="11"/>
        <v>822.85084796258354</v>
      </c>
      <c r="V40" s="34">
        <f t="shared" si="11"/>
        <v>18.107190857422491</v>
      </c>
      <c r="W40" s="34"/>
      <c r="X40" s="10"/>
      <c r="Y40" s="195" t="str">
        <f t="shared" si="0"/>
        <v>OK</v>
      </c>
      <c r="Z40" s="10"/>
      <c r="AA40" s="10"/>
      <c r="AB40" s="10"/>
      <c r="AC40" s="10"/>
      <c r="AD40" s="10"/>
      <c r="AE40" s="10"/>
      <c r="AF40" s="10"/>
      <c r="AG40" s="10"/>
      <c r="AH40" s="10"/>
      <c r="AI40" s="10"/>
      <c r="AJ40" s="10"/>
      <c r="AK40" s="10"/>
      <c r="AL40" s="10"/>
      <c r="AM40" s="10"/>
      <c r="AN40" s="10"/>
      <c r="AO40" s="10"/>
      <c r="AP40" s="10"/>
      <c r="AQ40" s="10"/>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c r="IU40" s="35"/>
      <c r="IV40" s="35"/>
      <c r="IW40" s="35"/>
      <c r="IX40" s="35"/>
      <c r="IY40" s="35"/>
      <c r="IZ40" s="35"/>
      <c r="JA40" s="35"/>
      <c r="JB40" s="35"/>
      <c r="JC40" s="35"/>
      <c r="JD40" s="35"/>
      <c r="JE40" s="35"/>
      <c r="JF40" s="35"/>
      <c r="JG40" s="35"/>
      <c r="JH40" s="35"/>
      <c r="JI40" s="35"/>
      <c r="JJ40" s="35"/>
      <c r="JK40" s="35"/>
      <c r="JL40" s="35"/>
      <c r="JM40" s="35"/>
      <c r="JN40" s="35"/>
      <c r="JO40" s="35"/>
      <c r="JP40" s="35"/>
      <c r="JQ40" s="35"/>
      <c r="JR40" s="35"/>
      <c r="JS40" s="35"/>
      <c r="JT40" s="35"/>
      <c r="JU40" s="35"/>
      <c r="JV40" s="35"/>
      <c r="JW40" s="35"/>
      <c r="JX40" s="35"/>
      <c r="JY40" s="35"/>
      <c r="JZ40" s="35"/>
      <c r="KA40" s="35"/>
      <c r="KB40" s="35"/>
      <c r="KC40" s="35"/>
      <c r="KD40" s="35"/>
      <c r="KE40" s="35"/>
    </row>
    <row r="41" spans="1:291" s="36" customFormat="1" ht="14.5" customHeight="1" outlineLevel="2" x14ac:dyDescent="0.35">
      <c r="A41" s="25" t="s">
        <v>614</v>
      </c>
      <c r="B41" s="25" t="s">
        <v>648</v>
      </c>
      <c r="C41" s="26"/>
      <c r="D41" s="27" t="s">
        <v>132</v>
      </c>
      <c r="E41" s="58" t="s">
        <v>45</v>
      </c>
      <c r="F41" s="28"/>
      <c r="G41" s="37"/>
      <c r="H41" s="30">
        <v>1</v>
      </c>
      <c r="I41" s="31" t="s">
        <v>46</v>
      </c>
      <c r="J41" s="31">
        <v>2</v>
      </c>
      <c r="K41" s="30" t="s">
        <v>42</v>
      </c>
      <c r="L41" s="32">
        <v>2000</v>
      </c>
      <c r="M41" s="32" t="s">
        <v>3</v>
      </c>
      <c r="N41" s="33">
        <f t="shared" si="1"/>
        <v>2000</v>
      </c>
      <c r="O41" s="159">
        <f t="shared" si="8"/>
        <v>4000</v>
      </c>
      <c r="P41" s="37"/>
      <c r="Q41" s="34">
        <f t="shared" si="9"/>
        <v>4000</v>
      </c>
      <c r="R41" s="34">
        <f t="shared" si="10"/>
        <v>0</v>
      </c>
      <c r="S41" s="37"/>
      <c r="T41" s="34">
        <f t="shared" si="11"/>
        <v>802.13152307098801</v>
      </c>
      <c r="U41" s="34">
        <f t="shared" si="11"/>
        <v>3129.0131807361881</v>
      </c>
      <c r="V41" s="34">
        <f t="shared" si="11"/>
        <v>68.855296192824852</v>
      </c>
      <c r="W41" s="34"/>
      <c r="X41" s="10"/>
      <c r="Y41" s="195" t="str">
        <f t="shared" si="0"/>
        <v>OK</v>
      </c>
      <c r="Z41" s="10"/>
      <c r="AA41" s="10"/>
      <c r="AB41" s="10"/>
      <c r="AC41" s="10"/>
      <c r="AD41" s="10"/>
      <c r="AE41" s="10"/>
      <c r="AF41" s="10"/>
      <c r="AG41" s="10"/>
      <c r="AH41" s="10"/>
      <c r="AI41" s="10"/>
      <c r="AJ41" s="10"/>
      <c r="AK41" s="10"/>
      <c r="AL41" s="10"/>
      <c r="AM41" s="10"/>
      <c r="AN41" s="10"/>
      <c r="AO41" s="10"/>
      <c r="AP41" s="10"/>
      <c r="AQ41" s="10"/>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c r="IP41" s="35"/>
      <c r="IQ41" s="35"/>
      <c r="IR41" s="35"/>
      <c r="IS41" s="35"/>
      <c r="IT41" s="35"/>
      <c r="IU41" s="35"/>
      <c r="IV41" s="35"/>
      <c r="IW41" s="35"/>
      <c r="IX41" s="35"/>
      <c r="IY41" s="35"/>
      <c r="IZ41" s="35"/>
      <c r="JA41" s="35"/>
      <c r="JB41" s="35"/>
      <c r="JC41" s="35"/>
      <c r="JD41" s="35"/>
      <c r="JE41" s="35"/>
      <c r="JF41" s="35"/>
      <c r="JG41" s="35"/>
      <c r="JH41" s="35"/>
      <c r="JI41" s="35"/>
      <c r="JJ41" s="35"/>
      <c r="JK41" s="35"/>
      <c r="JL41" s="35"/>
      <c r="JM41" s="35"/>
      <c r="JN41" s="35"/>
      <c r="JO41" s="35"/>
      <c r="JP41" s="35"/>
      <c r="JQ41" s="35"/>
      <c r="JR41" s="35"/>
      <c r="JS41" s="35"/>
      <c r="JT41" s="35"/>
      <c r="JU41" s="35"/>
      <c r="JV41" s="35"/>
      <c r="JW41" s="35"/>
      <c r="JX41" s="35"/>
      <c r="JY41" s="35"/>
      <c r="JZ41" s="35"/>
      <c r="KA41" s="35"/>
      <c r="KB41" s="35"/>
      <c r="KC41" s="35"/>
      <c r="KD41" s="35"/>
      <c r="KE41" s="35"/>
    </row>
    <row r="42" spans="1:291" s="36" customFormat="1" outlineLevel="2" x14ac:dyDescent="0.35">
      <c r="A42" s="25" t="s">
        <v>544</v>
      </c>
      <c r="B42" s="25" t="s">
        <v>648</v>
      </c>
      <c r="C42" s="26"/>
      <c r="D42" s="27" t="s">
        <v>132</v>
      </c>
      <c r="E42" s="58" t="s">
        <v>47</v>
      </c>
      <c r="F42" s="28"/>
      <c r="G42" s="37"/>
      <c r="H42" s="30">
        <v>1</v>
      </c>
      <c r="I42" s="31" t="s">
        <v>48</v>
      </c>
      <c r="J42" s="31">
        <v>2</v>
      </c>
      <c r="K42" s="30" t="s">
        <v>42</v>
      </c>
      <c r="L42" s="32">
        <v>400000</v>
      </c>
      <c r="M42" s="32" t="s">
        <v>4</v>
      </c>
      <c r="N42" s="33">
        <f t="shared" si="1"/>
        <v>609.79606894964149</v>
      </c>
      <c r="O42" s="159">
        <f t="shared" si="8"/>
        <v>1219.592137899283</v>
      </c>
      <c r="P42" s="37"/>
      <c r="Q42" s="34">
        <f t="shared" si="9"/>
        <v>1219.592137899283</v>
      </c>
      <c r="R42" s="34">
        <f t="shared" si="10"/>
        <v>0</v>
      </c>
      <c r="S42" s="37"/>
      <c r="T42" s="34">
        <f t="shared" si="11"/>
        <v>244.56832477463857</v>
      </c>
      <c r="U42" s="34">
        <f t="shared" si="11"/>
        <v>954.0299686522709</v>
      </c>
      <c r="V42" s="34">
        <f t="shared" si="11"/>
        <v>20.993844472373905</v>
      </c>
      <c r="W42" s="34"/>
      <c r="X42" s="10"/>
      <c r="Y42" s="195" t="str">
        <f t="shared" si="0"/>
        <v>OK</v>
      </c>
      <c r="Z42" s="10"/>
      <c r="AA42" s="10"/>
      <c r="AB42" s="10"/>
      <c r="AC42" s="10"/>
      <c r="AD42" s="10"/>
      <c r="AE42" s="10"/>
      <c r="AF42" s="10"/>
      <c r="AG42" s="10"/>
      <c r="AH42" s="10"/>
      <c r="AI42" s="10"/>
      <c r="AJ42" s="10"/>
      <c r="AK42" s="10"/>
      <c r="AL42" s="10"/>
      <c r="AM42" s="10"/>
      <c r="AN42" s="10"/>
      <c r="AO42" s="10"/>
      <c r="AP42" s="10"/>
      <c r="AQ42" s="10"/>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c r="IP42" s="35"/>
      <c r="IQ42" s="35"/>
      <c r="IR42" s="35"/>
      <c r="IS42" s="35"/>
      <c r="IT42" s="35"/>
      <c r="IU42" s="35"/>
      <c r="IV42" s="35"/>
      <c r="IW42" s="35"/>
      <c r="IX42" s="35"/>
      <c r="IY42" s="35"/>
      <c r="IZ42" s="35"/>
      <c r="JA42" s="35"/>
      <c r="JB42" s="35"/>
      <c r="JC42" s="35"/>
      <c r="JD42" s="35"/>
      <c r="JE42" s="35"/>
      <c r="JF42" s="35"/>
      <c r="JG42" s="35"/>
      <c r="JH42" s="35"/>
      <c r="JI42" s="35"/>
      <c r="JJ42" s="35"/>
      <c r="JK42" s="35"/>
      <c r="JL42" s="35"/>
      <c r="JM42" s="35"/>
      <c r="JN42" s="35"/>
      <c r="JO42" s="35"/>
      <c r="JP42" s="35"/>
      <c r="JQ42" s="35"/>
      <c r="JR42" s="35"/>
      <c r="JS42" s="35"/>
      <c r="JT42" s="35"/>
      <c r="JU42" s="35"/>
      <c r="JV42" s="35"/>
      <c r="JW42" s="35"/>
      <c r="JX42" s="35"/>
      <c r="JY42" s="35"/>
      <c r="JZ42" s="35"/>
      <c r="KA42" s="35"/>
      <c r="KB42" s="35"/>
      <c r="KC42" s="35"/>
      <c r="KD42" s="35"/>
      <c r="KE42" s="35"/>
    </row>
    <row r="43" spans="1:291" s="36" customFormat="1" ht="14.5" customHeight="1" outlineLevel="2" x14ac:dyDescent="0.35">
      <c r="A43" s="25" t="s">
        <v>636</v>
      </c>
      <c r="B43" s="25" t="s">
        <v>648</v>
      </c>
      <c r="C43" s="26"/>
      <c r="D43" s="27" t="s">
        <v>132</v>
      </c>
      <c r="E43" s="58" t="s">
        <v>49</v>
      </c>
      <c r="F43" s="28"/>
      <c r="G43" s="37"/>
      <c r="H43" s="30">
        <v>1</v>
      </c>
      <c r="I43" s="31" t="s">
        <v>46</v>
      </c>
      <c r="J43" s="31">
        <v>23</v>
      </c>
      <c r="K43" s="30" t="s">
        <v>27</v>
      </c>
      <c r="L43" s="32">
        <v>120000</v>
      </c>
      <c r="M43" s="32" t="s">
        <v>4</v>
      </c>
      <c r="N43" s="33">
        <f t="shared" si="1"/>
        <v>182.93882068489245</v>
      </c>
      <c r="O43" s="159">
        <f t="shared" si="8"/>
        <v>4207.5928757525262</v>
      </c>
      <c r="P43" s="37"/>
      <c r="Q43" s="34">
        <f t="shared" si="9"/>
        <v>4207.5928757525262</v>
      </c>
      <c r="R43" s="34">
        <f t="shared" si="10"/>
        <v>0</v>
      </c>
      <c r="S43" s="37"/>
      <c r="T43" s="34">
        <f t="shared" si="11"/>
        <v>843.76072047250307</v>
      </c>
      <c r="U43" s="34">
        <f t="shared" si="11"/>
        <v>3291.4033918503342</v>
      </c>
      <c r="V43" s="34">
        <f t="shared" si="11"/>
        <v>72.428763429689965</v>
      </c>
      <c r="W43" s="34"/>
      <c r="X43" s="10"/>
      <c r="Y43" s="195" t="str">
        <f t="shared" si="0"/>
        <v>OK</v>
      </c>
      <c r="Z43" s="10"/>
      <c r="AA43" s="10"/>
      <c r="AB43" s="10"/>
      <c r="AC43" s="10"/>
      <c r="AD43" s="10"/>
      <c r="AE43" s="10"/>
      <c r="AF43" s="10"/>
      <c r="AG43" s="10"/>
      <c r="AH43" s="10"/>
      <c r="AI43" s="10"/>
      <c r="AJ43" s="10"/>
      <c r="AK43" s="10"/>
      <c r="AL43" s="10"/>
      <c r="AM43" s="10"/>
      <c r="AN43" s="10"/>
      <c r="AO43" s="10"/>
      <c r="AP43" s="10"/>
      <c r="AQ43" s="10"/>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c r="IP43" s="35"/>
      <c r="IQ43" s="35"/>
      <c r="IR43" s="35"/>
      <c r="IS43" s="35"/>
      <c r="IT43" s="35"/>
      <c r="IU43" s="35"/>
      <c r="IV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JY43" s="35"/>
      <c r="JZ43" s="35"/>
      <c r="KA43" s="35"/>
      <c r="KB43" s="35"/>
      <c r="KC43" s="35"/>
      <c r="KD43" s="35"/>
      <c r="KE43" s="35"/>
    </row>
    <row r="44" spans="1:291" s="36" customFormat="1" ht="14.5" customHeight="1" outlineLevel="2" x14ac:dyDescent="0.35">
      <c r="A44" s="25" t="s">
        <v>635</v>
      </c>
      <c r="B44" s="25" t="s">
        <v>648</v>
      </c>
      <c r="C44" s="26"/>
      <c r="D44" s="27" t="s">
        <v>132</v>
      </c>
      <c r="E44" s="58" t="s">
        <v>50</v>
      </c>
      <c r="F44" s="28"/>
      <c r="G44" s="37"/>
      <c r="H44" s="30">
        <v>1</v>
      </c>
      <c r="I44" s="31" t="s">
        <v>46</v>
      </c>
      <c r="J44" s="31">
        <v>1</v>
      </c>
      <c r="K44" s="30" t="s">
        <v>51</v>
      </c>
      <c r="L44" s="32">
        <v>500000</v>
      </c>
      <c r="M44" s="32" t="s">
        <v>4</v>
      </c>
      <c r="N44" s="33">
        <f t="shared" si="1"/>
        <v>762.24508618705192</v>
      </c>
      <c r="O44" s="159">
        <f t="shared" si="8"/>
        <v>762.24508618705192</v>
      </c>
      <c r="P44" s="37"/>
      <c r="Q44" s="34">
        <f t="shared" si="9"/>
        <v>762.24508618705192</v>
      </c>
      <c r="R44" s="34">
        <f t="shared" si="10"/>
        <v>0</v>
      </c>
      <c r="S44" s="37"/>
      <c r="T44" s="34">
        <f t="shared" si="11"/>
        <v>152.85520298414912</v>
      </c>
      <c r="U44" s="34">
        <f t="shared" si="11"/>
        <v>596.2687304076693</v>
      </c>
      <c r="V44" s="34">
        <f t="shared" si="11"/>
        <v>13.121152795233691</v>
      </c>
      <c r="W44" s="34"/>
      <c r="X44" s="10"/>
      <c r="Y44" s="195" t="str">
        <f t="shared" si="0"/>
        <v>OK</v>
      </c>
      <c r="Z44" s="10"/>
      <c r="AA44" s="10"/>
      <c r="AB44" s="10"/>
      <c r="AC44" s="10"/>
      <c r="AD44" s="10"/>
      <c r="AE44" s="10"/>
      <c r="AF44" s="10"/>
      <c r="AG44" s="10"/>
      <c r="AH44" s="10"/>
      <c r="AI44" s="10"/>
      <c r="AJ44" s="10"/>
      <c r="AK44" s="10"/>
      <c r="AL44" s="10"/>
      <c r="AM44" s="10"/>
      <c r="AN44" s="10"/>
      <c r="AO44" s="10"/>
      <c r="AP44" s="10"/>
      <c r="AQ44" s="10"/>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c r="IP44" s="35"/>
      <c r="IQ44" s="35"/>
      <c r="IR44" s="35"/>
      <c r="IS44" s="35"/>
      <c r="IT44" s="35"/>
      <c r="IU44" s="35"/>
      <c r="IV44" s="35"/>
      <c r="IW44" s="35"/>
      <c r="IX44" s="35"/>
      <c r="IY44" s="35"/>
      <c r="IZ44" s="35"/>
      <c r="JA44" s="35"/>
      <c r="JB44" s="35"/>
      <c r="JC44" s="35"/>
      <c r="JD44" s="35"/>
      <c r="JE44" s="35"/>
      <c r="JF44" s="35"/>
      <c r="JG44" s="35"/>
      <c r="JH44" s="35"/>
      <c r="JI44" s="35"/>
      <c r="JJ44" s="35"/>
      <c r="JK44" s="35"/>
      <c r="JL44" s="35"/>
      <c r="JM44" s="35"/>
      <c r="JN44" s="35"/>
      <c r="JO44" s="35"/>
      <c r="JP44" s="35"/>
      <c r="JQ44" s="35"/>
      <c r="JR44" s="35"/>
      <c r="JS44" s="35"/>
      <c r="JT44" s="35"/>
      <c r="JU44" s="35"/>
      <c r="JV44" s="35"/>
      <c r="JW44" s="35"/>
      <c r="JX44" s="35"/>
      <c r="JY44" s="35"/>
      <c r="JZ44" s="35"/>
      <c r="KA44" s="35"/>
      <c r="KB44" s="35"/>
      <c r="KC44" s="35"/>
      <c r="KD44" s="35"/>
      <c r="KE44" s="35"/>
    </row>
    <row r="45" spans="1:291" s="36" customFormat="1" outlineLevel="2" x14ac:dyDescent="0.35">
      <c r="A45" s="25" t="s">
        <v>544</v>
      </c>
      <c r="B45" s="25" t="s">
        <v>648</v>
      </c>
      <c r="C45" s="26"/>
      <c r="D45" s="27" t="s">
        <v>132</v>
      </c>
      <c r="E45" s="58" t="s">
        <v>52</v>
      </c>
      <c r="F45" s="28"/>
      <c r="G45" s="37"/>
      <c r="H45" s="30">
        <v>1</v>
      </c>
      <c r="I45" s="31" t="s">
        <v>48</v>
      </c>
      <c r="J45" s="31">
        <v>2</v>
      </c>
      <c r="K45" s="30" t="s">
        <v>42</v>
      </c>
      <c r="L45" s="32">
        <v>75000</v>
      </c>
      <c r="M45" s="32" t="s">
        <v>4</v>
      </c>
      <c r="N45" s="33">
        <f t="shared" si="1"/>
        <v>114.33676292805778</v>
      </c>
      <c r="O45" s="159">
        <f t="shared" si="8"/>
        <v>228.67352585611556</v>
      </c>
      <c r="P45" s="37"/>
      <c r="Q45" s="34">
        <f t="shared" si="9"/>
        <v>228.67352585611556</v>
      </c>
      <c r="R45" s="34">
        <f t="shared" si="10"/>
        <v>0</v>
      </c>
      <c r="S45" s="37"/>
      <c r="T45" s="34">
        <f t="shared" si="11"/>
        <v>45.856560895244733</v>
      </c>
      <c r="U45" s="34">
        <f t="shared" si="11"/>
        <v>178.88061912230077</v>
      </c>
      <c r="V45" s="34">
        <f t="shared" si="11"/>
        <v>3.9363458385701073</v>
      </c>
      <c r="W45" s="34"/>
      <c r="X45" s="10"/>
      <c r="Y45" s="195" t="str">
        <f t="shared" si="0"/>
        <v>OK</v>
      </c>
      <c r="Z45" s="10"/>
      <c r="AA45" s="10"/>
      <c r="AB45" s="10"/>
      <c r="AC45" s="10"/>
      <c r="AD45" s="10"/>
      <c r="AE45" s="10"/>
      <c r="AF45" s="10"/>
      <c r="AG45" s="10"/>
      <c r="AH45" s="10"/>
      <c r="AI45" s="10"/>
      <c r="AJ45" s="10"/>
      <c r="AK45" s="10"/>
      <c r="AL45" s="10"/>
      <c r="AM45" s="10"/>
      <c r="AN45" s="10"/>
      <c r="AO45" s="10"/>
      <c r="AP45" s="10"/>
      <c r="AQ45" s="10"/>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c r="IP45" s="35"/>
      <c r="IQ45" s="35"/>
      <c r="IR45" s="35"/>
      <c r="IS45" s="35"/>
      <c r="IT45" s="35"/>
      <c r="IU45" s="35"/>
      <c r="IV45" s="35"/>
      <c r="IW45" s="35"/>
      <c r="IX45" s="35"/>
      <c r="IY45" s="35"/>
      <c r="IZ45" s="35"/>
      <c r="JA45" s="35"/>
      <c r="JB45" s="35"/>
      <c r="JC45" s="35"/>
      <c r="JD45" s="35"/>
      <c r="JE45" s="35"/>
      <c r="JF45" s="35"/>
      <c r="JG45" s="35"/>
      <c r="JH45" s="35"/>
      <c r="JI45" s="35"/>
      <c r="JJ45" s="35"/>
      <c r="JK45" s="35"/>
      <c r="JL45" s="35"/>
      <c r="JM45" s="35"/>
      <c r="JN45" s="35"/>
      <c r="JO45" s="35"/>
      <c r="JP45" s="35"/>
      <c r="JQ45" s="35"/>
      <c r="JR45" s="35"/>
      <c r="JS45" s="35"/>
      <c r="JT45" s="35"/>
      <c r="JU45" s="35"/>
      <c r="JV45" s="35"/>
      <c r="JW45" s="35"/>
      <c r="JX45" s="35"/>
      <c r="JY45" s="35"/>
      <c r="JZ45" s="35"/>
      <c r="KA45" s="35"/>
      <c r="KB45" s="35"/>
      <c r="KC45" s="35"/>
      <c r="KD45" s="35"/>
      <c r="KE45" s="35"/>
    </row>
    <row r="46" spans="1:291" s="36" customFormat="1" ht="15" outlineLevel="2" thickBot="1" x14ac:dyDescent="0.4">
      <c r="A46" s="25" t="s">
        <v>637</v>
      </c>
      <c r="B46" s="25" t="s">
        <v>648</v>
      </c>
      <c r="C46" s="26"/>
      <c r="D46" s="27" t="s">
        <v>132</v>
      </c>
      <c r="E46" s="58" t="s">
        <v>53</v>
      </c>
      <c r="F46" s="28"/>
      <c r="G46" s="37"/>
      <c r="H46" s="30">
        <v>1</v>
      </c>
      <c r="I46" s="31" t="s">
        <v>48</v>
      </c>
      <c r="J46" s="31">
        <v>2</v>
      </c>
      <c r="K46" s="30" t="s">
        <v>42</v>
      </c>
      <c r="L46" s="32">
        <v>500000</v>
      </c>
      <c r="M46" s="32" t="s">
        <v>4</v>
      </c>
      <c r="N46" s="33">
        <f t="shared" si="1"/>
        <v>762.24508618705192</v>
      </c>
      <c r="O46" s="159">
        <f t="shared" si="8"/>
        <v>1524.4901723741038</v>
      </c>
      <c r="P46" s="37"/>
      <c r="Q46" s="34">
        <f t="shared" si="9"/>
        <v>1524.4901723741038</v>
      </c>
      <c r="R46" s="34">
        <f t="shared" si="10"/>
        <v>0</v>
      </c>
      <c r="S46" s="37"/>
      <c r="T46" s="34">
        <f t="shared" si="11"/>
        <v>305.71040596829823</v>
      </c>
      <c r="U46" s="34">
        <f t="shared" si="11"/>
        <v>1192.5374608153386</v>
      </c>
      <c r="V46" s="34">
        <f t="shared" si="11"/>
        <v>26.242305590467382</v>
      </c>
      <c r="W46" s="34"/>
      <c r="X46" s="10"/>
      <c r="Y46" s="195" t="str">
        <f t="shared" si="0"/>
        <v>OK</v>
      </c>
      <c r="Z46" s="10"/>
      <c r="AA46" s="10"/>
      <c r="AB46" s="10"/>
      <c r="AC46" s="10"/>
      <c r="AD46" s="10"/>
      <c r="AE46" s="10"/>
      <c r="AF46" s="10"/>
      <c r="AG46" s="10"/>
      <c r="AH46" s="10"/>
      <c r="AI46" s="10"/>
      <c r="AJ46" s="10"/>
      <c r="AK46" s="10"/>
      <c r="AL46" s="10"/>
      <c r="AM46" s="10"/>
      <c r="AN46" s="10"/>
      <c r="AO46" s="10"/>
      <c r="AP46" s="10"/>
      <c r="AQ46" s="10"/>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c r="IU46" s="35"/>
      <c r="IV46" s="35"/>
      <c r="IW46" s="35"/>
      <c r="IX46" s="35"/>
      <c r="IY46" s="35"/>
      <c r="IZ46" s="35"/>
      <c r="JA46" s="35"/>
      <c r="JB46" s="35"/>
      <c r="JC46" s="35"/>
      <c r="JD46" s="35"/>
      <c r="JE46" s="35"/>
      <c r="JF46" s="35"/>
      <c r="JG46" s="35"/>
      <c r="JH46" s="35"/>
      <c r="JI46" s="35"/>
      <c r="JJ46" s="35"/>
      <c r="JK46" s="35"/>
      <c r="JL46" s="35"/>
      <c r="JM46" s="35"/>
      <c r="JN46" s="35"/>
      <c r="JO46" s="35"/>
      <c r="JP46" s="35"/>
      <c r="JQ46" s="35"/>
      <c r="JR46" s="35"/>
      <c r="JS46" s="35"/>
      <c r="JT46" s="35"/>
      <c r="JU46" s="35"/>
      <c r="JV46" s="35"/>
      <c r="JW46" s="35"/>
      <c r="JX46" s="35"/>
      <c r="JY46" s="35"/>
      <c r="JZ46" s="35"/>
      <c r="KA46" s="35"/>
      <c r="KB46" s="35"/>
      <c r="KC46" s="35"/>
      <c r="KD46" s="35"/>
      <c r="KE46" s="35"/>
    </row>
    <row r="47" spans="1:291" s="19" customFormat="1" ht="25" customHeight="1" thickBot="1" x14ac:dyDescent="0.4">
      <c r="A47" s="144"/>
      <c r="B47" s="341" t="s">
        <v>398</v>
      </c>
      <c r="C47" s="342"/>
      <c r="D47" s="342"/>
      <c r="E47" s="342"/>
      <c r="F47" s="342"/>
      <c r="G47" s="22"/>
      <c r="H47" s="154"/>
      <c r="I47" s="155"/>
      <c r="J47" s="155"/>
      <c r="K47" s="155"/>
      <c r="L47" s="156"/>
      <c r="M47" s="156"/>
      <c r="N47" s="156"/>
      <c r="O47" s="157">
        <f>SUBTOTAL(9,O48:O97)</f>
        <v>528089.58908322069</v>
      </c>
      <c r="P47" s="22"/>
      <c r="Q47" s="145">
        <f>SUBTOTAL(9,Q48:Q97)</f>
        <v>528089.58908322069</v>
      </c>
      <c r="R47" s="145">
        <f>SUBTOTAL(9,R48:R97)</f>
        <v>0</v>
      </c>
      <c r="S47" s="22"/>
      <c r="T47" s="145">
        <f>SUBTOTAL(9,T48:T97)</f>
        <v>105899.32660231399</v>
      </c>
      <c r="U47" s="145">
        <f>SUBTOTAL(9,U48:U97)</f>
        <v>413099.82121273864</v>
      </c>
      <c r="V47" s="145">
        <f>SUBTOTAL(9,V48:V97)</f>
        <v>9090.441268168086</v>
      </c>
      <c r="W47" s="145">
        <f>SUBTOTAL(9,W48:W97)</f>
        <v>0</v>
      </c>
      <c r="X47" s="10"/>
      <c r="Y47" s="195" t="str">
        <f t="shared" si="0"/>
        <v>OK</v>
      </c>
      <c r="Z47" s="10"/>
      <c r="AA47" s="10"/>
      <c r="AB47" s="10"/>
      <c r="AC47" s="10"/>
      <c r="AD47" s="10"/>
      <c r="AE47" s="10"/>
      <c r="AF47" s="10"/>
      <c r="AG47" s="10"/>
      <c r="AH47" s="10"/>
      <c r="AI47" s="10"/>
      <c r="AJ47" s="10"/>
      <c r="AK47" s="10"/>
      <c r="AL47" s="10"/>
      <c r="AM47" s="10"/>
      <c r="AN47" s="10"/>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c r="JI47" s="18"/>
      <c r="JJ47" s="18"/>
      <c r="JK47" s="18"/>
      <c r="JL47" s="18"/>
      <c r="JM47" s="18"/>
      <c r="JN47" s="18"/>
      <c r="JO47" s="18"/>
      <c r="JP47" s="18"/>
      <c r="JQ47" s="18"/>
      <c r="JR47" s="18"/>
      <c r="JS47" s="18"/>
      <c r="JT47" s="18"/>
      <c r="JU47" s="18"/>
      <c r="JV47" s="18"/>
      <c r="JW47" s="18"/>
      <c r="JX47" s="18"/>
      <c r="JY47" s="18"/>
      <c r="JZ47" s="18"/>
      <c r="KA47" s="18"/>
      <c r="KB47" s="18"/>
    </row>
    <row r="48" spans="1:291" s="24" customFormat="1" ht="20.149999999999999" customHeight="1" outlineLevel="1" thickBot="1" x14ac:dyDescent="0.4">
      <c r="A48" s="40"/>
      <c r="B48" s="41"/>
      <c r="C48" s="42"/>
      <c r="D48" s="42"/>
      <c r="E48" s="43" t="s">
        <v>575</v>
      </c>
      <c r="F48" s="43"/>
      <c r="G48" s="22"/>
      <c r="H48" s="44"/>
      <c r="I48" s="44"/>
      <c r="J48" s="44"/>
      <c r="K48" s="44"/>
      <c r="L48" s="45"/>
      <c r="M48" s="45"/>
      <c r="N48" s="45"/>
      <c r="O48" s="158">
        <f>SUBTOTAL(9,O49:O61)</f>
        <v>349029</v>
      </c>
      <c r="P48" s="22"/>
      <c r="Q48" s="46">
        <f>SUBTOTAL(9,Q49:Q61)</f>
        <v>349029</v>
      </c>
      <c r="R48" s="46">
        <f>SUBTOTAL(9,R49:R61)</f>
        <v>0</v>
      </c>
      <c r="S48" s="22"/>
      <c r="T48" s="46">
        <f>SUBTOTAL(9,T49:T61)</f>
        <v>69991.79084148597</v>
      </c>
      <c r="U48" s="46">
        <f>SUBTOTAL(9,U49:U61)</f>
        <v>273029.08536479279</v>
      </c>
      <c r="V48" s="46">
        <f>SUBTOTAL(9,V49:V61)</f>
        <v>6008.1237937213673</v>
      </c>
      <c r="W48" s="46">
        <f>SUBTOTAL(9,W49:W61)</f>
        <v>0</v>
      </c>
      <c r="X48" s="10"/>
      <c r="Y48" s="195" t="str">
        <f t="shared" si="0"/>
        <v>OK</v>
      </c>
      <c r="Z48" s="10"/>
      <c r="AA48" s="10"/>
      <c r="AB48" s="10"/>
      <c r="AC48" s="10"/>
      <c r="AD48" s="10"/>
      <c r="AE48" s="10"/>
      <c r="AF48" s="10"/>
      <c r="AG48" s="10"/>
      <c r="AH48" s="10"/>
      <c r="AI48" s="10"/>
      <c r="AJ48" s="10"/>
      <c r="AK48" s="10"/>
      <c r="AL48" s="10"/>
      <c r="AM48" s="10"/>
      <c r="AN48" s="10"/>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row>
    <row r="49" spans="1:288" s="36" customFormat="1" outlineLevel="2" x14ac:dyDescent="0.35">
      <c r="A49" s="175" t="s">
        <v>539</v>
      </c>
      <c r="B49" s="175"/>
      <c r="C49" s="176"/>
      <c r="D49" s="177" t="s">
        <v>132</v>
      </c>
      <c r="E49" s="178" t="s">
        <v>610</v>
      </c>
      <c r="F49" s="178"/>
      <c r="G49" s="179"/>
      <c r="H49" s="180">
        <f>SUBTOTAL(9,H50:H57)</f>
        <v>8</v>
      </c>
      <c r="I49" s="181" t="s">
        <v>65</v>
      </c>
      <c r="J49" s="181">
        <f>AVERAGE(J50:J57)</f>
        <v>6</v>
      </c>
      <c r="K49" s="180" t="s">
        <v>27</v>
      </c>
      <c r="L49" s="182">
        <f>IF(M49="EUR",O49/H49/J49,O49*$C$6/H49/J49)</f>
        <v>6924</v>
      </c>
      <c r="M49" s="183" t="s">
        <v>3</v>
      </c>
      <c r="N49" s="184">
        <f>O49/H49/J49</f>
        <v>6924</v>
      </c>
      <c r="O49" s="185">
        <f>SUBTOTAL(9,O50:O57)</f>
        <v>332352</v>
      </c>
      <c r="P49" s="179"/>
      <c r="Q49" s="186">
        <f t="shared" ref="Q49:R49" si="12">SUBTOTAL(9,Q50:Q57)</f>
        <v>332352</v>
      </c>
      <c r="R49" s="186">
        <f t="shared" si="12"/>
        <v>0</v>
      </c>
      <c r="S49" s="187"/>
      <c r="T49" s="186">
        <f t="shared" ref="T49:W49" si="13">SUBTOTAL(9,T50:T57)</f>
        <v>66647.503988922253</v>
      </c>
      <c r="U49" s="186">
        <f t="shared" si="13"/>
        <v>259983.4471610084</v>
      </c>
      <c r="V49" s="186">
        <f t="shared" si="13"/>
        <v>5721.0488500694319</v>
      </c>
      <c r="W49" s="186">
        <f t="shared" si="13"/>
        <v>0</v>
      </c>
      <c r="X49" s="10"/>
      <c r="Y49" s="195" t="str">
        <f t="shared" si="0"/>
        <v>OK</v>
      </c>
      <c r="Z49" s="10"/>
      <c r="AA49" s="10"/>
      <c r="AB49" s="10"/>
      <c r="AC49" s="10"/>
      <c r="AD49" s="10"/>
      <c r="AE49" s="10"/>
      <c r="AF49" s="10"/>
      <c r="AG49" s="10"/>
      <c r="AH49" s="10"/>
      <c r="AI49" s="10"/>
      <c r="AJ49" s="10"/>
      <c r="AK49" s="10"/>
      <c r="AL49" s="10"/>
      <c r="AM49" s="10"/>
      <c r="AN49" s="10"/>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c r="IP49" s="35"/>
      <c r="IQ49" s="35"/>
      <c r="IR49" s="35"/>
      <c r="IS49" s="35"/>
      <c r="IT49" s="35"/>
      <c r="IU49" s="35"/>
      <c r="IV49" s="35"/>
      <c r="IW49" s="35"/>
      <c r="IX49" s="35"/>
      <c r="IY49" s="35"/>
      <c r="IZ49" s="35"/>
      <c r="JA49" s="35"/>
      <c r="JB49" s="35"/>
      <c r="JC49" s="35"/>
      <c r="JD49" s="35"/>
      <c r="JE49" s="35"/>
      <c r="JF49" s="35"/>
      <c r="JG49" s="35"/>
      <c r="JH49" s="35"/>
      <c r="JI49" s="35"/>
      <c r="JJ49" s="35"/>
      <c r="JK49" s="35"/>
      <c r="JL49" s="35"/>
      <c r="JM49" s="35"/>
      <c r="JN49" s="35"/>
      <c r="JO49" s="35"/>
      <c r="JP49" s="35"/>
      <c r="JQ49" s="35"/>
      <c r="JR49" s="35"/>
      <c r="JS49" s="35"/>
      <c r="JT49" s="35"/>
      <c r="JU49" s="35"/>
      <c r="JV49" s="35"/>
      <c r="JW49" s="35"/>
      <c r="JX49" s="35"/>
      <c r="JY49" s="35"/>
      <c r="JZ49" s="35"/>
      <c r="KA49" s="35"/>
      <c r="KB49" s="35"/>
    </row>
    <row r="50" spans="1:288" s="36" customFormat="1" outlineLevel="2" x14ac:dyDescent="0.35">
      <c r="A50" s="25"/>
      <c r="B50" s="25" t="s">
        <v>649</v>
      </c>
      <c r="C50" s="26"/>
      <c r="D50" s="27" t="s">
        <v>132</v>
      </c>
      <c r="E50" s="28" t="s">
        <v>356</v>
      </c>
      <c r="F50" s="28"/>
      <c r="G50" s="29"/>
      <c r="H50" s="30">
        <v>1</v>
      </c>
      <c r="I50" s="31" t="s">
        <v>163</v>
      </c>
      <c r="J50" s="31">
        <v>6</v>
      </c>
      <c r="K50" s="30" t="s">
        <v>27</v>
      </c>
      <c r="L50" s="63">
        <v>11185</v>
      </c>
      <c r="M50" s="32" t="s">
        <v>3</v>
      </c>
      <c r="N50" s="33">
        <f t="shared" ref="N50" si="14">IF(M50="EUR",L50,L50/$C$6)</f>
        <v>11185</v>
      </c>
      <c r="O50" s="159">
        <f t="shared" ref="O50:O61" si="15">+N50*J50*H50</f>
        <v>67110</v>
      </c>
      <c r="P50" s="29"/>
      <c r="Q50" s="34">
        <f t="shared" ref="Q50:Q61" si="16">IF(D50="MDM",O50,0)</f>
        <v>67110</v>
      </c>
      <c r="R50" s="34">
        <f t="shared" ref="R50:R61" si="17">IF(D50="ERAD",O50,0)</f>
        <v>0</v>
      </c>
      <c r="S50" s="37"/>
      <c r="T50" s="34">
        <f t="shared" ref="T50:V57" si="18">$O50*T$8</f>
        <v>13457.761628323502</v>
      </c>
      <c r="U50" s="34">
        <f t="shared" si="18"/>
        <v>52497.018639801398</v>
      </c>
      <c r="V50" s="34">
        <f t="shared" si="18"/>
        <v>1155.2197318751189</v>
      </c>
      <c r="W50" s="34"/>
      <c r="X50" s="10"/>
      <c r="Y50" s="195" t="str">
        <f t="shared" si="0"/>
        <v>OK</v>
      </c>
      <c r="Z50" s="10"/>
      <c r="AA50" s="10"/>
      <c r="AB50" s="10"/>
      <c r="AC50" s="10"/>
      <c r="AD50" s="10"/>
      <c r="AE50" s="10"/>
      <c r="AF50" s="10"/>
      <c r="AG50" s="10"/>
      <c r="AH50" s="10"/>
      <c r="AI50" s="10"/>
      <c r="AJ50" s="10"/>
      <c r="AK50" s="10"/>
      <c r="AL50" s="10"/>
      <c r="AM50" s="10"/>
      <c r="AN50" s="10"/>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c r="GQ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c r="HT50" s="35"/>
      <c r="HU50" s="35"/>
      <c r="HV50" s="35"/>
      <c r="HW50" s="35"/>
      <c r="HX50" s="35"/>
      <c r="HY50" s="35"/>
      <c r="HZ50" s="35"/>
      <c r="IA50" s="35"/>
      <c r="IB50" s="35"/>
      <c r="IC50" s="35"/>
      <c r="ID50" s="35"/>
      <c r="IE50" s="35"/>
      <c r="IF50" s="35"/>
      <c r="IG50" s="35"/>
      <c r="IH50" s="35"/>
      <c r="II50" s="35"/>
      <c r="IJ50" s="35"/>
      <c r="IK50" s="35"/>
      <c r="IL50" s="35"/>
      <c r="IM50" s="35"/>
      <c r="IN50" s="35"/>
      <c r="IO50" s="35"/>
      <c r="IP50" s="35"/>
      <c r="IQ50" s="35"/>
      <c r="IR50" s="35"/>
      <c r="IS50" s="35"/>
      <c r="IT50" s="35"/>
      <c r="IU50" s="35"/>
      <c r="IV50" s="35"/>
      <c r="IW50" s="35"/>
      <c r="IX50" s="35"/>
      <c r="IY50" s="35"/>
      <c r="IZ50" s="35"/>
      <c r="JA50" s="35"/>
      <c r="JB50" s="35"/>
      <c r="JC50" s="35"/>
      <c r="JD50" s="35"/>
      <c r="JE50" s="35"/>
      <c r="JF50" s="35"/>
      <c r="JG50" s="35"/>
      <c r="JH50" s="35"/>
      <c r="JI50" s="35"/>
      <c r="JJ50" s="35"/>
      <c r="JK50" s="35"/>
      <c r="JL50" s="35"/>
      <c r="JM50" s="35"/>
      <c r="JN50" s="35"/>
      <c r="JO50" s="35"/>
      <c r="JP50" s="35"/>
      <c r="JQ50" s="35"/>
      <c r="JR50" s="35"/>
      <c r="JS50" s="35"/>
      <c r="JT50" s="35"/>
      <c r="JU50" s="35"/>
      <c r="JV50" s="35"/>
      <c r="JW50" s="35"/>
      <c r="JX50" s="35"/>
      <c r="JY50" s="35"/>
      <c r="JZ50" s="35"/>
      <c r="KA50" s="35"/>
      <c r="KB50" s="35"/>
    </row>
    <row r="51" spans="1:288" s="36" customFormat="1" outlineLevel="2" x14ac:dyDescent="0.35">
      <c r="A51" s="25"/>
      <c r="B51" s="25" t="s">
        <v>649</v>
      </c>
      <c r="C51" s="26"/>
      <c r="D51" s="27" t="s">
        <v>132</v>
      </c>
      <c r="E51" s="28" t="s">
        <v>357</v>
      </c>
      <c r="F51" s="28"/>
      <c r="G51" s="29"/>
      <c r="H51" s="30">
        <v>1</v>
      </c>
      <c r="I51" s="31" t="s">
        <v>163</v>
      </c>
      <c r="J51" s="31">
        <v>6</v>
      </c>
      <c r="K51" s="30" t="s">
        <v>27</v>
      </c>
      <c r="L51" s="63">
        <v>6119</v>
      </c>
      <c r="M51" s="32" t="s">
        <v>3</v>
      </c>
      <c r="N51" s="33">
        <f t="shared" si="1"/>
        <v>6119</v>
      </c>
      <c r="O51" s="159">
        <f t="shared" si="15"/>
        <v>36714</v>
      </c>
      <c r="P51" s="29"/>
      <c r="Q51" s="34">
        <f t="shared" si="16"/>
        <v>36714</v>
      </c>
      <c r="R51" s="34">
        <f t="shared" si="17"/>
        <v>0</v>
      </c>
      <c r="S51" s="37"/>
      <c r="T51" s="34">
        <f t="shared" si="18"/>
        <v>7362.3641845070633</v>
      </c>
      <c r="U51" s="34">
        <f t="shared" si="18"/>
        <v>28719.647479387106</v>
      </c>
      <c r="V51" s="34">
        <f t="shared" si="18"/>
        <v>631.9883361058429</v>
      </c>
      <c r="W51" s="34"/>
      <c r="X51" s="10"/>
      <c r="Y51" s="195" t="str">
        <f t="shared" si="0"/>
        <v>OK</v>
      </c>
      <c r="Z51" s="10"/>
      <c r="AA51" s="10"/>
      <c r="AB51" s="10"/>
      <c r="AC51" s="10"/>
      <c r="AD51" s="10"/>
      <c r="AE51" s="10"/>
      <c r="AF51" s="10"/>
      <c r="AG51" s="10"/>
      <c r="AH51" s="10"/>
      <c r="AI51" s="10"/>
      <c r="AJ51" s="10"/>
      <c r="AK51" s="10"/>
      <c r="AL51" s="10"/>
      <c r="AM51" s="10"/>
      <c r="AN51" s="10"/>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c r="IP51" s="35"/>
      <c r="IQ51" s="35"/>
      <c r="IR51" s="35"/>
      <c r="IS51" s="35"/>
      <c r="IT51" s="35"/>
      <c r="IU51" s="35"/>
      <c r="IV51" s="35"/>
      <c r="IW51" s="35"/>
      <c r="IX51" s="35"/>
      <c r="IY51" s="35"/>
      <c r="IZ51" s="35"/>
      <c r="JA51" s="35"/>
      <c r="JB51" s="35"/>
      <c r="JC51" s="35"/>
      <c r="JD51" s="35"/>
      <c r="JE51" s="35"/>
      <c r="JF51" s="35"/>
      <c r="JG51" s="35"/>
      <c r="JH51" s="35"/>
      <c r="JI51" s="35"/>
      <c r="JJ51" s="35"/>
      <c r="JK51" s="35"/>
      <c r="JL51" s="35"/>
      <c r="JM51" s="35"/>
      <c r="JN51" s="35"/>
      <c r="JO51" s="35"/>
      <c r="JP51" s="35"/>
      <c r="JQ51" s="35"/>
      <c r="JR51" s="35"/>
      <c r="JS51" s="35"/>
      <c r="JT51" s="35"/>
      <c r="JU51" s="35"/>
      <c r="JV51" s="35"/>
      <c r="JW51" s="35"/>
      <c r="JX51" s="35"/>
      <c r="JY51" s="35"/>
      <c r="JZ51" s="35"/>
      <c r="KA51" s="35"/>
      <c r="KB51" s="35"/>
    </row>
    <row r="52" spans="1:288" s="36" customFormat="1" outlineLevel="2" x14ac:dyDescent="0.35">
      <c r="A52" s="25"/>
      <c r="B52" s="25" t="s">
        <v>649</v>
      </c>
      <c r="C52" s="26"/>
      <c r="D52" s="27" t="s">
        <v>132</v>
      </c>
      <c r="E52" s="28" t="s">
        <v>358</v>
      </c>
      <c r="F52" s="28"/>
      <c r="G52" s="29"/>
      <c r="H52" s="30">
        <v>1</v>
      </c>
      <c r="I52" s="31" t="s">
        <v>163</v>
      </c>
      <c r="J52" s="31">
        <v>6</v>
      </c>
      <c r="K52" s="30" t="s">
        <v>27</v>
      </c>
      <c r="L52" s="63">
        <v>5775</v>
      </c>
      <c r="M52" s="32" t="s">
        <v>3</v>
      </c>
      <c r="N52" s="33">
        <f t="shared" si="1"/>
        <v>5775</v>
      </c>
      <c r="O52" s="159">
        <f t="shared" si="15"/>
        <v>34650</v>
      </c>
      <c r="P52" s="29"/>
      <c r="Q52" s="34">
        <f t="shared" si="16"/>
        <v>34650</v>
      </c>
      <c r="R52" s="34">
        <f t="shared" si="17"/>
        <v>0</v>
      </c>
      <c r="S52" s="37"/>
      <c r="T52" s="34">
        <f t="shared" si="18"/>
        <v>6948.4643186024332</v>
      </c>
      <c r="U52" s="34">
        <f t="shared" si="18"/>
        <v>27105.076678127232</v>
      </c>
      <c r="V52" s="34">
        <f t="shared" si="18"/>
        <v>596.45900327034531</v>
      </c>
      <c r="W52" s="34"/>
      <c r="X52" s="10"/>
      <c r="Y52" s="195" t="str">
        <f t="shared" si="0"/>
        <v>OK</v>
      </c>
      <c r="Z52" s="10"/>
      <c r="AA52" s="10"/>
      <c r="AB52" s="10"/>
      <c r="AC52" s="10"/>
      <c r="AD52" s="10"/>
      <c r="AE52" s="10"/>
      <c r="AF52" s="10"/>
      <c r="AG52" s="10"/>
      <c r="AH52" s="10"/>
      <c r="AI52" s="10"/>
      <c r="AJ52" s="10"/>
      <c r="AK52" s="10"/>
      <c r="AL52" s="10"/>
      <c r="AM52" s="10"/>
      <c r="AN52" s="10"/>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c r="IP52" s="35"/>
      <c r="IQ52" s="35"/>
      <c r="IR52" s="35"/>
      <c r="IS52" s="35"/>
      <c r="IT52" s="35"/>
      <c r="IU52" s="35"/>
      <c r="IV52" s="35"/>
      <c r="IW52" s="35"/>
      <c r="IX52" s="35"/>
      <c r="IY52" s="35"/>
      <c r="IZ52" s="35"/>
      <c r="JA52" s="35"/>
      <c r="JB52" s="35"/>
      <c r="JC52" s="35"/>
      <c r="JD52" s="35"/>
      <c r="JE52" s="35"/>
      <c r="JF52" s="35"/>
      <c r="JG52" s="35"/>
      <c r="JH52" s="35"/>
      <c r="JI52" s="35"/>
      <c r="JJ52" s="35"/>
      <c r="JK52" s="35"/>
      <c r="JL52" s="35"/>
      <c r="JM52" s="35"/>
      <c r="JN52" s="35"/>
      <c r="JO52" s="35"/>
      <c r="JP52" s="35"/>
      <c r="JQ52" s="35"/>
      <c r="JR52" s="35"/>
      <c r="JS52" s="35"/>
      <c r="JT52" s="35"/>
      <c r="JU52" s="35"/>
      <c r="JV52" s="35"/>
      <c r="JW52" s="35"/>
      <c r="JX52" s="35"/>
      <c r="JY52" s="35"/>
      <c r="JZ52" s="35"/>
      <c r="KA52" s="35"/>
      <c r="KB52" s="35"/>
    </row>
    <row r="53" spans="1:288" s="36" customFormat="1" outlineLevel="2" x14ac:dyDescent="0.35">
      <c r="A53" s="25"/>
      <c r="B53" s="25" t="s">
        <v>649</v>
      </c>
      <c r="C53" s="26"/>
      <c r="D53" s="27" t="s">
        <v>132</v>
      </c>
      <c r="E53" s="28" t="s">
        <v>359</v>
      </c>
      <c r="F53" s="28"/>
      <c r="G53" s="29"/>
      <c r="H53" s="30">
        <v>1</v>
      </c>
      <c r="I53" s="31" t="s">
        <v>163</v>
      </c>
      <c r="J53" s="31">
        <v>6</v>
      </c>
      <c r="K53" s="30" t="s">
        <v>27</v>
      </c>
      <c r="L53" s="63">
        <v>5471</v>
      </c>
      <c r="M53" s="32" t="s">
        <v>3</v>
      </c>
      <c r="N53" s="33">
        <f t="shared" si="1"/>
        <v>5471</v>
      </c>
      <c r="O53" s="159">
        <f t="shared" si="15"/>
        <v>32826</v>
      </c>
      <c r="P53" s="29"/>
      <c r="Q53" s="34">
        <f t="shared" si="16"/>
        <v>32826</v>
      </c>
      <c r="R53" s="34">
        <f t="shared" si="17"/>
        <v>0</v>
      </c>
      <c r="S53" s="37"/>
      <c r="T53" s="34">
        <f t="shared" si="18"/>
        <v>6582.6923440820628</v>
      </c>
      <c r="U53" s="34">
        <f t="shared" si="18"/>
        <v>25678.24666771153</v>
      </c>
      <c r="V53" s="34">
        <f t="shared" si="18"/>
        <v>565.06098820641716</v>
      </c>
      <c r="W53" s="34"/>
      <c r="X53" s="10"/>
      <c r="Y53" s="195" t="str">
        <f t="shared" si="0"/>
        <v>OK</v>
      </c>
      <c r="Z53" s="10"/>
      <c r="AA53" s="10"/>
      <c r="AB53" s="10"/>
      <c r="AC53" s="10"/>
      <c r="AD53" s="10"/>
      <c r="AE53" s="10"/>
      <c r="AF53" s="10"/>
      <c r="AG53" s="10"/>
      <c r="AH53" s="10"/>
      <c r="AI53" s="10"/>
      <c r="AJ53" s="10"/>
      <c r="AK53" s="10"/>
      <c r="AL53" s="10"/>
      <c r="AM53" s="10"/>
      <c r="AN53" s="10"/>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c r="IP53" s="35"/>
      <c r="IQ53" s="35"/>
      <c r="IR53" s="35"/>
      <c r="IS53" s="35"/>
      <c r="IT53" s="35"/>
      <c r="IU53" s="35"/>
      <c r="IV53" s="35"/>
      <c r="IW53" s="35"/>
      <c r="IX53" s="35"/>
      <c r="IY53" s="35"/>
      <c r="IZ53" s="35"/>
      <c r="JA53" s="35"/>
      <c r="JB53" s="35"/>
      <c r="JC53" s="35"/>
      <c r="JD53" s="35"/>
      <c r="JE53" s="35"/>
      <c r="JF53" s="35"/>
      <c r="JG53" s="35"/>
      <c r="JH53" s="35"/>
      <c r="JI53" s="35"/>
      <c r="JJ53" s="35"/>
      <c r="JK53" s="35"/>
      <c r="JL53" s="35"/>
      <c r="JM53" s="35"/>
      <c r="JN53" s="35"/>
      <c r="JO53" s="35"/>
      <c r="JP53" s="35"/>
      <c r="JQ53" s="35"/>
      <c r="JR53" s="35"/>
      <c r="JS53" s="35"/>
      <c r="JT53" s="35"/>
      <c r="JU53" s="35"/>
      <c r="JV53" s="35"/>
      <c r="JW53" s="35"/>
      <c r="JX53" s="35"/>
      <c r="JY53" s="35"/>
      <c r="JZ53" s="35"/>
      <c r="KA53" s="35"/>
      <c r="KB53" s="35"/>
    </row>
    <row r="54" spans="1:288" s="36" customFormat="1" outlineLevel="2" x14ac:dyDescent="0.35">
      <c r="A54" s="25"/>
      <c r="B54" s="25" t="s">
        <v>649</v>
      </c>
      <c r="C54" s="26"/>
      <c r="D54" s="27" t="s">
        <v>132</v>
      </c>
      <c r="E54" s="28" t="s">
        <v>360</v>
      </c>
      <c r="F54" s="28"/>
      <c r="G54" s="29"/>
      <c r="H54" s="30">
        <v>1</v>
      </c>
      <c r="I54" s="31" t="s">
        <v>163</v>
      </c>
      <c r="J54" s="31">
        <v>6</v>
      </c>
      <c r="K54" s="30" t="s">
        <v>27</v>
      </c>
      <c r="L54" s="63">
        <v>11567</v>
      </c>
      <c r="M54" s="32" t="s">
        <v>3</v>
      </c>
      <c r="N54" s="33">
        <f t="shared" si="1"/>
        <v>11567</v>
      </c>
      <c r="O54" s="159">
        <f t="shared" si="15"/>
        <v>69402</v>
      </c>
      <c r="P54" s="29"/>
      <c r="Q54" s="34">
        <f t="shared" si="16"/>
        <v>69402</v>
      </c>
      <c r="R54" s="34">
        <f t="shared" si="17"/>
        <v>0</v>
      </c>
      <c r="S54" s="37"/>
      <c r="T54" s="34">
        <f t="shared" si="18"/>
        <v>13917.382991043178</v>
      </c>
      <c r="U54" s="34">
        <f t="shared" si="18"/>
        <v>54289.943192363236</v>
      </c>
      <c r="V54" s="34">
        <f t="shared" si="18"/>
        <v>1194.6738165936076</v>
      </c>
      <c r="W54" s="34"/>
      <c r="X54" s="10"/>
      <c r="Y54" s="195" t="str">
        <f t="shared" si="0"/>
        <v>OK</v>
      </c>
      <c r="Z54" s="10"/>
      <c r="AA54" s="10"/>
      <c r="AB54" s="10"/>
      <c r="AC54" s="10"/>
      <c r="AD54" s="10"/>
      <c r="AE54" s="10"/>
      <c r="AF54" s="10"/>
      <c r="AG54" s="10"/>
      <c r="AH54" s="10"/>
      <c r="AI54" s="10"/>
      <c r="AJ54" s="10"/>
      <c r="AK54" s="10"/>
      <c r="AL54" s="10"/>
      <c r="AM54" s="10"/>
      <c r="AN54" s="10"/>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c r="IP54" s="35"/>
      <c r="IQ54" s="35"/>
      <c r="IR54" s="35"/>
      <c r="IS54" s="35"/>
      <c r="IT54" s="35"/>
      <c r="IU54" s="35"/>
      <c r="IV54" s="35"/>
      <c r="IW54" s="35"/>
      <c r="IX54" s="35"/>
      <c r="IY54" s="35"/>
      <c r="IZ54" s="35"/>
      <c r="JA54" s="35"/>
      <c r="JB54" s="35"/>
      <c r="JC54" s="35"/>
      <c r="JD54" s="35"/>
      <c r="JE54" s="35"/>
      <c r="JF54" s="35"/>
      <c r="JG54" s="35"/>
      <c r="JH54" s="35"/>
      <c r="JI54" s="35"/>
      <c r="JJ54" s="35"/>
      <c r="JK54" s="35"/>
      <c r="JL54" s="35"/>
      <c r="JM54" s="35"/>
      <c r="JN54" s="35"/>
      <c r="JO54" s="35"/>
      <c r="JP54" s="35"/>
      <c r="JQ54" s="35"/>
      <c r="JR54" s="35"/>
      <c r="JS54" s="35"/>
      <c r="JT54" s="35"/>
      <c r="JU54" s="35"/>
      <c r="JV54" s="35"/>
      <c r="JW54" s="35"/>
      <c r="JX54" s="35"/>
      <c r="JY54" s="35"/>
      <c r="JZ54" s="35"/>
      <c r="KA54" s="35"/>
      <c r="KB54" s="35"/>
    </row>
    <row r="55" spans="1:288" s="36" customFormat="1" outlineLevel="2" x14ac:dyDescent="0.35">
      <c r="A55" s="25"/>
      <c r="B55" s="25" t="s">
        <v>649</v>
      </c>
      <c r="C55" s="26"/>
      <c r="D55" s="27" t="s">
        <v>132</v>
      </c>
      <c r="E55" s="28" t="s">
        <v>361</v>
      </c>
      <c r="F55" s="28"/>
      <c r="G55" s="29"/>
      <c r="H55" s="30">
        <v>1</v>
      </c>
      <c r="I55" s="31" t="s">
        <v>163</v>
      </c>
      <c r="J55" s="31">
        <v>6</v>
      </c>
      <c r="K55" s="30" t="s">
        <v>27</v>
      </c>
      <c r="L55" s="63">
        <v>5589</v>
      </c>
      <c r="M55" s="32" t="s">
        <v>3</v>
      </c>
      <c r="N55" s="33">
        <f t="shared" si="1"/>
        <v>5589</v>
      </c>
      <c r="O55" s="159">
        <f t="shared" si="15"/>
        <v>33534</v>
      </c>
      <c r="P55" s="29"/>
      <c r="Q55" s="34">
        <f t="shared" si="16"/>
        <v>33534</v>
      </c>
      <c r="R55" s="34">
        <f t="shared" si="17"/>
        <v>0</v>
      </c>
      <c r="S55" s="37"/>
      <c r="T55" s="34">
        <f t="shared" si="18"/>
        <v>6724.669623665628</v>
      </c>
      <c r="U55" s="34">
        <f t="shared" si="18"/>
        <v>26232.082000701834</v>
      </c>
      <c r="V55" s="34">
        <f t="shared" si="18"/>
        <v>577.24837563254709</v>
      </c>
      <c r="W55" s="34"/>
      <c r="X55" s="10"/>
      <c r="Y55" s="195" t="str">
        <f t="shared" si="0"/>
        <v>OK</v>
      </c>
      <c r="Z55" s="10"/>
      <c r="AA55" s="10"/>
      <c r="AB55" s="10"/>
      <c r="AC55" s="10"/>
      <c r="AD55" s="10"/>
      <c r="AE55" s="10"/>
      <c r="AF55" s="10"/>
      <c r="AG55" s="10"/>
      <c r="AH55" s="10"/>
      <c r="AI55" s="10"/>
      <c r="AJ55" s="10"/>
      <c r="AK55" s="10"/>
      <c r="AL55" s="10"/>
      <c r="AM55" s="10"/>
      <c r="AN55" s="10"/>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c r="IP55" s="35"/>
      <c r="IQ55" s="35"/>
      <c r="IR55" s="35"/>
      <c r="IS55" s="35"/>
      <c r="IT55" s="35"/>
      <c r="IU55" s="35"/>
      <c r="IV55" s="35"/>
      <c r="IW55" s="35"/>
      <c r="IX55" s="35"/>
      <c r="IY55" s="35"/>
      <c r="IZ55" s="35"/>
      <c r="JA55" s="35"/>
      <c r="JB55" s="35"/>
      <c r="JC55" s="35"/>
      <c r="JD55" s="35"/>
      <c r="JE55" s="35"/>
      <c r="JF55" s="35"/>
      <c r="JG55" s="35"/>
      <c r="JH55" s="35"/>
      <c r="JI55" s="35"/>
      <c r="JJ55" s="35"/>
      <c r="JK55" s="35"/>
      <c r="JL55" s="35"/>
      <c r="JM55" s="35"/>
      <c r="JN55" s="35"/>
      <c r="JO55" s="35"/>
      <c r="JP55" s="35"/>
      <c r="JQ55" s="35"/>
      <c r="JR55" s="35"/>
      <c r="JS55" s="35"/>
      <c r="JT55" s="35"/>
      <c r="JU55" s="35"/>
      <c r="JV55" s="35"/>
      <c r="JW55" s="35"/>
      <c r="JX55" s="35"/>
      <c r="JY55" s="35"/>
      <c r="JZ55" s="35"/>
      <c r="KA55" s="35"/>
      <c r="KB55" s="35"/>
    </row>
    <row r="56" spans="1:288" s="36" customFormat="1" outlineLevel="2" x14ac:dyDescent="0.35">
      <c r="A56" s="25"/>
      <c r="B56" s="25" t="s">
        <v>649</v>
      </c>
      <c r="C56" s="26"/>
      <c r="D56" s="27" t="s">
        <v>132</v>
      </c>
      <c r="E56" s="28" t="s">
        <v>362</v>
      </c>
      <c r="F56" s="28"/>
      <c r="G56" s="29"/>
      <c r="H56" s="30">
        <v>1</v>
      </c>
      <c r="I56" s="31" t="s">
        <v>163</v>
      </c>
      <c r="J56" s="31">
        <v>6</v>
      </c>
      <c r="K56" s="30" t="s">
        <v>27</v>
      </c>
      <c r="L56" s="63">
        <v>5824</v>
      </c>
      <c r="M56" s="32" t="s">
        <v>3</v>
      </c>
      <c r="N56" s="33">
        <f t="shared" si="1"/>
        <v>5824</v>
      </c>
      <c r="O56" s="159">
        <f t="shared" si="15"/>
        <v>34944</v>
      </c>
      <c r="P56" s="29"/>
      <c r="Q56" s="34">
        <f t="shared" si="16"/>
        <v>34944</v>
      </c>
      <c r="R56" s="34">
        <f t="shared" si="17"/>
        <v>0</v>
      </c>
      <c r="S56" s="37"/>
      <c r="T56" s="34">
        <f t="shared" si="18"/>
        <v>7007.4209855481513</v>
      </c>
      <c r="U56" s="34">
        <f t="shared" si="18"/>
        <v>27335.059146911342</v>
      </c>
      <c r="V56" s="34">
        <f t="shared" si="18"/>
        <v>601.51986754051791</v>
      </c>
      <c r="W56" s="34"/>
      <c r="X56" s="10"/>
      <c r="Y56" s="195" t="str">
        <f t="shared" si="0"/>
        <v>OK</v>
      </c>
      <c r="Z56" s="10"/>
      <c r="AA56" s="10"/>
      <c r="AB56" s="10"/>
      <c r="AC56" s="10"/>
      <c r="AD56" s="10"/>
      <c r="AE56" s="10"/>
      <c r="AF56" s="10"/>
      <c r="AG56" s="10"/>
      <c r="AH56" s="10"/>
      <c r="AI56" s="10"/>
      <c r="AJ56" s="10"/>
      <c r="AK56" s="10"/>
      <c r="AL56" s="10"/>
      <c r="AM56" s="10"/>
      <c r="AN56" s="10"/>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c r="IP56" s="35"/>
      <c r="IQ56" s="35"/>
      <c r="IR56" s="35"/>
      <c r="IS56" s="35"/>
      <c r="IT56" s="35"/>
      <c r="IU56" s="35"/>
      <c r="IV56" s="35"/>
      <c r="IW56" s="35"/>
      <c r="IX56" s="35"/>
      <c r="IY56" s="35"/>
      <c r="IZ56" s="35"/>
      <c r="JA56" s="35"/>
      <c r="JB56" s="35"/>
      <c r="JC56" s="35"/>
      <c r="JD56" s="35"/>
      <c r="JE56" s="35"/>
      <c r="JF56" s="35"/>
      <c r="JG56" s="35"/>
      <c r="JH56" s="35"/>
      <c r="JI56" s="35"/>
      <c r="JJ56" s="35"/>
      <c r="JK56" s="35"/>
      <c r="JL56" s="35"/>
      <c r="JM56" s="35"/>
      <c r="JN56" s="35"/>
      <c r="JO56" s="35"/>
      <c r="JP56" s="35"/>
      <c r="JQ56" s="35"/>
      <c r="JR56" s="35"/>
      <c r="JS56" s="35"/>
      <c r="JT56" s="35"/>
      <c r="JU56" s="35"/>
      <c r="JV56" s="35"/>
      <c r="JW56" s="35"/>
      <c r="JX56" s="35"/>
      <c r="JY56" s="35"/>
      <c r="JZ56" s="35"/>
      <c r="KA56" s="35"/>
      <c r="KB56" s="35"/>
    </row>
    <row r="57" spans="1:288" s="36" customFormat="1" outlineLevel="2" x14ac:dyDescent="0.35">
      <c r="A57" s="25"/>
      <c r="B57" s="25" t="s">
        <v>649</v>
      </c>
      <c r="C57" s="26"/>
      <c r="D57" s="27" t="s">
        <v>132</v>
      </c>
      <c r="E57" s="28" t="s">
        <v>571</v>
      </c>
      <c r="F57" s="28"/>
      <c r="G57" s="29"/>
      <c r="H57" s="30">
        <v>1</v>
      </c>
      <c r="I57" s="31" t="s">
        <v>163</v>
      </c>
      <c r="J57" s="31">
        <v>6</v>
      </c>
      <c r="K57" s="30" t="s">
        <v>27</v>
      </c>
      <c r="L57" s="63">
        <v>3862</v>
      </c>
      <c r="M57" s="32" t="s">
        <v>3</v>
      </c>
      <c r="N57" s="33">
        <f t="shared" si="1"/>
        <v>3862</v>
      </c>
      <c r="O57" s="159">
        <f t="shared" si="15"/>
        <v>23172</v>
      </c>
      <c r="P57" s="29"/>
      <c r="Q57" s="34">
        <f t="shared" si="16"/>
        <v>23172</v>
      </c>
      <c r="R57" s="34">
        <f t="shared" si="17"/>
        <v>0</v>
      </c>
      <c r="S57" s="37"/>
      <c r="T57" s="34">
        <f t="shared" si="18"/>
        <v>4646.7479131502332</v>
      </c>
      <c r="U57" s="34">
        <f t="shared" si="18"/>
        <v>18126.37335600474</v>
      </c>
      <c r="V57" s="34">
        <f t="shared" si="18"/>
        <v>398.87873084503434</v>
      </c>
      <c r="W57" s="34"/>
      <c r="X57" s="10"/>
      <c r="Y57" s="195" t="str">
        <f t="shared" si="0"/>
        <v>OK</v>
      </c>
      <c r="Z57" s="10"/>
      <c r="AA57" s="10"/>
      <c r="AB57" s="10"/>
      <c r="AC57" s="10"/>
      <c r="AD57" s="10"/>
      <c r="AE57" s="10"/>
      <c r="AF57" s="10"/>
      <c r="AG57" s="10"/>
      <c r="AH57" s="10"/>
      <c r="AI57" s="10"/>
      <c r="AJ57" s="10"/>
      <c r="AK57" s="10"/>
      <c r="AL57" s="10"/>
      <c r="AM57" s="10"/>
      <c r="AN57" s="10"/>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c r="IP57" s="35"/>
      <c r="IQ57" s="35"/>
      <c r="IR57" s="35"/>
      <c r="IS57" s="35"/>
      <c r="IT57" s="35"/>
      <c r="IU57" s="35"/>
      <c r="IV57" s="35"/>
      <c r="IW57" s="35"/>
      <c r="IX57" s="35"/>
      <c r="IY57" s="35"/>
      <c r="IZ57" s="35"/>
      <c r="JA57" s="35"/>
      <c r="JB57" s="35"/>
      <c r="JC57" s="35"/>
      <c r="JD57" s="35"/>
      <c r="JE57" s="35"/>
      <c r="JF57" s="35"/>
      <c r="JG57" s="35"/>
      <c r="JH57" s="35"/>
      <c r="JI57" s="35"/>
      <c r="JJ57" s="35"/>
      <c r="JK57" s="35"/>
      <c r="JL57" s="35"/>
      <c r="JM57" s="35"/>
      <c r="JN57" s="35"/>
      <c r="JO57" s="35"/>
      <c r="JP57" s="35"/>
      <c r="JQ57" s="35"/>
      <c r="JR57" s="35"/>
      <c r="JS57" s="35"/>
      <c r="JT57" s="35"/>
      <c r="JU57" s="35"/>
      <c r="JV57" s="35"/>
      <c r="JW57" s="35"/>
      <c r="JX57" s="35"/>
      <c r="JY57" s="35"/>
      <c r="JZ57" s="35"/>
      <c r="KA57" s="35"/>
      <c r="KB57" s="35"/>
    </row>
    <row r="58" spans="1:288" s="36" customFormat="1" outlineLevel="2" x14ac:dyDescent="0.35">
      <c r="A58" s="175" t="s">
        <v>542</v>
      </c>
      <c r="B58" s="175"/>
      <c r="C58" s="176"/>
      <c r="D58" s="177"/>
      <c r="E58" s="178" t="s">
        <v>611</v>
      </c>
      <c r="F58" s="178"/>
      <c r="G58" s="179"/>
      <c r="H58" s="180">
        <f>SUBTOTAL(9,H59:H61)</f>
        <v>3</v>
      </c>
      <c r="I58" s="181" t="s">
        <v>65</v>
      </c>
      <c r="J58" s="181">
        <f>AVERAGE(J59:J61)</f>
        <v>1</v>
      </c>
      <c r="K58" s="180" t="s">
        <v>27</v>
      </c>
      <c r="L58" s="182">
        <f>IF(M58="EUR",O58/H58/J58,O58*$C$6/H58/J58)</f>
        <v>5559</v>
      </c>
      <c r="M58" s="183" t="s">
        <v>3</v>
      </c>
      <c r="N58" s="184">
        <f>O58/H58/J58</f>
        <v>5559</v>
      </c>
      <c r="O58" s="185">
        <f>SUBTOTAL(9,O59:O61)</f>
        <v>16677</v>
      </c>
      <c r="P58" s="179"/>
      <c r="Q58" s="186">
        <f t="shared" ref="Q58:W58" si="19">SUBTOTAL(9,Q59:Q61)</f>
        <v>16677</v>
      </c>
      <c r="R58" s="186">
        <f t="shared" si="19"/>
        <v>0</v>
      </c>
      <c r="S58" s="187">
        <f t="shared" si="19"/>
        <v>0</v>
      </c>
      <c r="T58" s="186">
        <f t="shared" si="19"/>
        <v>3344.2868525637168</v>
      </c>
      <c r="U58" s="186">
        <f t="shared" si="19"/>
        <v>13045.638203784354</v>
      </c>
      <c r="V58" s="186">
        <f t="shared" si="19"/>
        <v>287.07494365193497</v>
      </c>
      <c r="W58" s="186">
        <f t="shared" si="19"/>
        <v>0</v>
      </c>
      <c r="X58" s="10"/>
      <c r="Y58" s="195" t="str">
        <f t="shared" si="0"/>
        <v>OK</v>
      </c>
      <c r="Z58" s="10"/>
      <c r="AA58" s="10"/>
      <c r="AB58" s="10"/>
      <c r="AC58" s="10"/>
      <c r="AD58" s="10"/>
      <c r="AE58" s="10"/>
      <c r="AF58" s="10"/>
      <c r="AG58" s="10"/>
      <c r="AH58" s="10"/>
      <c r="AI58" s="10"/>
      <c r="AJ58" s="10"/>
      <c r="AK58" s="10"/>
      <c r="AL58" s="10"/>
      <c r="AM58" s="10"/>
      <c r="AN58" s="10"/>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c r="IP58" s="35"/>
      <c r="IQ58" s="35"/>
      <c r="IR58" s="35"/>
      <c r="IS58" s="35"/>
      <c r="IT58" s="35"/>
      <c r="IU58" s="35"/>
      <c r="IV58" s="35"/>
      <c r="IW58" s="35"/>
      <c r="IX58" s="35"/>
      <c r="IY58" s="35"/>
      <c r="IZ58" s="35"/>
      <c r="JA58" s="35"/>
      <c r="JB58" s="35"/>
      <c r="JC58" s="35"/>
      <c r="JD58" s="35"/>
      <c r="JE58" s="35"/>
      <c r="JF58" s="35"/>
      <c r="JG58" s="35"/>
      <c r="JH58" s="35"/>
      <c r="JI58" s="35"/>
      <c r="JJ58" s="35"/>
      <c r="JK58" s="35"/>
      <c r="JL58" s="35"/>
      <c r="JM58" s="35"/>
      <c r="JN58" s="35"/>
      <c r="JO58" s="35"/>
      <c r="JP58" s="35"/>
      <c r="JQ58" s="35"/>
      <c r="JR58" s="35"/>
      <c r="JS58" s="35"/>
      <c r="JT58" s="35"/>
      <c r="JU58" s="35"/>
      <c r="JV58" s="35"/>
      <c r="JW58" s="35"/>
      <c r="JX58" s="35"/>
      <c r="JY58" s="35"/>
      <c r="JZ58" s="35"/>
      <c r="KA58" s="35"/>
      <c r="KB58" s="35"/>
    </row>
    <row r="59" spans="1:288" s="36" customFormat="1" outlineLevel="2" x14ac:dyDescent="0.35">
      <c r="A59" s="25"/>
      <c r="B59" s="25" t="s">
        <v>649</v>
      </c>
      <c r="C59" s="26"/>
      <c r="D59" s="27" t="s">
        <v>132</v>
      </c>
      <c r="E59" s="28" t="s">
        <v>363</v>
      </c>
      <c r="F59" s="28"/>
      <c r="G59" s="29"/>
      <c r="H59" s="30">
        <v>1</v>
      </c>
      <c r="I59" s="31" t="s">
        <v>163</v>
      </c>
      <c r="J59" s="31">
        <v>1</v>
      </c>
      <c r="K59" s="30" t="s">
        <v>27</v>
      </c>
      <c r="L59" s="63">
        <v>5559</v>
      </c>
      <c r="M59" s="32" t="s">
        <v>3</v>
      </c>
      <c r="N59" s="33">
        <f t="shared" si="1"/>
        <v>5559</v>
      </c>
      <c r="O59" s="159">
        <f t="shared" si="15"/>
        <v>5559</v>
      </c>
      <c r="P59" s="29"/>
      <c r="Q59" s="34">
        <f t="shared" si="16"/>
        <v>5559</v>
      </c>
      <c r="R59" s="34">
        <f t="shared" si="17"/>
        <v>0</v>
      </c>
      <c r="S59" s="37"/>
      <c r="T59" s="34">
        <f t="shared" ref="T59:V61" si="20">$O59*T$8</f>
        <v>1114.7622841879056</v>
      </c>
      <c r="U59" s="34">
        <f t="shared" si="20"/>
        <v>4348.5460679281177</v>
      </c>
      <c r="V59" s="34">
        <f t="shared" si="20"/>
        <v>95.691647883978334</v>
      </c>
      <c r="W59" s="34"/>
      <c r="X59" s="10"/>
      <c r="Y59" s="195" t="str">
        <f t="shared" si="0"/>
        <v>OK</v>
      </c>
      <c r="Z59" s="10"/>
      <c r="AA59" s="10"/>
      <c r="AB59" s="10"/>
      <c r="AC59" s="10"/>
      <c r="AD59" s="10"/>
      <c r="AE59" s="10"/>
      <c r="AF59" s="10"/>
      <c r="AG59" s="10"/>
      <c r="AH59" s="10"/>
      <c r="AI59" s="10"/>
      <c r="AJ59" s="10"/>
      <c r="AK59" s="10"/>
      <c r="AL59" s="10"/>
      <c r="AM59" s="10"/>
      <c r="AN59" s="10"/>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c r="IU59" s="35"/>
      <c r="IV59" s="35"/>
      <c r="IW59" s="35"/>
      <c r="IX59" s="35"/>
      <c r="IY59" s="35"/>
      <c r="IZ59" s="35"/>
      <c r="JA59" s="35"/>
      <c r="JB59" s="35"/>
      <c r="JC59" s="35"/>
      <c r="JD59" s="35"/>
      <c r="JE59" s="35"/>
      <c r="JF59" s="35"/>
      <c r="JG59" s="35"/>
      <c r="JH59" s="35"/>
      <c r="JI59" s="35"/>
      <c r="JJ59" s="35"/>
      <c r="JK59" s="35"/>
      <c r="JL59" s="35"/>
      <c r="JM59" s="35"/>
      <c r="JN59" s="35"/>
      <c r="JO59" s="35"/>
      <c r="JP59" s="35"/>
      <c r="JQ59" s="35"/>
      <c r="JR59" s="35"/>
      <c r="JS59" s="35"/>
      <c r="JT59" s="35"/>
      <c r="JU59" s="35"/>
      <c r="JV59" s="35"/>
      <c r="JW59" s="35"/>
      <c r="JX59" s="35"/>
      <c r="JY59" s="35"/>
      <c r="JZ59" s="35"/>
      <c r="KA59" s="35"/>
      <c r="KB59" s="35"/>
    </row>
    <row r="60" spans="1:288" s="36" customFormat="1" outlineLevel="2" x14ac:dyDescent="0.35">
      <c r="A60" s="25"/>
      <c r="B60" s="25" t="s">
        <v>649</v>
      </c>
      <c r="C60" s="26"/>
      <c r="D60" s="27" t="s">
        <v>132</v>
      </c>
      <c r="E60" s="28" t="s">
        <v>364</v>
      </c>
      <c r="F60" s="28"/>
      <c r="G60" s="29"/>
      <c r="H60" s="30">
        <v>1</v>
      </c>
      <c r="I60" s="31" t="s">
        <v>163</v>
      </c>
      <c r="J60" s="31">
        <v>1</v>
      </c>
      <c r="K60" s="30" t="s">
        <v>27</v>
      </c>
      <c r="L60" s="63">
        <v>5559</v>
      </c>
      <c r="M60" s="32" t="s">
        <v>3</v>
      </c>
      <c r="N60" s="33">
        <f t="shared" si="1"/>
        <v>5559</v>
      </c>
      <c r="O60" s="159">
        <f t="shared" si="15"/>
        <v>5559</v>
      </c>
      <c r="P60" s="29"/>
      <c r="Q60" s="34">
        <f t="shared" si="16"/>
        <v>5559</v>
      </c>
      <c r="R60" s="34">
        <f t="shared" si="17"/>
        <v>0</v>
      </c>
      <c r="S60" s="37"/>
      <c r="T60" s="34">
        <f t="shared" si="20"/>
        <v>1114.7622841879056</v>
      </c>
      <c r="U60" s="34">
        <f t="shared" si="20"/>
        <v>4348.5460679281177</v>
      </c>
      <c r="V60" s="34">
        <f t="shared" si="20"/>
        <v>95.691647883978334</v>
      </c>
      <c r="W60" s="34"/>
      <c r="X60" s="10"/>
      <c r="Y60" s="195" t="str">
        <f t="shared" si="0"/>
        <v>OK</v>
      </c>
      <c r="Z60" s="10"/>
      <c r="AA60" s="10"/>
      <c r="AB60" s="10"/>
      <c r="AC60" s="10"/>
      <c r="AD60" s="10"/>
      <c r="AE60" s="10"/>
      <c r="AF60" s="10"/>
      <c r="AG60" s="10"/>
      <c r="AH60" s="10"/>
      <c r="AI60" s="10"/>
      <c r="AJ60" s="10"/>
      <c r="AK60" s="10"/>
      <c r="AL60" s="10"/>
      <c r="AM60" s="10"/>
      <c r="AN60" s="10"/>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c r="IU60" s="35"/>
      <c r="IV60" s="35"/>
      <c r="IW60" s="35"/>
      <c r="IX60" s="35"/>
      <c r="IY60" s="35"/>
      <c r="IZ60" s="35"/>
      <c r="JA60" s="35"/>
      <c r="JB60" s="35"/>
      <c r="JC60" s="35"/>
      <c r="JD60" s="35"/>
      <c r="JE60" s="35"/>
      <c r="JF60" s="35"/>
      <c r="JG60" s="35"/>
      <c r="JH60" s="35"/>
      <c r="JI60" s="35"/>
      <c r="JJ60" s="35"/>
      <c r="JK60" s="35"/>
      <c r="JL60" s="35"/>
      <c r="JM60" s="35"/>
      <c r="JN60" s="35"/>
      <c r="JO60" s="35"/>
      <c r="JP60" s="35"/>
      <c r="JQ60" s="35"/>
      <c r="JR60" s="35"/>
      <c r="JS60" s="35"/>
      <c r="JT60" s="35"/>
      <c r="JU60" s="35"/>
      <c r="JV60" s="35"/>
      <c r="JW60" s="35"/>
      <c r="JX60" s="35"/>
      <c r="JY60" s="35"/>
      <c r="JZ60" s="35"/>
      <c r="KA60" s="35"/>
      <c r="KB60" s="35"/>
    </row>
    <row r="61" spans="1:288" s="36" customFormat="1" ht="15" outlineLevel="2" thickBot="1" x14ac:dyDescent="0.4">
      <c r="A61" s="25"/>
      <c r="B61" s="25" t="s">
        <v>649</v>
      </c>
      <c r="C61" s="26"/>
      <c r="D61" s="27" t="s">
        <v>132</v>
      </c>
      <c r="E61" s="28" t="s">
        <v>365</v>
      </c>
      <c r="F61" s="28"/>
      <c r="G61" s="29"/>
      <c r="H61" s="30">
        <v>1</v>
      </c>
      <c r="I61" s="31" t="s">
        <v>163</v>
      </c>
      <c r="J61" s="31">
        <v>1</v>
      </c>
      <c r="K61" s="30" t="s">
        <v>27</v>
      </c>
      <c r="L61" s="63">
        <v>5559</v>
      </c>
      <c r="M61" s="32" t="s">
        <v>3</v>
      </c>
      <c r="N61" s="33">
        <f t="shared" si="1"/>
        <v>5559</v>
      </c>
      <c r="O61" s="159">
        <f t="shared" si="15"/>
        <v>5559</v>
      </c>
      <c r="P61" s="29"/>
      <c r="Q61" s="34">
        <f t="shared" si="16"/>
        <v>5559</v>
      </c>
      <c r="R61" s="34">
        <f t="shared" si="17"/>
        <v>0</v>
      </c>
      <c r="S61" s="37"/>
      <c r="T61" s="34">
        <f t="shared" si="20"/>
        <v>1114.7622841879056</v>
      </c>
      <c r="U61" s="34">
        <f t="shared" si="20"/>
        <v>4348.5460679281177</v>
      </c>
      <c r="V61" s="34">
        <f t="shared" si="20"/>
        <v>95.691647883978334</v>
      </c>
      <c r="W61" s="34"/>
      <c r="X61" s="10"/>
      <c r="Y61" s="195" t="str">
        <f t="shared" si="0"/>
        <v>OK</v>
      </c>
      <c r="Z61" s="10"/>
      <c r="AA61" s="10"/>
      <c r="AB61" s="10"/>
      <c r="AC61" s="10"/>
      <c r="AD61" s="10"/>
      <c r="AE61" s="10"/>
      <c r="AF61" s="10"/>
      <c r="AG61" s="10"/>
      <c r="AH61" s="10"/>
      <c r="AI61" s="10"/>
      <c r="AJ61" s="10"/>
      <c r="AK61" s="10"/>
      <c r="AL61" s="10"/>
      <c r="AM61" s="10"/>
      <c r="AN61" s="10"/>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c r="IU61" s="35"/>
      <c r="IV61" s="35"/>
      <c r="IW61" s="35"/>
      <c r="IX61" s="35"/>
      <c r="IY61" s="35"/>
      <c r="IZ61" s="35"/>
      <c r="JA61" s="35"/>
      <c r="JB61" s="35"/>
      <c r="JC61" s="35"/>
      <c r="JD61" s="35"/>
      <c r="JE61" s="35"/>
      <c r="JF61" s="35"/>
      <c r="JG61" s="35"/>
      <c r="JH61" s="35"/>
      <c r="JI61" s="35"/>
      <c r="JJ61" s="35"/>
      <c r="JK61" s="35"/>
      <c r="JL61" s="35"/>
      <c r="JM61" s="35"/>
      <c r="JN61" s="35"/>
      <c r="JO61" s="35"/>
      <c r="JP61" s="35"/>
      <c r="JQ61" s="35"/>
      <c r="JR61" s="35"/>
      <c r="JS61" s="35"/>
      <c r="JT61" s="35"/>
      <c r="JU61" s="35"/>
      <c r="JV61" s="35"/>
      <c r="JW61" s="35"/>
      <c r="JX61" s="35"/>
      <c r="JY61" s="35"/>
      <c r="JZ61" s="35"/>
      <c r="KA61" s="35"/>
      <c r="KB61" s="35"/>
    </row>
    <row r="62" spans="1:288" s="24" customFormat="1" ht="20.149999999999999" customHeight="1" outlineLevel="1" thickBot="1" x14ac:dyDescent="0.4">
      <c r="A62" s="40" t="s">
        <v>541</v>
      </c>
      <c r="B62" s="41"/>
      <c r="C62" s="42"/>
      <c r="D62" s="42"/>
      <c r="E62" s="43" t="s">
        <v>620</v>
      </c>
      <c r="F62" s="43"/>
      <c r="G62" s="22"/>
      <c r="H62" s="44">
        <f>SUBTOTAL(9,H64:H86)</f>
        <v>32</v>
      </c>
      <c r="I62" s="44" t="s">
        <v>65</v>
      </c>
      <c r="J62" s="44">
        <f>AVERAGE(J64:J86)</f>
        <v>5.833333333333333</v>
      </c>
      <c r="K62" s="44" t="s">
        <v>27</v>
      </c>
      <c r="L62" s="45">
        <f>IF(M62="EUR",O62/H62/J62,O62*$C$6/H62/J62)</f>
        <v>561452.37010714284</v>
      </c>
      <c r="M62" s="45" t="s">
        <v>4</v>
      </c>
      <c r="N62" s="45">
        <f>O62/H62/J62</f>
        <v>855.92862048448728</v>
      </c>
      <c r="O62" s="158">
        <f>SUBTOTAL(9,O63:O86)</f>
        <v>159773.34249043762</v>
      </c>
      <c r="P62" s="22"/>
      <c r="Q62" s="46">
        <f t="shared" ref="Q62:R62" si="21">SUBTOTAL(9,Q63:Q86)</f>
        <v>159773.34249043762</v>
      </c>
      <c r="R62" s="46">
        <f t="shared" si="21"/>
        <v>0</v>
      </c>
      <c r="S62" s="22"/>
      <c r="T62" s="46">
        <f t="shared" ref="T62:W62" si="22">SUBTOTAL(9,T63:T86)</f>
        <v>32039.808639499337</v>
      </c>
      <c r="U62" s="46">
        <f t="shared" si="22"/>
        <v>124983.22364571418</v>
      </c>
      <c r="V62" s="46">
        <f t="shared" si="22"/>
        <v>2750.3102052241825</v>
      </c>
      <c r="W62" s="46">
        <f t="shared" si="22"/>
        <v>0</v>
      </c>
      <c r="X62" s="10"/>
      <c r="Y62" s="195" t="str">
        <f t="shared" si="0"/>
        <v>OK</v>
      </c>
      <c r="Z62" s="10"/>
      <c r="AA62" s="10"/>
      <c r="AB62" s="10"/>
      <c r="AC62" s="10"/>
      <c r="AD62" s="10"/>
      <c r="AE62" s="10"/>
      <c r="AF62" s="10"/>
      <c r="AG62" s="10"/>
      <c r="AH62" s="10"/>
      <c r="AI62" s="10"/>
      <c r="AJ62" s="10"/>
      <c r="AK62" s="10"/>
      <c r="AL62" s="10"/>
      <c r="AM62" s="10"/>
      <c r="AN62" s="10"/>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row>
    <row r="63" spans="1:288" s="24" customFormat="1" ht="20.149999999999999" customHeight="1" outlineLevel="1" thickBot="1" x14ac:dyDescent="0.4">
      <c r="A63" s="40"/>
      <c r="B63" s="41"/>
      <c r="C63" s="42"/>
      <c r="D63" s="42"/>
      <c r="E63" s="43" t="s">
        <v>366</v>
      </c>
      <c r="F63" s="43"/>
      <c r="G63" s="22"/>
      <c r="H63" s="44"/>
      <c r="I63" s="44"/>
      <c r="J63" s="44"/>
      <c r="K63" s="44"/>
      <c r="L63" s="45"/>
      <c r="M63" s="45"/>
      <c r="N63" s="45"/>
      <c r="O63" s="158">
        <f>SUBTOTAL(9,O65:O82)</f>
        <v>132332.51938770377</v>
      </c>
      <c r="P63" s="22"/>
      <c r="Q63" s="46">
        <f>SUBTOTAL(9,Q65:Q82)</f>
        <v>132332.51938770377</v>
      </c>
      <c r="R63" s="46">
        <f>SUBTOTAL(9,R65:R83)</f>
        <v>0</v>
      </c>
      <c r="S63" s="22"/>
      <c r="T63" s="46">
        <f>SUBTOTAL(9,T65:T83)</f>
        <v>26537.02133206997</v>
      </c>
      <c r="U63" s="46">
        <f>SUBTOTAL(9,U65:U83)</f>
        <v>103517.54935103808</v>
      </c>
      <c r="V63" s="46">
        <f>SUBTOTAL(9,V65:V83)</f>
        <v>2277.9487045957699</v>
      </c>
      <c r="W63" s="46">
        <f>SUBTOTAL(9,W65:W83)</f>
        <v>0</v>
      </c>
      <c r="X63" s="10"/>
      <c r="Y63" s="195" t="str">
        <f t="shared" si="0"/>
        <v>OK</v>
      </c>
      <c r="Z63" s="10"/>
      <c r="AA63" s="10"/>
      <c r="AB63" s="10"/>
      <c r="AC63" s="10"/>
      <c r="AD63" s="10"/>
      <c r="AE63" s="10"/>
      <c r="AF63" s="10"/>
      <c r="AG63" s="10"/>
      <c r="AH63" s="10"/>
      <c r="AI63" s="10"/>
      <c r="AJ63" s="10"/>
      <c r="AK63" s="10"/>
      <c r="AL63" s="10"/>
      <c r="AM63" s="10"/>
      <c r="AN63" s="10"/>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row>
    <row r="64" spans="1:288" s="36" customFormat="1" outlineLevel="2" x14ac:dyDescent="0.35">
      <c r="A64" s="25"/>
      <c r="B64" s="25" t="s">
        <v>650</v>
      </c>
      <c r="C64" s="26"/>
      <c r="D64" s="27" t="s">
        <v>132</v>
      </c>
      <c r="E64" s="64" t="s">
        <v>367</v>
      </c>
      <c r="F64" s="28"/>
      <c r="G64" s="37"/>
      <c r="H64" s="30"/>
      <c r="I64" s="31"/>
      <c r="J64" s="31"/>
      <c r="K64" s="30"/>
      <c r="L64" s="32"/>
      <c r="M64" s="32"/>
      <c r="N64" s="33">
        <f t="shared" si="1"/>
        <v>0</v>
      </c>
      <c r="O64" s="159">
        <f t="shared" ref="O64:O81" si="23">+N64*J64*H64</f>
        <v>0</v>
      </c>
      <c r="P64" s="37"/>
      <c r="Q64" s="34">
        <f t="shared" ref="Q64:Q81" si="24">IF(D64="MDM",O64,0)</f>
        <v>0</v>
      </c>
      <c r="R64" s="34">
        <f t="shared" ref="R64:R81" si="25">IF(D64="ERAD",O64,0)</f>
        <v>0</v>
      </c>
      <c r="S64" s="37"/>
      <c r="T64" s="34">
        <f t="shared" ref="T64:V82" si="26">$O64*T$8</f>
        <v>0</v>
      </c>
      <c r="U64" s="34">
        <f t="shared" si="26"/>
        <v>0</v>
      </c>
      <c r="V64" s="34">
        <f t="shared" si="26"/>
        <v>0</v>
      </c>
      <c r="W64" s="34"/>
      <c r="X64" s="10"/>
      <c r="Y64" s="195" t="str">
        <f t="shared" si="0"/>
        <v>OK</v>
      </c>
      <c r="Z64" s="10"/>
      <c r="AA64" s="10"/>
      <c r="AB64" s="10"/>
      <c r="AC64" s="10"/>
      <c r="AD64" s="10"/>
      <c r="AE64" s="10"/>
      <c r="AF64" s="10"/>
      <c r="AG64" s="10"/>
      <c r="AH64" s="10"/>
      <c r="AI64" s="10"/>
      <c r="AJ64" s="10"/>
      <c r="AK64" s="10"/>
      <c r="AL64" s="10"/>
      <c r="AM64" s="10"/>
      <c r="AN64" s="10"/>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c r="IW64" s="35"/>
      <c r="IX64" s="35"/>
      <c r="IY64" s="35"/>
      <c r="IZ64" s="35"/>
      <c r="JA64" s="35"/>
      <c r="JB64" s="35"/>
      <c r="JC64" s="35"/>
      <c r="JD64" s="35"/>
      <c r="JE64" s="35"/>
      <c r="JF64" s="35"/>
      <c r="JG64" s="35"/>
      <c r="JH64" s="35"/>
      <c r="JI64" s="35"/>
      <c r="JJ64" s="35"/>
      <c r="JK64" s="35"/>
      <c r="JL64" s="35"/>
      <c r="JM64" s="35"/>
      <c r="JN64" s="35"/>
      <c r="JO64" s="35"/>
      <c r="JP64" s="35"/>
      <c r="JQ64" s="35"/>
      <c r="JR64" s="35"/>
      <c r="JS64" s="35"/>
      <c r="JT64" s="35"/>
      <c r="JU64" s="35"/>
      <c r="JV64" s="35"/>
      <c r="JW64" s="35"/>
      <c r="JX64" s="35"/>
      <c r="JY64" s="35"/>
      <c r="JZ64" s="35"/>
      <c r="KA64" s="35"/>
      <c r="KB64" s="35"/>
    </row>
    <row r="65" spans="1:288" s="36" customFormat="1" outlineLevel="2" x14ac:dyDescent="0.35">
      <c r="A65" s="25"/>
      <c r="B65" s="25" t="s">
        <v>650</v>
      </c>
      <c r="C65" s="26"/>
      <c r="D65" s="27" t="s">
        <v>132</v>
      </c>
      <c r="E65" s="28" t="s">
        <v>368</v>
      </c>
      <c r="F65" s="28"/>
      <c r="G65" s="37"/>
      <c r="H65" s="30">
        <v>1</v>
      </c>
      <c r="I65" s="31" t="s">
        <v>163</v>
      </c>
      <c r="J65" s="31">
        <v>6</v>
      </c>
      <c r="K65" s="30" t="s">
        <v>27</v>
      </c>
      <c r="L65" s="63">
        <v>1250000</v>
      </c>
      <c r="M65" s="32" t="s">
        <v>4</v>
      </c>
      <c r="N65" s="33">
        <f t="shared" si="1"/>
        <v>1905.6127154676299</v>
      </c>
      <c r="O65" s="159">
        <f t="shared" si="23"/>
        <v>11433.67629280578</v>
      </c>
      <c r="P65" s="37"/>
      <c r="Q65" s="34">
        <f t="shared" si="24"/>
        <v>11433.67629280578</v>
      </c>
      <c r="R65" s="34">
        <f t="shared" si="25"/>
        <v>0</v>
      </c>
      <c r="S65" s="37"/>
      <c r="T65" s="34">
        <f t="shared" si="26"/>
        <v>2292.8280447622369</v>
      </c>
      <c r="U65" s="34">
        <f t="shared" si="26"/>
        <v>8944.0309561150407</v>
      </c>
      <c r="V65" s="34">
        <f t="shared" si="26"/>
        <v>196.8172919285054</v>
      </c>
      <c r="W65" s="34"/>
      <c r="X65" s="10"/>
      <c r="Y65" s="195" t="str">
        <f t="shared" si="0"/>
        <v>OK</v>
      </c>
      <c r="Z65" s="10"/>
      <c r="AA65" s="10"/>
      <c r="AB65" s="10"/>
      <c r="AC65" s="10"/>
      <c r="AD65" s="10"/>
      <c r="AE65" s="10"/>
      <c r="AF65" s="10"/>
      <c r="AG65" s="10"/>
      <c r="AH65" s="10"/>
      <c r="AI65" s="10"/>
      <c r="AJ65" s="10"/>
      <c r="AK65" s="10"/>
      <c r="AL65" s="10"/>
      <c r="AM65" s="10"/>
      <c r="AN65" s="10"/>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c r="IW65" s="35"/>
      <c r="IX65" s="35"/>
      <c r="IY65" s="35"/>
      <c r="IZ65" s="35"/>
      <c r="JA65" s="35"/>
      <c r="JB65" s="35"/>
      <c r="JC65" s="35"/>
      <c r="JD65" s="35"/>
      <c r="JE65" s="35"/>
      <c r="JF65" s="35"/>
      <c r="JG65" s="35"/>
      <c r="JH65" s="35"/>
      <c r="JI65" s="35"/>
      <c r="JJ65" s="35"/>
      <c r="JK65" s="35"/>
      <c r="JL65" s="35"/>
      <c r="JM65" s="35"/>
      <c r="JN65" s="35"/>
      <c r="JO65" s="35"/>
      <c r="JP65" s="35"/>
      <c r="JQ65" s="35"/>
      <c r="JR65" s="35"/>
      <c r="JS65" s="35"/>
      <c r="JT65" s="35"/>
      <c r="JU65" s="35"/>
      <c r="JV65" s="35"/>
      <c r="JW65" s="35"/>
      <c r="JX65" s="35"/>
      <c r="JY65" s="35"/>
      <c r="JZ65" s="35"/>
      <c r="KA65" s="35"/>
      <c r="KB65" s="35"/>
    </row>
    <row r="66" spans="1:288" s="36" customFormat="1" outlineLevel="2" x14ac:dyDescent="0.35">
      <c r="A66" s="25"/>
      <c r="B66" s="25" t="s">
        <v>650</v>
      </c>
      <c r="C66" s="26"/>
      <c r="D66" s="27" t="s">
        <v>132</v>
      </c>
      <c r="E66" s="28" t="s">
        <v>369</v>
      </c>
      <c r="F66" s="28"/>
      <c r="G66" s="37"/>
      <c r="H66" s="30">
        <v>1</v>
      </c>
      <c r="I66" s="31" t="s">
        <v>163</v>
      </c>
      <c r="J66" s="31">
        <v>6</v>
      </c>
      <c r="K66" s="30" t="s">
        <v>27</v>
      </c>
      <c r="L66" s="63">
        <v>850000</v>
      </c>
      <c r="M66" s="32" t="s">
        <v>4</v>
      </c>
      <c r="N66" s="33">
        <f t="shared" si="1"/>
        <v>1295.8166465179881</v>
      </c>
      <c r="O66" s="159">
        <f t="shared" si="23"/>
        <v>7774.8998791079284</v>
      </c>
      <c r="P66" s="37"/>
      <c r="Q66" s="34">
        <f t="shared" si="24"/>
        <v>7774.8998791079284</v>
      </c>
      <c r="R66" s="34">
        <f t="shared" si="25"/>
        <v>0</v>
      </c>
      <c r="S66" s="37"/>
      <c r="T66" s="34">
        <f t="shared" si="26"/>
        <v>1559.1230704383208</v>
      </c>
      <c r="U66" s="34">
        <f t="shared" si="26"/>
        <v>6081.9410501582261</v>
      </c>
      <c r="V66" s="34">
        <f t="shared" si="26"/>
        <v>133.83575851138363</v>
      </c>
      <c r="W66" s="34"/>
      <c r="X66" s="10"/>
      <c r="Y66" s="195" t="str">
        <f t="shared" si="0"/>
        <v>OK</v>
      </c>
      <c r="Z66" s="10"/>
      <c r="AA66" s="10"/>
      <c r="AB66" s="10"/>
      <c r="AC66" s="10"/>
      <c r="AD66" s="10"/>
      <c r="AE66" s="10"/>
      <c r="AF66" s="10"/>
      <c r="AG66" s="10"/>
      <c r="AH66" s="10"/>
      <c r="AI66" s="10"/>
      <c r="AJ66" s="10"/>
      <c r="AK66" s="10"/>
      <c r="AL66" s="10"/>
      <c r="AM66" s="10"/>
      <c r="AN66" s="10"/>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c r="IW66" s="35"/>
      <c r="IX66" s="35"/>
      <c r="IY66" s="35"/>
      <c r="IZ66" s="35"/>
      <c r="JA66" s="35"/>
      <c r="JB66" s="35"/>
      <c r="JC66" s="35"/>
      <c r="JD66" s="35"/>
      <c r="JE66" s="35"/>
      <c r="JF66" s="35"/>
      <c r="JG66" s="35"/>
      <c r="JH66" s="35"/>
      <c r="JI66" s="35"/>
      <c r="JJ66" s="35"/>
      <c r="JK66" s="35"/>
      <c r="JL66" s="35"/>
      <c r="JM66" s="35"/>
      <c r="JN66" s="35"/>
      <c r="JO66" s="35"/>
      <c r="JP66" s="35"/>
      <c r="JQ66" s="35"/>
      <c r="JR66" s="35"/>
      <c r="JS66" s="35"/>
      <c r="JT66" s="35"/>
      <c r="JU66" s="35"/>
      <c r="JV66" s="35"/>
      <c r="JW66" s="35"/>
      <c r="JX66" s="35"/>
      <c r="JY66" s="35"/>
      <c r="JZ66" s="35"/>
      <c r="KA66" s="35"/>
      <c r="KB66" s="35"/>
    </row>
    <row r="67" spans="1:288" s="36" customFormat="1" outlineLevel="2" x14ac:dyDescent="0.35">
      <c r="A67" s="25"/>
      <c r="B67" s="25" t="s">
        <v>650</v>
      </c>
      <c r="C67" s="26"/>
      <c r="D67" s="27" t="s">
        <v>132</v>
      </c>
      <c r="E67" s="28" t="s">
        <v>370</v>
      </c>
      <c r="F67" s="28"/>
      <c r="G67" s="37"/>
      <c r="H67" s="30">
        <v>1</v>
      </c>
      <c r="I67" s="31" t="s">
        <v>163</v>
      </c>
      <c r="J67" s="31">
        <v>6</v>
      </c>
      <c r="K67" s="30" t="s">
        <v>27</v>
      </c>
      <c r="L67" s="63">
        <v>850000</v>
      </c>
      <c r="M67" s="32" t="s">
        <v>4</v>
      </c>
      <c r="N67" s="33">
        <f t="shared" si="1"/>
        <v>1295.8166465179881</v>
      </c>
      <c r="O67" s="159">
        <f t="shared" si="23"/>
        <v>7774.8998791079284</v>
      </c>
      <c r="P67" s="37"/>
      <c r="Q67" s="34">
        <f t="shared" si="24"/>
        <v>7774.8998791079284</v>
      </c>
      <c r="R67" s="34">
        <f t="shared" si="25"/>
        <v>0</v>
      </c>
      <c r="S67" s="37"/>
      <c r="T67" s="34">
        <f t="shared" si="26"/>
        <v>1559.1230704383208</v>
      </c>
      <c r="U67" s="34">
        <f t="shared" si="26"/>
        <v>6081.9410501582261</v>
      </c>
      <c r="V67" s="34">
        <f t="shared" si="26"/>
        <v>133.83575851138363</v>
      </c>
      <c r="W67" s="34"/>
      <c r="X67" s="10"/>
      <c r="Y67" s="195" t="str">
        <f t="shared" si="0"/>
        <v>OK</v>
      </c>
      <c r="Z67" s="10"/>
      <c r="AA67" s="10"/>
      <c r="AB67" s="10"/>
      <c r="AC67" s="10"/>
      <c r="AD67" s="10"/>
      <c r="AE67" s="10"/>
      <c r="AF67" s="10"/>
      <c r="AG67" s="10"/>
      <c r="AH67" s="10"/>
      <c r="AI67" s="10"/>
      <c r="AJ67" s="10"/>
      <c r="AK67" s="10"/>
      <c r="AL67" s="10"/>
      <c r="AM67" s="10"/>
      <c r="AN67" s="10"/>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c r="IU67" s="35"/>
      <c r="IV67" s="35"/>
      <c r="IW67" s="35"/>
      <c r="IX67" s="35"/>
      <c r="IY67" s="35"/>
      <c r="IZ67" s="35"/>
      <c r="JA67" s="35"/>
      <c r="JB67" s="35"/>
      <c r="JC67" s="35"/>
      <c r="JD67" s="35"/>
      <c r="JE67" s="35"/>
      <c r="JF67" s="35"/>
      <c r="JG67" s="35"/>
      <c r="JH67" s="35"/>
      <c r="JI67" s="35"/>
      <c r="JJ67" s="35"/>
      <c r="JK67" s="35"/>
      <c r="JL67" s="35"/>
      <c r="JM67" s="35"/>
      <c r="JN67" s="35"/>
      <c r="JO67" s="35"/>
      <c r="JP67" s="35"/>
      <c r="JQ67" s="35"/>
      <c r="JR67" s="35"/>
      <c r="JS67" s="35"/>
      <c r="JT67" s="35"/>
      <c r="JU67" s="35"/>
      <c r="JV67" s="35"/>
      <c r="JW67" s="35"/>
      <c r="JX67" s="35"/>
      <c r="JY67" s="35"/>
      <c r="JZ67" s="35"/>
      <c r="KA67" s="35"/>
      <c r="KB67" s="35"/>
    </row>
    <row r="68" spans="1:288" s="36" customFormat="1" outlineLevel="2" x14ac:dyDescent="0.35">
      <c r="A68" s="25"/>
      <c r="B68" s="25" t="s">
        <v>650</v>
      </c>
      <c r="C68" s="26"/>
      <c r="D68" s="27" t="s">
        <v>132</v>
      </c>
      <c r="E68" s="28" t="s">
        <v>371</v>
      </c>
      <c r="F68" s="28"/>
      <c r="G68" s="37"/>
      <c r="H68" s="30">
        <v>8</v>
      </c>
      <c r="I68" s="31" t="s">
        <v>163</v>
      </c>
      <c r="J68" s="31">
        <v>6</v>
      </c>
      <c r="K68" s="30" t="s">
        <v>27</v>
      </c>
      <c r="L68" s="63">
        <v>271465.59999999998</v>
      </c>
      <c r="M68" s="32" t="s">
        <v>4</v>
      </c>
      <c r="N68" s="33">
        <f t="shared" si="1"/>
        <v>413.84663933763949</v>
      </c>
      <c r="O68" s="159">
        <f t="shared" si="23"/>
        <v>19864.638688206694</v>
      </c>
      <c r="P68" s="37"/>
      <c r="Q68" s="34">
        <f t="shared" si="24"/>
        <v>19864.638688206694</v>
      </c>
      <c r="R68" s="34">
        <f t="shared" si="25"/>
        <v>0</v>
      </c>
      <c r="S68" s="37"/>
      <c r="T68" s="34">
        <f t="shared" si="26"/>
        <v>3983.5132215565272</v>
      </c>
      <c r="U68" s="34">
        <f t="shared" si="26"/>
        <v>15539.179071490193</v>
      </c>
      <c r="V68" s="34">
        <f t="shared" si="26"/>
        <v>341.94639515997989</v>
      </c>
      <c r="W68" s="34"/>
      <c r="X68" s="10"/>
      <c r="Y68" s="195" t="str">
        <f t="shared" si="0"/>
        <v>OK</v>
      </c>
      <c r="Z68" s="10"/>
      <c r="AA68" s="10"/>
      <c r="AB68" s="10"/>
      <c r="AC68" s="10"/>
      <c r="AD68" s="10"/>
      <c r="AE68" s="10"/>
      <c r="AF68" s="10"/>
      <c r="AG68" s="10"/>
      <c r="AH68" s="10"/>
      <c r="AI68" s="10"/>
      <c r="AJ68" s="10"/>
      <c r="AK68" s="10"/>
      <c r="AL68" s="10"/>
      <c r="AM68" s="10"/>
      <c r="AN68" s="10"/>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c r="IU68" s="35"/>
      <c r="IV68" s="35"/>
      <c r="IW68" s="35"/>
      <c r="IX68" s="35"/>
      <c r="IY68" s="35"/>
      <c r="IZ68" s="35"/>
      <c r="JA68" s="35"/>
      <c r="JB68" s="35"/>
      <c r="JC68" s="35"/>
      <c r="JD68" s="35"/>
      <c r="JE68" s="35"/>
      <c r="JF68" s="35"/>
      <c r="JG68" s="35"/>
      <c r="JH68" s="35"/>
      <c r="JI68" s="35"/>
      <c r="JJ68" s="35"/>
      <c r="JK68" s="35"/>
      <c r="JL68" s="35"/>
      <c r="JM68" s="35"/>
      <c r="JN68" s="35"/>
      <c r="JO68" s="35"/>
      <c r="JP68" s="35"/>
      <c r="JQ68" s="35"/>
      <c r="JR68" s="35"/>
      <c r="JS68" s="35"/>
      <c r="JT68" s="35"/>
      <c r="JU68" s="35"/>
      <c r="JV68" s="35"/>
      <c r="JW68" s="35"/>
      <c r="JX68" s="35"/>
      <c r="JY68" s="35"/>
      <c r="JZ68" s="35"/>
      <c r="KA68" s="35"/>
      <c r="KB68" s="35"/>
    </row>
    <row r="69" spans="1:288" s="36" customFormat="1" outlineLevel="2" x14ac:dyDescent="0.35">
      <c r="A69" s="25"/>
      <c r="B69" s="25" t="s">
        <v>650</v>
      </c>
      <c r="C69" s="26"/>
      <c r="D69" s="27" t="s">
        <v>132</v>
      </c>
      <c r="E69" s="28" t="s">
        <v>372</v>
      </c>
      <c r="F69" s="28"/>
      <c r="G69" s="37"/>
      <c r="H69" s="30">
        <v>7</v>
      </c>
      <c r="I69" s="31" t="s">
        <v>163</v>
      </c>
      <c r="J69" s="31">
        <v>6</v>
      </c>
      <c r="K69" s="30" t="s">
        <v>27</v>
      </c>
      <c r="L69" s="63">
        <v>373795.8</v>
      </c>
      <c r="M69" s="32" t="s">
        <v>4</v>
      </c>
      <c r="N69" s="33">
        <f t="shared" si="1"/>
        <v>569.84802357471597</v>
      </c>
      <c r="O69" s="159">
        <f t="shared" si="23"/>
        <v>23933.616990138071</v>
      </c>
      <c r="P69" s="37"/>
      <c r="Q69" s="34">
        <f t="shared" si="24"/>
        <v>23933.616990138071</v>
      </c>
      <c r="R69" s="34">
        <f t="shared" si="25"/>
        <v>0</v>
      </c>
      <c r="S69" s="37"/>
      <c r="T69" s="34">
        <f t="shared" si="26"/>
        <v>4799.4771622242815</v>
      </c>
      <c r="U69" s="34">
        <f t="shared" si="26"/>
        <v>18722.150756208401</v>
      </c>
      <c r="V69" s="34">
        <f t="shared" si="26"/>
        <v>411.98907170539553</v>
      </c>
      <c r="W69" s="34"/>
      <c r="X69" s="10"/>
      <c r="Y69" s="195" t="str">
        <f t="shared" si="0"/>
        <v>OK</v>
      </c>
      <c r="Z69" s="10"/>
      <c r="AA69" s="10"/>
      <c r="AB69" s="10"/>
      <c r="AC69" s="10"/>
      <c r="AD69" s="10"/>
      <c r="AE69" s="10"/>
      <c r="AF69" s="10"/>
      <c r="AG69" s="10"/>
      <c r="AH69" s="10"/>
      <c r="AI69" s="10"/>
      <c r="AJ69" s="10"/>
      <c r="AK69" s="10"/>
      <c r="AL69" s="10"/>
      <c r="AM69" s="10"/>
      <c r="AN69" s="10"/>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c r="IU69" s="35"/>
      <c r="IV69" s="35"/>
      <c r="IW69" s="35"/>
      <c r="IX69" s="35"/>
      <c r="IY69" s="35"/>
      <c r="IZ69" s="35"/>
      <c r="JA69" s="35"/>
      <c r="JB69" s="35"/>
      <c r="JC69" s="35"/>
      <c r="JD69" s="35"/>
      <c r="JE69" s="35"/>
      <c r="JF69" s="35"/>
      <c r="JG69" s="35"/>
      <c r="JH69" s="35"/>
      <c r="JI69" s="35"/>
      <c r="JJ69" s="35"/>
      <c r="JK69" s="35"/>
      <c r="JL69" s="35"/>
      <c r="JM69" s="35"/>
      <c r="JN69" s="35"/>
      <c r="JO69" s="35"/>
      <c r="JP69" s="35"/>
      <c r="JQ69" s="35"/>
      <c r="JR69" s="35"/>
      <c r="JS69" s="35"/>
      <c r="JT69" s="35"/>
      <c r="JU69" s="35"/>
      <c r="JV69" s="35"/>
      <c r="JW69" s="35"/>
      <c r="JX69" s="35"/>
      <c r="JY69" s="35"/>
      <c r="JZ69" s="35"/>
      <c r="KA69" s="35"/>
      <c r="KB69" s="35"/>
    </row>
    <row r="70" spans="1:288" s="36" customFormat="1" outlineLevel="2" x14ac:dyDescent="0.35">
      <c r="A70" s="25"/>
      <c r="B70" s="25" t="s">
        <v>650</v>
      </c>
      <c r="C70" s="26"/>
      <c r="D70" s="27" t="s">
        <v>132</v>
      </c>
      <c r="E70" s="28" t="s">
        <v>373</v>
      </c>
      <c r="F70" s="28"/>
      <c r="G70" s="37"/>
      <c r="H70" s="30">
        <v>1</v>
      </c>
      <c r="I70" s="31" t="s">
        <v>163</v>
      </c>
      <c r="J70" s="31">
        <v>6</v>
      </c>
      <c r="K70" s="30" t="s">
        <v>27</v>
      </c>
      <c r="L70" s="63">
        <v>262660.53000000003</v>
      </c>
      <c r="M70" s="32" t="s">
        <v>4</v>
      </c>
      <c r="N70" s="33">
        <f t="shared" si="1"/>
        <v>400.42339665557353</v>
      </c>
      <c r="O70" s="159">
        <f t="shared" si="23"/>
        <v>2402.5403799334413</v>
      </c>
      <c r="P70" s="37"/>
      <c r="Q70" s="34">
        <f t="shared" si="24"/>
        <v>2402.5403799334413</v>
      </c>
      <c r="R70" s="34">
        <f t="shared" si="25"/>
        <v>0</v>
      </c>
      <c r="S70" s="37"/>
      <c r="T70" s="34">
        <f t="shared" si="26"/>
        <v>481.78834354889034</v>
      </c>
      <c r="U70" s="34">
        <f t="shared" si="26"/>
        <v>1879.3951290156667</v>
      </c>
      <c r="V70" s="34">
        <f t="shared" si="26"/>
        <v>41.356907368884762</v>
      </c>
      <c r="W70" s="34"/>
      <c r="X70" s="10"/>
      <c r="Y70" s="195" t="str">
        <f t="shared" si="0"/>
        <v>OK</v>
      </c>
      <c r="Z70" s="10"/>
      <c r="AA70" s="10"/>
      <c r="AB70" s="10"/>
      <c r="AC70" s="10"/>
      <c r="AD70" s="10"/>
      <c r="AE70" s="10"/>
      <c r="AF70" s="10"/>
      <c r="AG70" s="10"/>
      <c r="AH70" s="10"/>
      <c r="AI70" s="10"/>
      <c r="AJ70" s="10"/>
      <c r="AK70" s="10"/>
      <c r="AL70" s="10"/>
      <c r="AM70" s="10"/>
      <c r="AN70" s="10"/>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c r="IU70" s="35"/>
      <c r="IV70" s="35"/>
      <c r="IW70" s="35"/>
      <c r="IX70" s="35"/>
      <c r="IY70" s="35"/>
      <c r="IZ70" s="35"/>
      <c r="JA70" s="35"/>
      <c r="JB70" s="35"/>
      <c r="JC70" s="35"/>
      <c r="JD70" s="35"/>
      <c r="JE70" s="35"/>
      <c r="JF70" s="35"/>
      <c r="JG70" s="35"/>
      <c r="JH70" s="35"/>
      <c r="JI70" s="35"/>
      <c r="JJ70" s="35"/>
      <c r="JK70" s="35"/>
      <c r="JL70" s="35"/>
      <c r="JM70" s="35"/>
      <c r="JN70" s="35"/>
      <c r="JO70" s="35"/>
      <c r="JP70" s="35"/>
      <c r="JQ70" s="35"/>
      <c r="JR70" s="35"/>
      <c r="JS70" s="35"/>
      <c r="JT70" s="35"/>
      <c r="JU70" s="35"/>
      <c r="JV70" s="35"/>
      <c r="JW70" s="35"/>
      <c r="JX70" s="35"/>
      <c r="JY70" s="35"/>
      <c r="JZ70" s="35"/>
      <c r="KA70" s="35"/>
      <c r="KB70" s="35"/>
    </row>
    <row r="71" spans="1:288" s="36" customFormat="1" outlineLevel="2" x14ac:dyDescent="0.35">
      <c r="A71" s="25"/>
      <c r="B71" s="25" t="s">
        <v>650</v>
      </c>
      <c r="C71" s="26"/>
      <c r="D71" s="27" t="s">
        <v>132</v>
      </c>
      <c r="E71" s="28" t="s">
        <v>374</v>
      </c>
      <c r="F71" s="28"/>
      <c r="G71" s="37"/>
      <c r="H71" s="30">
        <v>1</v>
      </c>
      <c r="I71" s="31" t="s">
        <v>163</v>
      </c>
      <c r="J71" s="31">
        <v>6</v>
      </c>
      <c r="K71" s="30" t="s">
        <v>27</v>
      </c>
      <c r="L71" s="63">
        <v>398803.07</v>
      </c>
      <c r="M71" s="32" t="s">
        <v>4</v>
      </c>
      <c r="N71" s="33">
        <f t="shared" si="1"/>
        <v>607.97136092762184</v>
      </c>
      <c r="O71" s="159">
        <f t="shared" si="23"/>
        <v>3647.8281655657311</v>
      </c>
      <c r="P71" s="37"/>
      <c r="Q71" s="34">
        <f t="shared" si="24"/>
        <v>3647.8281655657311</v>
      </c>
      <c r="R71" s="34">
        <f t="shared" si="25"/>
        <v>0</v>
      </c>
      <c r="S71" s="37"/>
      <c r="T71" s="34">
        <f t="shared" si="26"/>
        <v>731.50949058662206</v>
      </c>
      <c r="U71" s="34">
        <f t="shared" si="26"/>
        <v>2853.5256027789706</v>
      </c>
      <c r="V71" s="34">
        <f t="shared" si="26"/>
        <v>62.793072200139335</v>
      </c>
      <c r="W71" s="34"/>
      <c r="X71" s="10"/>
      <c r="Y71" s="195" t="str">
        <f t="shared" si="0"/>
        <v>OK</v>
      </c>
      <c r="Z71" s="10"/>
      <c r="AA71" s="10"/>
      <c r="AB71" s="10"/>
      <c r="AC71" s="10"/>
      <c r="AD71" s="10"/>
      <c r="AE71" s="10"/>
      <c r="AF71" s="10"/>
      <c r="AG71" s="10"/>
      <c r="AH71" s="10"/>
      <c r="AI71" s="10"/>
      <c r="AJ71" s="10"/>
      <c r="AK71" s="10"/>
      <c r="AL71" s="10"/>
      <c r="AM71" s="10"/>
      <c r="AN71" s="10"/>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c r="IP71" s="35"/>
      <c r="IQ71" s="35"/>
      <c r="IR71" s="35"/>
      <c r="IS71" s="35"/>
      <c r="IT71" s="35"/>
      <c r="IU71" s="35"/>
      <c r="IV71" s="35"/>
      <c r="IW71" s="35"/>
      <c r="IX71" s="35"/>
      <c r="IY71" s="35"/>
      <c r="IZ71" s="35"/>
      <c r="JA71" s="35"/>
      <c r="JB71" s="35"/>
      <c r="JC71" s="35"/>
      <c r="JD71" s="35"/>
      <c r="JE71" s="35"/>
      <c r="JF71" s="35"/>
      <c r="JG71" s="35"/>
      <c r="JH71" s="35"/>
      <c r="JI71" s="35"/>
      <c r="JJ71" s="35"/>
      <c r="JK71" s="35"/>
      <c r="JL71" s="35"/>
      <c r="JM71" s="35"/>
      <c r="JN71" s="35"/>
      <c r="JO71" s="35"/>
      <c r="JP71" s="35"/>
      <c r="JQ71" s="35"/>
      <c r="JR71" s="35"/>
      <c r="JS71" s="35"/>
      <c r="JT71" s="35"/>
      <c r="JU71" s="35"/>
      <c r="JV71" s="35"/>
      <c r="JW71" s="35"/>
      <c r="JX71" s="35"/>
      <c r="JY71" s="35"/>
      <c r="JZ71" s="35"/>
      <c r="KA71" s="35"/>
      <c r="KB71" s="35"/>
    </row>
    <row r="72" spans="1:288" s="36" customFormat="1" outlineLevel="2" x14ac:dyDescent="0.35">
      <c r="A72" s="25"/>
      <c r="B72" s="25" t="s">
        <v>650</v>
      </c>
      <c r="C72" s="26"/>
      <c r="D72" s="27" t="s">
        <v>132</v>
      </c>
      <c r="E72" s="28" t="s">
        <v>375</v>
      </c>
      <c r="F72" s="28"/>
      <c r="G72" s="37"/>
      <c r="H72" s="30">
        <v>1</v>
      </c>
      <c r="I72" s="31" t="s">
        <v>163</v>
      </c>
      <c r="J72" s="31">
        <v>6</v>
      </c>
      <c r="K72" s="30" t="s">
        <v>27</v>
      </c>
      <c r="L72" s="63">
        <v>271648.07</v>
      </c>
      <c r="M72" s="32" t="s">
        <v>4</v>
      </c>
      <c r="N72" s="33">
        <f t="shared" si="1"/>
        <v>414.12481305939264</v>
      </c>
      <c r="O72" s="159">
        <f t="shared" si="23"/>
        <v>2484.7488783563558</v>
      </c>
      <c r="P72" s="37"/>
      <c r="Q72" s="34">
        <f t="shared" si="24"/>
        <v>2484.7488783563558</v>
      </c>
      <c r="R72" s="34">
        <f t="shared" si="25"/>
        <v>0</v>
      </c>
      <c r="S72" s="37"/>
      <c r="T72" s="34">
        <f t="shared" si="26"/>
        <v>498.27385056122819</v>
      </c>
      <c r="U72" s="34">
        <f t="shared" si="26"/>
        <v>1943.7029977991242</v>
      </c>
      <c r="V72" s="34">
        <f t="shared" si="26"/>
        <v>42.772029996004051</v>
      </c>
      <c r="W72" s="34"/>
      <c r="X72" s="10"/>
      <c r="Y72" s="195" t="str">
        <f t="shared" si="0"/>
        <v>OK</v>
      </c>
      <c r="Z72" s="10"/>
      <c r="AA72" s="10"/>
      <c r="AB72" s="10"/>
      <c r="AC72" s="10"/>
      <c r="AD72" s="10"/>
      <c r="AE72" s="10"/>
      <c r="AF72" s="10"/>
      <c r="AG72" s="10"/>
      <c r="AH72" s="10"/>
      <c r="AI72" s="10"/>
      <c r="AJ72" s="10"/>
      <c r="AK72" s="10"/>
      <c r="AL72" s="10"/>
      <c r="AM72" s="10"/>
      <c r="AN72" s="10"/>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c r="IP72" s="35"/>
      <c r="IQ72" s="35"/>
      <c r="IR72" s="35"/>
      <c r="IS72" s="35"/>
      <c r="IT72" s="35"/>
      <c r="IU72" s="35"/>
      <c r="IV72" s="35"/>
      <c r="IW72" s="35"/>
      <c r="IX72" s="35"/>
      <c r="IY72" s="35"/>
      <c r="IZ72" s="35"/>
      <c r="JA72" s="35"/>
      <c r="JB72" s="35"/>
      <c r="JC72" s="35"/>
      <c r="JD72" s="35"/>
      <c r="JE72" s="35"/>
      <c r="JF72" s="35"/>
      <c r="JG72" s="35"/>
      <c r="JH72" s="35"/>
      <c r="JI72" s="35"/>
      <c r="JJ72" s="35"/>
      <c r="JK72" s="35"/>
      <c r="JL72" s="35"/>
      <c r="JM72" s="35"/>
      <c r="JN72" s="35"/>
      <c r="JO72" s="35"/>
      <c r="JP72" s="35"/>
      <c r="JQ72" s="35"/>
      <c r="JR72" s="35"/>
      <c r="JS72" s="35"/>
      <c r="JT72" s="35"/>
      <c r="JU72" s="35"/>
      <c r="JV72" s="35"/>
      <c r="JW72" s="35"/>
      <c r="JX72" s="35"/>
      <c r="JY72" s="35"/>
      <c r="JZ72" s="35"/>
      <c r="KA72" s="35"/>
      <c r="KB72" s="35"/>
    </row>
    <row r="73" spans="1:288" s="36" customFormat="1" outlineLevel="2" x14ac:dyDescent="0.35">
      <c r="A73" s="25"/>
      <c r="B73" s="25" t="s">
        <v>650</v>
      </c>
      <c r="C73" s="26"/>
      <c r="D73" s="27" t="s">
        <v>132</v>
      </c>
      <c r="E73" s="64" t="s">
        <v>376</v>
      </c>
      <c r="F73" s="28"/>
      <c r="G73" s="37"/>
      <c r="H73" s="30"/>
      <c r="I73" s="31"/>
      <c r="J73" s="31"/>
      <c r="K73" s="30"/>
      <c r="L73" s="63"/>
      <c r="M73" s="32" t="s">
        <v>4</v>
      </c>
      <c r="N73" s="33">
        <f t="shared" si="1"/>
        <v>0</v>
      </c>
      <c r="O73" s="159">
        <f t="shared" si="23"/>
        <v>0</v>
      </c>
      <c r="P73" s="37"/>
      <c r="Q73" s="34">
        <f t="shared" si="24"/>
        <v>0</v>
      </c>
      <c r="R73" s="34">
        <f t="shared" si="25"/>
        <v>0</v>
      </c>
      <c r="S73" s="37"/>
      <c r="T73" s="34">
        <f t="shared" si="26"/>
        <v>0</v>
      </c>
      <c r="U73" s="34">
        <f t="shared" si="26"/>
        <v>0</v>
      </c>
      <c r="V73" s="34">
        <f t="shared" si="26"/>
        <v>0</v>
      </c>
      <c r="W73" s="34"/>
      <c r="X73" s="10"/>
      <c r="Y73" s="195" t="str">
        <f t="shared" si="0"/>
        <v>OK</v>
      </c>
      <c r="Z73" s="10"/>
      <c r="AA73" s="10"/>
      <c r="AB73" s="10"/>
      <c r="AC73" s="10"/>
      <c r="AD73" s="10"/>
      <c r="AE73" s="10"/>
      <c r="AF73" s="10"/>
      <c r="AG73" s="10"/>
      <c r="AH73" s="10"/>
      <c r="AI73" s="10"/>
      <c r="AJ73" s="10"/>
      <c r="AK73" s="10"/>
      <c r="AL73" s="10"/>
      <c r="AM73" s="10"/>
      <c r="AN73" s="10"/>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c r="IP73" s="35"/>
      <c r="IQ73" s="35"/>
      <c r="IR73" s="35"/>
      <c r="IS73" s="35"/>
      <c r="IT73" s="35"/>
      <c r="IU73" s="35"/>
      <c r="IV73" s="35"/>
      <c r="IW73" s="35"/>
      <c r="IX73" s="35"/>
      <c r="IY73" s="35"/>
      <c r="IZ73" s="35"/>
      <c r="JA73" s="35"/>
      <c r="JB73" s="35"/>
      <c r="JC73" s="35"/>
      <c r="JD73" s="35"/>
      <c r="JE73" s="35"/>
      <c r="JF73" s="35"/>
      <c r="JG73" s="35"/>
      <c r="JH73" s="35"/>
      <c r="JI73" s="35"/>
      <c r="JJ73" s="35"/>
      <c r="JK73" s="35"/>
      <c r="JL73" s="35"/>
      <c r="JM73" s="35"/>
      <c r="JN73" s="35"/>
      <c r="JO73" s="35"/>
      <c r="JP73" s="35"/>
      <c r="JQ73" s="35"/>
      <c r="JR73" s="35"/>
      <c r="JS73" s="35"/>
      <c r="JT73" s="35"/>
      <c r="JU73" s="35"/>
      <c r="JV73" s="35"/>
      <c r="JW73" s="35"/>
      <c r="JX73" s="35"/>
      <c r="JY73" s="35"/>
      <c r="JZ73" s="35"/>
      <c r="KA73" s="35"/>
      <c r="KB73" s="35"/>
    </row>
    <row r="74" spans="1:288" s="36" customFormat="1" outlineLevel="2" x14ac:dyDescent="0.35">
      <c r="A74" s="25"/>
      <c r="B74" s="25" t="s">
        <v>650</v>
      </c>
      <c r="C74" s="26"/>
      <c r="D74" s="27" t="s">
        <v>132</v>
      </c>
      <c r="E74" s="28" t="s">
        <v>377</v>
      </c>
      <c r="F74" s="28"/>
      <c r="G74" s="37"/>
      <c r="H74" s="30">
        <v>1</v>
      </c>
      <c r="I74" s="31" t="s">
        <v>163</v>
      </c>
      <c r="J74" s="31">
        <v>6</v>
      </c>
      <c r="K74" s="30" t="s">
        <v>27</v>
      </c>
      <c r="L74" s="63">
        <v>1250000</v>
      </c>
      <c r="M74" s="32" t="s">
        <v>4</v>
      </c>
      <c r="N74" s="33">
        <f t="shared" si="1"/>
        <v>1905.6127154676299</v>
      </c>
      <c r="O74" s="159">
        <f t="shared" si="23"/>
        <v>11433.67629280578</v>
      </c>
      <c r="P74" s="37"/>
      <c r="Q74" s="34">
        <f t="shared" si="24"/>
        <v>11433.67629280578</v>
      </c>
      <c r="R74" s="34">
        <f t="shared" si="25"/>
        <v>0</v>
      </c>
      <c r="S74" s="37"/>
      <c r="T74" s="34">
        <f t="shared" si="26"/>
        <v>2292.8280447622369</v>
      </c>
      <c r="U74" s="34">
        <f t="shared" si="26"/>
        <v>8944.0309561150407</v>
      </c>
      <c r="V74" s="34">
        <f t="shared" si="26"/>
        <v>196.8172919285054</v>
      </c>
      <c r="W74" s="34"/>
      <c r="X74" s="10"/>
      <c r="Y74" s="195" t="str">
        <f t="shared" si="0"/>
        <v>OK</v>
      </c>
      <c r="Z74" s="10"/>
      <c r="AA74" s="10"/>
      <c r="AB74" s="10"/>
      <c r="AC74" s="10"/>
      <c r="AD74" s="10"/>
      <c r="AE74" s="10"/>
      <c r="AF74" s="10"/>
      <c r="AG74" s="10"/>
      <c r="AH74" s="10"/>
      <c r="AI74" s="10"/>
      <c r="AJ74" s="10"/>
      <c r="AK74" s="10"/>
      <c r="AL74" s="10"/>
      <c r="AM74" s="10"/>
      <c r="AN74" s="10"/>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c r="IP74" s="35"/>
      <c r="IQ74" s="35"/>
      <c r="IR74" s="35"/>
      <c r="IS74" s="35"/>
      <c r="IT74" s="35"/>
      <c r="IU74" s="35"/>
      <c r="IV74" s="35"/>
      <c r="IW74" s="35"/>
      <c r="IX74" s="35"/>
      <c r="IY74" s="35"/>
      <c r="IZ74" s="35"/>
      <c r="JA74" s="35"/>
      <c r="JB74" s="35"/>
      <c r="JC74" s="35"/>
      <c r="JD74" s="35"/>
      <c r="JE74" s="35"/>
      <c r="JF74" s="35"/>
      <c r="JG74" s="35"/>
      <c r="JH74" s="35"/>
      <c r="JI74" s="35"/>
      <c r="JJ74" s="35"/>
      <c r="JK74" s="35"/>
      <c r="JL74" s="35"/>
      <c r="JM74" s="35"/>
      <c r="JN74" s="35"/>
      <c r="JO74" s="35"/>
      <c r="JP74" s="35"/>
      <c r="JQ74" s="35"/>
      <c r="JR74" s="35"/>
      <c r="JS74" s="35"/>
      <c r="JT74" s="35"/>
      <c r="JU74" s="35"/>
      <c r="JV74" s="35"/>
      <c r="JW74" s="35"/>
      <c r="JX74" s="35"/>
      <c r="JY74" s="35"/>
      <c r="JZ74" s="35"/>
      <c r="KA74" s="35"/>
      <c r="KB74" s="35"/>
    </row>
    <row r="75" spans="1:288" s="36" customFormat="1" outlineLevel="2" x14ac:dyDescent="0.35">
      <c r="A75" s="25"/>
      <c r="B75" s="25" t="s">
        <v>650</v>
      </c>
      <c r="C75" s="26"/>
      <c r="D75" s="27" t="s">
        <v>132</v>
      </c>
      <c r="E75" s="28" t="s">
        <v>378</v>
      </c>
      <c r="F75" s="28"/>
      <c r="G75" s="37"/>
      <c r="H75" s="30">
        <v>1</v>
      </c>
      <c r="I75" s="31" t="s">
        <v>163</v>
      </c>
      <c r="J75" s="31">
        <v>6</v>
      </c>
      <c r="K75" s="30" t="s">
        <v>27</v>
      </c>
      <c r="L75" s="63">
        <v>850000</v>
      </c>
      <c r="M75" s="32" t="s">
        <v>4</v>
      </c>
      <c r="N75" s="33">
        <f t="shared" si="1"/>
        <v>1295.8166465179881</v>
      </c>
      <c r="O75" s="159">
        <f t="shared" si="23"/>
        <v>7774.8998791079284</v>
      </c>
      <c r="P75" s="37"/>
      <c r="Q75" s="34">
        <f t="shared" si="24"/>
        <v>7774.8998791079284</v>
      </c>
      <c r="R75" s="34">
        <f t="shared" si="25"/>
        <v>0</v>
      </c>
      <c r="S75" s="37"/>
      <c r="T75" s="34">
        <f t="shared" si="26"/>
        <v>1559.1230704383208</v>
      </c>
      <c r="U75" s="34">
        <f t="shared" si="26"/>
        <v>6081.9410501582261</v>
      </c>
      <c r="V75" s="34">
        <f t="shared" si="26"/>
        <v>133.83575851138363</v>
      </c>
      <c r="W75" s="34"/>
      <c r="X75" s="10"/>
      <c r="Y75" s="195" t="str">
        <f t="shared" si="0"/>
        <v>OK</v>
      </c>
      <c r="Z75" s="10"/>
      <c r="AA75" s="10"/>
      <c r="AB75" s="10"/>
      <c r="AC75" s="10"/>
      <c r="AD75" s="10"/>
      <c r="AE75" s="10"/>
      <c r="AF75" s="10"/>
      <c r="AG75" s="10"/>
      <c r="AH75" s="10"/>
      <c r="AI75" s="10"/>
      <c r="AJ75" s="10"/>
      <c r="AK75" s="10"/>
      <c r="AL75" s="10"/>
      <c r="AM75" s="10"/>
      <c r="AN75" s="10"/>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c r="IV75" s="35"/>
      <c r="IW75" s="35"/>
      <c r="IX75" s="35"/>
      <c r="IY75" s="35"/>
      <c r="IZ75" s="35"/>
      <c r="JA75" s="35"/>
      <c r="JB75" s="35"/>
      <c r="JC75" s="35"/>
      <c r="JD75" s="35"/>
      <c r="JE75" s="35"/>
      <c r="JF75" s="35"/>
      <c r="JG75" s="35"/>
      <c r="JH75" s="35"/>
      <c r="JI75" s="35"/>
      <c r="JJ75" s="35"/>
      <c r="JK75" s="35"/>
      <c r="JL75" s="35"/>
      <c r="JM75" s="35"/>
      <c r="JN75" s="35"/>
      <c r="JO75" s="35"/>
      <c r="JP75" s="35"/>
      <c r="JQ75" s="35"/>
      <c r="JR75" s="35"/>
      <c r="JS75" s="35"/>
      <c r="JT75" s="35"/>
      <c r="JU75" s="35"/>
      <c r="JV75" s="35"/>
      <c r="JW75" s="35"/>
      <c r="JX75" s="35"/>
      <c r="JY75" s="35"/>
      <c r="JZ75" s="35"/>
      <c r="KA75" s="35"/>
      <c r="KB75" s="35"/>
    </row>
    <row r="76" spans="1:288" s="36" customFormat="1" outlineLevel="2" x14ac:dyDescent="0.35">
      <c r="A76" s="25"/>
      <c r="B76" s="25" t="s">
        <v>650</v>
      </c>
      <c r="C76" s="26"/>
      <c r="D76" s="27" t="s">
        <v>132</v>
      </c>
      <c r="E76" s="28" t="s">
        <v>379</v>
      </c>
      <c r="F76" s="28"/>
      <c r="G76" s="37"/>
      <c r="H76" s="30">
        <v>1</v>
      </c>
      <c r="I76" s="31" t="s">
        <v>163</v>
      </c>
      <c r="J76" s="31">
        <v>6</v>
      </c>
      <c r="K76" s="30" t="s">
        <v>27</v>
      </c>
      <c r="L76" s="63">
        <v>623000</v>
      </c>
      <c r="M76" s="32" t="s">
        <v>4</v>
      </c>
      <c r="N76" s="33">
        <f t="shared" si="1"/>
        <v>949.75737738906662</v>
      </c>
      <c r="O76" s="159">
        <f t="shared" si="23"/>
        <v>5698.5442643343995</v>
      </c>
      <c r="P76" s="37"/>
      <c r="Q76" s="34">
        <f t="shared" si="24"/>
        <v>5698.5442643343995</v>
      </c>
      <c r="R76" s="34">
        <f t="shared" si="25"/>
        <v>0</v>
      </c>
      <c r="S76" s="37"/>
      <c r="T76" s="34">
        <f t="shared" si="26"/>
        <v>1142.7454975094986</v>
      </c>
      <c r="U76" s="34">
        <f t="shared" si="26"/>
        <v>4457.7050285277355</v>
      </c>
      <c r="V76" s="34">
        <f t="shared" si="26"/>
        <v>98.093738297167064</v>
      </c>
      <c r="W76" s="34"/>
      <c r="X76" s="10"/>
      <c r="Y76" s="195" t="str">
        <f t="shared" ref="Y76:Y139" si="27">IF(SUM(T76:W76)=O76,"OK",O76-SUM(T76:W76))</f>
        <v>OK</v>
      </c>
      <c r="Z76" s="10"/>
      <c r="AA76" s="10"/>
      <c r="AB76" s="10"/>
      <c r="AC76" s="10"/>
      <c r="AD76" s="10"/>
      <c r="AE76" s="10"/>
      <c r="AF76" s="10"/>
      <c r="AG76" s="10"/>
      <c r="AH76" s="10"/>
      <c r="AI76" s="10"/>
      <c r="AJ76" s="10"/>
      <c r="AK76" s="10"/>
      <c r="AL76" s="10"/>
      <c r="AM76" s="10"/>
      <c r="AN76" s="10"/>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c r="IV76" s="35"/>
      <c r="IW76" s="35"/>
      <c r="IX76" s="35"/>
      <c r="IY76" s="35"/>
      <c r="IZ76" s="35"/>
      <c r="JA76" s="35"/>
      <c r="JB76" s="35"/>
      <c r="JC76" s="35"/>
      <c r="JD76" s="35"/>
      <c r="JE76" s="35"/>
      <c r="JF76" s="35"/>
      <c r="JG76" s="35"/>
      <c r="JH76" s="35"/>
      <c r="JI76" s="35"/>
      <c r="JJ76" s="35"/>
      <c r="JK76" s="35"/>
      <c r="JL76" s="35"/>
      <c r="JM76" s="35"/>
      <c r="JN76" s="35"/>
      <c r="JO76" s="35"/>
      <c r="JP76" s="35"/>
      <c r="JQ76" s="35"/>
      <c r="JR76" s="35"/>
      <c r="JS76" s="35"/>
      <c r="JT76" s="35"/>
      <c r="JU76" s="35"/>
      <c r="JV76" s="35"/>
      <c r="JW76" s="35"/>
      <c r="JX76" s="35"/>
      <c r="JY76" s="35"/>
      <c r="JZ76" s="35"/>
      <c r="KA76" s="35"/>
      <c r="KB76" s="35"/>
    </row>
    <row r="77" spans="1:288" s="36" customFormat="1" outlineLevel="2" x14ac:dyDescent="0.35">
      <c r="A77" s="25"/>
      <c r="B77" s="25" t="s">
        <v>650</v>
      </c>
      <c r="C77" s="26"/>
      <c r="D77" s="27" t="s">
        <v>132</v>
      </c>
      <c r="E77" s="64" t="s">
        <v>380</v>
      </c>
      <c r="F77" s="28"/>
      <c r="G77" s="37"/>
      <c r="H77" s="30"/>
      <c r="I77" s="31"/>
      <c r="J77" s="31"/>
      <c r="K77" s="30"/>
      <c r="L77" s="63"/>
      <c r="M77" s="32" t="s">
        <v>4</v>
      </c>
      <c r="N77" s="33">
        <f t="shared" si="1"/>
        <v>0</v>
      </c>
      <c r="O77" s="159">
        <f t="shared" si="23"/>
        <v>0</v>
      </c>
      <c r="P77" s="37"/>
      <c r="Q77" s="34">
        <f t="shared" si="24"/>
        <v>0</v>
      </c>
      <c r="R77" s="34">
        <f t="shared" si="25"/>
        <v>0</v>
      </c>
      <c r="S77" s="37"/>
      <c r="T77" s="34">
        <f t="shared" si="26"/>
        <v>0</v>
      </c>
      <c r="U77" s="34">
        <f t="shared" si="26"/>
        <v>0</v>
      </c>
      <c r="V77" s="34">
        <f t="shared" si="26"/>
        <v>0</v>
      </c>
      <c r="W77" s="34"/>
      <c r="X77" s="10"/>
      <c r="Y77" s="195" t="str">
        <f t="shared" si="27"/>
        <v>OK</v>
      </c>
      <c r="Z77" s="10"/>
      <c r="AA77" s="10"/>
      <c r="AB77" s="10"/>
      <c r="AC77" s="10"/>
      <c r="AD77" s="10"/>
      <c r="AE77" s="10"/>
      <c r="AF77" s="10"/>
      <c r="AG77" s="10"/>
      <c r="AH77" s="10"/>
      <c r="AI77" s="10"/>
      <c r="AJ77" s="10"/>
      <c r="AK77" s="10"/>
      <c r="AL77" s="10"/>
      <c r="AM77" s="10"/>
      <c r="AN77" s="10"/>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c r="IP77" s="35"/>
      <c r="IQ77" s="35"/>
      <c r="IR77" s="35"/>
      <c r="IS77" s="35"/>
      <c r="IT77" s="35"/>
      <c r="IU77" s="35"/>
      <c r="IV77" s="35"/>
      <c r="IW77" s="35"/>
      <c r="IX77" s="35"/>
      <c r="IY77" s="35"/>
      <c r="IZ77" s="35"/>
      <c r="JA77" s="35"/>
      <c r="JB77" s="35"/>
      <c r="JC77" s="35"/>
      <c r="JD77" s="35"/>
      <c r="JE77" s="35"/>
      <c r="JF77" s="35"/>
      <c r="JG77" s="35"/>
      <c r="JH77" s="35"/>
      <c r="JI77" s="35"/>
      <c r="JJ77" s="35"/>
      <c r="JK77" s="35"/>
      <c r="JL77" s="35"/>
      <c r="JM77" s="35"/>
      <c r="JN77" s="35"/>
      <c r="JO77" s="35"/>
      <c r="JP77" s="35"/>
      <c r="JQ77" s="35"/>
      <c r="JR77" s="35"/>
      <c r="JS77" s="35"/>
      <c r="JT77" s="35"/>
      <c r="JU77" s="35"/>
      <c r="JV77" s="35"/>
      <c r="JW77" s="35"/>
      <c r="JX77" s="35"/>
      <c r="JY77" s="35"/>
      <c r="JZ77" s="35"/>
      <c r="KA77" s="35"/>
      <c r="KB77" s="35"/>
    </row>
    <row r="78" spans="1:288" s="36" customFormat="1" outlineLevel="2" x14ac:dyDescent="0.35">
      <c r="A78" s="25"/>
      <c r="B78" s="25" t="s">
        <v>650</v>
      </c>
      <c r="C78" s="26"/>
      <c r="D78" s="27" t="s">
        <v>132</v>
      </c>
      <c r="E78" s="28" t="s">
        <v>381</v>
      </c>
      <c r="F78" s="28"/>
      <c r="G78" s="37"/>
      <c r="H78" s="30">
        <v>1</v>
      </c>
      <c r="I78" s="31" t="s">
        <v>163</v>
      </c>
      <c r="J78" s="31">
        <v>6</v>
      </c>
      <c r="K78" s="30" t="s">
        <v>27</v>
      </c>
      <c r="L78" s="63">
        <v>1250000</v>
      </c>
      <c r="M78" s="32" t="s">
        <v>4</v>
      </c>
      <c r="N78" s="33">
        <f t="shared" si="1"/>
        <v>1905.6127154676299</v>
      </c>
      <c r="O78" s="159">
        <f t="shared" si="23"/>
        <v>11433.67629280578</v>
      </c>
      <c r="P78" s="37"/>
      <c r="Q78" s="34">
        <f t="shared" si="24"/>
        <v>11433.67629280578</v>
      </c>
      <c r="R78" s="34">
        <f t="shared" si="25"/>
        <v>0</v>
      </c>
      <c r="S78" s="37"/>
      <c r="T78" s="34">
        <f t="shared" si="26"/>
        <v>2292.8280447622369</v>
      </c>
      <c r="U78" s="34">
        <f t="shared" si="26"/>
        <v>8944.0309561150407</v>
      </c>
      <c r="V78" s="34">
        <f t="shared" si="26"/>
        <v>196.8172919285054</v>
      </c>
      <c r="W78" s="34"/>
      <c r="X78" s="10"/>
      <c r="Y78" s="195" t="str">
        <f t="shared" si="27"/>
        <v>OK</v>
      </c>
      <c r="Z78" s="10"/>
      <c r="AA78" s="10"/>
      <c r="AB78" s="10"/>
      <c r="AC78" s="10"/>
      <c r="AD78" s="10"/>
      <c r="AE78" s="10"/>
      <c r="AF78" s="10"/>
      <c r="AG78" s="10"/>
      <c r="AH78" s="10"/>
      <c r="AI78" s="10"/>
      <c r="AJ78" s="10"/>
      <c r="AK78" s="10"/>
      <c r="AL78" s="10"/>
      <c r="AM78" s="10"/>
      <c r="AN78" s="10"/>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c r="IP78" s="35"/>
      <c r="IQ78" s="35"/>
      <c r="IR78" s="35"/>
      <c r="IS78" s="35"/>
      <c r="IT78" s="35"/>
      <c r="IU78" s="35"/>
      <c r="IV78" s="35"/>
      <c r="IW78" s="35"/>
      <c r="IX78" s="35"/>
      <c r="IY78" s="35"/>
      <c r="IZ78" s="35"/>
      <c r="JA78" s="35"/>
      <c r="JB78" s="35"/>
      <c r="JC78" s="35"/>
      <c r="JD78" s="35"/>
      <c r="JE78" s="35"/>
      <c r="JF78" s="35"/>
      <c r="JG78" s="35"/>
      <c r="JH78" s="35"/>
      <c r="JI78" s="35"/>
      <c r="JJ78" s="35"/>
      <c r="JK78" s="35"/>
      <c r="JL78" s="35"/>
      <c r="JM78" s="35"/>
      <c r="JN78" s="35"/>
      <c r="JO78" s="35"/>
      <c r="JP78" s="35"/>
      <c r="JQ78" s="35"/>
      <c r="JR78" s="35"/>
      <c r="JS78" s="35"/>
      <c r="JT78" s="35"/>
      <c r="JU78" s="35"/>
      <c r="JV78" s="35"/>
      <c r="JW78" s="35"/>
      <c r="JX78" s="35"/>
      <c r="JY78" s="35"/>
      <c r="JZ78" s="35"/>
      <c r="KA78" s="35"/>
      <c r="KB78" s="35"/>
    </row>
    <row r="79" spans="1:288" s="36" customFormat="1" outlineLevel="2" x14ac:dyDescent="0.35">
      <c r="A79" s="25"/>
      <c r="B79" s="25" t="s">
        <v>650</v>
      </c>
      <c r="C79" s="26"/>
      <c r="D79" s="27" t="s">
        <v>132</v>
      </c>
      <c r="E79" s="28" t="s">
        <v>382</v>
      </c>
      <c r="F79" s="28"/>
      <c r="G79" s="37"/>
      <c r="H79" s="30">
        <v>1</v>
      </c>
      <c r="I79" s="31" t="s">
        <v>163</v>
      </c>
      <c r="J79" s="31">
        <v>6</v>
      </c>
      <c r="K79" s="30" t="s">
        <v>27</v>
      </c>
      <c r="L79" s="63">
        <v>623000</v>
      </c>
      <c r="M79" s="32" t="s">
        <v>4</v>
      </c>
      <c r="N79" s="33">
        <f t="shared" ref="N79:N111" si="28">IF(M79="EUR",L79,L79/$C$6)</f>
        <v>949.75737738906662</v>
      </c>
      <c r="O79" s="159">
        <f t="shared" si="23"/>
        <v>5698.5442643343995</v>
      </c>
      <c r="P79" s="37"/>
      <c r="Q79" s="34">
        <f t="shared" si="24"/>
        <v>5698.5442643343995</v>
      </c>
      <c r="R79" s="34">
        <f t="shared" si="25"/>
        <v>0</v>
      </c>
      <c r="S79" s="37"/>
      <c r="T79" s="34">
        <f t="shared" si="26"/>
        <v>1142.7454975094986</v>
      </c>
      <c r="U79" s="34">
        <f t="shared" si="26"/>
        <v>4457.7050285277355</v>
      </c>
      <c r="V79" s="34">
        <f t="shared" si="26"/>
        <v>98.093738297167064</v>
      </c>
      <c r="W79" s="34"/>
      <c r="X79" s="10"/>
      <c r="Y79" s="195" t="str">
        <f t="shared" si="27"/>
        <v>OK</v>
      </c>
      <c r="Z79" s="10"/>
      <c r="AA79" s="10"/>
      <c r="AB79" s="10"/>
      <c r="AC79" s="10"/>
      <c r="AD79" s="10"/>
      <c r="AE79" s="10"/>
      <c r="AF79" s="10"/>
      <c r="AG79" s="10"/>
      <c r="AH79" s="10"/>
      <c r="AI79" s="10"/>
      <c r="AJ79" s="10"/>
      <c r="AK79" s="10"/>
      <c r="AL79" s="10"/>
      <c r="AM79" s="10"/>
      <c r="AN79" s="10"/>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35"/>
      <c r="IY79" s="35"/>
      <c r="IZ79" s="35"/>
      <c r="JA79" s="35"/>
      <c r="JB79" s="35"/>
      <c r="JC79" s="35"/>
      <c r="JD79" s="35"/>
      <c r="JE79" s="35"/>
      <c r="JF79" s="35"/>
      <c r="JG79" s="35"/>
      <c r="JH79" s="35"/>
      <c r="JI79" s="35"/>
      <c r="JJ79" s="35"/>
      <c r="JK79" s="35"/>
      <c r="JL79" s="35"/>
      <c r="JM79" s="35"/>
      <c r="JN79" s="35"/>
      <c r="JO79" s="35"/>
      <c r="JP79" s="35"/>
      <c r="JQ79" s="35"/>
      <c r="JR79" s="35"/>
      <c r="JS79" s="35"/>
      <c r="JT79" s="35"/>
      <c r="JU79" s="35"/>
      <c r="JV79" s="35"/>
      <c r="JW79" s="35"/>
      <c r="JX79" s="35"/>
      <c r="JY79" s="35"/>
      <c r="JZ79" s="35"/>
      <c r="KA79" s="35"/>
      <c r="KB79" s="35"/>
    </row>
    <row r="80" spans="1:288" s="36" customFormat="1" outlineLevel="2" x14ac:dyDescent="0.35">
      <c r="A80" s="25"/>
      <c r="B80" s="25" t="s">
        <v>650</v>
      </c>
      <c r="C80" s="26"/>
      <c r="D80" s="27" t="s">
        <v>132</v>
      </c>
      <c r="E80" s="28" t="s">
        <v>383</v>
      </c>
      <c r="F80" s="28"/>
      <c r="G80" s="37"/>
      <c r="H80" s="30">
        <v>1</v>
      </c>
      <c r="I80" s="31" t="s">
        <v>163</v>
      </c>
      <c r="J80" s="31">
        <v>6</v>
      </c>
      <c r="K80" s="30" t="s">
        <v>27</v>
      </c>
      <c r="L80" s="63">
        <v>1100000</v>
      </c>
      <c r="M80" s="32" t="s">
        <v>4</v>
      </c>
      <c r="N80" s="33">
        <f t="shared" si="28"/>
        <v>1676.9391896115142</v>
      </c>
      <c r="O80" s="159">
        <f t="shared" si="23"/>
        <v>10061.635137669085</v>
      </c>
      <c r="P80" s="37"/>
      <c r="Q80" s="34">
        <f t="shared" si="24"/>
        <v>10061.635137669085</v>
      </c>
      <c r="R80" s="34">
        <f t="shared" si="25"/>
        <v>0</v>
      </c>
      <c r="S80" s="37"/>
      <c r="T80" s="34">
        <f t="shared" si="26"/>
        <v>2017.6886793907684</v>
      </c>
      <c r="U80" s="34">
        <f t="shared" si="26"/>
        <v>7870.7472413812347</v>
      </c>
      <c r="V80" s="34">
        <f t="shared" si="26"/>
        <v>173.19921689708474</v>
      </c>
      <c r="W80" s="34"/>
      <c r="X80" s="10"/>
      <c r="Y80" s="195" t="str">
        <f t="shared" si="27"/>
        <v>OK</v>
      </c>
      <c r="Z80" s="10"/>
      <c r="AA80" s="10"/>
      <c r="AB80" s="10"/>
      <c r="AC80" s="10"/>
      <c r="AD80" s="10"/>
      <c r="AE80" s="10"/>
      <c r="AF80" s="10"/>
      <c r="AG80" s="10"/>
      <c r="AH80" s="10"/>
      <c r="AI80" s="10"/>
      <c r="AJ80" s="10"/>
      <c r="AK80" s="10"/>
      <c r="AL80" s="10"/>
      <c r="AM80" s="10"/>
      <c r="AN80" s="10"/>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35"/>
      <c r="IY80" s="35"/>
      <c r="IZ80" s="35"/>
      <c r="JA80" s="35"/>
      <c r="JB80" s="35"/>
      <c r="JC80" s="35"/>
      <c r="JD80" s="35"/>
      <c r="JE80" s="35"/>
      <c r="JF80" s="35"/>
      <c r="JG80" s="35"/>
      <c r="JH80" s="35"/>
      <c r="JI80" s="35"/>
      <c r="JJ80" s="35"/>
      <c r="JK80" s="35"/>
      <c r="JL80" s="35"/>
      <c r="JM80" s="35"/>
      <c r="JN80" s="35"/>
      <c r="JO80" s="35"/>
      <c r="JP80" s="35"/>
      <c r="JQ80" s="35"/>
      <c r="JR80" s="35"/>
      <c r="JS80" s="35"/>
      <c r="JT80" s="35"/>
      <c r="JU80" s="35"/>
      <c r="JV80" s="35"/>
      <c r="JW80" s="35"/>
      <c r="JX80" s="35"/>
      <c r="JY80" s="35"/>
      <c r="JZ80" s="35"/>
      <c r="KA80" s="35"/>
      <c r="KB80" s="35"/>
    </row>
    <row r="81" spans="1:288" s="36" customFormat="1" outlineLevel="2" x14ac:dyDescent="0.35">
      <c r="A81" s="25"/>
      <c r="B81" s="25" t="s">
        <v>650</v>
      </c>
      <c r="C81" s="26"/>
      <c r="D81" s="27" t="s">
        <v>132</v>
      </c>
      <c r="E81" s="28"/>
      <c r="F81" s="28"/>
      <c r="G81" s="37"/>
      <c r="H81" s="30"/>
      <c r="I81" s="31"/>
      <c r="J81" s="31"/>
      <c r="K81" s="30"/>
      <c r="L81" s="63"/>
      <c r="M81" s="32"/>
      <c r="N81" s="33">
        <f t="shared" si="28"/>
        <v>0</v>
      </c>
      <c r="O81" s="159">
        <f t="shared" si="23"/>
        <v>0</v>
      </c>
      <c r="P81" s="37"/>
      <c r="Q81" s="34">
        <f t="shared" si="24"/>
        <v>0</v>
      </c>
      <c r="R81" s="34">
        <f t="shared" si="25"/>
        <v>0</v>
      </c>
      <c r="S81" s="37"/>
      <c r="T81" s="34">
        <f t="shared" si="26"/>
        <v>0</v>
      </c>
      <c r="U81" s="34">
        <f t="shared" si="26"/>
        <v>0</v>
      </c>
      <c r="V81" s="34">
        <f t="shared" si="26"/>
        <v>0</v>
      </c>
      <c r="W81" s="34"/>
      <c r="X81" s="10"/>
      <c r="Y81" s="195" t="str">
        <f t="shared" si="27"/>
        <v>OK</v>
      </c>
      <c r="Z81" s="10"/>
      <c r="AA81" s="10"/>
      <c r="AB81" s="10"/>
      <c r="AC81" s="10"/>
      <c r="AD81" s="10"/>
      <c r="AE81" s="10"/>
      <c r="AF81" s="10"/>
      <c r="AG81" s="10"/>
      <c r="AH81" s="10"/>
      <c r="AI81" s="10"/>
      <c r="AJ81" s="10"/>
      <c r="AK81" s="10"/>
      <c r="AL81" s="10"/>
      <c r="AM81" s="10"/>
      <c r="AN81" s="10"/>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c r="IV81" s="35"/>
      <c r="IW81" s="35"/>
      <c r="IX81" s="35"/>
      <c r="IY81" s="35"/>
      <c r="IZ81" s="35"/>
      <c r="JA81" s="35"/>
      <c r="JB81" s="35"/>
      <c r="JC81" s="35"/>
      <c r="JD81" s="35"/>
      <c r="JE81" s="35"/>
      <c r="JF81" s="35"/>
      <c r="JG81" s="35"/>
      <c r="JH81" s="35"/>
      <c r="JI81" s="35"/>
      <c r="JJ81" s="35"/>
      <c r="JK81" s="35"/>
      <c r="JL81" s="35"/>
      <c r="JM81" s="35"/>
      <c r="JN81" s="35"/>
      <c r="JO81" s="35"/>
      <c r="JP81" s="35"/>
      <c r="JQ81" s="35"/>
      <c r="JR81" s="35"/>
      <c r="JS81" s="35"/>
      <c r="JT81" s="35"/>
      <c r="JU81" s="35"/>
      <c r="JV81" s="35"/>
      <c r="JW81" s="35"/>
      <c r="JX81" s="35"/>
      <c r="JY81" s="35"/>
      <c r="JZ81" s="35"/>
      <c r="KA81" s="35"/>
      <c r="KB81" s="35"/>
    </row>
    <row r="82" spans="1:288" s="36" customFormat="1" ht="15" outlineLevel="2" thickBot="1" x14ac:dyDescent="0.4">
      <c r="A82" s="25"/>
      <c r="B82" s="25" t="s">
        <v>650</v>
      </c>
      <c r="C82" s="26"/>
      <c r="D82" s="27" t="s">
        <v>132</v>
      </c>
      <c r="E82" s="28" t="s">
        <v>572</v>
      </c>
      <c r="F82" s="28"/>
      <c r="G82" s="37"/>
      <c r="H82" s="30">
        <v>2</v>
      </c>
      <c r="I82" s="31" t="s">
        <v>163</v>
      </c>
      <c r="J82" s="31">
        <v>3</v>
      </c>
      <c r="K82" s="30" t="s">
        <v>27</v>
      </c>
      <c r="L82" s="66">
        <v>100000</v>
      </c>
      <c r="M82" s="32" t="s">
        <v>4</v>
      </c>
      <c r="N82" s="33">
        <f>IF(M82="EUR",L82,L82/$C$6)</f>
        <v>152.44901723741037</v>
      </c>
      <c r="O82" s="159">
        <f>+N82*J82*H82</f>
        <v>914.69410342446224</v>
      </c>
      <c r="P82" s="37"/>
      <c r="Q82" s="34">
        <f>IF(D82="MDM",O82,0)</f>
        <v>914.69410342446224</v>
      </c>
      <c r="R82" s="34">
        <f>IF(D82="ERAD",O82,0)</f>
        <v>0</v>
      </c>
      <c r="S82" s="37"/>
      <c r="T82" s="34">
        <f t="shared" si="26"/>
        <v>183.42624358097893</v>
      </c>
      <c r="U82" s="34">
        <f t="shared" si="26"/>
        <v>715.52247648920309</v>
      </c>
      <c r="V82" s="34">
        <f t="shared" si="26"/>
        <v>15.745383354280429</v>
      </c>
      <c r="W82" s="34"/>
      <c r="X82" s="10"/>
      <c r="Y82" s="195" t="str">
        <f t="shared" si="27"/>
        <v>OK</v>
      </c>
      <c r="Z82" s="10"/>
      <c r="AA82" s="10"/>
      <c r="AB82" s="10"/>
      <c r="AC82" s="10"/>
      <c r="AD82" s="10"/>
      <c r="AE82" s="10"/>
      <c r="AF82" s="10"/>
      <c r="AG82" s="10"/>
      <c r="AH82" s="10"/>
      <c r="AI82" s="10"/>
      <c r="AJ82" s="10"/>
      <c r="AK82" s="10"/>
      <c r="AL82" s="10"/>
      <c r="AM82" s="10"/>
      <c r="AN82" s="10"/>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35"/>
      <c r="IG82" s="35"/>
      <c r="IH82" s="35"/>
      <c r="II82" s="35"/>
      <c r="IJ82" s="35"/>
      <c r="IK82" s="35"/>
      <c r="IL82" s="35"/>
      <c r="IM82" s="35"/>
      <c r="IN82" s="35"/>
      <c r="IO82" s="35"/>
      <c r="IP82" s="35"/>
      <c r="IQ82" s="35"/>
      <c r="IR82" s="35"/>
      <c r="IS82" s="35"/>
      <c r="IT82" s="35"/>
      <c r="IU82" s="35"/>
      <c r="IV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JY82" s="35"/>
      <c r="JZ82" s="35"/>
      <c r="KA82" s="35"/>
      <c r="KB82" s="35"/>
    </row>
    <row r="83" spans="1:288" s="24" customFormat="1" ht="20.149999999999999" customHeight="1" outlineLevel="1" thickBot="1" x14ac:dyDescent="0.4">
      <c r="A83" s="40"/>
      <c r="B83" s="41"/>
      <c r="C83" s="42"/>
      <c r="D83" s="42"/>
      <c r="E83" s="43" t="s">
        <v>384</v>
      </c>
      <c r="F83" s="43"/>
      <c r="G83" s="22"/>
      <c r="H83" s="44"/>
      <c r="I83" s="44"/>
      <c r="J83" s="44"/>
      <c r="K83" s="44"/>
      <c r="L83" s="45"/>
      <c r="M83" s="45"/>
      <c r="N83" s="45"/>
      <c r="O83" s="158">
        <f>SUBTOTAL(9,O84:O86)</f>
        <v>27440.823102733866</v>
      </c>
      <c r="P83" s="22"/>
      <c r="Q83" s="46">
        <f>SUBTOTAL(9,Q84:Q86)</f>
        <v>27440.823102733866</v>
      </c>
      <c r="R83" s="46">
        <f>SUBTOTAL(9,R84:R86)</f>
        <v>0</v>
      </c>
      <c r="S83" s="22"/>
      <c r="T83" s="46">
        <f>SUBTOTAL(9,T84:T86)</f>
        <v>5502.7873074293675</v>
      </c>
      <c r="U83" s="46">
        <f>SUBTOTAL(9,U84:U86)</f>
        <v>21465.674294676093</v>
      </c>
      <c r="V83" s="46">
        <f>SUBTOTAL(9,V84:V86)</f>
        <v>472.36150062841284</v>
      </c>
      <c r="W83" s="46">
        <f>SUBTOTAL(9,W84:W86)</f>
        <v>0</v>
      </c>
      <c r="X83" s="10"/>
      <c r="Y83" s="195" t="str">
        <f t="shared" si="27"/>
        <v>OK</v>
      </c>
      <c r="Z83" s="10"/>
      <c r="AA83" s="10"/>
      <c r="AB83" s="10"/>
      <c r="AC83" s="10"/>
      <c r="AD83" s="10"/>
      <c r="AE83" s="10"/>
      <c r="AF83" s="10"/>
      <c r="AG83" s="10"/>
      <c r="AH83" s="10"/>
      <c r="AI83" s="10"/>
      <c r="AJ83" s="10"/>
      <c r="AK83" s="10"/>
      <c r="AL83" s="10"/>
      <c r="AM83" s="10"/>
      <c r="AN83" s="10"/>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row>
    <row r="84" spans="1:288" s="36" customFormat="1" outlineLevel="2" x14ac:dyDescent="0.35">
      <c r="A84" s="25"/>
      <c r="B84" s="25" t="s">
        <v>651</v>
      </c>
      <c r="C84" s="26"/>
      <c r="D84" s="27" t="s">
        <v>132</v>
      </c>
      <c r="E84" s="28" t="s">
        <v>385</v>
      </c>
      <c r="F84" s="28"/>
      <c r="G84" s="37"/>
      <c r="H84" s="30">
        <v>1</v>
      </c>
      <c r="I84" s="31" t="s">
        <v>163</v>
      </c>
      <c r="J84" s="31">
        <v>6</v>
      </c>
      <c r="K84" s="30" t="s">
        <v>27</v>
      </c>
      <c r="L84" s="63">
        <v>1300000</v>
      </c>
      <c r="M84" s="32" t="s">
        <v>4</v>
      </c>
      <c r="N84" s="33">
        <f t="shared" si="28"/>
        <v>1981.837224086335</v>
      </c>
      <c r="O84" s="159">
        <f>+N84*J84*H84</f>
        <v>11891.023344518009</v>
      </c>
      <c r="P84" s="37"/>
      <c r="Q84" s="34">
        <f>IF(D84="MDM",O84,0)</f>
        <v>11891.023344518009</v>
      </c>
      <c r="R84" s="34">
        <f>IF(D84="ERAD",O84,0)</f>
        <v>0</v>
      </c>
      <c r="S84" s="37"/>
      <c r="T84" s="34">
        <f t="shared" ref="T84:V86" si="29">$O84*T$8</f>
        <v>2384.5411665527263</v>
      </c>
      <c r="U84" s="34">
        <f t="shared" si="29"/>
        <v>9301.7921943596411</v>
      </c>
      <c r="V84" s="34">
        <f t="shared" si="29"/>
        <v>204.68998360564558</v>
      </c>
      <c r="W84" s="34"/>
      <c r="X84" s="10"/>
      <c r="Y84" s="195" t="str">
        <f t="shared" si="27"/>
        <v>OK</v>
      </c>
      <c r="Z84" s="10"/>
      <c r="AA84" s="10"/>
      <c r="AB84" s="10"/>
      <c r="AC84" s="10"/>
      <c r="AD84" s="10"/>
      <c r="AE84" s="10"/>
      <c r="AF84" s="10"/>
      <c r="AG84" s="10"/>
      <c r="AH84" s="10"/>
      <c r="AI84" s="10"/>
      <c r="AJ84" s="10"/>
      <c r="AK84" s="10"/>
      <c r="AL84" s="10"/>
      <c r="AM84" s="10"/>
      <c r="AN84" s="10"/>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c r="IP84" s="35"/>
      <c r="IQ84" s="35"/>
      <c r="IR84" s="35"/>
      <c r="IS84" s="35"/>
      <c r="IT84" s="35"/>
      <c r="IU84" s="35"/>
      <c r="IV84" s="35"/>
      <c r="IW84" s="35"/>
      <c r="IX84" s="35"/>
      <c r="IY84" s="35"/>
      <c r="IZ84" s="35"/>
      <c r="JA84" s="35"/>
      <c r="JB84" s="35"/>
      <c r="JC84" s="35"/>
      <c r="JD84" s="35"/>
      <c r="JE84" s="35"/>
      <c r="JF84" s="35"/>
      <c r="JG84" s="35"/>
      <c r="JH84" s="35"/>
      <c r="JI84" s="35"/>
      <c r="JJ84" s="35"/>
      <c r="JK84" s="35"/>
      <c r="JL84" s="35"/>
      <c r="JM84" s="35"/>
      <c r="JN84" s="35"/>
      <c r="JO84" s="35"/>
      <c r="JP84" s="35"/>
      <c r="JQ84" s="35"/>
      <c r="JR84" s="35"/>
      <c r="JS84" s="35"/>
      <c r="JT84" s="35"/>
      <c r="JU84" s="35"/>
      <c r="JV84" s="35"/>
      <c r="JW84" s="35"/>
      <c r="JX84" s="35"/>
      <c r="JY84" s="35"/>
      <c r="JZ84" s="35"/>
      <c r="KA84" s="35"/>
      <c r="KB84" s="35"/>
    </row>
    <row r="85" spans="1:288" s="36" customFormat="1" outlineLevel="2" x14ac:dyDescent="0.35">
      <c r="A85" s="25"/>
      <c r="B85" s="25" t="s">
        <v>651</v>
      </c>
      <c r="C85" s="26"/>
      <c r="D85" s="27" t="s">
        <v>132</v>
      </c>
      <c r="E85" s="28" t="s">
        <v>386</v>
      </c>
      <c r="F85" s="28"/>
      <c r="G85" s="37"/>
      <c r="H85" s="30">
        <v>1</v>
      </c>
      <c r="I85" s="31" t="s">
        <v>163</v>
      </c>
      <c r="J85" s="31">
        <v>6</v>
      </c>
      <c r="K85" s="30" t="s">
        <v>27</v>
      </c>
      <c r="L85" s="63">
        <v>850000</v>
      </c>
      <c r="M85" s="32" t="s">
        <v>4</v>
      </c>
      <c r="N85" s="33">
        <f t="shared" si="28"/>
        <v>1295.8166465179881</v>
      </c>
      <c r="O85" s="159">
        <f>+N85*J85*H85</f>
        <v>7774.8998791079284</v>
      </c>
      <c r="P85" s="37"/>
      <c r="Q85" s="34">
        <f>IF(D85="MDM",O85,0)</f>
        <v>7774.8998791079284</v>
      </c>
      <c r="R85" s="34">
        <f>IF(D85="ERAD",O85,0)</f>
        <v>0</v>
      </c>
      <c r="S85" s="37"/>
      <c r="T85" s="34">
        <f t="shared" si="29"/>
        <v>1559.1230704383208</v>
      </c>
      <c r="U85" s="34">
        <f t="shared" si="29"/>
        <v>6081.9410501582261</v>
      </c>
      <c r="V85" s="34">
        <f t="shared" si="29"/>
        <v>133.83575851138363</v>
      </c>
      <c r="W85" s="34"/>
      <c r="X85" s="10"/>
      <c r="Y85" s="195" t="str">
        <f t="shared" si="27"/>
        <v>OK</v>
      </c>
      <c r="Z85" s="10"/>
      <c r="AA85" s="10"/>
      <c r="AB85" s="10"/>
      <c r="AC85" s="10"/>
      <c r="AD85" s="10"/>
      <c r="AE85" s="10"/>
      <c r="AF85" s="10"/>
      <c r="AG85" s="10"/>
      <c r="AH85" s="10"/>
      <c r="AI85" s="10"/>
      <c r="AJ85" s="10"/>
      <c r="AK85" s="10"/>
      <c r="AL85" s="10"/>
      <c r="AM85" s="10"/>
      <c r="AN85" s="10"/>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c r="IP85" s="35"/>
      <c r="IQ85" s="35"/>
      <c r="IR85" s="35"/>
      <c r="IS85" s="35"/>
      <c r="IT85" s="35"/>
      <c r="IU85" s="35"/>
      <c r="IV85" s="35"/>
      <c r="IW85" s="35"/>
      <c r="IX85" s="35"/>
      <c r="IY85" s="35"/>
      <c r="IZ85" s="35"/>
      <c r="JA85" s="35"/>
      <c r="JB85" s="35"/>
      <c r="JC85" s="35"/>
      <c r="JD85" s="35"/>
      <c r="JE85" s="35"/>
      <c r="JF85" s="35"/>
      <c r="JG85" s="35"/>
      <c r="JH85" s="35"/>
      <c r="JI85" s="35"/>
      <c r="JJ85" s="35"/>
      <c r="JK85" s="35"/>
      <c r="JL85" s="35"/>
      <c r="JM85" s="35"/>
      <c r="JN85" s="35"/>
      <c r="JO85" s="35"/>
      <c r="JP85" s="35"/>
      <c r="JQ85" s="35"/>
      <c r="JR85" s="35"/>
      <c r="JS85" s="35"/>
      <c r="JT85" s="35"/>
      <c r="JU85" s="35"/>
      <c r="JV85" s="35"/>
      <c r="JW85" s="35"/>
      <c r="JX85" s="35"/>
      <c r="JY85" s="35"/>
      <c r="JZ85" s="35"/>
      <c r="KA85" s="35"/>
      <c r="KB85" s="35"/>
    </row>
    <row r="86" spans="1:288" s="36" customFormat="1" ht="15" outlineLevel="2" thickBot="1" x14ac:dyDescent="0.4">
      <c r="A86" s="25"/>
      <c r="B86" s="25" t="s">
        <v>651</v>
      </c>
      <c r="C86" s="26"/>
      <c r="D86" s="27" t="s">
        <v>132</v>
      </c>
      <c r="E86" s="28" t="s">
        <v>387</v>
      </c>
      <c r="F86" s="28"/>
      <c r="G86" s="37"/>
      <c r="H86" s="30">
        <v>1</v>
      </c>
      <c r="I86" s="31" t="s">
        <v>163</v>
      </c>
      <c r="J86" s="31">
        <v>6</v>
      </c>
      <c r="K86" s="30" t="s">
        <v>27</v>
      </c>
      <c r="L86" s="63">
        <v>850000</v>
      </c>
      <c r="M86" s="32" t="s">
        <v>4</v>
      </c>
      <c r="N86" s="33">
        <f t="shared" si="28"/>
        <v>1295.8166465179881</v>
      </c>
      <c r="O86" s="159">
        <f>+N86*J86*H86</f>
        <v>7774.8998791079284</v>
      </c>
      <c r="P86" s="37"/>
      <c r="Q86" s="34">
        <f>IF(D86="MDM",O86,0)</f>
        <v>7774.8998791079284</v>
      </c>
      <c r="R86" s="34">
        <f>IF(D86="ERAD",O86,0)</f>
        <v>0</v>
      </c>
      <c r="S86" s="37"/>
      <c r="T86" s="34">
        <f t="shared" si="29"/>
        <v>1559.1230704383208</v>
      </c>
      <c r="U86" s="34">
        <f t="shared" si="29"/>
        <v>6081.9410501582261</v>
      </c>
      <c r="V86" s="34">
        <f t="shared" si="29"/>
        <v>133.83575851138363</v>
      </c>
      <c r="W86" s="34"/>
      <c r="X86" s="10"/>
      <c r="Y86" s="195" t="str">
        <f t="shared" si="27"/>
        <v>OK</v>
      </c>
      <c r="Z86" s="10"/>
      <c r="AA86" s="10"/>
      <c r="AB86" s="10"/>
      <c r="AC86" s="10"/>
      <c r="AD86" s="10"/>
      <c r="AE86" s="10"/>
      <c r="AF86" s="10"/>
      <c r="AG86" s="10"/>
      <c r="AH86" s="10"/>
      <c r="AI86" s="10"/>
      <c r="AJ86" s="10"/>
      <c r="AK86" s="10"/>
      <c r="AL86" s="10"/>
      <c r="AM86" s="10"/>
      <c r="AN86" s="10"/>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c r="IW86" s="35"/>
      <c r="IX86" s="35"/>
      <c r="IY86" s="35"/>
      <c r="IZ86" s="35"/>
      <c r="JA86" s="35"/>
      <c r="JB86" s="35"/>
      <c r="JC86" s="35"/>
      <c r="JD86" s="35"/>
      <c r="JE86" s="35"/>
      <c r="JF86" s="35"/>
      <c r="JG86" s="35"/>
      <c r="JH86" s="35"/>
      <c r="JI86" s="35"/>
      <c r="JJ86" s="35"/>
      <c r="JK86" s="35"/>
      <c r="JL86" s="35"/>
      <c r="JM86" s="35"/>
      <c r="JN86" s="35"/>
      <c r="JO86" s="35"/>
      <c r="JP86" s="35"/>
      <c r="JQ86" s="35"/>
      <c r="JR86" s="35"/>
      <c r="JS86" s="35"/>
      <c r="JT86" s="35"/>
      <c r="JU86" s="35"/>
      <c r="JV86" s="35"/>
      <c r="JW86" s="35"/>
      <c r="JX86" s="35"/>
      <c r="JY86" s="35"/>
      <c r="JZ86" s="35"/>
      <c r="KA86" s="35"/>
      <c r="KB86" s="35"/>
    </row>
    <row r="87" spans="1:288" s="24" customFormat="1" ht="20.149999999999999" customHeight="1" outlineLevel="1" thickBot="1" x14ac:dyDescent="0.4">
      <c r="A87" s="40"/>
      <c r="B87" s="41"/>
      <c r="C87" s="42"/>
      <c r="D87" s="42"/>
      <c r="E87" s="43" t="s">
        <v>38</v>
      </c>
      <c r="F87" s="43"/>
      <c r="G87" s="22"/>
      <c r="H87" s="44"/>
      <c r="I87" s="44"/>
      <c r="J87" s="44"/>
      <c r="K87" s="44"/>
      <c r="L87" s="45"/>
      <c r="M87" s="45"/>
      <c r="N87" s="45"/>
      <c r="O87" s="158">
        <f>SUBTOTAL(9,O88:O97)</f>
        <v>19287.246592783002</v>
      </c>
      <c r="P87" s="22"/>
      <c r="Q87" s="46">
        <f>SUBTOTAL(9,Q88:Q97)</f>
        <v>19287.246592783002</v>
      </c>
      <c r="R87" s="46">
        <f>SUBTOTAL(9,R88:R97)</f>
        <v>0</v>
      </c>
      <c r="S87" s="22"/>
      <c r="T87" s="46">
        <f>SUBTOTAL(9,T88:T97)</f>
        <v>3867.7271213286886</v>
      </c>
      <c r="U87" s="46">
        <f>SUBTOTAL(9,U88:U97)</f>
        <v>15087.512202231788</v>
      </c>
      <c r="V87" s="46">
        <f>SUBTOTAL(9,V88:V97)</f>
        <v>332.00726922253136</v>
      </c>
      <c r="W87" s="46">
        <f>SUBTOTAL(9,W88:W97)</f>
        <v>0</v>
      </c>
      <c r="X87" s="10"/>
      <c r="Y87" s="195" t="str">
        <f t="shared" si="27"/>
        <v>OK</v>
      </c>
      <c r="Z87" s="10"/>
      <c r="AA87" s="10"/>
      <c r="AB87" s="10"/>
      <c r="AC87" s="10"/>
      <c r="AD87" s="10"/>
      <c r="AE87" s="10"/>
      <c r="AF87" s="10"/>
      <c r="AG87" s="10"/>
      <c r="AH87" s="10"/>
      <c r="AI87" s="10"/>
      <c r="AJ87" s="10"/>
      <c r="AK87" s="10"/>
      <c r="AL87" s="10"/>
      <c r="AM87" s="10"/>
      <c r="AN87" s="10"/>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23"/>
      <c r="JH87" s="23"/>
      <c r="JI87" s="23"/>
      <c r="JJ87" s="23"/>
      <c r="JK87" s="23"/>
      <c r="JL87" s="23"/>
      <c r="JM87" s="23"/>
      <c r="JN87" s="23"/>
      <c r="JO87" s="23"/>
      <c r="JP87" s="23"/>
      <c r="JQ87" s="23"/>
      <c r="JR87" s="23"/>
      <c r="JS87" s="23"/>
      <c r="JT87" s="23"/>
      <c r="JU87" s="23"/>
      <c r="JV87" s="23"/>
      <c r="JW87" s="23"/>
      <c r="JX87" s="23"/>
      <c r="JY87" s="23"/>
      <c r="JZ87" s="23"/>
      <c r="KA87" s="23"/>
      <c r="KB87" s="23"/>
    </row>
    <row r="88" spans="1:288" s="36" customFormat="1" outlineLevel="2" x14ac:dyDescent="0.35">
      <c r="A88" s="25" t="s">
        <v>612</v>
      </c>
      <c r="B88" s="25" t="s">
        <v>652</v>
      </c>
      <c r="C88" s="26"/>
      <c r="D88" s="27" t="s">
        <v>132</v>
      </c>
      <c r="E88" s="64" t="s">
        <v>388</v>
      </c>
      <c r="F88" s="28"/>
      <c r="G88" s="37"/>
      <c r="H88" s="30"/>
      <c r="I88" s="31"/>
      <c r="J88" s="31"/>
      <c r="K88" s="30"/>
      <c r="L88" s="32"/>
      <c r="M88" s="32"/>
      <c r="N88" s="33">
        <f t="shared" si="28"/>
        <v>0</v>
      </c>
      <c r="O88" s="159">
        <f t="shared" ref="O88:O97" si="30">+N88*J88*H88</f>
        <v>0</v>
      </c>
      <c r="P88" s="37"/>
      <c r="Q88" s="34">
        <f t="shared" ref="Q88:Q97" si="31">IF(D88="MDM",O88,0)</f>
        <v>0</v>
      </c>
      <c r="R88" s="34">
        <f t="shared" ref="R88:R97" si="32">IF(D88="ERAD",O88,0)</f>
        <v>0</v>
      </c>
      <c r="S88" s="37"/>
      <c r="T88" s="34">
        <f t="shared" ref="T88:V97" si="33">$O88*T$8</f>
        <v>0</v>
      </c>
      <c r="U88" s="34">
        <f t="shared" si="33"/>
        <v>0</v>
      </c>
      <c r="V88" s="34">
        <f t="shared" si="33"/>
        <v>0</v>
      </c>
      <c r="W88" s="34"/>
      <c r="X88" s="10"/>
      <c r="Y88" s="195" t="str">
        <f t="shared" si="27"/>
        <v>OK</v>
      </c>
      <c r="Z88" s="10"/>
      <c r="AA88" s="10"/>
      <c r="AB88" s="10"/>
      <c r="AC88" s="10"/>
      <c r="AD88" s="10"/>
      <c r="AE88" s="10"/>
      <c r="AF88" s="10"/>
      <c r="AG88" s="10"/>
      <c r="AH88" s="10"/>
      <c r="AI88" s="10"/>
      <c r="AJ88" s="10"/>
      <c r="AK88" s="10"/>
      <c r="AL88" s="10"/>
      <c r="AM88" s="10"/>
      <c r="AN88" s="10"/>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c r="JC88" s="35"/>
      <c r="JD88" s="35"/>
      <c r="JE88" s="35"/>
      <c r="JF88" s="35"/>
      <c r="JG88" s="35"/>
      <c r="JH88" s="35"/>
      <c r="JI88" s="35"/>
      <c r="JJ88" s="35"/>
      <c r="JK88" s="35"/>
      <c r="JL88" s="35"/>
      <c r="JM88" s="35"/>
      <c r="JN88" s="35"/>
      <c r="JO88" s="35"/>
      <c r="JP88" s="35"/>
      <c r="JQ88" s="35"/>
      <c r="JR88" s="35"/>
      <c r="JS88" s="35"/>
      <c r="JT88" s="35"/>
      <c r="JU88" s="35"/>
      <c r="JV88" s="35"/>
      <c r="JW88" s="35"/>
      <c r="JX88" s="35"/>
      <c r="JY88" s="35"/>
      <c r="JZ88" s="35"/>
      <c r="KA88" s="35"/>
      <c r="KB88" s="35"/>
    </row>
    <row r="89" spans="1:288" s="36" customFormat="1" outlineLevel="2" x14ac:dyDescent="0.35">
      <c r="A89" s="25" t="s">
        <v>636</v>
      </c>
      <c r="B89" s="25" t="s">
        <v>652</v>
      </c>
      <c r="C89" s="26"/>
      <c r="D89" s="27" t="s">
        <v>132</v>
      </c>
      <c r="E89" s="28" t="s">
        <v>389</v>
      </c>
      <c r="F89" s="28"/>
      <c r="G89" s="37"/>
      <c r="H89" s="30">
        <v>1</v>
      </c>
      <c r="I89" s="31" t="s">
        <v>54</v>
      </c>
      <c r="J89" s="31">
        <v>6</v>
      </c>
      <c r="K89" s="30" t="s">
        <v>27</v>
      </c>
      <c r="L89" s="63">
        <v>300000</v>
      </c>
      <c r="M89" s="32" t="s">
        <v>4</v>
      </c>
      <c r="N89" s="33">
        <f t="shared" si="28"/>
        <v>457.34705171223112</v>
      </c>
      <c r="O89" s="159">
        <f t="shared" si="30"/>
        <v>2744.0823102733866</v>
      </c>
      <c r="P89" s="37"/>
      <c r="Q89" s="34">
        <f t="shared" si="31"/>
        <v>2744.0823102733866</v>
      </c>
      <c r="R89" s="34">
        <f t="shared" si="32"/>
        <v>0</v>
      </c>
      <c r="S89" s="37"/>
      <c r="T89" s="34">
        <f t="shared" si="33"/>
        <v>550.27873074293677</v>
      </c>
      <c r="U89" s="34">
        <f t="shared" si="33"/>
        <v>2146.5674294676091</v>
      </c>
      <c r="V89" s="34">
        <f t="shared" si="33"/>
        <v>47.236150062841283</v>
      </c>
      <c r="W89" s="34"/>
      <c r="X89" s="10"/>
      <c r="Y89" s="195" t="str">
        <f t="shared" si="27"/>
        <v>OK</v>
      </c>
      <c r="Z89" s="10"/>
      <c r="AA89" s="10"/>
      <c r="AB89" s="10"/>
      <c r="AC89" s="10"/>
      <c r="AD89" s="10"/>
      <c r="AE89" s="10"/>
      <c r="AF89" s="10"/>
      <c r="AG89" s="10"/>
      <c r="AH89" s="10"/>
      <c r="AI89" s="10"/>
      <c r="AJ89" s="10"/>
      <c r="AK89" s="10"/>
      <c r="AL89" s="10"/>
      <c r="AM89" s="10"/>
      <c r="AN89" s="10"/>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c r="IV89" s="35"/>
      <c r="IW89" s="35"/>
      <c r="IX89" s="35"/>
      <c r="IY89" s="35"/>
      <c r="IZ89" s="35"/>
      <c r="JA89" s="35"/>
      <c r="JB89" s="35"/>
      <c r="JC89" s="35"/>
      <c r="JD89" s="35"/>
      <c r="JE89" s="35"/>
      <c r="JF89" s="35"/>
      <c r="JG89" s="35"/>
      <c r="JH89" s="35"/>
      <c r="JI89" s="35"/>
      <c r="JJ89" s="35"/>
      <c r="JK89" s="35"/>
      <c r="JL89" s="35"/>
      <c r="JM89" s="35"/>
      <c r="JN89" s="35"/>
      <c r="JO89" s="35"/>
      <c r="JP89" s="35"/>
      <c r="JQ89" s="35"/>
      <c r="JR89" s="35"/>
      <c r="JS89" s="35"/>
      <c r="JT89" s="35"/>
      <c r="JU89" s="35"/>
      <c r="JV89" s="35"/>
      <c r="JW89" s="35"/>
      <c r="JX89" s="35"/>
      <c r="JY89" s="35"/>
      <c r="JZ89" s="35"/>
      <c r="KA89" s="35"/>
      <c r="KB89" s="35"/>
    </row>
    <row r="90" spans="1:288" s="36" customFormat="1" outlineLevel="2" x14ac:dyDescent="0.35">
      <c r="A90" s="25" t="s">
        <v>613</v>
      </c>
      <c r="B90" s="25" t="s">
        <v>652</v>
      </c>
      <c r="C90" s="26"/>
      <c r="D90" s="27" t="s">
        <v>132</v>
      </c>
      <c r="E90" s="28" t="s">
        <v>390</v>
      </c>
      <c r="F90" s="28"/>
      <c r="G90" s="37"/>
      <c r="H90" s="65">
        <v>0.25</v>
      </c>
      <c r="I90" s="31" t="s">
        <v>54</v>
      </c>
      <c r="J90" s="31">
        <v>2</v>
      </c>
      <c r="K90" s="30" t="s">
        <v>42</v>
      </c>
      <c r="L90" s="63">
        <v>920400</v>
      </c>
      <c r="M90" s="32" t="s">
        <v>4</v>
      </c>
      <c r="N90" s="33">
        <f t="shared" si="28"/>
        <v>1403.1407546531252</v>
      </c>
      <c r="O90" s="159">
        <f t="shared" si="30"/>
        <v>701.57037732656261</v>
      </c>
      <c r="P90" s="37"/>
      <c r="Q90" s="34">
        <f t="shared" si="31"/>
        <v>701.57037732656261</v>
      </c>
      <c r="R90" s="34">
        <f t="shared" si="32"/>
        <v>0</v>
      </c>
      <c r="S90" s="37"/>
      <c r="T90" s="34">
        <f t="shared" si="33"/>
        <v>140.68792882661086</v>
      </c>
      <c r="U90" s="34">
        <f t="shared" si="33"/>
        <v>548.80573946721881</v>
      </c>
      <c r="V90" s="34">
        <f t="shared" si="33"/>
        <v>12.07670903273309</v>
      </c>
      <c r="W90" s="34"/>
      <c r="X90" s="10"/>
      <c r="Y90" s="195" t="str">
        <f t="shared" si="27"/>
        <v>OK</v>
      </c>
      <c r="Z90" s="10"/>
      <c r="AA90" s="10"/>
      <c r="AB90" s="10"/>
      <c r="AC90" s="10"/>
      <c r="AD90" s="10"/>
      <c r="AE90" s="10"/>
      <c r="AF90" s="10"/>
      <c r="AG90" s="10"/>
      <c r="AH90" s="10"/>
      <c r="AI90" s="10"/>
      <c r="AJ90" s="10"/>
      <c r="AK90" s="10"/>
      <c r="AL90" s="10"/>
      <c r="AM90" s="10"/>
      <c r="AN90" s="10"/>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c r="IP90" s="35"/>
      <c r="IQ90" s="35"/>
      <c r="IR90" s="35"/>
      <c r="IS90" s="35"/>
      <c r="IT90" s="35"/>
      <c r="IU90" s="35"/>
      <c r="IV90" s="35"/>
      <c r="IW90" s="35"/>
      <c r="IX90" s="35"/>
      <c r="IY90" s="35"/>
      <c r="IZ90" s="35"/>
      <c r="JA90" s="35"/>
      <c r="JB90" s="35"/>
      <c r="JC90" s="35"/>
      <c r="JD90" s="35"/>
      <c r="JE90" s="35"/>
      <c r="JF90" s="35"/>
      <c r="JG90" s="35"/>
      <c r="JH90" s="35"/>
      <c r="JI90" s="35"/>
      <c r="JJ90" s="35"/>
      <c r="JK90" s="35"/>
      <c r="JL90" s="35"/>
      <c r="JM90" s="35"/>
      <c r="JN90" s="35"/>
      <c r="JO90" s="35"/>
      <c r="JP90" s="35"/>
      <c r="JQ90" s="35"/>
      <c r="JR90" s="35"/>
      <c r="JS90" s="35"/>
      <c r="JT90" s="35"/>
      <c r="JU90" s="35"/>
      <c r="JV90" s="35"/>
      <c r="JW90" s="35"/>
      <c r="JX90" s="35"/>
      <c r="JY90" s="35"/>
      <c r="JZ90" s="35"/>
      <c r="KA90" s="35"/>
      <c r="KB90" s="35"/>
    </row>
    <row r="91" spans="1:288" s="36" customFormat="1" outlineLevel="2" x14ac:dyDescent="0.35">
      <c r="A91" s="25" t="s">
        <v>612</v>
      </c>
      <c r="B91" s="25" t="s">
        <v>652</v>
      </c>
      <c r="C91" s="26"/>
      <c r="D91" s="27" t="s">
        <v>132</v>
      </c>
      <c r="E91" s="28" t="s">
        <v>391</v>
      </c>
      <c r="F91" s="28"/>
      <c r="G91" s="37"/>
      <c r="H91" s="65">
        <v>0.25</v>
      </c>
      <c r="I91" s="31" t="s">
        <v>54</v>
      </c>
      <c r="J91" s="31">
        <v>2</v>
      </c>
      <c r="K91" s="30" t="s">
        <v>42</v>
      </c>
      <c r="L91" s="63">
        <v>700000</v>
      </c>
      <c r="M91" s="32" t="s">
        <v>4</v>
      </c>
      <c r="N91" s="33">
        <f t="shared" si="28"/>
        <v>1067.1431206618727</v>
      </c>
      <c r="O91" s="159">
        <f t="shared" si="30"/>
        <v>533.57156033093634</v>
      </c>
      <c r="P91" s="37"/>
      <c r="Q91" s="34">
        <f t="shared" si="31"/>
        <v>533.57156033093634</v>
      </c>
      <c r="R91" s="34">
        <f t="shared" si="32"/>
        <v>0</v>
      </c>
      <c r="S91" s="37"/>
      <c r="T91" s="34">
        <f t="shared" si="33"/>
        <v>106.99864208890438</v>
      </c>
      <c r="U91" s="34">
        <f t="shared" si="33"/>
        <v>417.3881112853685</v>
      </c>
      <c r="V91" s="34">
        <f t="shared" si="33"/>
        <v>9.1848069566635839</v>
      </c>
      <c r="W91" s="34"/>
      <c r="X91" s="10"/>
      <c r="Y91" s="195" t="str">
        <f t="shared" si="27"/>
        <v>OK</v>
      </c>
      <c r="Z91" s="10"/>
      <c r="AA91" s="10"/>
      <c r="AB91" s="10"/>
      <c r="AC91" s="10"/>
      <c r="AD91" s="10"/>
      <c r="AE91" s="10"/>
      <c r="AF91" s="10"/>
      <c r="AG91" s="10"/>
      <c r="AH91" s="10"/>
      <c r="AI91" s="10"/>
      <c r="AJ91" s="10"/>
      <c r="AK91" s="10"/>
      <c r="AL91" s="10"/>
      <c r="AM91" s="10"/>
      <c r="AN91" s="10"/>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c r="IP91" s="35"/>
      <c r="IQ91" s="35"/>
      <c r="IR91" s="35"/>
      <c r="IS91" s="35"/>
      <c r="IT91" s="35"/>
      <c r="IU91" s="35"/>
      <c r="IV91" s="35"/>
      <c r="IW91" s="35"/>
      <c r="IX91" s="35"/>
      <c r="IY91" s="35"/>
      <c r="IZ91" s="35"/>
      <c r="JA91" s="35"/>
      <c r="JB91" s="35"/>
      <c r="JC91" s="35"/>
      <c r="JD91" s="35"/>
      <c r="JE91" s="35"/>
      <c r="JF91" s="35"/>
      <c r="JG91" s="35"/>
      <c r="JH91" s="35"/>
      <c r="JI91" s="35"/>
      <c r="JJ91" s="35"/>
      <c r="JK91" s="35"/>
      <c r="JL91" s="35"/>
      <c r="JM91" s="35"/>
      <c r="JN91" s="35"/>
      <c r="JO91" s="35"/>
      <c r="JP91" s="35"/>
      <c r="JQ91" s="35"/>
      <c r="JR91" s="35"/>
      <c r="JS91" s="35"/>
      <c r="JT91" s="35"/>
      <c r="JU91" s="35"/>
      <c r="JV91" s="35"/>
      <c r="JW91" s="35"/>
      <c r="JX91" s="35"/>
      <c r="JY91" s="35"/>
      <c r="JZ91" s="35"/>
      <c r="KA91" s="35"/>
      <c r="KB91" s="35"/>
    </row>
    <row r="92" spans="1:288" s="36" customFormat="1" outlineLevel="2" x14ac:dyDescent="0.35">
      <c r="A92" s="25" t="s">
        <v>612</v>
      </c>
      <c r="B92" s="25" t="s">
        <v>652</v>
      </c>
      <c r="C92" s="26"/>
      <c r="D92" s="27" t="s">
        <v>132</v>
      </c>
      <c r="E92" s="28" t="s">
        <v>392</v>
      </c>
      <c r="F92" s="28"/>
      <c r="G92" s="37"/>
      <c r="H92" s="30">
        <v>1</v>
      </c>
      <c r="I92" s="31" t="s">
        <v>54</v>
      </c>
      <c r="J92" s="31">
        <v>2</v>
      </c>
      <c r="K92" s="30" t="s">
        <v>42</v>
      </c>
      <c r="L92" s="63">
        <v>896000</v>
      </c>
      <c r="M92" s="32" t="s">
        <v>4</v>
      </c>
      <c r="N92" s="33">
        <f t="shared" si="28"/>
        <v>1365.9431944471969</v>
      </c>
      <c r="O92" s="159">
        <f t="shared" si="30"/>
        <v>2731.8863888943938</v>
      </c>
      <c r="P92" s="37"/>
      <c r="Q92" s="34">
        <f t="shared" si="31"/>
        <v>2731.8863888943938</v>
      </c>
      <c r="R92" s="34">
        <f t="shared" si="32"/>
        <v>0</v>
      </c>
      <c r="S92" s="37"/>
      <c r="T92" s="34">
        <f t="shared" si="33"/>
        <v>547.83304749519039</v>
      </c>
      <c r="U92" s="34">
        <f t="shared" si="33"/>
        <v>2137.0271297810868</v>
      </c>
      <c r="V92" s="34">
        <f t="shared" si="33"/>
        <v>47.026211618117543</v>
      </c>
      <c r="W92" s="34"/>
      <c r="X92" s="10"/>
      <c r="Y92" s="195" t="str">
        <f t="shared" si="27"/>
        <v>OK</v>
      </c>
      <c r="Z92" s="10"/>
      <c r="AA92" s="10"/>
      <c r="AB92" s="10"/>
      <c r="AC92" s="10"/>
      <c r="AD92" s="10"/>
      <c r="AE92" s="10"/>
      <c r="AF92" s="10"/>
      <c r="AG92" s="10"/>
      <c r="AH92" s="10"/>
      <c r="AI92" s="10"/>
      <c r="AJ92" s="10"/>
      <c r="AK92" s="10"/>
      <c r="AL92" s="10"/>
      <c r="AM92" s="10"/>
      <c r="AN92" s="10"/>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FS92" s="35"/>
      <c r="FT92" s="35"/>
      <c r="FU92" s="35"/>
      <c r="FV92" s="35"/>
      <c r="FW92" s="35"/>
      <c r="FX92" s="35"/>
      <c r="FY92" s="35"/>
      <c r="FZ92" s="35"/>
      <c r="GA92" s="35"/>
      <c r="GB92" s="35"/>
      <c r="GC92" s="35"/>
      <c r="GD92" s="35"/>
      <c r="GE92" s="35"/>
      <c r="GF92" s="35"/>
      <c r="GG92" s="35"/>
      <c r="GH92" s="35"/>
      <c r="GI92" s="35"/>
      <c r="GJ92" s="35"/>
      <c r="GK92" s="35"/>
      <c r="GL92" s="35"/>
      <c r="GM92" s="35"/>
      <c r="GN92" s="35"/>
      <c r="GO92" s="35"/>
      <c r="GP92" s="35"/>
      <c r="GQ92" s="35"/>
      <c r="GR92" s="35"/>
      <c r="GS92" s="35"/>
      <c r="GT92" s="35"/>
      <c r="GU92" s="35"/>
      <c r="GV92" s="35"/>
      <c r="GW92" s="35"/>
      <c r="GX92" s="35"/>
      <c r="GY92" s="35"/>
      <c r="GZ92" s="35"/>
      <c r="HA92" s="35"/>
      <c r="HB92" s="35"/>
      <c r="HC92" s="35"/>
      <c r="HD92" s="35"/>
      <c r="HE92" s="35"/>
      <c r="HF92" s="35"/>
      <c r="HG92" s="35"/>
      <c r="HH92" s="35"/>
      <c r="HI92" s="35"/>
      <c r="HJ92" s="35"/>
      <c r="HK92" s="35"/>
      <c r="HL92" s="35"/>
      <c r="HM92" s="35"/>
      <c r="HN92" s="35"/>
      <c r="HO92" s="35"/>
      <c r="HP92" s="35"/>
      <c r="HQ92" s="35"/>
      <c r="HR92" s="35"/>
      <c r="HS92" s="35"/>
      <c r="HT92" s="35"/>
      <c r="HU92" s="35"/>
      <c r="HV92" s="35"/>
      <c r="HW92" s="35"/>
      <c r="HX92" s="35"/>
      <c r="HY92" s="35"/>
      <c r="HZ92" s="35"/>
      <c r="IA92" s="35"/>
      <c r="IB92" s="35"/>
      <c r="IC92" s="35"/>
      <c r="ID92" s="35"/>
      <c r="IE92" s="35"/>
      <c r="IF92" s="35"/>
      <c r="IG92" s="35"/>
      <c r="IH92" s="35"/>
      <c r="II92" s="35"/>
      <c r="IJ92" s="35"/>
      <c r="IK92" s="35"/>
      <c r="IL92" s="35"/>
      <c r="IM92" s="35"/>
      <c r="IN92" s="35"/>
      <c r="IO92" s="35"/>
      <c r="IP92" s="35"/>
      <c r="IQ92" s="35"/>
      <c r="IR92" s="35"/>
      <c r="IS92" s="35"/>
      <c r="IT92" s="35"/>
      <c r="IU92" s="35"/>
      <c r="IV92" s="35"/>
      <c r="IW92" s="35"/>
      <c r="IX92" s="35"/>
      <c r="IY92" s="35"/>
      <c r="IZ92" s="35"/>
      <c r="JA92" s="35"/>
      <c r="JB92" s="35"/>
      <c r="JC92" s="35"/>
      <c r="JD92" s="35"/>
      <c r="JE92" s="35"/>
      <c r="JF92" s="35"/>
      <c r="JG92" s="35"/>
      <c r="JH92" s="35"/>
      <c r="JI92" s="35"/>
      <c r="JJ92" s="35"/>
      <c r="JK92" s="35"/>
      <c r="JL92" s="35"/>
      <c r="JM92" s="35"/>
      <c r="JN92" s="35"/>
      <c r="JO92" s="35"/>
      <c r="JP92" s="35"/>
      <c r="JQ92" s="35"/>
      <c r="JR92" s="35"/>
      <c r="JS92" s="35"/>
      <c r="JT92" s="35"/>
      <c r="JU92" s="35"/>
      <c r="JV92" s="35"/>
      <c r="JW92" s="35"/>
      <c r="JX92" s="35"/>
      <c r="JY92" s="35"/>
      <c r="JZ92" s="35"/>
      <c r="KA92" s="35"/>
      <c r="KB92" s="35"/>
    </row>
    <row r="93" spans="1:288" s="36" customFormat="1" outlineLevel="2" x14ac:dyDescent="0.35">
      <c r="A93" s="25" t="s">
        <v>612</v>
      </c>
      <c r="B93" s="25" t="s">
        <v>652</v>
      </c>
      <c r="C93" s="26"/>
      <c r="D93" s="27" t="s">
        <v>132</v>
      </c>
      <c r="E93" s="28" t="s">
        <v>393</v>
      </c>
      <c r="F93" s="28"/>
      <c r="G93" s="37"/>
      <c r="H93" s="30">
        <v>1</v>
      </c>
      <c r="I93" s="31" t="s">
        <v>54</v>
      </c>
      <c r="J93" s="31">
        <v>2</v>
      </c>
      <c r="K93" s="30" t="s">
        <v>42</v>
      </c>
      <c r="L93" s="63">
        <v>350000</v>
      </c>
      <c r="M93" s="32" t="s">
        <v>4</v>
      </c>
      <c r="N93" s="33">
        <f t="shared" si="28"/>
        <v>533.57156033093634</v>
      </c>
      <c r="O93" s="159">
        <f t="shared" si="30"/>
        <v>1067.1431206618727</v>
      </c>
      <c r="P93" s="37"/>
      <c r="Q93" s="34">
        <f t="shared" si="31"/>
        <v>1067.1431206618727</v>
      </c>
      <c r="R93" s="34">
        <f t="shared" si="32"/>
        <v>0</v>
      </c>
      <c r="S93" s="37"/>
      <c r="T93" s="34">
        <f t="shared" si="33"/>
        <v>213.99728417780875</v>
      </c>
      <c r="U93" s="34">
        <f t="shared" si="33"/>
        <v>834.77622257073699</v>
      </c>
      <c r="V93" s="34">
        <f t="shared" si="33"/>
        <v>18.369613913327168</v>
      </c>
      <c r="W93" s="34"/>
      <c r="X93" s="10"/>
      <c r="Y93" s="195" t="str">
        <f t="shared" si="27"/>
        <v>OK</v>
      </c>
      <c r="Z93" s="10"/>
      <c r="AA93" s="10"/>
      <c r="AB93" s="10"/>
      <c r="AC93" s="10"/>
      <c r="AD93" s="10"/>
      <c r="AE93" s="10"/>
      <c r="AF93" s="10"/>
      <c r="AG93" s="10"/>
      <c r="AH93" s="10"/>
      <c r="AI93" s="10"/>
      <c r="AJ93" s="10"/>
      <c r="AK93" s="10"/>
      <c r="AL93" s="10"/>
      <c r="AM93" s="10"/>
      <c r="AN93" s="10"/>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35"/>
      <c r="FD93" s="35"/>
      <c r="FE93" s="35"/>
      <c r="FF93" s="35"/>
      <c r="FG93" s="35"/>
      <c r="FH93" s="35"/>
      <c r="FI93" s="35"/>
      <c r="FJ93" s="35"/>
      <c r="FK93" s="35"/>
      <c r="FL93" s="35"/>
      <c r="FM93" s="35"/>
      <c r="FN93" s="35"/>
      <c r="FO93" s="35"/>
      <c r="FP93" s="35"/>
      <c r="FQ93" s="35"/>
      <c r="FR93" s="35"/>
      <c r="FS93" s="35"/>
      <c r="FT93" s="35"/>
      <c r="FU93" s="35"/>
      <c r="FV93" s="35"/>
      <c r="FW93" s="35"/>
      <c r="FX93" s="35"/>
      <c r="FY93" s="35"/>
      <c r="FZ93" s="35"/>
      <c r="GA93" s="35"/>
      <c r="GB93" s="35"/>
      <c r="GC93" s="35"/>
      <c r="GD93" s="35"/>
      <c r="GE93" s="35"/>
      <c r="GF93" s="35"/>
      <c r="GG93" s="35"/>
      <c r="GH93" s="35"/>
      <c r="GI93" s="35"/>
      <c r="GJ93" s="35"/>
      <c r="GK93" s="35"/>
      <c r="GL93" s="35"/>
      <c r="GM93" s="35"/>
      <c r="GN93" s="35"/>
      <c r="GO93" s="35"/>
      <c r="GP93" s="35"/>
      <c r="GQ93" s="35"/>
      <c r="GR93" s="35"/>
      <c r="GS93" s="35"/>
      <c r="GT93" s="35"/>
      <c r="GU93" s="35"/>
      <c r="GV93" s="35"/>
      <c r="GW93" s="35"/>
      <c r="GX93" s="35"/>
      <c r="GY93" s="35"/>
      <c r="GZ93" s="35"/>
      <c r="HA93" s="35"/>
      <c r="HB93" s="35"/>
      <c r="HC93" s="35"/>
      <c r="HD93" s="35"/>
      <c r="HE93" s="35"/>
      <c r="HF93" s="35"/>
      <c r="HG93" s="35"/>
      <c r="HH93" s="35"/>
      <c r="HI93" s="35"/>
      <c r="HJ93" s="35"/>
      <c r="HK93" s="35"/>
      <c r="HL93" s="35"/>
      <c r="HM93" s="35"/>
      <c r="HN93" s="35"/>
      <c r="HO93" s="35"/>
      <c r="HP93" s="35"/>
      <c r="HQ93" s="35"/>
      <c r="HR93" s="35"/>
      <c r="HS93" s="35"/>
      <c r="HT93" s="35"/>
      <c r="HU93" s="35"/>
      <c r="HV93" s="35"/>
      <c r="HW93" s="35"/>
      <c r="HX93" s="35"/>
      <c r="HY93" s="35"/>
      <c r="HZ93" s="35"/>
      <c r="IA93" s="35"/>
      <c r="IB93" s="35"/>
      <c r="IC93" s="35"/>
      <c r="ID93" s="35"/>
      <c r="IE93" s="35"/>
      <c r="IF93" s="35"/>
      <c r="IG93" s="35"/>
      <c r="IH93" s="35"/>
      <c r="II93" s="35"/>
      <c r="IJ93" s="35"/>
      <c r="IK93" s="35"/>
      <c r="IL93" s="35"/>
      <c r="IM93" s="35"/>
      <c r="IN93" s="35"/>
      <c r="IO93" s="35"/>
      <c r="IP93" s="35"/>
      <c r="IQ93" s="35"/>
      <c r="IR93" s="35"/>
      <c r="IS93" s="35"/>
      <c r="IT93" s="35"/>
      <c r="IU93" s="35"/>
      <c r="IV93" s="35"/>
      <c r="IW93" s="35"/>
      <c r="IX93" s="35"/>
      <c r="IY93" s="35"/>
      <c r="IZ93" s="35"/>
      <c r="JA93" s="35"/>
      <c r="JB93" s="35"/>
      <c r="JC93" s="35"/>
      <c r="JD93" s="35"/>
      <c r="JE93" s="35"/>
      <c r="JF93" s="35"/>
      <c r="JG93" s="35"/>
      <c r="JH93" s="35"/>
      <c r="JI93" s="35"/>
      <c r="JJ93" s="35"/>
      <c r="JK93" s="35"/>
      <c r="JL93" s="35"/>
      <c r="JM93" s="35"/>
      <c r="JN93" s="35"/>
      <c r="JO93" s="35"/>
      <c r="JP93" s="35"/>
      <c r="JQ93" s="35"/>
      <c r="JR93" s="35"/>
      <c r="JS93" s="35"/>
      <c r="JT93" s="35"/>
      <c r="JU93" s="35"/>
      <c r="JV93" s="35"/>
      <c r="JW93" s="35"/>
      <c r="JX93" s="35"/>
      <c r="JY93" s="35"/>
      <c r="JZ93" s="35"/>
      <c r="KA93" s="35"/>
      <c r="KB93" s="35"/>
    </row>
    <row r="94" spans="1:288" s="36" customFormat="1" outlineLevel="2" x14ac:dyDescent="0.35">
      <c r="A94" s="25" t="s">
        <v>614</v>
      </c>
      <c r="B94" s="25" t="s">
        <v>652</v>
      </c>
      <c r="C94" s="26"/>
      <c r="D94" s="27" t="s">
        <v>132</v>
      </c>
      <c r="E94" s="28" t="s">
        <v>394</v>
      </c>
      <c r="F94" s="28"/>
      <c r="G94" s="37"/>
      <c r="H94" s="30">
        <v>1</v>
      </c>
      <c r="I94" s="31" t="s">
        <v>54</v>
      </c>
      <c r="J94" s="31">
        <v>2</v>
      </c>
      <c r="K94" s="30" t="s">
        <v>42</v>
      </c>
      <c r="L94" s="63">
        <v>4000</v>
      </c>
      <c r="M94" s="32" t="s">
        <v>3</v>
      </c>
      <c r="N94" s="33">
        <f t="shared" si="28"/>
        <v>4000</v>
      </c>
      <c r="O94" s="159">
        <f t="shared" si="30"/>
        <v>8000</v>
      </c>
      <c r="P94" s="37"/>
      <c r="Q94" s="34">
        <f t="shared" si="31"/>
        <v>8000</v>
      </c>
      <c r="R94" s="34">
        <f t="shared" si="32"/>
        <v>0</v>
      </c>
      <c r="S94" s="37"/>
      <c r="T94" s="34">
        <f t="shared" si="33"/>
        <v>1604.263046141976</v>
      </c>
      <c r="U94" s="34">
        <f t="shared" si="33"/>
        <v>6258.0263614723763</v>
      </c>
      <c r="V94" s="34">
        <f t="shared" si="33"/>
        <v>137.7105923856497</v>
      </c>
      <c r="W94" s="34"/>
      <c r="X94" s="10"/>
      <c r="Y94" s="195" t="str">
        <f t="shared" si="27"/>
        <v>OK</v>
      </c>
      <c r="Z94" s="10"/>
      <c r="AA94" s="10"/>
      <c r="AB94" s="10"/>
      <c r="AC94" s="10"/>
      <c r="AD94" s="10"/>
      <c r="AE94" s="10"/>
      <c r="AF94" s="10"/>
      <c r="AG94" s="10"/>
      <c r="AH94" s="10"/>
      <c r="AI94" s="10"/>
      <c r="AJ94" s="10"/>
      <c r="AK94" s="10"/>
      <c r="AL94" s="10"/>
      <c r="AM94" s="10"/>
      <c r="AN94" s="10"/>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35"/>
      <c r="FU94" s="35"/>
      <c r="FV94" s="35"/>
      <c r="FW94" s="35"/>
      <c r="FX94" s="35"/>
      <c r="FY94" s="35"/>
      <c r="FZ94" s="35"/>
      <c r="GA94" s="35"/>
      <c r="GB94" s="35"/>
      <c r="GC94" s="35"/>
      <c r="GD94" s="35"/>
      <c r="GE94" s="35"/>
      <c r="GF94" s="35"/>
      <c r="GG94" s="35"/>
      <c r="GH94" s="35"/>
      <c r="GI94" s="35"/>
      <c r="GJ94" s="35"/>
      <c r="GK94" s="35"/>
      <c r="GL94" s="35"/>
      <c r="GM94" s="35"/>
      <c r="GN94" s="35"/>
      <c r="GO94" s="35"/>
      <c r="GP94" s="35"/>
      <c r="GQ94" s="35"/>
      <c r="GR94" s="35"/>
      <c r="GS94" s="35"/>
      <c r="GT94" s="35"/>
      <c r="GU94" s="35"/>
      <c r="GV94" s="35"/>
      <c r="GW94" s="35"/>
      <c r="GX94" s="35"/>
      <c r="GY94" s="35"/>
      <c r="GZ94" s="35"/>
      <c r="HA94" s="35"/>
      <c r="HB94" s="35"/>
      <c r="HC94" s="35"/>
      <c r="HD94" s="35"/>
      <c r="HE94" s="35"/>
      <c r="HF94" s="35"/>
      <c r="HG94" s="35"/>
      <c r="HH94" s="35"/>
      <c r="HI94" s="35"/>
      <c r="HJ94" s="35"/>
      <c r="HK94" s="35"/>
      <c r="HL94" s="35"/>
      <c r="HM94" s="35"/>
      <c r="HN94" s="35"/>
      <c r="HO94" s="35"/>
      <c r="HP94" s="35"/>
      <c r="HQ94" s="35"/>
      <c r="HR94" s="35"/>
      <c r="HS94" s="35"/>
      <c r="HT94" s="35"/>
      <c r="HU94" s="35"/>
      <c r="HV94" s="35"/>
      <c r="HW94" s="35"/>
      <c r="HX94" s="35"/>
      <c r="HY94" s="35"/>
      <c r="HZ94" s="35"/>
      <c r="IA94" s="35"/>
      <c r="IB94" s="35"/>
      <c r="IC94" s="35"/>
      <c r="ID94" s="35"/>
      <c r="IE94" s="35"/>
      <c r="IF94" s="35"/>
      <c r="IG94" s="35"/>
      <c r="IH94" s="35"/>
      <c r="II94" s="35"/>
      <c r="IJ94" s="35"/>
      <c r="IK94" s="35"/>
      <c r="IL94" s="35"/>
      <c r="IM94" s="35"/>
      <c r="IN94" s="35"/>
      <c r="IO94" s="35"/>
      <c r="IP94" s="35"/>
      <c r="IQ94" s="35"/>
      <c r="IR94" s="35"/>
      <c r="IS94" s="35"/>
      <c r="IT94" s="35"/>
      <c r="IU94" s="35"/>
      <c r="IV94" s="35"/>
      <c r="IW94" s="35"/>
      <c r="IX94" s="35"/>
      <c r="IY94" s="35"/>
      <c r="IZ94" s="35"/>
      <c r="JA94" s="35"/>
      <c r="JB94" s="35"/>
      <c r="JC94" s="35"/>
      <c r="JD94" s="35"/>
      <c r="JE94" s="35"/>
      <c r="JF94" s="35"/>
      <c r="JG94" s="35"/>
      <c r="JH94" s="35"/>
      <c r="JI94" s="35"/>
      <c r="JJ94" s="35"/>
      <c r="JK94" s="35"/>
      <c r="JL94" s="35"/>
      <c r="JM94" s="35"/>
      <c r="JN94" s="35"/>
      <c r="JO94" s="35"/>
      <c r="JP94" s="35"/>
      <c r="JQ94" s="35"/>
      <c r="JR94" s="35"/>
      <c r="JS94" s="35"/>
      <c r="JT94" s="35"/>
      <c r="JU94" s="35"/>
      <c r="JV94" s="35"/>
      <c r="JW94" s="35"/>
      <c r="JX94" s="35"/>
      <c r="JY94" s="35"/>
      <c r="JZ94" s="35"/>
      <c r="KA94" s="35"/>
      <c r="KB94" s="35"/>
    </row>
    <row r="95" spans="1:288" s="36" customFormat="1" outlineLevel="2" x14ac:dyDescent="0.35">
      <c r="A95" s="25" t="s">
        <v>544</v>
      </c>
      <c r="B95" s="25" t="s">
        <v>652</v>
      </c>
      <c r="C95" s="26"/>
      <c r="D95" s="27" t="s">
        <v>132</v>
      </c>
      <c r="E95" s="28" t="s">
        <v>395</v>
      </c>
      <c r="F95" s="28"/>
      <c r="G95" s="37"/>
      <c r="H95" s="30">
        <v>1</v>
      </c>
      <c r="I95" s="31" t="s">
        <v>54</v>
      </c>
      <c r="J95" s="31">
        <v>2</v>
      </c>
      <c r="K95" s="30" t="s">
        <v>42</v>
      </c>
      <c r="L95" s="63">
        <v>500874.20663108031</v>
      </c>
      <c r="M95" s="32" t="s">
        <v>4</v>
      </c>
      <c r="N95" s="33">
        <f t="shared" si="28"/>
        <v>763.57780560475805</v>
      </c>
      <c r="O95" s="159">
        <f t="shared" si="30"/>
        <v>1527.1556112095161</v>
      </c>
      <c r="P95" s="37"/>
      <c r="Q95" s="34">
        <f t="shared" si="31"/>
        <v>1527.1556112095161</v>
      </c>
      <c r="R95" s="34">
        <f t="shared" si="32"/>
        <v>0</v>
      </c>
      <c r="S95" s="37"/>
      <c r="T95" s="34">
        <f t="shared" si="33"/>
        <v>306.24491409647368</v>
      </c>
      <c r="U95" s="34">
        <f t="shared" si="33"/>
        <v>1194.6225091274514</v>
      </c>
      <c r="V95" s="34">
        <f t="shared" si="33"/>
        <v>26.288187985591424</v>
      </c>
      <c r="W95" s="34"/>
      <c r="X95" s="10"/>
      <c r="Y95" s="195" t="str">
        <f t="shared" si="27"/>
        <v>OK</v>
      </c>
      <c r="Z95" s="10"/>
      <c r="AA95" s="10"/>
      <c r="AB95" s="10"/>
      <c r="AC95" s="10"/>
      <c r="AD95" s="10"/>
      <c r="AE95" s="10"/>
      <c r="AF95" s="10"/>
      <c r="AG95" s="10"/>
      <c r="AH95" s="10"/>
      <c r="AI95" s="10"/>
      <c r="AJ95" s="10"/>
      <c r="AK95" s="10"/>
      <c r="AL95" s="10"/>
      <c r="AM95" s="10"/>
      <c r="AN95" s="10"/>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5"/>
      <c r="FM95" s="35"/>
      <c r="FN95" s="35"/>
      <c r="FO95" s="35"/>
      <c r="FP95" s="35"/>
      <c r="FQ95" s="35"/>
      <c r="FR95" s="35"/>
      <c r="FS95" s="35"/>
      <c r="FT95" s="35"/>
      <c r="FU95" s="35"/>
      <c r="FV95" s="35"/>
      <c r="FW95" s="35"/>
      <c r="FX95" s="35"/>
      <c r="FY95" s="35"/>
      <c r="FZ95" s="35"/>
      <c r="GA95" s="35"/>
      <c r="GB95" s="35"/>
      <c r="GC95" s="35"/>
      <c r="GD95" s="35"/>
      <c r="GE95" s="35"/>
      <c r="GF95" s="35"/>
      <c r="GG95" s="35"/>
      <c r="GH95" s="35"/>
      <c r="GI95" s="35"/>
      <c r="GJ95" s="35"/>
      <c r="GK95" s="35"/>
      <c r="GL95" s="35"/>
      <c r="GM95" s="35"/>
      <c r="GN95" s="35"/>
      <c r="GO95" s="35"/>
      <c r="GP95" s="35"/>
      <c r="GQ95" s="35"/>
      <c r="GR95" s="35"/>
      <c r="GS95" s="35"/>
      <c r="GT95" s="35"/>
      <c r="GU95" s="35"/>
      <c r="GV95" s="35"/>
      <c r="GW95" s="35"/>
      <c r="GX95" s="35"/>
      <c r="GY95" s="35"/>
      <c r="GZ95" s="35"/>
      <c r="HA95" s="35"/>
      <c r="HB95" s="35"/>
      <c r="HC95" s="35"/>
      <c r="HD95" s="35"/>
      <c r="HE95" s="35"/>
      <c r="HF95" s="35"/>
      <c r="HG95" s="35"/>
      <c r="HH95" s="35"/>
      <c r="HI95" s="35"/>
      <c r="HJ95" s="35"/>
      <c r="HK95" s="35"/>
      <c r="HL95" s="35"/>
      <c r="HM95" s="35"/>
      <c r="HN95" s="35"/>
      <c r="HO95" s="35"/>
      <c r="HP95" s="35"/>
      <c r="HQ95" s="35"/>
      <c r="HR95" s="35"/>
      <c r="HS95" s="35"/>
      <c r="HT95" s="35"/>
      <c r="HU95" s="35"/>
      <c r="HV95" s="35"/>
      <c r="HW95" s="35"/>
      <c r="HX95" s="35"/>
      <c r="HY95" s="35"/>
      <c r="HZ95" s="35"/>
      <c r="IA95" s="35"/>
      <c r="IB95" s="35"/>
      <c r="IC95" s="35"/>
      <c r="ID95" s="35"/>
      <c r="IE95" s="35"/>
      <c r="IF95" s="35"/>
      <c r="IG95" s="35"/>
      <c r="IH95" s="35"/>
      <c r="II95" s="35"/>
      <c r="IJ95" s="35"/>
      <c r="IK95" s="35"/>
      <c r="IL95" s="35"/>
      <c r="IM95" s="35"/>
      <c r="IN95" s="35"/>
      <c r="IO95" s="35"/>
      <c r="IP95" s="35"/>
      <c r="IQ95" s="35"/>
      <c r="IR95" s="35"/>
      <c r="IS95" s="35"/>
      <c r="IT95" s="35"/>
      <c r="IU95" s="35"/>
      <c r="IV95" s="35"/>
      <c r="IW95" s="35"/>
      <c r="IX95" s="35"/>
      <c r="IY95" s="35"/>
      <c r="IZ95" s="35"/>
      <c r="JA95" s="35"/>
      <c r="JB95" s="35"/>
      <c r="JC95" s="35"/>
      <c r="JD95" s="35"/>
      <c r="JE95" s="35"/>
      <c r="JF95" s="35"/>
      <c r="JG95" s="35"/>
      <c r="JH95" s="35"/>
      <c r="JI95" s="35"/>
      <c r="JJ95" s="35"/>
      <c r="JK95" s="35"/>
      <c r="JL95" s="35"/>
      <c r="JM95" s="35"/>
      <c r="JN95" s="35"/>
      <c r="JO95" s="35"/>
      <c r="JP95" s="35"/>
      <c r="JQ95" s="35"/>
      <c r="JR95" s="35"/>
      <c r="JS95" s="35"/>
      <c r="JT95" s="35"/>
      <c r="JU95" s="35"/>
      <c r="JV95" s="35"/>
      <c r="JW95" s="35"/>
      <c r="JX95" s="35"/>
      <c r="JY95" s="35"/>
      <c r="JZ95" s="35"/>
      <c r="KA95" s="35"/>
      <c r="KB95" s="35"/>
    </row>
    <row r="96" spans="1:288" s="36" customFormat="1" outlineLevel="2" x14ac:dyDescent="0.35">
      <c r="A96" s="25" t="s">
        <v>635</v>
      </c>
      <c r="B96" s="25" t="s">
        <v>652</v>
      </c>
      <c r="C96" s="26"/>
      <c r="D96" s="27" t="s">
        <v>132</v>
      </c>
      <c r="E96" s="28" t="s">
        <v>396</v>
      </c>
      <c r="F96" s="28"/>
      <c r="G96" s="37"/>
      <c r="H96" s="30">
        <v>1</v>
      </c>
      <c r="I96" s="31" t="s">
        <v>54</v>
      </c>
      <c r="J96" s="31">
        <v>2</v>
      </c>
      <c r="K96" s="30" t="s">
        <v>42</v>
      </c>
      <c r="L96" s="63">
        <v>500000</v>
      </c>
      <c r="M96" s="32" t="s">
        <v>4</v>
      </c>
      <c r="N96" s="33">
        <f t="shared" si="28"/>
        <v>762.24508618705192</v>
      </c>
      <c r="O96" s="159">
        <f t="shared" si="30"/>
        <v>1524.4901723741038</v>
      </c>
      <c r="P96" s="37"/>
      <c r="Q96" s="34">
        <f t="shared" si="31"/>
        <v>1524.4901723741038</v>
      </c>
      <c r="R96" s="34">
        <f t="shared" si="32"/>
        <v>0</v>
      </c>
      <c r="S96" s="37"/>
      <c r="T96" s="34">
        <f t="shared" si="33"/>
        <v>305.71040596829823</v>
      </c>
      <c r="U96" s="34">
        <f t="shared" si="33"/>
        <v>1192.5374608153386</v>
      </c>
      <c r="V96" s="34">
        <f t="shared" si="33"/>
        <v>26.242305590467382</v>
      </c>
      <c r="W96" s="34"/>
      <c r="X96" s="10"/>
      <c r="Y96" s="195" t="str">
        <f t="shared" si="27"/>
        <v>OK</v>
      </c>
      <c r="Z96" s="10"/>
      <c r="AA96" s="10"/>
      <c r="AB96" s="10"/>
      <c r="AC96" s="10"/>
      <c r="AD96" s="10"/>
      <c r="AE96" s="10"/>
      <c r="AF96" s="10"/>
      <c r="AG96" s="10"/>
      <c r="AH96" s="10"/>
      <c r="AI96" s="10"/>
      <c r="AJ96" s="10"/>
      <c r="AK96" s="10"/>
      <c r="AL96" s="10"/>
      <c r="AM96" s="10"/>
      <c r="AN96" s="10"/>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c r="HX96" s="35"/>
      <c r="HY96" s="35"/>
      <c r="HZ96" s="35"/>
      <c r="IA96" s="35"/>
      <c r="IB96" s="35"/>
      <c r="IC96" s="35"/>
      <c r="ID96" s="35"/>
      <c r="IE96" s="35"/>
      <c r="IF96" s="35"/>
      <c r="IG96" s="35"/>
      <c r="IH96" s="35"/>
      <c r="II96" s="35"/>
      <c r="IJ96" s="35"/>
      <c r="IK96" s="35"/>
      <c r="IL96" s="35"/>
      <c r="IM96" s="35"/>
      <c r="IN96" s="35"/>
      <c r="IO96" s="35"/>
      <c r="IP96" s="35"/>
      <c r="IQ96" s="35"/>
      <c r="IR96" s="35"/>
      <c r="IS96" s="35"/>
      <c r="IT96" s="35"/>
      <c r="IU96" s="35"/>
      <c r="IV96" s="35"/>
      <c r="IW96" s="35"/>
      <c r="IX96" s="35"/>
      <c r="IY96" s="35"/>
      <c r="IZ96" s="35"/>
      <c r="JA96" s="35"/>
      <c r="JB96" s="35"/>
      <c r="JC96" s="35"/>
      <c r="JD96" s="35"/>
      <c r="JE96" s="35"/>
      <c r="JF96" s="35"/>
      <c r="JG96" s="35"/>
      <c r="JH96" s="35"/>
      <c r="JI96" s="35"/>
      <c r="JJ96" s="35"/>
      <c r="JK96" s="35"/>
      <c r="JL96" s="35"/>
      <c r="JM96" s="35"/>
      <c r="JN96" s="35"/>
      <c r="JO96" s="35"/>
      <c r="JP96" s="35"/>
      <c r="JQ96" s="35"/>
      <c r="JR96" s="35"/>
      <c r="JS96" s="35"/>
      <c r="JT96" s="35"/>
      <c r="JU96" s="35"/>
      <c r="JV96" s="35"/>
      <c r="JW96" s="35"/>
      <c r="JX96" s="35"/>
      <c r="JY96" s="35"/>
      <c r="JZ96" s="35"/>
      <c r="KA96" s="35"/>
      <c r="KB96" s="35"/>
    </row>
    <row r="97" spans="1:291" s="36" customFormat="1" ht="15" outlineLevel="2" thickBot="1" x14ac:dyDescent="0.4">
      <c r="A97" s="25" t="s">
        <v>614</v>
      </c>
      <c r="B97" s="25" t="s">
        <v>652</v>
      </c>
      <c r="C97" s="26"/>
      <c r="D97" s="27" t="s">
        <v>132</v>
      </c>
      <c r="E97" s="28" t="s">
        <v>397</v>
      </c>
      <c r="F97" s="28"/>
      <c r="G97" s="37"/>
      <c r="H97" s="30">
        <v>0.25</v>
      </c>
      <c r="I97" s="31" t="s">
        <v>54</v>
      </c>
      <c r="J97" s="31">
        <v>2</v>
      </c>
      <c r="K97" s="30" t="s">
        <v>92</v>
      </c>
      <c r="L97" s="63">
        <v>600000</v>
      </c>
      <c r="M97" s="32" t="s">
        <v>4</v>
      </c>
      <c r="N97" s="33">
        <f t="shared" si="28"/>
        <v>914.69410342446224</v>
      </c>
      <c r="O97" s="159">
        <f t="shared" si="30"/>
        <v>457.34705171223112</v>
      </c>
      <c r="P97" s="37"/>
      <c r="Q97" s="34">
        <f t="shared" si="31"/>
        <v>457.34705171223112</v>
      </c>
      <c r="R97" s="34">
        <f t="shared" si="32"/>
        <v>0</v>
      </c>
      <c r="S97" s="37"/>
      <c r="T97" s="34">
        <f t="shared" si="33"/>
        <v>91.713121790489467</v>
      </c>
      <c r="U97" s="34">
        <f t="shared" si="33"/>
        <v>357.76123824460154</v>
      </c>
      <c r="V97" s="34">
        <f t="shared" si="33"/>
        <v>7.8726916771402147</v>
      </c>
      <c r="W97" s="34"/>
      <c r="X97" s="10"/>
      <c r="Y97" s="195" t="str">
        <f t="shared" si="27"/>
        <v>OK</v>
      </c>
      <c r="Z97" s="10"/>
      <c r="AA97" s="10"/>
      <c r="AB97" s="10"/>
      <c r="AC97" s="10"/>
      <c r="AD97" s="10"/>
      <c r="AE97" s="10"/>
      <c r="AF97" s="10"/>
      <c r="AG97" s="10"/>
      <c r="AH97" s="10"/>
      <c r="AI97" s="10"/>
      <c r="AJ97" s="10"/>
      <c r="AK97" s="10"/>
      <c r="AL97" s="10"/>
      <c r="AM97" s="10"/>
      <c r="AN97" s="10"/>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35"/>
      <c r="FP97" s="35"/>
      <c r="FQ97" s="35"/>
      <c r="FR97" s="35"/>
      <c r="FS97" s="35"/>
      <c r="FT97" s="35"/>
      <c r="FU97" s="35"/>
      <c r="FV97" s="35"/>
      <c r="FW97" s="35"/>
      <c r="FX97" s="35"/>
      <c r="FY97" s="35"/>
      <c r="FZ97" s="35"/>
      <c r="GA97" s="35"/>
      <c r="GB97" s="35"/>
      <c r="GC97" s="35"/>
      <c r="GD97" s="35"/>
      <c r="GE97" s="35"/>
      <c r="GF97" s="35"/>
      <c r="GG97" s="35"/>
      <c r="GH97" s="35"/>
      <c r="GI97" s="35"/>
      <c r="GJ97" s="35"/>
      <c r="GK97" s="35"/>
      <c r="GL97" s="35"/>
      <c r="GM97" s="35"/>
      <c r="GN97" s="35"/>
      <c r="GO97" s="35"/>
      <c r="GP97" s="35"/>
      <c r="GQ97" s="35"/>
      <c r="GR97" s="35"/>
      <c r="GS97" s="35"/>
      <c r="GT97" s="35"/>
      <c r="GU97" s="35"/>
      <c r="GV97" s="35"/>
      <c r="GW97" s="35"/>
      <c r="GX97" s="35"/>
      <c r="GY97" s="35"/>
      <c r="GZ97" s="35"/>
      <c r="HA97" s="35"/>
      <c r="HB97" s="35"/>
      <c r="HC97" s="35"/>
      <c r="HD97" s="35"/>
      <c r="HE97" s="35"/>
      <c r="HF97" s="35"/>
      <c r="HG97" s="35"/>
      <c r="HH97" s="35"/>
      <c r="HI97" s="35"/>
      <c r="HJ97" s="35"/>
      <c r="HK97" s="35"/>
      <c r="HL97" s="35"/>
      <c r="HM97" s="35"/>
      <c r="HN97" s="35"/>
      <c r="HO97" s="35"/>
      <c r="HP97" s="35"/>
      <c r="HQ97" s="35"/>
      <c r="HR97" s="35"/>
      <c r="HS97" s="35"/>
      <c r="HT97" s="35"/>
      <c r="HU97" s="35"/>
      <c r="HV97" s="35"/>
      <c r="HW97" s="35"/>
      <c r="HX97" s="35"/>
      <c r="HY97" s="35"/>
      <c r="HZ97" s="35"/>
      <c r="IA97" s="35"/>
      <c r="IB97" s="35"/>
      <c r="IC97" s="35"/>
      <c r="ID97" s="35"/>
      <c r="IE97" s="35"/>
      <c r="IF97" s="35"/>
      <c r="IG97" s="35"/>
      <c r="IH97" s="35"/>
      <c r="II97" s="35"/>
      <c r="IJ97" s="35"/>
      <c r="IK97" s="35"/>
      <c r="IL97" s="35"/>
      <c r="IM97" s="35"/>
      <c r="IN97" s="35"/>
      <c r="IO97" s="35"/>
      <c r="IP97" s="35"/>
      <c r="IQ97" s="35"/>
      <c r="IR97" s="35"/>
      <c r="IS97" s="35"/>
      <c r="IT97" s="35"/>
      <c r="IU97" s="35"/>
      <c r="IV97" s="35"/>
      <c r="IW97" s="35"/>
      <c r="IX97" s="35"/>
      <c r="IY97" s="35"/>
      <c r="IZ97" s="35"/>
      <c r="JA97" s="35"/>
      <c r="JB97" s="35"/>
      <c r="JC97" s="35"/>
      <c r="JD97" s="35"/>
      <c r="JE97" s="35"/>
      <c r="JF97" s="35"/>
      <c r="JG97" s="35"/>
      <c r="JH97" s="35"/>
      <c r="JI97" s="35"/>
      <c r="JJ97" s="35"/>
      <c r="JK97" s="35"/>
      <c r="JL97" s="35"/>
      <c r="JM97" s="35"/>
      <c r="JN97" s="35"/>
      <c r="JO97" s="35"/>
      <c r="JP97" s="35"/>
      <c r="JQ97" s="35"/>
      <c r="JR97" s="35"/>
      <c r="JS97" s="35"/>
      <c r="JT97" s="35"/>
      <c r="JU97" s="35"/>
      <c r="JV97" s="35"/>
      <c r="JW97" s="35"/>
      <c r="JX97" s="35"/>
      <c r="JY97" s="35"/>
      <c r="JZ97" s="35"/>
      <c r="KA97" s="35"/>
      <c r="KB97" s="35"/>
    </row>
    <row r="98" spans="1:291" s="36" customFormat="1" ht="15" thickBot="1" x14ac:dyDescent="0.4">
      <c r="A98" s="144"/>
      <c r="B98" s="341" t="s">
        <v>487</v>
      </c>
      <c r="C98" s="342"/>
      <c r="D98" s="342"/>
      <c r="E98" s="342"/>
      <c r="F98" s="342"/>
      <c r="G98" s="22"/>
      <c r="H98" s="154"/>
      <c r="I98" s="155"/>
      <c r="J98" s="155"/>
      <c r="K98" s="155"/>
      <c r="L98" s="156"/>
      <c r="M98" s="156"/>
      <c r="N98" s="156"/>
      <c r="O98" s="157">
        <f>SUBTOTAL(9,O99:O162)</f>
        <v>122597.77851292078</v>
      </c>
      <c r="P98" s="22"/>
      <c r="Q98" s="145">
        <f>SUBTOTAL(9,Q99:Q162)</f>
        <v>100462.1812100488</v>
      </c>
      <c r="R98" s="145">
        <f>SUBTOTAL(9,R99:R162)</f>
        <v>22135.597302871985</v>
      </c>
      <c r="S98" s="22"/>
      <c r="T98" s="145">
        <f>SUBTOTAL(9,T99:T162)</f>
        <v>24584.885700922223</v>
      </c>
      <c r="U98" s="145">
        <f>SUBTOTAL(9,U99:U162)</f>
        <v>95902.516223976258</v>
      </c>
      <c r="V98" s="145">
        <f>SUBTOTAL(9,V99:V162)</f>
        <v>2110.376588022375</v>
      </c>
      <c r="W98" s="145">
        <f>SUBTOTAL(9,W99:W162)</f>
        <v>0</v>
      </c>
      <c r="X98" s="10"/>
      <c r="Y98" s="195" t="str">
        <f t="shared" si="27"/>
        <v>OK</v>
      </c>
      <c r="Z98" s="10"/>
      <c r="AA98" s="10"/>
      <c r="AB98" s="10"/>
      <c r="AC98" s="10"/>
      <c r="AD98" s="10"/>
      <c r="AE98" s="10"/>
      <c r="AF98" s="10"/>
      <c r="AG98" s="10"/>
      <c r="AH98" s="10"/>
      <c r="AI98" s="10"/>
      <c r="AJ98" s="10"/>
      <c r="AK98" s="10"/>
      <c r="AL98" s="10"/>
      <c r="AM98" s="10"/>
      <c r="AN98" s="10"/>
      <c r="AO98" s="10"/>
      <c r="AP98" s="10"/>
      <c r="AQ98" s="10"/>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c r="HW98" s="35"/>
      <c r="HX98" s="35"/>
      <c r="HY98" s="35"/>
      <c r="HZ98" s="35"/>
      <c r="IA98" s="35"/>
      <c r="IB98" s="35"/>
      <c r="IC98" s="35"/>
      <c r="ID98" s="35"/>
      <c r="IE98" s="35"/>
      <c r="IF98" s="35"/>
      <c r="IG98" s="35"/>
      <c r="IH98" s="35"/>
      <c r="II98" s="35"/>
      <c r="IJ98" s="35"/>
      <c r="IK98" s="35"/>
      <c r="IL98" s="35"/>
      <c r="IM98" s="35"/>
      <c r="IN98" s="35"/>
      <c r="IO98" s="35"/>
      <c r="IP98" s="35"/>
      <c r="IQ98" s="35"/>
      <c r="IR98" s="35"/>
      <c r="IS98" s="35"/>
      <c r="IT98" s="35"/>
      <c r="IU98" s="35"/>
      <c r="IV98" s="35"/>
      <c r="IW98" s="35"/>
      <c r="IX98" s="35"/>
      <c r="IY98" s="35"/>
      <c r="IZ98" s="35"/>
      <c r="JA98" s="35"/>
      <c r="JB98" s="35"/>
      <c r="JC98" s="35"/>
      <c r="JD98" s="35"/>
      <c r="JE98" s="35"/>
      <c r="JF98" s="35"/>
      <c r="JG98" s="35"/>
      <c r="JH98" s="35"/>
      <c r="JI98" s="35"/>
      <c r="JJ98" s="35"/>
      <c r="JK98" s="35"/>
      <c r="JL98" s="35"/>
      <c r="JM98" s="35"/>
      <c r="JN98" s="35"/>
      <c r="JO98" s="35"/>
      <c r="JP98" s="35"/>
      <c r="JQ98" s="35"/>
      <c r="JR98" s="35"/>
      <c r="JS98" s="35"/>
      <c r="JT98" s="35"/>
      <c r="JU98" s="35"/>
      <c r="JV98" s="35"/>
      <c r="JW98" s="35"/>
      <c r="JX98" s="35"/>
      <c r="JY98" s="35"/>
      <c r="JZ98" s="35"/>
      <c r="KA98" s="35"/>
      <c r="KB98" s="35"/>
      <c r="KC98" s="35"/>
      <c r="KD98" s="35"/>
      <c r="KE98" s="35"/>
    </row>
    <row r="99" spans="1:291" s="36" customFormat="1" ht="15" outlineLevel="1" thickBot="1" x14ac:dyDescent="0.4">
      <c r="A99" s="40" t="s">
        <v>553</v>
      </c>
      <c r="B99" s="41"/>
      <c r="C99" s="42"/>
      <c r="D99" s="42"/>
      <c r="E99" s="43" t="s">
        <v>585</v>
      </c>
      <c r="F99" s="43"/>
      <c r="G99" s="22"/>
      <c r="H99" s="44">
        <v>1</v>
      </c>
      <c r="I99" s="44" t="s">
        <v>640</v>
      </c>
      <c r="J99" s="44">
        <v>24</v>
      </c>
      <c r="K99" s="44" t="s">
        <v>27</v>
      </c>
      <c r="L99" s="45">
        <f>IF(M99="EUR",O99/H99/J99,O99*$C$6/H99/J99)</f>
        <v>1465661.2916666667</v>
      </c>
      <c r="M99" s="45" t="s">
        <v>4</v>
      </c>
      <c r="N99" s="45">
        <f>O99/H99/J99</f>
        <v>2234.3862351749681</v>
      </c>
      <c r="O99" s="158">
        <f>SUBTOTAL(9,O100:O111)</f>
        <v>53625.269644199238</v>
      </c>
      <c r="P99" s="22"/>
      <c r="Q99" s="46">
        <f>SUBTOTAL(9,Q100:Q111)</f>
        <v>53625.269644199238</v>
      </c>
      <c r="R99" s="46">
        <f>SUBTOTAL(9,R100:R111)</f>
        <v>0</v>
      </c>
      <c r="S99" s="22"/>
      <c r="T99" s="46">
        <f>SUBTOTAL(9,T100:T111)</f>
        <v>10753.62980369849</v>
      </c>
      <c r="U99" s="46">
        <f>SUBTOTAL(9,U100:U111)</f>
        <v>41948.543884307903</v>
      </c>
      <c r="V99" s="46">
        <f>SUBTOTAL(9,V100:V111)</f>
        <v>923.09595619285949</v>
      </c>
      <c r="W99" s="46">
        <f>SUBTOTAL(9,W100:W111)</f>
        <v>0</v>
      </c>
      <c r="X99" s="10"/>
      <c r="Y99" s="195">
        <f t="shared" si="27"/>
        <v>-1.4551915228366852E-11</v>
      </c>
      <c r="Z99" s="10"/>
      <c r="AA99" s="10"/>
      <c r="AB99" s="10"/>
      <c r="AC99" s="10"/>
      <c r="AD99" s="10"/>
      <c r="AE99" s="10"/>
      <c r="AF99" s="10"/>
      <c r="AG99" s="10"/>
      <c r="AH99" s="10"/>
      <c r="AI99" s="10"/>
      <c r="AJ99" s="10"/>
      <c r="AK99" s="10"/>
      <c r="AL99" s="10"/>
      <c r="AM99" s="10"/>
      <c r="AN99" s="10"/>
      <c r="AO99" s="10"/>
      <c r="AP99" s="10"/>
      <c r="AQ99" s="10"/>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35"/>
      <c r="GR99" s="35"/>
      <c r="GS99" s="35"/>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c r="IW99" s="35"/>
      <c r="IX99" s="35"/>
      <c r="IY99" s="35"/>
      <c r="IZ99" s="35"/>
      <c r="JA99" s="35"/>
      <c r="JB99" s="35"/>
      <c r="JC99" s="35"/>
      <c r="JD99" s="35"/>
      <c r="JE99" s="35"/>
      <c r="JF99" s="35"/>
      <c r="JG99" s="35"/>
      <c r="JH99" s="35"/>
      <c r="JI99" s="35"/>
      <c r="JJ99" s="35"/>
      <c r="JK99" s="35"/>
      <c r="JL99" s="35"/>
      <c r="JM99" s="35"/>
      <c r="JN99" s="35"/>
      <c r="JO99" s="35"/>
      <c r="JP99" s="35"/>
      <c r="JQ99" s="35"/>
      <c r="JR99" s="35"/>
      <c r="JS99" s="35"/>
      <c r="JT99" s="35"/>
      <c r="JU99" s="35"/>
      <c r="JV99" s="35"/>
      <c r="JW99" s="35"/>
      <c r="JX99" s="35"/>
      <c r="JY99" s="35"/>
      <c r="JZ99" s="35"/>
      <c r="KA99" s="35"/>
      <c r="KB99" s="35"/>
      <c r="KC99" s="35"/>
      <c r="KD99" s="35"/>
      <c r="KE99" s="35"/>
    </row>
    <row r="100" spans="1:291" s="36" customFormat="1" outlineLevel="2" x14ac:dyDescent="0.35">
      <c r="A100" s="25"/>
      <c r="B100" s="25" t="s">
        <v>653</v>
      </c>
      <c r="C100" s="26"/>
      <c r="D100" s="27" t="s">
        <v>132</v>
      </c>
      <c r="E100" s="58" t="s">
        <v>68</v>
      </c>
      <c r="F100" s="28"/>
      <c r="G100" s="37"/>
      <c r="H100" s="30">
        <v>1</v>
      </c>
      <c r="I100" s="31" t="s">
        <v>54</v>
      </c>
      <c r="J100" s="31">
        <v>24</v>
      </c>
      <c r="K100" s="30" t="s">
        <v>27</v>
      </c>
      <c r="L100" s="32">
        <v>542000</v>
      </c>
      <c r="M100" s="32" t="s">
        <v>4</v>
      </c>
      <c r="N100" s="33">
        <f t="shared" si="28"/>
        <v>826.27367342676428</v>
      </c>
      <c r="O100" s="159">
        <f t="shared" ref="O100:O111" si="34">+N100*J100*H100</f>
        <v>19830.568162242344</v>
      </c>
      <c r="P100" s="37"/>
      <c r="Q100" s="34">
        <f t="shared" ref="Q100:Q111" si="35">IF(D100="MDM",O100,0)</f>
        <v>19830.568162242344</v>
      </c>
      <c r="R100" s="34">
        <f t="shared" ref="R100:R111" si="36">IF(D100="ERAD",O100,0)</f>
        <v>0</v>
      </c>
      <c r="S100" s="37"/>
      <c r="T100" s="34">
        <f t="shared" ref="T100:V111" si="37">$O100*T$8</f>
        <v>3976.6809608356239</v>
      </c>
      <c r="U100" s="34">
        <f t="shared" si="37"/>
        <v>15512.527290285925</v>
      </c>
      <c r="V100" s="34">
        <f t="shared" si="37"/>
        <v>341.35991112079972</v>
      </c>
      <c r="W100" s="34"/>
      <c r="X100" s="10"/>
      <c r="Y100" s="195" t="str">
        <f t="shared" si="27"/>
        <v>OK</v>
      </c>
      <c r="Z100" s="10"/>
      <c r="AA100" s="10"/>
      <c r="AB100" s="10"/>
      <c r="AC100" s="10"/>
      <c r="AD100" s="10"/>
      <c r="AE100" s="10"/>
      <c r="AF100" s="10"/>
      <c r="AG100" s="10"/>
      <c r="AH100" s="10"/>
      <c r="AI100" s="10"/>
      <c r="AJ100" s="10"/>
      <c r="AK100" s="10"/>
      <c r="AL100" s="10"/>
      <c r="AM100" s="10"/>
      <c r="AN100" s="10"/>
      <c r="AO100" s="10"/>
      <c r="AP100" s="10"/>
      <c r="AQ100" s="10"/>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35"/>
      <c r="FL100" s="35"/>
      <c r="FM100" s="35"/>
      <c r="FN100" s="35"/>
      <c r="FO100" s="35"/>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5"/>
      <c r="GS100" s="35"/>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c r="IP100" s="35"/>
      <c r="IQ100" s="35"/>
      <c r="IR100" s="35"/>
      <c r="IS100" s="35"/>
      <c r="IT100" s="35"/>
      <c r="IU100" s="35"/>
      <c r="IV100" s="35"/>
      <c r="IW100" s="35"/>
      <c r="IX100" s="35"/>
      <c r="IY100" s="35"/>
      <c r="IZ100" s="35"/>
      <c r="JA100" s="35"/>
      <c r="JB100" s="35"/>
      <c r="JC100" s="35"/>
      <c r="JD100" s="35"/>
      <c r="JE100" s="35"/>
      <c r="JF100" s="35"/>
      <c r="JG100" s="35"/>
      <c r="JH100" s="35"/>
      <c r="JI100" s="35"/>
      <c r="JJ100" s="35"/>
      <c r="JK100" s="35"/>
      <c r="JL100" s="35"/>
      <c r="JM100" s="35"/>
      <c r="JN100" s="35"/>
      <c r="JO100" s="35"/>
      <c r="JP100" s="35"/>
      <c r="JQ100" s="35"/>
      <c r="JR100" s="35"/>
      <c r="JS100" s="35"/>
      <c r="JT100" s="35"/>
      <c r="JU100" s="35"/>
      <c r="JV100" s="35"/>
      <c r="JW100" s="35"/>
      <c r="JX100" s="35"/>
      <c r="JY100" s="35"/>
      <c r="JZ100" s="35"/>
      <c r="KA100" s="35"/>
      <c r="KB100" s="35"/>
      <c r="KC100" s="35"/>
      <c r="KD100" s="35"/>
      <c r="KE100" s="35"/>
    </row>
    <row r="101" spans="1:291" s="36" customFormat="1" outlineLevel="2" x14ac:dyDescent="0.35">
      <c r="A101" s="25"/>
      <c r="B101" s="25" t="s">
        <v>653</v>
      </c>
      <c r="C101" s="26"/>
      <c r="D101" s="27" t="s">
        <v>132</v>
      </c>
      <c r="E101" s="58" t="s">
        <v>55</v>
      </c>
      <c r="F101" s="28"/>
      <c r="G101" s="37"/>
      <c r="H101" s="30">
        <v>1</v>
      </c>
      <c r="I101" s="31" t="s">
        <v>54</v>
      </c>
      <c r="J101" s="31">
        <v>24</v>
      </c>
      <c r="K101" s="30" t="s">
        <v>27</v>
      </c>
      <c r="L101" s="32">
        <v>500000</v>
      </c>
      <c r="M101" s="32" t="s">
        <v>4</v>
      </c>
      <c r="N101" s="33">
        <f t="shared" si="28"/>
        <v>762.24508618705192</v>
      </c>
      <c r="O101" s="159">
        <f t="shared" si="34"/>
        <v>18293.882068489245</v>
      </c>
      <c r="P101" s="37"/>
      <c r="Q101" s="34">
        <f t="shared" si="35"/>
        <v>18293.882068489245</v>
      </c>
      <c r="R101" s="34">
        <f t="shared" si="36"/>
        <v>0</v>
      </c>
      <c r="S101" s="37"/>
      <c r="T101" s="34">
        <f t="shared" si="37"/>
        <v>3668.5248716195788</v>
      </c>
      <c r="U101" s="34">
        <f t="shared" si="37"/>
        <v>14310.449529784064</v>
      </c>
      <c r="V101" s="34">
        <f t="shared" si="37"/>
        <v>314.90766708560858</v>
      </c>
      <c r="W101" s="34"/>
      <c r="X101" s="10"/>
      <c r="Y101" s="195">
        <f t="shared" si="27"/>
        <v>-7.2759576141834259E-12</v>
      </c>
      <c r="Z101" s="10"/>
      <c r="AA101" s="10"/>
      <c r="AB101" s="10"/>
      <c r="AC101" s="10"/>
      <c r="AD101" s="10"/>
      <c r="AE101" s="10"/>
      <c r="AF101" s="10"/>
      <c r="AG101" s="10"/>
      <c r="AH101" s="10"/>
      <c r="AI101" s="10"/>
      <c r="AJ101" s="10"/>
      <c r="AK101" s="10"/>
      <c r="AL101" s="10"/>
      <c r="AM101" s="10"/>
      <c r="AN101" s="10"/>
      <c r="AO101" s="10"/>
      <c r="AP101" s="10"/>
      <c r="AQ101" s="10"/>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35"/>
      <c r="FD101" s="35"/>
      <c r="FE101" s="35"/>
      <c r="FF101" s="35"/>
      <c r="FG101" s="35"/>
      <c r="FH101" s="35"/>
      <c r="FI101" s="35"/>
      <c r="FJ101" s="35"/>
      <c r="FK101" s="35"/>
      <c r="FL101" s="35"/>
      <c r="FM101" s="35"/>
      <c r="FN101" s="35"/>
      <c r="FO101" s="35"/>
      <c r="FP101" s="35"/>
      <c r="FQ101" s="35"/>
      <c r="FR101" s="35"/>
      <c r="FS101" s="35"/>
      <c r="FT101" s="35"/>
      <c r="FU101" s="35"/>
      <c r="FV101" s="35"/>
      <c r="FW101" s="35"/>
      <c r="FX101" s="35"/>
      <c r="FY101" s="35"/>
      <c r="FZ101" s="35"/>
      <c r="GA101" s="35"/>
      <c r="GB101" s="35"/>
      <c r="GC101" s="35"/>
      <c r="GD101" s="35"/>
      <c r="GE101" s="35"/>
      <c r="GF101" s="35"/>
      <c r="GG101" s="35"/>
      <c r="GH101" s="35"/>
      <c r="GI101" s="35"/>
      <c r="GJ101" s="35"/>
      <c r="GK101" s="35"/>
      <c r="GL101" s="35"/>
      <c r="GM101" s="35"/>
      <c r="GN101" s="35"/>
      <c r="GO101" s="35"/>
      <c r="GP101" s="35"/>
      <c r="GQ101" s="35"/>
      <c r="GR101" s="35"/>
      <c r="GS101" s="35"/>
      <c r="GT101" s="35"/>
      <c r="GU101" s="35"/>
      <c r="GV101" s="35"/>
      <c r="GW101" s="35"/>
      <c r="GX101" s="35"/>
      <c r="GY101" s="35"/>
      <c r="GZ101" s="35"/>
      <c r="HA101" s="35"/>
      <c r="HB101" s="35"/>
      <c r="HC101" s="35"/>
      <c r="HD101" s="35"/>
      <c r="HE101" s="35"/>
      <c r="HF101" s="35"/>
      <c r="HG101" s="35"/>
      <c r="HH101" s="35"/>
      <c r="HI101" s="35"/>
      <c r="HJ101" s="35"/>
      <c r="HK101" s="35"/>
      <c r="HL101" s="35"/>
      <c r="HM101" s="35"/>
      <c r="HN101" s="35"/>
      <c r="HO101" s="35"/>
      <c r="HP101" s="35"/>
      <c r="HQ101" s="35"/>
      <c r="HR101" s="35"/>
      <c r="HS101" s="35"/>
      <c r="HT101" s="35"/>
      <c r="HU101" s="35"/>
      <c r="HV101" s="35"/>
      <c r="HW101" s="35"/>
      <c r="HX101" s="35"/>
      <c r="HY101" s="35"/>
      <c r="HZ101" s="35"/>
      <c r="IA101" s="35"/>
      <c r="IB101" s="35"/>
      <c r="IC101" s="35"/>
      <c r="ID101" s="35"/>
      <c r="IE101" s="35"/>
      <c r="IF101" s="35"/>
      <c r="IG101" s="35"/>
      <c r="IH101" s="35"/>
      <c r="II101" s="35"/>
      <c r="IJ101" s="35"/>
      <c r="IK101" s="35"/>
      <c r="IL101" s="35"/>
      <c r="IM101" s="35"/>
      <c r="IN101" s="35"/>
      <c r="IO101" s="35"/>
      <c r="IP101" s="35"/>
      <c r="IQ101" s="35"/>
      <c r="IR101" s="35"/>
      <c r="IS101" s="35"/>
      <c r="IT101" s="35"/>
      <c r="IU101" s="35"/>
      <c r="IV101" s="35"/>
      <c r="IW101" s="35"/>
      <c r="IX101" s="35"/>
      <c r="IY101" s="35"/>
      <c r="IZ101" s="35"/>
      <c r="JA101" s="35"/>
      <c r="JB101" s="35"/>
      <c r="JC101" s="35"/>
      <c r="JD101" s="35"/>
      <c r="JE101" s="35"/>
      <c r="JF101" s="35"/>
      <c r="JG101" s="35"/>
      <c r="JH101" s="35"/>
      <c r="JI101" s="35"/>
      <c r="JJ101" s="35"/>
      <c r="JK101" s="35"/>
      <c r="JL101" s="35"/>
      <c r="JM101" s="35"/>
      <c r="JN101" s="35"/>
      <c r="JO101" s="35"/>
      <c r="JP101" s="35"/>
      <c r="JQ101" s="35"/>
      <c r="JR101" s="35"/>
      <c r="JS101" s="35"/>
      <c r="JT101" s="35"/>
      <c r="JU101" s="35"/>
      <c r="JV101" s="35"/>
      <c r="JW101" s="35"/>
      <c r="JX101" s="35"/>
      <c r="JY101" s="35"/>
      <c r="JZ101" s="35"/>
      <c r="KA101" s="35"/>
      <c r="KB101" s="35"/>
      <c r="KC101" s="35"/>
      <c r="KD101" s="35"/>
      <c r="KE101" s="35"/>
    </row>
    <row r="102" spans="1:291" s="36" customFormat="1" outlineLevel="2" x14ac:dyDescent="0.35">
      <c r="A102" s="25"/>
      <c r="B102" s="25" t="s">
        <v>653</v>
      </c>
      <c r="C102" s="26"/>
      <c r="D102" s="27" t="s">
        <v>132</v>
      </c>
      <c r="E102" s="58" t="s">
        <v>56</v>
      </c>
      <c r="F102" s="28"/>
      <c r="G102" s="37"/>
      <c r="H102" s="30">
        <v>1</v>
      </c>
      <c r="I102" s="31" t="s">
        <v>54</v>
      </c>
      <c r="J102" s="31">
        <v>24</v>
      </c>
      <c r="K102" s="30" t="s">
        <v>27</v>
      </c>
      <c r="L102" s="32">
        <v>115000</v>
      </c>
      <c r="M102" s="32" t="s">
        <v>4</v>
      </c>
      <c r="N102" s="33">
        <f t="shared" si="28"/>
        <v>175.31636982302194</v>
      </c>
      <c r="O102" s="159">
        <f t="shared" si="34"/>
        <v>4207.5928757525271</v>
      </c>
      <c r="P102" s="37"/>
      <c r="Q102" s="34">
        <f t="shared" si="35"/>
        <v>4207.5928757525271</v>
      </c>
      <c r="R102" s="34">
        <f t="shared" si="36"/>
        <v>0</v>
      </c>
      <c r="S102" s="37"/>
      <c r="T102" s="34">
        <f t="shared" si="37"/>
        <v>843.76072047250329</v>
      </c>
      <c r="U102" s="34">
        <f t="shared" si="37"/>
        <v>3291.4033918503351</v>
      </c>
      <c r="V102" s="34">
        <f t="shared" si="37"/>
        <v>72.42876342968998</v>
      </c>
      <c r="W102" s="34"/>
      <c r="X102" s="10"/>
      <c r="Y102" s="195" t="str">
        <f t="shared" si="27"/>
        <v>OK</v>
      </c>
      <c r="Z102" s="10"/>
      <c r="AA102" s="10"/>
      <c r="AB102" s="10"/>
      <c r="AC102" s="10"/>
      <c r="AD102" s="10"/>
      <c r="AE102" s="10"/>
      <c r="AF102" s="10"/>
      <c r="AG102" s="10"/>
      <c r="AH102" s="10"/>
      <c r="AI102" s="10"/>
      <c r="AJ102" s="10"/>
      <c r="AK102" s="10"/>
      <c r="AL102" s="10"/>
      <c r="AM102" s="10"/>
      <c r="AN102" s="10"/>
      <c r="AO102" s="10"/>
      <c r="AP102" s="10"/>
      <c r="AQ102" s="10"/>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c r="ET102" s="35"/>
      <c r="EU102" s="35"/>
      <c r="EV102" s="35"/>
      <c r="EW102" s="35"/>
      <c r="EX102" s="35"/>
      <c r="EY102" s="35"/>
      <c r="EZ102" s="35"/>
      <c r="FA102" s="35"/>
      <c r="FB102" s="35"/>
      <c r="FC102" s="35"/>
      <c r="FD102" s="35"/>
      <c r="FE102" s="35"/>
      <c r="FF102" s="35"/>
      <c r="FG102" s="35"/>
      <c r="FH102" s="35"/>
      <c r="FI102" s="35"/>
      <c r="FJ102" s="35"/>
      <c r="FK102" s="35"/>
      <c r="FL102" s="35"/>
      <c r="FM102" s="35"/>
      <c r="FN102" s="35"/>
      <c r="FO102" s="35"/>
      <c r="FP102" s="35"/>
      <c r="FQ102" s="35"/>
      <c r="FR102" s="35"/>
      <c r="FS102" s="35"/>
      <c r="FT102" s="35"/>
      <c r="FU102" s="35"/>
      <c r="FV102" s="35"/>
      <c r="FW102" s="35"/>
      <c r="FX102" s="35"/>
      <c r="FY102" s="35"/>
      <c r="FZ102" s="35"/>
      <c r="GA102" s="35"/>
      <c r="GB102" s="35"/>
      <c r="GC102" s="35"/>
      <c r="GD102" s="35"/>
      <c r="GE102" s="35"/>
      <c r="GF102" s="35"/>
      <c r="GG102" s="35"/>
      <c r="GH102" s="35"/>
      <c r="GI102" s="35"/>
      <c r="GJ102" s="35"/>
      <c r="GK102" s="35"/>
      <c r="GL102" s="35"/>
      <c r="GM102" s="35"/>
      <c r="GN102" s="35"/>
      <c r="GO102" s="35"/>
      <c r="GP102" s="35"/>
      <c r="GQ102" s="35"/>
      <c r="GR102" s="35"/>
      <c r="GS102" s="35"/>
      <c r="GT102" s="35"/>
      <c r="GU102" s="35"/>
      <c r="GV102" s="35"/>
      <c r="GW102" s="35"/>
      <c r="GX102" s="35"/>
      <c r="GY102" s="35"/>
      <c r="GZ102" s="35"/>
      <c r="HA102" s="35"/>
      <c r="HB102" s="35"/>
      <c r="HC102" s="35"/>
      <c r="HD102" s="35"/>
      <c r="HE102" s="35"/>
      <c r="HF102" s="35"/>
      <c r="HG102" s="35"/>
      <c r="HH102" s="35"/>
      <c r="HI102" s="35"/>
      <c r="HJ102" s="35"/>
      <c r="HK102" s="35"/>
      <c r="HL102" s="35"/>
      <c r="HM102" s="35"/>
      <c r="HN102" s="35"/>
      <c r="HO102" s="35"/>
      <c r="HP102" s="35"/>
      <c r="HQ102" s="35"/>
      <c r="HR102" s="35"/>
      <c r="HS102" s="35"/>
      <c r="HT102" s="35"/>
      <c r="HU102" s="35"/>
      <c r="HV102" s="35"/>
      <c r="HW102" s="35"/>
      <c r="HX102" s="35"/>
      <c r="HY102" s="35"/>
      <c r="HZ102" s="35"/>
      <c r="IA102" s="35"/>
      <c r="IB102" s="35"/>
      <c r="IC102" s="35"/>
      <c r="ID102" s="35"/>
      <c r="IE102" s="35"/>
      <c r="IF102" s="35"/>
      <c r="IG102" s="35"/>
      <c r="IH102" s="35"/>
      <c r="II102" s="35"/>
      <c r="IJ102" s="35"/>
      <c r="IK102" s="35"/>
      <c r="IL102" s="35"/>
      <c r="IM102" s="35"/>
      <c r="IN102" s="35"/>
      <c r="IO102" s="35"/>
      <c r="IP102" s="35"/>
      <c r="IQ102" s="35"/>
      <c r="IR102" s="35"/>
      <c r="IS102" s="35"/>
      <c r="IT102" s="35"/>
      <c r="IU102" s="35"/>
      <c r="IV102" s="35"/>
      <c r="IW102" s="35"/>
      <c r="IX102" s="35"/>
      <c r="IY102" s="35"/>
      <c r="IZ102" s="35"/>
      <c r="JA102" s="35"/>
      <c r="JB102" s="35"/>
      <c r="JC102" s="35"/>
      <c r="JD102" s="35"/>
      <c r="JE102" s="35"/>
      <c r="JF102" s="35"/>
      <c r="JG102" s="35"/>
      <c r="JH102" s="35"/>
      <c r="JI102" s="35"/>
      <c r="JJ102" s="35"/>
      <c r="JK102" s="35"/>
      <c r="JL102" s="35"/>
      <c r="JM102" s="35"/>
      <c r="JN102" s="35"/>
      <c r="JO102" s="35"/>
      <c r="JP102" s="35"/>
      <c r="JQ102" s="35"/>
      <c r="JR102" s="35"/>
      <c r="JS102" s="35"/>
      <c r="JT102" s="35"/>
      <c r="JU102" s="35"/>
      <c r="JV102" s="35"/>
      <c r="JW102" s="35"/>
      <c r="JX102" s="35"/>
      <c r="JY102" s="35"/>
      <c r="JZ102" s="35"/>
      <c r="KA102" s="35"/>
      <c r="KB102" s="35"/>
      <c r="KC102" s="35"/>
      <c r="KD102" s="35"/>
      <c r="KE102" s="35"/>
    </row>
    <row r="103" spans="1:291" s="36" customFormat="1" outlineLevel="2" x14ac:dyDescent="0.35">
      <c r="A103" s="25"/>
      <c r="B103" s="25" t="s">
        <v>653</v>
      </c>
      <c r="C103" s="26"/>
      <c r="D103" s="27" t="s">
        <v>132</v>
      </c>
      <c r="E103" s="58" t="s">
        <v>69</v>
      </c>
      <c r="F103" s="28" t="s">
        <v>70</v>
      </c>
      <c r="G103" s="37"/>
      <c r="H103" s="30">
        <v>1</v>
      </c>
      <c r="I103" s="31" t="s">
        <v>54</v>
      </c>
      <c r="J103" s="31">
        <v>24</v>
      </c>
      <c r="K103" s="30" t="s">
        <v>27</v>
      </c>
      <c r="L103" s="32">
        <f>3000*655.957/24</f>
        <v>81994.625</v>
      </c>
      <c r="M103" s="32" t="s">
        <v>4</v>
      </c>
      <c r="N103" s="33">
        <f t="shared" si="28"/>
        <v>125</v>
      </c>
      <c r="O103" s="159">
        <f t="shared" si="34"/>
        <v>3000</v>
      </c>
      <c r="P103" s="37"/>
      <c r="Q103" s="34">
        <f t="shared" si="35"/>
        <v>3000</v>
      </c>
      <c r="R103" s="34">
        <f t="shared" si="36"/>
        <v>0</v>
      </c>
      <c r="S103" s="37"/>
      <c r="T103" s="34">
        <f t="shared" si="37"/>
        <v>601.59864230324104</v>
      </c>
      <c r="U103" s="34">
        <f t="shared" si="37"/>
        <v>2346.759885552141</v>
      </c>
      <c r="V103" s="34">
        <f t="shared" si="37"/>
        <v>51.641472144618639</v>
      </c>
      <c r="W103" s="34"/>
      <c r="X103" s="10"/>
      <c r="Y103" s="195" t="str">
        <f t="shared" si="27"/>
        <v>OK</v>
      </c>
      <c r="Z103" s="10"/>
      <c r="AA103" s="10"/>
      <c r="AB103" s="10"/>
      <c r="AC103" s="10"/>
      <c r="AD103" s="10"/>
      <c r="AE103" s="10"/>
      <c r="AF103" s="10"/>
      <c r="AG103" s="10"/>
      <c r="AH103" s="10"/>
      <c r="AI103" s="10"/>
      <c r="AJ103" s="10"/>
      <c r="AK103" s="10"/>
      <c r="AL103" s="10"/>
      <c r="AM103" s="10"/>
      <c r="AN103" s="10"/>
      <c r="AO103" s="10"/>
      <c r="AP103" s="10"/>
      <c r="AQ103" s="10"/>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35"/>
      <c r="FD103" s="35"/>
      <c r="FE103" s="35"/>
      <c r="FF103" s="35"/>
      <c r="FG103" s="35"/>
      <c r="FH103" s="35"/>
      <c r="FI103" s="35"/>
      <c r="FJ103" s="35"/>
      <c r="FK103" s="35"/>
      <c r="FL103" s="35"/>
      <c r="FM103" s="35"/>
      <c r="FN103" s="35"/>
      <c r="FO103" s="35"/>
      <c r="FP103" s="35"/>
      <c r="FQ103" s="35"/>
      <c r="FR103" s="35"/>
      <c r="FS103" s="35"/>
      <c r="FT103" s="35"/>
      <c r="FU103" s="35"/>
      <c r="FV103" s="35"/>
      <c r="FW103" s="35"/>
      <c r="FX103" s="35"/>
      <c r="FY103" s="35"/>
      <c r="FZ103" s="35"/>
      <c r="GA103" s="35"/>
      <c r="GB103" s="35"/>
      <c r="GC103" s="35"/>
      <c r="GD103" s="35"/>
      <c r="GE103" s="35"/>
      <c r="GF103" s="35"/>
      <c r="GG103" s="35"/>
      <c r="GH103" s="35"/>
      <c r="GI103" s="35"/>
      <c r="GJ103" s="35"/>
      <c r="GK103" s="35"/>
      <c r="GL103" s="35"/>
      <c r="GM103" s="35"/>
      <c r="GN103" s="35"/>
      <c r="GO103" s="35"/>
      <c r="GP103" s="35"/>
      <c r="GQ103" s="35"/>
      <c r="GR103" s="35"/>
      <c r="GS103" s="35"/>
      <c r="GT103" s="35"/>
      <c r="GU103" s="35"/>
      <c r="GV103" s="35"/>
      <c r="GW103" s="35"/>
      <c r="GX103" s="35"/>
      <c r="GY103" s="35"/>
      <c r="GZ103" s="35"/>
      <c r="HA103" s="35"/>
      <c r="HB103" s="35"/>
      <c r="HC103" s="35"/>
      <c r="HD103" s="35"/>
      <c r="HE103" s="35"/>
      <c r="HF103" s="35"/>
      <c r="HG103" s="35"/>
      <c r="HH103" s="35"/>
      <c r="HI103" s="35"/>
      <c r="HJ103" s="35"/>
      <c r="HK103" s="35"/>
      <c r="HL103" s="35"/>
      <c r="HM103" s="35"/>
      <c r="HN103" s="35"/>
      <c r="HO103" s="35"/>
      <c r="HP103" s="35"/>
      <c r="HQ103" s="35"/>
      <c r="HR103" s="35"/>
      <c r="HS103" s="35"/>
      <c r="HT103" s="35"/>
      <c r="HU103" s="35"/>
      <c r="HV103" s="35"/>
      <c r="HW103" s="35"/>
      <c r="HX103" s="35"/>
      <c r="HY103" s="35"/>
      <c r="HZ103" s="35"/>
      <c r="IA103" s="35"/>
      <c r="IB103" s="35"/>
      <c r="IC103" s="35"/>
      <c r="ID103" s="35"/>
      <c r="IE103" s="35"/>
      <c r="IF103" s="35"/>
      <c r="IG103" s="35"/>
      <c r="IH103" s="35"/>
      <c r="II103" s="35"/>
      <c r="IJ103" s="35"/>
      <c r="IK103" s="35"/>
      <c r="IL103" s="35"/>
      <c r="IM103" s="35"/>
      <c r="IN103" s="35"/>
      <c r="IO103" s="35"/>
      <c r="IP103" s="35"/>
      <c r="IQ103" s="35"/>
      <c r="IR103" s="35"/>
      <c r="IS103" s="35"/>
      <c r="IT103" s="35"/>
      <c r="IU103" s="35"/>
      <c r="IV103" s="35"/>
      <c r="IW103" s="35"/>
      <c r="IX103" s="35"/>
      <c r="IY103" s="35"/>
      <c r="IZ103" s="35"/>
      <c r="JA103" s="35"/>
      <c r="JB103" s="35"/>
      <c r="JC103" s="35"/>
      <c r="JD103" s="35"/>
      <c r="JE103" s="35"/>
      <c r="JF103" s="35"/>
      <c r="JG103" s="35"/>
      <c r="JH103" s="35"/>
      <c r="JI103" s="35"/>
      <c r="JJ103" s="35"/>
      <c r="JK103" s="35"/>
      <c r="JL103" s="35"/>
      <c r="JM103" s="35"/>
      <c r="JN103" s="35"/>
      <c r="JO103" s="35"/>
      <c r="JP103" s="35"/>
      <c r="JQ103" s="35"/>
      <c r="JR103" s="35"/>
      <c r="JS103" s="35"/>
      <c r="JT103" s="35"/>
      <c r="JU103" s="35"/>
      <c r="JV103" s="35"/>
      <c r="JW103" s="35"/>
      <c r="JX103" s="35"/>
      <c r="JY103" s="35"/>
      <c r="JZ103" s="35"/>
      <c r="KA103" s="35"/>
      <c r="KB103" s="35"/>
      <c r="KC103" s="35"/>
      <c r="KD103" s="35"/>
      <c r="KE103" s="35"/>
    </row>
    <row r="104" spans="1:291" s="36" customFormat="1" outlineLevel="2" x14ac:dyDescent="0.35">
      <c r="A104" s="25"/>
      <c r="B104" s="25" t="s">
        <v>653</v>
      </c>
      <c r="C104" s="26"/>
      <c r="D104" s="27" t="s">
        <v>132</v>
      </c>
      <c r="E104" s="58" t="s">
        <v>57</v>
      </c>
      <c r="F104" s="28"/>
      <c r="G104" s="37"/>
      <c r="H104" s="30">
        <v>50</v>
      </c>
      <c r="I104" s="31" t="s">
        <v>58</v>
      </c>
      <c r="J104" s="31">
        <v>24</v>
      </c>
      <c r="K104" s="30" t="s">
        <v>27</v>
      </c>
      <c r="L104" s="32">
        <v>900</v>
      </c>
      <c r="M104" s="32" t="s">
        <v>4</v>
      </c>
      <c r="N104" s="33">
        <f t="shared" si="28"/>
        <v>1.3720411551366933</v>
      </c>
      <c r="O104" s="159">
        <f t="shared" si="34"/>
        <v>1646.4493861640321</v>
      </c>
      <c r="P104" s="37"/>
      <c r="Q104" s="34">
        <f t="shared" si="35"/>
        <v>1646.4493861640321</v>
      </c>
      <c r="R104" s="34">
        <f t="shared" si="36"/>
        <v>0</v>
      </c>
      <c r="S104" s="37"/>
      <c r="T104" s="34">
        <f t="shared" si="37"/>
        <v>330.16723844576211</v>
      </c>
      <c r="U104" s="34">
        <f t="shared" si="37"/>
        <v>1287.9404576805657</v>
      </c>
      <c r="V104" s="34">
        <f t="shared" si="37"/>
        <v>28.341690037704772</v>
      </c>
      <c r="W104" s="34"/>
      <c r="X104" s="10"/>
      <c r="Y104" s="195" t="str">
        <f t="shared" si="27"/>
        <v>OK</v>
      </c>
      <c r="Z104" s="10"/>
      <c r="AA104" s="10"/>
      <c r="AB104" s="10"/>
      <c r="AC104" s="10"/>
      <c r="AD104" s="10"/>
      <c r="AE104" s="10"/>
      <c r="AF104" s="10"/>
      <c r="AG104" s="10"/>
      <c r="AH104" s="10"/>
      <c r="AI104" s="10"/>
      <c r="AJ104" s="10"/>
      <c r="AK104" s="10"/>
      <c r="AL104" s="10"/>
      <c r="AM104" s="10"/>
      <c r="AN104" s="10"/>
      <c r="AO104" s="10"/>
      <c r="AP104" s="10"/>
      <c r="AQ104" s="10"/>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35"/>
      <c r="FD104" s="35"/>
      <c r="FE104" s="35"/>
      <c r="FF104" s="35"/>
      <c r="FG104" s="35"/>
      <c r="FH104" s="35"/>
      <c r="FI104" s="35"/>
      <c r="FJ104" s="35"/>
      <c r="FK104" s="35"/>
      <c r="FL104" s="35"/>
      <c r="FM104" s="35"/>
      <c r="FN104" s="35"/>
      <c r="FO104" s="35"/>
      <c r="FP104" s="35"/>
      <c r="FQ104" s="35"/>
      <c r="FR104" s="35"/>
      <c r="FS104" s="35"/>
      <c r="FT104" s="35"/>
      <c r="FU104" s="35"/>
      <c r="FV104" s="35"/>
      <c r="FW104" s="35"/>
      <c r="FX104" s="35"/>
      <c r="FY104" s="35"/>
      <c r="FZ104" s="35"/>
      <c r="GA104" s="35"/>
      <c r="GB104" s="35"/>
      <c r="GC104" s="35"/>
      <c r="GD104" s="35"/>
      <c r="GE104" s="35"/>
      <c r="GF104" s="35"/>
      <c r="GG104" s="35"/>
      <c r="GH104" s="35"/>
      <c r="GI104" s="35"/>
      <c r="GJ104" s="35"/>
      <c r="GK104" s="35"/>
      <c r="GL104" s="35"/>
      <c r="GM104" s="35"/>
      <c r="GN104" s="35"/>
      <c r="GO104" s="35"/>
      <c r="GP104" s="35"/>
      <c r="GQ104" s="35"/>
      <c r="GR104" s="35"/>
      <c r="GS104" s="35"/>
      <c r="GT104" s="35"/>
      <c r="GU104" s="35"/>
      <c r="GV104" s="35"/>
      <c r="GW104" s="35"/>
      <c r="GX104" s="35"/>
      <c r="GY104" s="35"/>
      <c r="GZ104" s="35"/>
      <c r="HA104" s="35"/>
      <c r="HB104" s="35"/>
      <c r="HC104" s="35"/>
      <c r="HD104" s="35"/>
      <c r="HE104" s="35"/>
      <c r="HF104" s="35"/>
      <c r="HG104" s="35"/>
      <c r="HH104" s="35"/>
      <c r="HI104" s="35"/>
      <c r="HJ104" s="35"/>
      <c r="HK104" s="35"/>
      <c r="HL104" s="35"/>
      <c r="HM104" s="35"/>
      <c r="HN104" s="35"/>
      <c r="HO104" s="35"/>
      <c r="HP104" s="35"/>
      <c r="HQ104" s="35"/>
      <c r="HR104" s="35"/>
      <c r="HS104" s="35"/>
      <c r="HT104" s="35"/>
      <c r="HU104" s="35"/>
      <c r="HV104" s="35"/>
      <c r="HW104" s="35"/>
      <c r="HX104" s="35"/>
      <c r="HY104" s="35"/>
      <c r="HZ104" s="35"/>
      <c r="IA104" s="35"/>
      <c r="IB104" s="35"/>
      <c r="IC104" s="35"/>
      <c r="ID104" s="35"/>
      <c r="IE104" s="35"/>
      <c r="IF104" s="35"/>
      <c r="IG104" s="35"/>
      <c r="IH104" s="35"/>
      <c r="II104" s="35"/>
      <c r="IJ104" s="35"/>
      <c r="IK104" s="35"/>
      <c r="IL104" s="35"/>
      <c r="IM104" s="35"/>
      <c r="IN104" s="35"/>
      <c r="IO104" s="35"/>
      <c r="IP104" s="35"/>
      <c r="IQ104" s="35"/>
      <c r="IR104" s="35"/>
      <c r="IS104" s="35"/>
      <c r="IT104" s="35"/>
      <c r="IU104" s="35"/>
      <c r="IV104" s="35"/>
      <c r="IW104" s="35"/>
      <c r="IX104" s="35"/>
      <c r="IY104" s="35"/>
      <c r="IZ104" s="35"/>
      <c r="JA104" s="35"/>
      <c r="JB104" s="35"/>
      <c r="JC104" s="35"/>
      <c r="JD104" s="35"/>
      <c r="JE104" s="35"/>
      <c r="JF104" s="35"/>
      <c r="JG104" s="35"/>
      <c r="JH104" s="35"/>
      <c r="JI104" s="35"/>
      <c r="JJ104" s="35"/>
      <c r="JK104" s="35"/>
      <c r="JL104" s="35"/>
      <c r="JM104" s="35"/>
      <c r="JN104" s="35"/>
      <c r="JO104" s="35"/>
      <c r="JP104" s="35"/>
      <c r="JQ104" s="35"/>
      <c r="JR104" s="35"/>
      <c r="JS104" s="35"/>
      <c r="JT104" s="35"/>
      <c r="JU104" s="35"/>
      <c r="JV104" s="35"/>
      <c r="JW104" s="35"/>
      <c r="JX104" s="35"/>
      <c r="JY104" s="35"/>
      <c r="JZ104" s="35"/>
      <c r="KA104" s="35"/>
      <c r="KB104" s="35"/>
      <c r="KC104" s="35"/>
      <c r="KD104" s="35"/>
      <c r="KE104" s="35"/>
    </row>
    <row r="105" spans="1:291" s="36" customFormat="1" outlineLevel="2" x14ac:dyDescent="0.35">
      <c r="A105" s="25"/>
      <c r="B105" s="25" t="s">
        <v>653</v>
      </c>
      <c r="C105" s="26"/>
      <c r="D105" s="27" t="s">
        <v>132</v>
      </c>
      <c r="E105" s="58" t="s">
        <v>59</v>
      </c>
      <c r="F105" s="28"/>
      <c r="G105" s="37"/>
      <c r="H105" s="30">
        <v>1</v>
      </c>
      <c r="I105" s="31" t="s">
        <v>54</v>
      </c>
      <c r="J105" s="31">
        <v>24</v>
      </c>
      <c r="K105" s="30" t="s">
        <v>27</v>
      </c>
      <c r="L105" s="32">
        <v>50000</v>
      </c>
      <c r="M105" s="32" t="s">
        <v>4</v>
      </c>
      <c r="N105" s="33">
        <f t="shared" si="28"/>
        <v>76.224508618705187</v>
      </c>
      <c r="O105" s="159">
        <f t="shared" si="34"/>
        <v>1829.3882068489245</v>
      </c>
      <c r="P105" s="37"/>
      <c r="Q105" s="34">
        <f t="shared" si="35"/>
        <v>1829.3882068489245</v>
      </c>
      <c r="R105" s="34">
        <f t="shared" si="36"/>
        <v>0</v>
      </c>
      <c r="S105" s="37"/>
      <c r="T105" s="34">
        <f t="shared" si="37"/>
        <v>366.85248716195787</v>
      </c>
      <c r="U105" s="34">
        <f t="shared" si="37"/>
        <v>1431.0449529784062</v>
      </c>
      <c r="V105" s="34">
        <f t="shared" si="37"/>
        <v>31.490766708560859</v>
      </c>
      <c r="W105" s="34"/>
      <c r="X105" s="10"/>
      <c r="Y105" s="195" t="str">
        <f t="shared" si="27"/>
        <v>OK</v>
      </c>
      <c r="Z105" s="10"/>
      <c r="AA105" s="10"/>
      <c r="AB105" s="10"/>
      <c r="AC105" s="10"/>
      <c r="AD105" s="10"/>
      <c r="AE105" s="10"/>
      <c r="AF105" s="10"/>
      <c r="AG105" s="10"/>
      <c r="AH105" s="10"/>
      <c r="AI105" s="10"/>
      <c r="AJ105" s="10"/>
      <c r="AK105" s="10"/>
      <c r="AL105" s="10"/>
      <c r="AM105" s="10"/>
      <c r="AN105" s="10"/>
      <c r="AO105" s="10"/>
      <c r="AP105" s="10"/>
      <c r="AQ105" s="10"/>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c r="ET105" s="35"/>
      <c r="EU105" s="35"/>
      <c r="EV105" s="35"/>
      <c r="EW105" s="35"/>
      <c r="EX105" s="35"/>
      <c r="EY105" s="35"/>
      <c r="EZ105" s="35"/>
      <c r="FA105" s="35"/>
      <c r="FB105" s="35"/>
      <c r="FC105" s="35"/>
      <c r="FD105" s="35"/>
      <c r="FE105" s="35"/>
      <c r="FF105" s="35"/>
      <c r="FG105" s="35"/>
      <c r="FH105" s="35"/>
      <c r="FI105" s="35"/>
      <c r="FJ105" s="35"/>
      <c r="FK105" s="35"/>
      <c r="FL105" s="35"/>
      <c r="FM105" s="35"/>
      <c r="FN105" s="35"/>
      <c r="FO105" s="35"/>
      <c r="FP105" s="35"/>
      <c r="FQ105" s="35"/>
      <c r="FR105" s="35"/>
      <c r="FS105" s="35"/>
      <c r="FT105" s="35"/>
      <c r="FU105" s="35"/>
      <c r="FV105" s="35"/>
      <c r="FW105" s="35"/>
      <c r="FX105" s="35"/>
      <c r="FY105" s="35"/>
      <c r="FZ105" s="35"/>
      <c r="GA105" s="35"/>
      <c r="GB105" s="35"/>
      <c r="GC105" s="35"/>
      <c r="GD105" s="35"/>
      <c r="GE105" s="35"/>
      <c r="GF105" s="35"/>
      <c r="GG105" s="35"/>
      <c r="GH105" s="35"/>
      <c r="GI105" s="35"/>
      <c r="GJ105" s="35"/>
      <c r="GK105" s="35"/>
      <c r="GL105" s="35"/>
      <c r="GM105" s="35"/>
      <c r="GN105" s="35"/>
      <c r="GO105" s="35"/>
      <c r="GP105" s="35"/>
      <c r="GQ105" s="35"/>
      <c r="GR105" s="35"/>
      <c r="GS105" s="35"/>
      <c r="GT105" s="35"/>
      <c r="GU105" s="35"/>
      <c r="GV105" s="35"/>
      <c r="GW105" s="35"/>
      <c r="GX105" s="35"/>
      <c r="GY105" s="35"/>
      <c r="GZ105" s="35"/>
      <c r="HA105" s="35"/>
      <c r="HB105" s="35"/>
      <c r="HC105" s="35"/>
      <c r="HD105" s="35"/>
      <c r="HE105" s="35"/>
      <c r="HF105" s="35"/>
      <c r="HG105" s="35"/>
      <c r="HH105" s="35"/>
      <c r="HI105" s="35"/>
      <c r="HJ105" s="35"/>
      <c r="HK105" s="35"/>
      <c r="HL105" s="35"/>
      <c r="HM105" s="35"/>
      <c r="HN105" s="35"/>
      <c r="HO105" s="35"/>
      <c r="HP105" s="35"/>
      <c r="HQ105" s="35"/>
      <c r="HR105" s="35"/>
      <c r="HS105" s="35"/>
      <c r="HT105" s="35"/>
      <c r="HU105" s="35"/>
      <c r="HV105" s="35"/>
      <c r="HW105" s="35"/>
      <c r="HX105" s="35"/>
      <c r="HY105" s="35"/>
      <c r="HZ105" s="35"/>
      <c r="IA105" s="35"/>
      <c r="IB105" s="35"/>
      <c r="IC105" s="35"/>
      <c r="ID105" s="35"/>
      <c r="IE105" s="35"/>
      <c r="IF105" s="35"/>
      <c r="IG105" s="35"/>
      <c r="IH105" s="35"/>
      <c r="II105" s="35"/>
      <c r="IJ105" s="35"/>
      <c r="IK105" s="35"/>
      <c r="IL105" s="35"/>
      <c r="IM105" s="35"/>
      <c r="IN105" s="35"/>
      <c r="IO105" s="35"/>
      <c r="IP105" s="35"/>
      <c r="IQ105" s="35"/>
      <c r="IR105" s="35"/>
      <c r="IS105" s="35"/>
      <c r="IT105" s="35"/>
      <c r="IU105" s="35"/>
      <c r="IV105" s="35"/>
      <c r="IW105" s="35"/>
      <c r="IX105" s="35"/>
      <c r="IY105" s="35"/>
      <c r="IZ105" s="35"/>
      <c r="JA105" s="35"/>
      <c r="JB105" s="35"/>
      <c r="JC105" s="35"/>
      <c r="JD105" s="35"/>
      <c r="JE105" s="35"/>
      <c r="JF105" s="35"/>
      <c r="JG105" s="35"/>
      <c r="JH105" s="35"/>
      <c r="JI105" s="35"/>
      <c r="JJ105" s="35"/>
      <c r="JK105" s="35"/>
      <c r="JL105" s="35"/>
      <c r="JM105" s="35"/>
      <c r="JN105" s="35"/>
      <c r="JO105" s="35"/>
      <c r="JP105" s="35"/>
      <c r="JQ105" s="35"/>
      <c r="JR105" s="35"/>
      <c r="JS105" s="35"/>
      <c r="JT105" s="35"/>
      <c r="JU105" s="35"/>
      <c r="JV105" s="35"/>
      <c r="JW105" s="35"/>
      <c r="JX105" s="35"/>
      <c r="JY105" s="35"/>
      <c r="JZ105" s="35"/>
      <c r="KA105" s="35"/>
      <c r="KB105" s="35"/>
      <c r="KC105" s="35"/>
      <c r="KD105" s="35"/>
      <c r="KE105" s="35"/>
    </row>
    <row r="106" spans="1:291" s="36" customFormat="1" outlineLevel="2" x14ac:dyDescent="0.35">
      <c r="A106" s="25"/>
      <c r="B106" s="25" t="s">
        <v>653</v>
      </c>
      <c r="C106" s="26"/>
      <c r="D106" s="27" t="s">
        <v>132</v>
      </c>
      <c r="E106" s="58" t="s">
        <v>66</v>
      </c>
      <c r="F106" s="28"/>
      <c r="G106" s="37"/>
      <c r="H106" s="30">
        <v>9</v>
      </c>
      <c r="I106" s="31" t="s">
        <v>67</v>
      </c>
      <c r="J106" s="31">
        <v>6</v>
      </c>
      <c r="K106" s="30" t="s">
        <v>51</v>
      </c>
      <c r="L106" s="32">
        <v>15000</v>
      </c>
      <c r="M106" s="32" t="s">
        <v>4</v>
      </c>
      <c r="N106" s="33">
        <f t="shared" si="28"/>
        <v>22.867352585611556</v>
      </c>
      <c r="O106" s="159">
        <f t="shared" si="34"/>
        <v>1234.8370396230241</v>
      </c>
      <c r="P106" s="37"/>
      <c r="Q106" s="34">
        <f t="shared" si="35"/>
        <v>1234.8370396230241</v>
      </c>
      <c r="R106" s="34">
        <f t="shared" si="36"/>
        <v>0</v>
      </c>
      <c r="S106" s="37"/>
      <c r="T106" s="34">
        <f t="shared" si="37"/>
        <v>247.62542883432158</v>
      </c>
      <c r="U106" s="34">
        <f t="shared" si="37"/>
        <v>965.95534326042434</v>
      </c>
      <c r="V106" s="34">
        <f t="shared" si="37"/>
        <v>21.256267528278581</v>
      </c>
      <c r="W106" s="34"/>
      <c r="X106" s="10"/>
      <c r="Y106" s="195" t="str">
        <f t="shared" si="27"/>
        <v>OK</v>
      </c>
      <c r="Z106" s="10"/>
      <c r="AA106" s="10"/>
      <c r="AB106" s="10"/>
      <c r="AC106" s="10"/>
      <c r="AD106" s="10"/>
      <c r="AE106" s="10"/>
      <c r="AF106" s="10"/>
      <c r="AG106" s="10"/>
      <c r="AH106" s="10"/>
      <c r="AI106" s="10"/>
      <c r="AJ106" s="10"/>
      <c r="AK106" s="10"/>
      <c r="AL106" s="10"/>
      <c r="AM106" s="10"/>
      <c r="AN106" s="10"/>
      <c r="AO106" s="10"/>
      <c r="AP106" s="10"/>
      <c r="AQ106" s="10"/>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c r="ET106" s="35"/>
      <c r="EU106" s="35"/>
      <c r="EV106" s="35"/>
      <c r="EW106" s="35"/>
      <c r="EX106" s="35"/>
      <c r="EY106" s="35"/>
      <c r="EZ106" s="35"/>
      <c r="FA106" s="35"/>
      <c r="FB106" s="35"/>
      <c r="FC106" s="35"/>
      <c r="FD106" s="35"/>
      <c r="FE106" s="35"/>
      <c r="FF106" s="35"/>
      <c r="FG106" s="35"/>
      <c r="FH106" s="35"/>
      <c r="FI106" s="35"/>
      <c r="FJ106" s="35"/>
      <c r="FK106" s="35"/>
      <c r="FL106" s="35"/>
      <c r="FM106" s="35"/>
      <c r="FN106" s="35"/>
      <c r="FO106" s="35"/>
      <c r="FP106" s="35"/>
      <c r="FQ106" s="35"/>
      <c r="FR106" s="35"/>
      <c r="FS106" s="35"/>
      <c r="FT106" s="35"/>
      <c r="FU106" s="35"/>
      <c r="FV106" s="35"/>
      <c r="FW106" s="35"/>
      <c r="FX106" s="35"/>
      <c r="FY106" s="35"/>
      <c r="FZ106" s="35"/>
      <c r="GA106" s="35"/>
      <c r="GB106" s="35"/>
      <c r="GC106" s="35"/>
      <c r="GD106" s="35"/>
      <c r="GE106" s="35"/>
      <c r="GF106" s="35"/>
      <c r="GG106" s="35"/>
      <c r="GH106" s="35"/>
      <c r="GI106" s="35"/>
      <c r="GJ106" s="35"/>
      <c r="GK106" s="35"/>
      <c r="GL106" s="35"/>
      <c r="GM106" s="35"/>
      <c r="GN106" s="35"/>
      <c r="GO106" s="35"/>
      <c r="GP106" s="35"/>
      <c r="GQ106" s="35"/>
      <c r="GR106" s="35"/>
      <c r="GS106" s="35"/>
      <c r="GT106" s="35"/>
      <c r="GU106" s="35"/>
      <c r="GV106" s="35"/>
      <c r="GW106" s="35"/>
      <c r="GX106" s="35"/>
      <c r="GY106" s="35"/>
      <c r="GZ106" s="35"/>
      <c r="HA106" s="35"/>
      <c r="HB106" s="35"/>
      <c r="HC106" s="35"/>
      <c r="HD106" s="35"/>
      <c r="HE106" s="35"/>
      <c r="HF106" s="35"/>
      <c r="HG106" s="35"/>
      <c r="HH106" s="35"/>
      <c r="HI106" s="35"/>
      <c r="HJ106" s="35"/>
      <c r="HK106" s="35"/>
      <c r="HL106" s="35"/>
      <c r="HM106" s="35"/>
      <c r="HN106" s="35"/>
      <c r="HO106" s="35"/>
      <c r="HP106" s="35"/>
      <c r="HQ106" s="35"/>
      <c r="HR106" s="35"/>
      <c r="HS106" s="35"/>
      <c r="HT106" s="35"/>
      <c r="HU106" s="35"/>
      <c r="HV106" s="35"/>
      <c r="HW106" s="35"/>
      <c r="HX106" s="35"/>
      <c r="HY106" s="35"/>
      <c r="HZ106" s="35"/>
      <c r="IA106" s="35"/>
      <c r="IB106" s="35"/>
      <c r="IC106" s="35"/>
      <c r="ID106" s="35"/>
      <c r="IE106" s="35"/>
      <c r="IF106" s="35"/>
      <c r="IG106" s="35"/>
      <c r="IH106" s="35"/>
      <c r="II106" s="35"/>
      <c r="IJ106" s="35"/>
      <c r="IK106" s="35"/>
      <c r="IL106" s="35"/>
      <c r="IM106" s="35"/>
      <c r="IN106" s="35"/>
      <c r="IO106" s="35"/>
      <c r="IP106" s="35"/>
      <c r="IQ106" s="35"/>
      <c r="IR106" s="35"/>
      <c r="IS106" s="35"/>
      <c r="IT106" s="35"/>
      <c r="IU106" s="35"/>
      <c r="IV106" s="35"/>
      <c r="IW106" s="35"/>
      <c r="IX106" s="35"/>
      <c r="IY106" s="35"/>
      <c r="IZ106" s="35"/>
      <c r="JA106" s="35"/>
      <c r="JB106" s="35"/>
      <c r="JC106" s="35"/>
      <c r="JD106" s="35"/>
      <c r="JE106" s="35"/>
      <c r="JF106" s="35"/>
      <c r="JG106" s="35"/>
      <c r="JH106" s="35"/>
      <c r="JI106" s="35"/>
      <c r="JJ106" s="35"/>
      <c r="JK106" s="35"/>
      <c r="JL106" s="35"/>
      <c r="JM106" s="35"/>
      <c r="JN106" s="35"/>
      <c r="JO106" s="35"/>
      <c r="JP106" s="35"/>
      <c r="JQ106" s="35"/>
      <c r="JR106" s="35"/>
      <c r="JS106" s="35"/>
      <c r="JT106" s="35"/>
      <c r="JU106" s="35"/>
      <c r="JV106" s="35"/>
      <c r="JW106" s="35"/>
      <c r="JX106" s="35"/>
      <c r="JY106" s="35"/>
      <c r="JZ106" s="35"/>
      <c r="KA106" s="35"/>
      <c r="KB106" s="35"/>
      <c r="KC106" s="35"/>
      <c r="KD106" s="35"/>
      <c r="KE106" s="35"/>
    </row>
    <row r="107" spans="1:291" s="36" customFormat="1" outlineLevel="2" x14ac:dyDescent="0.35">
      <c r="A107" s="25"/>
      <c r="B107" s="25" t="s">
        <v>653</v>
      </c>
      <c r="C107" s="26"/>
      <c r="D107" s="27" t="s">
        <v>132</v>
      </c>
      <c r="E107" s="58" t="s">
        <v>60</v>
      </c>
      <c r="F107" s="28"/>
      <c r="G107" s="37"/>
      <c r="H107" s="30">
        <v>1</v>
      </c>
      <c r="I107" s="31" t="s">
        <v>54</v>
      </c>
      <c r="J107" s="31">
        <v>2</v>
      </c>
      <c r="K107" s="30" t="s">
        <v>71</v>
      </c>
      <c r="L107" s="32">
        <v>100000</v>
      </c>
      <c r="M107" s="32" t="s">
        <v>4</v>
      </c>
      <c r="N107" s="33">
        <f t="shared" si="28"/>
        <v>152.44901723741037</v>
      </c>
      <c r="O107" s="159">
        <f t="shared" si="34"/>
        <v>304.89803447482075</v>
      </c>
      <c r="P107" s="37"/>
      <c r="Q107" s="34">
        <f t="shared" si="35"/>
        <v>304.89803447482075</v>
      </c>
      <c r="R107" s="34">
        <f t="shared" si="36"/>
        <v>0</v>
      </c>
      <c r="S107" s="37"/>
      <c r="T107" s="34">
        <f t="shared" si="37"/>
        <v>61.142081193659642</v>
      </c>
      <c r="U107" s="34">
        <f t="shared" si="37"/>
        <v>238.50749216306772</v>
      </c>
      <c r="V107" s="34">
        <f t="shared" si="37"/>
        <v>5.2484611180934762</v>
      </c>
      <c r="W107" s="34"/>
      <c r="X107" s="10"/>
      <c r="Y107" s="195" t="str">
        <f t="shared" si="27"/>
        <v>OK</v>
      </c>
      <c r="Z107" s="10"/>
      <c r="AA107" s="10"/>
      <c r="AB107" s="10"/>
      <c r="AC107" s="10"/>
      <c r="AD107" s="10"/>
      <c r="AE107" s="10"/>
      <c r="AF107" s="10"/>
      <c r="AG107" s="10"/>
      <c r="AH107" s="10"/>
      <c r="AI107" s="10"/>
      <c r="AJ107" s="10"/>
      <c r="AK107" s="10"/>
      <c r="AL107" s="10"/>
      <c r="AM107" s="10"/>
      <c r="AN107" s="10"/>
      <c r="AO107" s="10"/>
      <c r="AP107" s="10"/>
      <c r="AQ107" s="10"/>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5"/>
      <c r="FM107" s="35"/>
      <c r="FN107" s="35"/>
      <c r="FO107" s="35"/>
      <c r="FP107" s="35"/>
      <c r="FQ107" s="35"/>
      <c r="FR107" s="35"/>
      <c r="FS107" s="35"/>
      <c r="FT107" s="35"/>
      <c r="FU107" s="35"/>
      <c r="FV107" s="35"/>
      <c r="FW107" s="35"/>
      <c r="FX107" s="35"/>
      <c r="FY107" s="35"/>
      <c r="FZ107" s="35"/>
      <c r="GA107" s="35"/>
      <c r="GB107" s="35"/>
      <c r="GC107" s="35"/>
      <c r="GD107" s="35"/>
      <c r="GE107" s="35"/>
      <c r="GF107" s="35"/>
      <c r="GG107" s="35"/>
      <c r="GH107" s="35"/>
      <c r="GI107" s="35"/>
      <c r="GJ107" s="35"/>
      <c r="GK107" s="35"/>
      <c r="GL107" s="35"/>
      <c r="GM107" s="35"/>
      <c r="GN107" s="35"/>
      <c r="GO107" s="35"/>
      <c r="GP107" s="35"/>
      <c r="GQ107" s="35"/>
      <c r="GR107" s="35"/>
      <c r="GS107" s="35"/>
      <c r="GT107" s="35"/>
      <c r="GU107" s="35"/>
      <c r="GV107" s="35"/>
      <c r="GW107" s="35"/>
      <c r="GX107" s="35"/>
      <c r="GY107" s="35"/>
      <c r="GZ107" s="35"/>
      <c r="HA107" s="35"/>
      <c r="HB107" s="35"/>
      <c r="HC107" s="35"/>
      <c r="HD107" s="35"/>
      <c r="HE107" s="35"/>
      <c r="HF107" s="35"/>
      <c r="HG107" s="35"/>
      <c r="HH107" s="35"/>
      <c r="HI107" s="35"/>
      <c r="HJ107" s="35"/>
      <c r="HK107" s="35"/>
      <c r="HL107" s="35"/>
      <c r="HM107" s="35"/>
      <c r="HN107" s="35"/>
      <c r="HO107" s="35"/>
      <c r="HP107" s="35"/>
      <c r="HQ107" s="35"/>
      <c r="HR107" s="35"/>
      <c r="HS107" s="35"/>
      <c r="HT107" s="35"/>
      <c r="HU107" s="35"/>
      <c r="HV107" s="35"/>
      <c r="HW107" s="35"/>
      <c r="HX107" s="35"/>
      <c r="HY107" s="35"/>
      <c r="HZ107" s="35"/>
      <c r="IA107" s="35"/>
      <c r="IB107" s="35"/>
      <c r="IC107" s="35"/>
      <c r="ID107" s="35"/>
      <c r="IE107" s="35"/>
      <c r="IF107" s="35"/>
      <c r="IG107" s="35"/>
      <c r="IH107" s="35"/>
      <c r="II107" s="35"/>
      <c r="IJ107" s="35"/>
      <c r="IK107" s="35"/>
      <c r="IL107" s="35"/>
      <c r="IM107" s="35"/>
      <c r="IN107" s="35"/>
      <c r="IO107" s="35"/>
      <c r="IP107" s="35"/>
      <c r="IQ107" s="35"/>
      <c r="IR107" s="35"/>
      <c r="IS107" s="35"/>
      <c r="IT107" s="35"/>
      <c r="IU107" s="35"/>
      <c r="IV107" s="35"/>
      <c r="IW107" s="35"/>
      <c r="IX107" s="35"/>
      <c r="IY107" s="35"/>
      <c r="IZ107" s="35"/>
      <c r="JA107" s="35"/>
      <c r="JB107" s="35"/>
      <c r="JC107" s="35"/>
      <c r="JD107" s="35"/>
      <c r="JE107" s="35"/>
      <c r="JF107" s="35"/>
      <c r="JG107" s="35"/>
      <c r="JH107" s="35"/>
      <c r="JI107" s="35"/>
      <c r="JJ107" s="35"/>
      <c r="JK107" s="35"/>
      <c r="JL107" s="35"/>
      <c r="JM107" s="35"/>
      <c r="JN107" s="35"/>
      <c r="JO107" s="35"/>
      <c r="JP107" s="35"/>
      <c r="JQ107" s="35"/>
      <c r="JR107" s="35"/>
      <c r="JS107" s="35"/>
      <c r="JT107" s="35"/>
      <c r="JU107" s="35"/>
      <c r="JV107" s="35"/>
      <c r="JW107" s="35"/>
      <c r="JX107" s="35"/>
      <c r="JY107" s="35"/>
      <c r="JZ107" s="35"/>
      <c r="KA107" s="35"/>
      <c r="KB107" s="35"/>
      <c r="KC107" s="35"/>
      <c r="KD107" s="35"/>
      <c r="KE107" s="35"/>
    </row>
    <row r="108" spans="1:291" s="36" customFormat="1" outlineLevel="2" x14ac:dyDescent="0.35">
      <c r="A108" s="25"/>
      <c r="B108" s="25" t="s">
        <v>653</v>
      </c>
      <c r="C108" s="26"/>
      <c r="D108" s="27" t="s">
        <v>132</v>
      </c>
      <c r="E108" s="58" t="s">
        <v>61</v>
      </c>
      <c r="F108" s="28"/>
      <c r="G108" s="37"/>
      <c r="H108" s="30">
        <v>1</v>
      </c>
      <c r="I108" s="31" t="s">
        <v>54</v>
      </c>
      <c r="J108" s="31">
        <v>2</v>
      </c>
      <c r="K108" s="30" t="s">
        <v>42</v>
      </c>
      <c r="L108" s="32">
        <v>75000</v>
      </c>
      <c r="M108" s="32" t="s">
        <v>4</v>
      </c>
      <c r="N108" s="33">
        <f t="shared" si="28"/>
        <v>114.33676292805778</v>
      </c>
      <c r="O108" s="159">
        <f t="shared" si="34"/>
        <v>228.67352585611556</v>
      </c>
      <c r="P108" s="37"/>
      <c r="Q108" s="34">
        <f t="shared" si="35"/>
        <v>228.67352585611556</v>
      </c>
      <c r="R108" s="34">
        <f t="shared" si="36"/>
        <v>0</v>
      </c>
      <c r="S108" s="37"/>
      <c r="T108" s="34">
        <f t="shared" si="37"/>
        <v>45.856560895244733</v>
      </c>
      <c r="U108" s="34">
        <f t="shared" si="37"/>
        <v>178.88061912230077</v>
      </c>
      <c r="V108" s="34">
        <f t="shared" si="37"/>
        <v>3.9363458385701073</v>
      </c>
      <c r="W108" s="34"/>
      <c r="X108" s="10"/>
      <c r="Y108" s="195" t="str">
        <f t="shared" si="27"/>
        <v>OK</v>
      </c>
      <c r="Z108" s="10"/>
      <c r="AA108" s="10"/>
      <c r="AB108" s="10"/>
      <c r="AC108" s="10"/>
      <c r="AD108" s="10"/>
      <c r="AE108" s="10"/>
      <c r="AF108" s="10"/>
      <c r="AG108" s="10"/>
      <c r="AH108" s="10"/>
      <c r="AI108" s="10"/>
      <c r="AJ108" s="10"/>
      <c r="AK108" s="10"/>
      <c r="AL108" s="10"/>
      <c r="AM108" s="10"/>
      <c r="AN108" s="10"/>
      <c r="AO108" s="10"/>
      <c r="AP108" s="10"/>
      <c r="AQ108" s="10"/>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c r="ET108" s="35"/>
      <c r="EU108" s="35"/>
      <c r="EV108" s="35"/>
      <c r="EW108" s="35"/>
      <c r="EX108" s="35"/>
      <c r="EY108" s="35"/>
      <c r="EZ108" s="35"/>
      <c r="FA108" s="35"/>
      <c r="FB108" s="35"/>
      <c r="FC108" s="35"/>
      <c r="FD108" s="35"/>
      <c r="FE108" s="35"/>
      <c r="FF108" s="35"/>
      <c r="FG108" s="35"/>
      <c r="FH108" s="35"/>
      <c r="FI108" s="35"/>
      <c r="FJ108" s="35"/>
      <c r="FK108" s="35"/>
      <c r="FL108" s="35"/>
      <c r="FM108" s="35"/>
      <c r="FN108" s="35"/>
      <c r="FO108" s="35"/>
      <c r="FP108" s="35"/>
      <c r="FQ108" s="35"/>
      <c r="FR108" s="35"/>
      <c r="FS108" s="35"/>
      <c r="FT108" s="35"/>
      <c r="FU108" s="35"/>
      <c r="FV108" s="35"/>
      <c r="FW108" s="35"/>
      <c r="FX108" s="35"/>
      <c r="FY108" s="35"/>
      <c r="FZ108" s="35"/>
      <c r="GA108" s="35"/>
      <c r="GB108" s="35"/>
      <c r="GC108" s="35"/>
      <c r="GD108" s="35"/>
      <c r="GE108" s="35"/>
      <c r="GF108" s="35"/>
      <c r="GG108" s="35"/>
      <c r="GH108" s="35"/>
      <c r="GI108" s="35"/>
      <c r="GJ108" s="35"/>
      <c r="GK108" s="35"/>
      <c r="GL108" s="35"/>
      <c r="GM108" s="35"/>
      <c r="GN108" s="35"/>
      <c r="GO108" s="35"/>
      <c r="GP108" s="35"/>
      <c r="GQ108" s="35"/>
      <c r="GR108" s="35"/>
      <c r="GS108" s="35"/>
      <c r="GT108" s="35"/>
      <c r="GU108" s="35"/>
      <c r="GV108" s="35"/>
      <c r="GW108" s="35"/>
      <c r="GX108" s="35"/>
      <c r="GY108" s="35"/>
      <c r="GZ108" s="35"/>
      <c r="HA108" s="35"/>
      <c r="HB108" s="35"/>
      <c r="HC108" s="35"/>
      <c r="HD108" s="35"/>
      <c r="HE108" s="35"/>
      <c r="HF108" s="35"/>
      <c r="HG108" s="35"/>
      <c r="HH108" s="35"/>
      <c r="HI108" s="35"/>
      <c r="HJ108" s="35"/>
      <c r="HK108" s="35"/>
      <c r="HL108" s="35"/>
      <c r="HM108" s="35"/>
      <c r="HN108" s="35"/>
      <c r="HO108" s="35"/>
      <c r="HP108" s="35"/>
      <c r="HQ108" s="35"/>
      <c r="HR108" s="35"/>
      <c r="HS108" s="35"/>
      <c r="HT108" s="35"/>
      <c r="HU108" s="35"/>
      <c r="HV108" s="35"/>
      <c r="HW108" s="35"/>
      <c r="HX108" s="35"/>
      <c r="HY108" s="35"/>
      <c r="HZ108" s="35"/>
      <c r="IA108" s="35"/>
      <c r="IB108" s="35"/>
      <c r="IC108" s="35"/>
      <c r="ID108" s="35"/>
      <c r="IE108" s="35"/>
      <c r="IF108" s="35"/>
      <c r="IG108" s="35"/>
      <c r="IH108" s="35"/>
      <c r="II108" s="35"/>
      <c r="IJ108" s="35"/>
      <c r="IK108" s="35"/>
      <c r="IL108" s="35"/>
      <c r="IM108" s="35"/>
      <c r="IN108" s="35"/>
      <c r="IO108" s="35"/>
      <c r="IP108" s="35"/>
      <c r="IQ108" s="35"/>
      <c r="IR108" s="35"/>
      <c r="IS108" s="35"/>
      <c r="IT108" s="35"/>
      <c r="IU108" s="35"/>
      <c r="IV108" s="35"/>
      <c r="IW108" s="35"/>
      <c r="IX108" s="35"/>
      <c r="IY108" s="35"/>
      <c r="IZ108" s="35"/>
      <c r="JA108" s="35"/>
      <c r="JB108" s="35"/>
      <c r="JC108" s="35"/>
      <c r="JD108" s="35"/>
      <c r="JE108" s="35"/>
      <c r="JF108" s="35"/>
      <c r="JG108" s="35"/>
      <c r="JH108" s="35"/>
      <c r="JI108" s="35"/>
      <c r="JJ108" s="35"/>
      <c r="JK108" s="35"/>
      <c r="JL108" s="35"/>
      <c r="JM108" s="35"/>
      <c r="JN108" s="35"/>
      <c r="JO108" s="35"/>
      <c r="JP108" s="35"/>
      <c r="JQ108" s="35"/>
      <c r="JR108" s="35"/>
      <c r="JS108" s="35"/>
      <c r="JT108" s="35"/>
      <c r="JU108" s="35"/>
      <c r="JV108" s="35"/>
      <c r="JW108" s="35"/>
      <c r="JX108" s="35"/>
      <c r="JY108" s="35"/>
      <c r="JZ108" s="35"/>
      <c r="KA108" s="35"/>
      <c r="KB108" s="35"/>
      <c r="KC108" s="35"/>
      <c r="KD108" s="35"/>
      <c r="KE108" s="35"/>
    </row>
    <row r="109" spans="1:291" s="36" customFormat="1" outlineLevel="2" x14ac:dyDescent="0.35">
      <c r="A109" s="25"/>
      <c r="B109" s="25" t="s">
        <v>653</v>
      </c>
      <c r="C109" s="26"/>
      <c r="D109" s="27" t="s">
        <v>132</v>
      </c>
      <c r="E109" s="58" t="s">
        <v>72</v>
      </c>
      <c r="F109" s="28"/>
      <c r="G109" s="37"/>
      <c r="H109" s="30">
        <v>1</v>
      </c>
      <c r="I109" s="31" t="s">
        <v>54</v>
      </c>
      <c r="J109" s="31">
        <v>2</v>
      </c>
      <c r="K109" s="30" t="s">
        <v>42</v>
      </c>
      <c r="L109" s="32">
        <v>500000</v>
      </c>
      <c r="M109" s="32" t="s">
        <v>4</v>
      </c>
      <c r="N109" s="33">
        <f t="shared" si="28"/>
        <v>762.24508618705192</v>
      </c>
      <c r="O109" s="159">
        <f t="shared" si="34"/>
        <v>1524.4901723741038</v>
      </c>
      <c r="P109" s="37"/>
      <c r="Q109" s="34">
        <f t="shared" si="35"/>
        <v>1524.4901723741038</v>
      </c>
      <c r="R109" s="34">
        <f t="shared" si="36"/>
        <v>0</v>
      </c>
      <c r="S109" s="37"/>
      <c r="T109" s="34">
        <f t="shared" si="37"/>
        <v>305.71040596829823</v>
      </c>
      <c r="U109" s="34">
        <f t="shared" si="37"/>
        <v>1192.5374608153386</v>
      </c>
      <c r="V109" s="34">
        <f t="shared" si="37"/>
        <v>26.242305590467382</v>
      </c>
      <c r="W109" s="34"/>
      <c r="X109" s="10"/>
      <c r="Y109" s="195" t="str">
        <f t="shared" si="27"/>
        <v>OK</v>
      </c>
      <c r="Z109" s="10"/>
      <c r="AA109" s="10"/>
      <c r="AB109" s="10"/>
      <c r="AC109" s="10"/>
      <c r="AD109" s="10"/>
      <c r="AE109" s="10"/>
      <c r="AF109" s="10"/>
      <c r="AG109" s="10"/>
      <c r="AH109" s="10"/>
      <c r="AI109" s="10"/>
      <c r="AJ109" s="10"/>
      <c r="AK109" s="10"/>
      <c r="AL109" s="10"/>
      <c r="AM109" s="10"/>
      <c r="AN109" s="10"/>
      <c r="AO109" s="10"/>
      <c r="AP109" s="10"/>
      <c r="AQ109" s="10"/>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5"/>
      <c r="FM109" s="35"/>
      <c r="FN109" s="35"/>
      <c r="FO109" s="35"/>
      <c r="FP109" s="35"/>
      <c r="FQ109" s="35"/>
      <c r="FR109" s="35"/>
      <c r="FS109" s="35"/>
      <c r="FT109" s="35"/>
      <c r="FU109" s="35"/>
      <c r="FV109" s="35"/>
      <c r="FW109" s="35"/>
      <c r="FX109" s="35"/>
      <c r="FY109" s="35"/>
      <c r="FZ109" s="35"/>
      <c r="GA109" s="35"/>
      <c r="GB109" s="35"/>
      <c r="GC109" s="35"/>
      <c r="GD109" s="35"/>
      <c r="GE109" s="35"/>
      <c r="GF109" s="35"/>
      <c r="GG109" s="35"/>
      <c r="GH109" s="35"/>
      <c r="GI109" s="35"/>
      <c r="GJ109" s="35"/>
      <c r="GK109" s="35"/>
      <c r="GL109" s="35"/>
      <c r="GM109" s="35"/>
      <c r="GN109" s="35"/>
      <c r="GO109" s="35"/>
      <c r="GP109" s="35"/>
      <c r="GQ109" s="35"/>
      <c r="GR109" s="35"/>
      <c r="GS109" s="35"/>
      <c r="GT109" s="35"/>
      <c r="GU109" s="35"/>
      <c r="GV109" s="35"/>
      <c r="GW109" s="35"/>
      <c r="GX109" s="35"/>
      <c r="GY109" s="35"/>
      <c r="GZ109" s="35"/>
      <c r="HA109" s="35"/>
      <c r="HB109" s="35"/>
      <c r="HC109" s="35"/>
      <c r="HD109" s="35"/>
      <c r="HE109" s="35"/>
      <c r="HF109" s="35"/>
      <c r="HG109" s="35"/>
      <c r="HH109" s="35"/>
      <c r="HI109" s="35"/>
      <c r="HJ109" s="35"/>
      <c r="HK109" s="35"/>
      <c r="HL109" s="35"/>
      <c r="HM109" s="35"/>
      <c r="HN109" s="35"/>
      <c r="HO109" s="35"/>
      <c r="HP109" s="35"/>
      <c r="HQ109" s="35"/>
      <c r="HR109" s="35"/>
      <c r="HS109" s="35"/>
      <c r="HT109" s="35"/>
      <c r="HU109" s="35"/>
      <c r="HV109" s="35"/>
      <c r="HW109" s="35"/>
      <c r="HX109" s="35"/>
      <c r="HY109" s="35"/>
      <c r="HZ109" s="35"/>
      <c r="IA109" s="35"/>
      <c r="IB109" s="35"/>
      <c r="IC109" s="35"/>
      <c r="ID109" s="35"/>
      <c r="IE109" s="35"/>
      <c r="IF109" s="35"/>
      <c r="IG109" s="35"/>
      <c r="IH109" s="35"/>
      <c r="II109" s="35"/>
      <c r="IJ109" s="35"/>
      <c r="IK109" s="35"/>
      <c r="IL109" s="35"/>
      <c r="IM109" s="35"/>
      <c r="IN109" s="35"/>
      <c r="IO109" s="35"/>
      <c r="IP109" s="35"/>
      <c r="IQ109" s="35"/>
      <c r="IR109" s="35"/>
      <c r="IS109" s="35"/>
      <c r="IT109" s="35"/>
      <c r="IU109" s="35"/>
      <c r="IV109" s="35"/>
      <c r="IW109" s="35"/>
      <c r="IX109" s="35"/>
      <c r="IY109" s="35"/>
      <c r="IZ109" s="35"/>
      <c r="JA109" s="35"/>
      <c r="JB109" s="35"/>
      <c r="JC109" s="35"/>
      <c r="JD109" s="35"/>
      <c r="JE109" s="35"/>
      <c r="JF109" s="35"/>
      <c r="JG109" s="35"/>
      <c r="JH109" s="35"/>
      <c r="JI109" s="35"/>
      <c r="JJ109" s="35"/>
      <c r="JK109" s="35"/>
      <c r="JL109" s="35"/>
      <c r="JM109" s="35"/>
      <c r="JN109" s="35"/>
      <c r="JO109" s="35"/>
      <c r="JP109" s="35"/>
      <c r="JQ109" s="35"/>
      <c r="JR109" s="35"/>
      <c r="JS109" s="35"/>
      <c r="JT109" s="35"/>
      <c r="JU109" s="35"/>
      <c r="JV109" s="35"/>
      <c r="JW109" s="35"/>
      <c r="JX109" s="35"/>
      <c r="JY109" s="35"/>
      <c r="JZ109" s="35"/>
      <c r="KA109" s="35"/>
      <c r="KB109" s="35"/>
      <c r="KC109" s="35"/>
      <c r="KD109" s="35"/>
      <c r="KE109" s="35"/>
    </row>
    <row r="110" spans="1:291" s="36" customFormat="1" outlineLevel="2" x14ac:dyDescent="0.35">
      <c r="A110" s="25"/>
      <c r="B110" s="25" t="s">
        <v>653</v>
      </c>
      <c r="C110" s="26"/>
      <c r="D110" s="27" t="s">
        <v>132</v>
      </c>
      <c r="E110" s="58" t="s">
        <v>73</v>
      </c>
      <c r="F110" s="28"/>
      <c r="G110" s="37"/>
      <c r="H110" s="30">
        <v>1</v>
      </c>
      <c r="I110" s="31" t="s">
        <v>54</v>
      </c>
      <c r="J110" s="31">
        <v>2</v>
      </c>
      <c r="K110" s="30" t="s">
        <v>42</v>
      </c>
      <c r="L110" s="32">
        <v>500000</v>
      </c>
      <c r="M110" s="32" t="s">
        <v>4</v>
      </c>
      <c r="N110" s="33">
        <f t="shared" si="28"/>
        <v>762.24508618705192</v>
      </c>
      <c r="O110" s="159">
        <f t="shared" si="34"/>
        <v>1524.4901723741038</v>
      </c>
      <c r="P110" s="37"/>
      <c r="Q110" s="34">
        <f t="shared" si="35"/>
        <v>1524.4901723741038</v>
      </c>
      <c r="R110" s="34">
        <f t="shared" si="36"/>
        <v>0</v>
      </c>
      <c r="S110" s="37"/>
      <c r="T110" s="34">
        <f t="shared" si="37"/>
        <v>305.71040596829823</v>
      </c>
      <c r="U110" s="34">
        <f t="shared" si="37"/>
        <v>1192.5374608153386</v>
      </c>
      <c r="V110" s="34">
        <f t="shared" si="37"/>
        <v>26.242305590467382</v>
      </c>
      <c r="W110" s="34"/>
      <c r="X110" s="10"/>
      <c r="Y110" s="195" t="str">
        <f t="shared" si="27"/>
        <v>OK</v>
      </c>
      <c r="Z110" s="10"/>
      <c r="AA110" s="10"/>
      <c r="AB110" s="10"/>
      <c r="AC110" s="10"/>
      <c r="AD110" s="10"/>
      <c r="AE110" s="10"/>
      <c r="AF110" s="10"/>
      <c r="AG110" s="10"/>
      <c r="AH110" s="10"/>
      <c r="AI110" s="10"/>
      <c r="AJ110" s="10"/>
      <c r="AK110" s="10"/>
      <c r="AL110" s="10"/>
      <c r="AM110" s="10"/>
      <c r="AN110" s="10"/>
      <c r="AO110" s="10"/>
      <c r="AP110" s="10"/>
      <c r="AQ110" s="10"/>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c r="FK110" s="35"/>
      <c r="FL110" s="35"/>
      <c r="FM110" s="35"/>
      <c r="FN110" s="35"/>
      <c r="FO110" s="35"/>
      <c r="FP110" s="35"/>
      <c r="FQ110" s="35"/>
      <c r="FR110" s="35"/>
      <c r="FS110" s="35"/>
      <c r="FT110" s="35"/>
      <c r="FU110" s="35"/>
      <c r="FV110" s="35"/>
      <c r="FW110" s="35"/>
      <c r="FX110" s="35"/>
      <c r="FY110" s="35"/>
      <c r="FZ110" s="35"/>
      <c r="GA110" s="35"/>
      <c r="GB110" s="35"/>
      <c r="GC110" s="35"/>
      <c r="GD110" s="35"/>
      <c r="GE110" s="35"/>
      <c r="GF110" s="35"/>
      <c r="GG110" s="35"/>
      <c r="GH110" s="35"/>
      <c r="GI110" s="35"/>
      <c r="GJ110" s="35"/>
      <c r="GK110" s="35"/>
      <c r="GL110" s="35"/>
      <c r="GM110" s="35"/>
      <c r="GN110" s="35"/>
      <c r="GO110" s="35"/>
      <c r="GP110" s="35"/>
      <c r="GQ110" s="35"/>
      <c r="GR110" s="35"/>
      <c r="GS110" s="35"/>
      <c r="GT110" s="35"/>
      <c r="GU110" s="35"/>
      <c r="GV110" s="35"/>
      <c r="GW110" s="35"/>
      <c r="GX110" s="35"/>
      <c r="GY110" s="35"/>
      <c r="GZ110" s="35"/>
      <c r="HA110" s="35"/>
      <c r="HB110" s="35"/>
      <c r="HC110" s="35"/>
      <c r="HD110" s="35"/>
      <c r="HE110" s="35"/>
      <c r="HF110" s="35"/>
      <c r="HG110" s="35"/>
      <c r="HH110" s="35"/>
      <c r="HI110" s="35"/>
      <c r="HJ110" s="35"/>
      <c r="HK110" s="35"/>
      <c r="HL110" s="35"/>
      <c r="HM110" s="35"/>
      <c r="HN110" s="35"/>
      <c r="HO110" s="35"/>
      <c r="HP110" s="35"/>
      <c r="HQ110" s="35"/>
      <c r="HR110" s="35"/>
      <c r="HS110" s="35"/>
      <c r="HT110" s="35"/>
      <c r="HU110" s="35"/>
      <c r="HV110" s="35"/>
      <c r="HW110" s="35"/>
      <c r="HX110" s="35"/>
      <c r="HY110" s="35"/>
      <c r="HZ110" s="35"/>
      <c r="IA110" s="35"/>
      <c r="IB110" s="35"/>
      <c r="IC110" s="35"/>
      <c r="ID110" s="35"/>
      <c r="IE110" s="35"/>
      <c r="IF110" s="35"/>
      <c r="IG110" s="35"/>
      <c r="IH110" s="35"/>
      <c r="II110" s="35"/>
      <c r="IJ110" s="35"/>
      <c r="IK110" s="35"/>
      <c r="IL110" s="35"/>
      <c r="IM110" s="35"/>
      <c r="IN110" s="35"/>
      <c r="IO110" s="35"/>
      <c r="IP110" s="35"/>
      <c r="IQ110" s="35"/>
      <c r="IR110" s="35"/>
      <c r="IS110" s="35"/>
      <c r="IT110" s="35"/>
      <c r="IU110" s="35"/>
      <c r="IV110" s="35"/>
      <c r="IW110" s="35"/>
      <c r="IX110" s="35"/>
      <c r="IY110" s="35"/>
      <c r="IZ110" s="35"/>
      <c r="JA110" s="35"/>
      <c r="JB110" s="35"/>
      <c r="JC110" s="35"/>
      <c r="JD110" s="35"/>
      <c r="JE110" s="35"/>
      <c r="JF110" s="35"/>
      <c r="JG110" s="35"/>
      <c r="JH110" s="35"/>
      <c r="JI110" s="35"/>
      <c r="JJ110" s="35"/>
      <c r="JK110" s="35"/>
      <c r="JL110" s="35"/>
      <c r="JM110" s="35"/>
      <c r="JN110" s="35"/>
      <c r="JO110" s="35"/>
      <c r="JP110" s="35"/>
      <c r="JQ110" s="35"/>
      <c r="JR110" s="35"/>
      <c r="JS110" s="35"/>
      <c r="JT110" s="35"/>
      <c r="JU110" s="35"/>
      <c r="JV110" s="35"/>
      <c r="JW110" s="35"/>
      <c r="JX110" s="35"/>
      <c r="JY110" s="35"/>
      <c r="JZ110" s="35"/>
      <c r="KA110" s="35"/>
      <c r="KB110" s="35"/>
      <c r="KC110" s="35"/>
      <c r="KD110" s="35"/>
      <c r="KE110" s="35"/>
    </row>
    <row r="111" spans="1:291" s="36" customFormat="1" ht="15" outlineLevel="2" thickBot="1" x14ac:dyDescent="0.4">
      <c r="A111" s="25"/>
      <c r="B111" s="25" t="s">
        <v>653</v>
      </c>
      <c r="C111" s="26"/>
      <c r="D111" s="27" t="s">
        <v>132</v>
      </c>
      <c r="E111" s="58" t="s">
        <v>337</v>
      </c>
      <c r="F111" s="28"/>
      <c r="G111" s="37"/>
      <c r="H111" s="30">
        <v>1</v>
      </c>
      <c r="I111" s="31" t="s">
        <v>54</v>
      </c>
      <c r="J111" s="31">
        <v>24</v>
      </c>
      <c r="K111" s="30" t="s">
        <v>27</v>
      </c>
      <c r="L111" s="32"/>
      <c r="M111" s="32" t="s">
        <v>4</v>
      </c>
      <c r="N111" s="33">
        <f t="shared" si="28"/>
        <v>0</v>
      </c>
      <c r="O111" s="159">
        <f t="shared" si="34"/>
        <v>0</v>
      </c>
      <c r="P111" s="37"/>
      <c r="Q111" s="34">
        <f t="shared" si="35"/>
        <v>0</v>
      </c>
      <c r="R111" s="34">
        <f t="shared" si="36"/>
        <v>0</v>
      </c>
      <c r="S111" s="37"/>
      <c r="T111" s="34">
        <f t="shared" si="37"/>
        <v>0</v>
      </c>
      <c r="U111" s="34">
        <f t="shared" si="37"/>
        <v>0</v>
      </c>
      <c r="V111" s="34">
        <f t="shared" si="37"/>
        <v>0</v>
      </c>
      <c r="W111" s="34"/>
      <c r="X111" s="10"/>
      <c r="Y111" s="195" t="str">
        <f t="shared" si="27"/>
        <v>OK</v>
      </c>
      <c r="Z111" s="10"/>
      <c r="AA111" s="10"/>
      <c r="AB111" s="10"/>
      <c r="AC111" s="10"/>
      <c r="AD111" s="10"/>
      <c r="AE111" s="10"/>
      <c r="AF111" s="10"/>
      <c r="AG111" s="10"/>
      <c r="AH111" s="10"/>
      <c r="AI111" s="10"/>
      <c r="AJ111" s="10"/>
      <c r="AK111" s="10"/>
      <c r="AL111" s="10"/>
      <c r="AM111" s="10"/>
      <c r="AN111" s="10"/>
      <c r="AO111" s="10"/>
      <c r="AP111" s="10"/>
      <c r="AQ111" s="10"/>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5"/>
      <c r="FM111" s="35"/>
      <c r="FN111" s="35"/>
      <c r="FO111" s="35"/>
      <c r="FP111" s="35"/>
      <c r="FQ111" s="35"/>
      <c r="FR111" s="35"/>
      <c r="FS111" s="35"/>
      <c r="FT111" s="35"/>
      <c r="FU111" s="35"/>
      <c r="FV111" s="35"/>
      <c r="FW111" s="35"/>
      <c r="FX111" s="35"/>
      <c r="FY111" s="35"/>
      <c r="FZ111" s="35"/>
      <c r="GA111" s="35"/>
      <c r="GB111" s="35"/>
      <c r="GC111" s="35"/>
      <c r="GD111" s="35"/>
      <c r="GE111" s="35"/>
      <c r="GF111" s="35"/>
      <c r="GG111" s="35"/>
      <c r="GH111" s="35"/>
      <c r="GI111" s="35"/>
      <c r="GJ111" s="35"/>
      <c r="GK111" s="35"/>
      <c r="GL111" s="35"/>
      <c r="GM111" s="35"/>
      <c r="GN111" s="35"/>
      <c r="GO111" s="35"/>
      <c r="GP111" s="35"/>
      <c r="GQ111" s="35"/>
      <c r="GR111" s="35"/>
      <c r="GS111" s="35"/>
      <c r="GT111" s="35"/>
      <c r="GU111" s="35"/>
      <c r="GV111" s="35"/>
      <c r="GW111" s="35"/>
      <c r="GX111" s="35"/>
      <c r="GY111" s="35"/>
      <c r="GZ111" s="35"/>
      <c r="HA111" s="35"/>
      <c r="HB111" s="35"/>
      <c r="HC111" s="35"/>
      <c r="HD111" s="35"/>
      <c r="HE111" s="35"/>
      <c r="HF111" s="35"/>
      <c r="HG111" s="35"/>
      <c r="HH111" s="35"/>
      <c r="HI111" s="35"/>
      <c r="HJ111" s="35"/>
      <c r="HK111" s="35"/>
      <c r="HL111" s="35"/>
      <c r="HM111" s="35"/>
      <c r="HN111" s="35"/>
      <c r="HO111" s="35"/>
      <c r="HP111" s="35"/>
      <c r="HQ111" s="35"/>
      <c r="HR111" s="35"/>
      <c r="HS111" s="35"/>
      <c r="HT111" s="35"/>
      <c r="HU111" s="35"/>
      <c r="HV111" s="35"/>
      <c r="HW111" s="35"/>
      <c r="HX111" s="35"/>
      <c r="HY111" s="35"/>
      <c r="HZ111" s="35"/>
      <c r="IA111" s="35"/>
      <c r="IB111" s="35"/>
      <c r="IC111" s="35"/>
      <c r="ID111" s="35"/>
      <c r="IE111" s="35"/>
      <c r="IF111" s="35"/>
      <c r="IG111" s="35"/>
      <c r="IH111" s="35"/>
      <c r="II111" s="35"/>
      <c r="IJ111" s="35"/>
      <c r="IK111" s="35"/>
      <c r="IL111" s="35"/>
      <c r="IM111" s="35"/>
      <c r="IN111" s="35"/>
      <c r="IO111" s="35"/>
      <c r="IP111" s="35"/>
      <c r="IQ111" s="35"/>
      <c r="IR111" s="35"/>
      <c r="IS111" s="35"/>
      <c r="IT111" s="35"/>
      <c r="IU111" s="35"/>
      <c r="IV111" s="35"/>
      <c r="IW111" s="35"/>
      <c r="IX111" s="35"/>
      <c r="IY111" s="35"/>
      <c r="IZ111" s="35"/>
      <c r="JA111" s="35"/>
      <c r="JB111" s="35"/>
      <c r="JC111" s="35"/>
      <c r="JD111" s="35"/>
      <c r="JE111" s="35"/>
      <c r="JF111" s="35"/>
      <c r="JG111" s="35"/>
      <c r="JH111" s="35"/>
      <c r="JI111" s="35"/>
      <c r="JJ111" s="35"/>
      <c r="JK111" s="35"/>
      <c r="JL111" s="35"/>
      <c r="JM111" s="35"/>
      <c r="JN111" s="35"/>
      <c r="JO111" s="35"/>
      <c r="JP111" s="35"/>
      <c r="JQ111" s="35"/>
      <c r="JR111" s="35"/>
      <c r="JS111" s="35"/>
      <c r="JT111" s="35"/>
      <c r="JU111" s="35"/>
      <c r="JV111" s="35"/>
      <c r="JW111" s="35"/>
      <c r="JX111" s="35"/>
      <c r="JY111" s="35"/>
      <c r="JZ111" s="35"/>
      <c r="KA111" s="35"/>
      <c r="KB111" s="35"/>
      <c r="KC111" s="35"/>
      <c r="KD111" s="35"/>
      <c r="KE111" s="35"/>
    </row>
    <row r="112" spans="1:291" s="36" customFormat="1" ht="15" outlineLevel="1" thickBot="1" x14ac:dyDescent="0.4">
      <c r="A112" s="40" t="s">
        <v>555</v>
      </c>
      <c r="B112" s="41"/>
      <c r="C112" s="42"/>
      <c r="D112" s="42"/>
      <c r="E112" s="43" t="s">
        <v>586</v>
      </c>
      <c r="F112" s="43"/>
      <c r="G112" s="22"/>
      <c r="H112" s="44">
        <v>1</v>
      </c>
      <c r="I112" s="44" t="s">
        <v>640</v>
      </c>
      <c r="J112" s="44">
        <v>24</v>
      </c>
      <c r="K112" s="44" t="s">
        <v>27</v>
      </c>
      <c r="L112" s="45">
        <f>IF(M112="EUR",O112/H112/J112,O112*$C$6/H112/J112)</f>
        <v>457500</v>
      </c>
      <c r="M112" s="45" t="s">
        <v>4</v>
      </c>
      <c r="N112" s="45">
        <f>O112/H112/J112</f>
        <v>697.45425386115255</v>
      </c>
      <c r="O112" s="158">
        <f>SUBTOTAL(9,O113:O121)</f>
        <v>16738.90209266766</v>
      </c>
      <c r="P112" s="22"/>
      <c r="Q112" s="46">
        <f>SUBTOTAL(9,Q113:Q121)</f>
        <v>16738.90209266766</v>
      </c>
      <c r="R112" s="46">
        <f>SUBTOTAL(9,R113:R121)</f>
        <v>0</v>
      </c>
      <c r="S112" s="22"/>
      <c r="T112" s="46">
        <f>SUBTOTAL(9,T113:T121)</f>
        <v>3356.7002575319148</v>
      </c>
      <c r="U112" s="46">
        <f>SUBTOTAL(9,U113:U121)</f>
        <v>13094.061319752414</v>
      </c>
      <c r="V112" s="46">
        <f>SUBTOTAL(9,V113:V121)</f>
        <v>288.14051538333183</v>
      </c>
      <c r="W112" s="46">
        <f>SUBTOTAL(9,W113:W121)</f>
        <v>0</v>
      </c>
      <c r="X112" s="10"/>
      <c r="Y112" s="195" t="str">
        <f t="shared" si="27"/>
        <v>OK</v>
      </c>
      <c r="Z112" s="10"/>
      <c r="AA112" s="10"/>
      <c r="AB112" s="10"/>
      <c r="AC112" s="10"/>
      <c r="AD112" s="10"/>
      <c r="AE112" s="10"/>
      <c r="AF112" s="10"/>
      <c r="AG112" s="10"/>
      <c r="AH112" s="10"/>
      <c r="AI112" s="10"/>
      <c r="AJ112" s="10"/>
      <c r="AK112" s="10"/>
      <c r="AL112" s="10"/>
      <c r="AM112" s="10"/>
      <c r="AN112" s="10"/>
      <c r="AO112" s="10"/>
      <c r="AP112" s="10"/>
      <c r="AQ112" s="10"/>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5"/>
      <c r="FM112" s="35"/>
      <c r="FN112" s="35"/>
      <c r="FO112" s="35"/>
      <c r="FP112" s="35"/>
      <c r="FQ112" s="35"/>
      <c r="FR112" s="35"/>
      <c r="FS112" s="35"/>
      <c r="FT112" s="35"/>
      <c r="FU112" s="35"/>
      <c r="FV112" s="35"/>
      <c r="FW112" s="35"/>
      <c r="FX112" s="35"/>
      <c r="FY112" s="35"/>
      <c r="FZ112" s="35"/>
      <c r="GA112" s="35"/>
      <c r="GB112" s="35"/>
      <c r="GC112" s="35"/>
      <c r="GD112" s="35"/>
      <c r="GE112" s="35"/>
      <c r="GF112" s="35"/>
      <c r="GG112" s="35"/>
      <c r="GH112" s="35"/>
      <c r="GI112" s="35"/>
      <c r="GJ112" s="35"/>
      <c r="GK112" s="35"/>
      <c r="GL112" s="35"/>
      <c r="GM112" s="35"/>
      <c r="GN112" s="35"/>
      <c r="GO112" s="35"/>
      <c r="GP112" s="35"/>
      <c r="GQ112" s="35"/>
      <c r="GR112" s="35"/>
      <c r="GS112" s="35"/>
      <c r="GT112" s="35"/>
      <c r="GU112" s="35"/>
      <c r="GV112" s="35"/>
      <c r="GW112" s="35"/>
      <c r="GX112" s="35"/>
      <c r="GY112" s="35"/>
      <c r="GZ112" s="35"/>
      <c r="HA112" s="35"/>
      <c r="HB112" s="35"/>
      <c r="HC112" s="35"/>
      <c r="HD112" s="35"/>
      <c r="HE112" s="35"/>
      <c r="HF112" s="35"/>
      <c r="HG112" s="35"/>
      <c r="HH112" s="35"/>
      <c r="HI112" s="35"/>
      <c r="HJ112" s="35"/>
      <c r="HK112" s="35"/>
      <c r="HL112" s="35"/>
      <c r="HM112" s="35"/>
      <c r="HN112" s="35"/>
      <c r="HO112" s="35"/>
      <c r="HP112" s="35"/>
      <c r="HQ112" s="35"/>
      <c r="HR112" s="35"/>
      <c r="HS112" s="35"/>
      <c r="HT112" s="35"/>
      <c r="HU112" s="35"/>
      <c r="HV112" s="35"/>
      <c r="HW112" s="35"/>
      <c r="HX112" s="35"/>
      <c r="HY112" s="35"/>
      <c r="HZ112" s="35"/>
      <c r="IA112" s="35"/>
      <c r="IB112" s="35"/>
      <c r="IC112" s="35"/>
      <c r="ID112" s="35"/>
      <c r="IE112" s="35"/>
      <c r="IF112" s="35"/>
      <c r="IG112" s="35"/>
      <c r="IH112" s="35"/>
      <c r="II112" s="35"/>
      <c r="IJ112" s="35"/>
      <c r="IK112" s="35"/>
      <c r="IL112" s="35"/>
      <c r="IM112" s="35"/>
      <c r="IN112" s="35"/>
      <c r="IO112" s="35"/>
      <c r="IP112" s="35"/>
      <c r="IQ112" s="35"/>
      <c r="IR112" s="35"/>
      <c r="IS112" s="35"/>
      <c r="IT112" s="35"/>
      <c r="IU112" s="35"/>
      <c r="IV112" s="35"/>
      <c r="IW112" s="35"/>
      <c r="IX112" s="35"/>
      <c r="IY112" s="35"/>
      <c r="IZ112" s="35"/>
      <c r="JA112" s="35"/>
      <c r="JB112" s="35"/>
      <c r="JC112" s="35"/>
      <c r="JD112" s="35"/>
      <c r="JE112" s="35"/>
      <c r="JF112" s="35"/>
      <c r="JG112" s="35"/>
      <c r="JH112" s="35"/>
      <c r="JI112" s="35"/>
      <c r="JJ112" s="35"/>
      <c r="JK112" s="35"/>
      <c r="JL112" s="35"/>
      <c r="JM112" s="35"/>
      <c r="JN112" s="35"/>
      <c r="JO112" s="35"/>
      <c r="JP112" s="35"/>
      <c r="JQ112" s="35"/>
      <c r="JR112" s="35"/>
      <c r="JS112" s="35"/>
      <c r="JT112" s="35"/>
      <c r="JU112" s="35"/>
      <c r="JV112" s="35"/>
      <c r="JW112" s="35"/>
      <c r="JX112" s="35"/>
      <c r="JY112" s="35"/>
      <c r="JZ112" s="35"/>
      <c r="KA112" s="35"/>
      <c r="KB112" s="35"/>
      <c r="KC112" s="35"/>
      <c r="KD112" s="35"/>
      <c r="KE112" s="35"/>
    </row>
    <row r="113" spans="1:25" outlineLevel="2" x14ac:dyDescent="0.35">
      <c r="A113" s="25"/>
      <c r="B113" s="25" t="s">
        <v>654</v>
      </c>
      <c r="C113" s="26"/>
      <c r="D113" s="27" t="s">
        <v>132</v>
      </c>
      <c r="E113" s="58" t="s">
        <v>74</v>
      </c>
      <c r="F113" s="28"/>
      <c r="G113" s="37"/>
      <c r="H113" s="30">
        <v>1</v>
      </c>
      <c r="I113" s="31" t="s">
        <v>54</v>
      </c>
      <c r="J113" s="31">
        <v>24</v>
      </c>
      <c r="K113" s="30" t="s">
        <v>27</v>
      </c>
      <c r="L113" s="32">
        <v>30000</v>
      </c>
      <c r="M113" s="32" t="s">
        <v>4</v>
      </c>
      <c r="N113" s="33">
        <f t="shared" ref="N113:N176" si="38">IF(M113="EUR",L113,L113/$C$6)</f>
        <v>45.734705171223112</v>
      </c>
      <c r="O113" s="159">
        <f t="shared" ref="O113:O121" si="39">+N113*J113*H113</f>
        <v>1097.6329241093547</v>
      </c>
      <c r="P113" s="37"/>
      <c r="Q113" s="34">
        <f t="shared" ref="Q113:Q121" si="40">IF(D113="MDM",O113,0)</f>
        <v>1097.6329241093547</v>
      </c>
      <c r="R113" s="34">
        <f t="shared" ref="R113:R121" si="41">IF(D113="ERAD",O113,0)</f>
        <v>0</v>
      </c>
      <c r="S113" s="37"/>
      <c r="T113" s="34">
        <f t="shared" ref="T113:V121" si="42">$O113*T$8</f>
        <v>220.11149229717472</v>
      </c>
      <c r="U113" s="34">
        <f t="shared" si="42"/>
        <v>858.62697178704377</v>
      </c>
      <c r="V113" s="34">
        <f t="shared" si="42"/>
        <v>18.894460025136514</v>
      </c>
      <c r="W113" s="34"/>
      <c r="Y113" s="195">
        <f t="shared" si="27"/>
        <v>-4.5474735088646412E-13</v>
      </c>
    </row>
    <row r="114" spans="1:25" outlineLevel="2" x14ac:dyDescent="0.35">
      <c r="A114" s="25"/>
      <c r="B114" s="25" t="s">
        <v>654</v>
      </c>
      <c r="C114" s="26"/>
      <c r="D114" s="27" t="s">
        <v>132</v>
      </c>
      <c r="E114" s="58" t="s">
        <v>75</v>
      </c>
      <c r="F114" s="28"/>
      <c r="G114" s="37"/>
      <c r="H114" s="30">
        <v>1</v>
      </c>
      <c r="I114" s="31" t="s">
        <v>54</v>
      </c>
      <c r="J114" s="31">
        <v>24</v>
      </c>
      <c r="K114" s="30" t="s">
        <v>27</v>
      </c>
      <c r="L114" s="32">
        <v>80000</v>
      </c>
      <c r="M114" s="32" t="s">
        <v>4</v>
      </c>
      <c r="N114" s="33">
        <f t="shared" si="38"/>
        <v>121.9592137899283</v>
      </c>
      <c r="O114" s="159">
        <f t="shared" si="39"/>
        <v>2927.0211309582792</v>
      </c>
      <c r="P114" s="37"/>
      <c r="Q114" s="34">
        <f t="shared" si="40"/>
        <v>2927.0211309582792</v>
      </c>
      <c r="R114" s="34">
        <f t="shared" si="41"/>
        <v>0</v>
      </c>
      <c r="S114" s="37"/>
      <c r="T114" s="34">
        <f t="shared" si="42"/>
        <v>586.96397945913259</v>
      </c>
      <c r="U114" s="34">
        <f t="shared" si="42"/>
        <v>2289.6719247654501</v>
      </c>
      <c r="V114" s="34">
        <f t="shared" si="42"/>
        <v>50.385226733697372</v>
      </c>
      <c r="W114" s="34"/>
      <c r="Y114" s="195" t="str">
        <f t="shared" si="27"/>
        <v>OK</v>
      </c>
    </row>
    <row r="115" spans="1:25" outlineLevel="2" x14ac:dyDescent="0.35">
      <c r="A115" s="25"/>
      <c r="B115" s="25" t="s">
        <v>654</v>
      </c>
      <c r="C115" s="26"/>
      <c r="D115" s="27" t="s">
        <v>132</v>
      </c>
      <c r="E115" s="58" t="s">
        <v>96</v>
      </c>
      <c r="F115" s="28"/>
      <c r="G115" s="37"/>
      <c r="H115" s="30">
        <v>1</v>
      </c>
      <c r="I115" s="31" t="s">
        <v>97</v>
      </c>
      <c r="J115" s="31">
        <v>8</v>
      </c>
      <c r="K115" s="30" t="s">
        <v>27</v>
      </c>
      <c r="L115" s="32">
        <v>30000</v>
      </c>
      <c r="M115" s="32" t="s">
        <v>4</v>
      </c>
      <c r="N115" s="33">
        <f>IF(M115="EUR",L115,L115/$C$6)</f>
        <v>45.734705171223112</v>
      </c>
      <c r="O115" s="159">
        <f>+N115*J115*H115</f>
        <v>365.8776413697849</v>
      </c>
      <c r="P115" s="37"/>
      <c r="Q115" s="34">
        <f>IF(D115="MDM",O115,0)</f>
        <v>365.8776413697849</v>
      </c>
      <c r="R115" s="34">
        <f>IF(D115="ERAD",O115,0)</f>
        <v>0</v>
      </c>
      <c r="S115" s="37"/>
      <c r="T115" s="34">
        <f t="shared" si="42"/>
        <v>73.370497432391574</v>
      </c>
      <c r="U115" s="34">
        <f t="shared" si="42"/>
        <v>286.20899059568126</v>
      </c>
      <c r="V115" s="34">
        <f t="shared" si="42"/>
        <v>6.2981533417121716</v>
      </c>
      <c r="W115" s="34"/>
      <c r="Y115" s="195" t="str">
        <f t="shared" si="27"/>
        <v>OK</v>
      </c>
    </row>
    <row r="116" spans="1:25" outlineLevel="2" x14ac:dyDescent="0.35">
      <c r="A116" s="25"/>
      <c r="B116" s="25" t="s">
        <v>654</v>
      </c>
      <c r="C116" s="26"/>
      <c r="D116" s="27" t="s">
        <v>132</v>
      </c>
      <c r="E116" s="58" t="s">
        <v>76</v>
      </c>
      <c r="F116" s="28"/>
      <c r="G116" s="37"/>
      <c r="H116" s="30">
        <v>1</v>
      </c>
      <c r="I116" s="31" t="s">
        <v>54</v>
      </c>
      <c r="J116" s="31">
        <v>24</v>
      </c>
      <c r="K116" s="30" t="s">
        <v>27</v>
      </c>
      <c r="L116" s="32">
        <v>30000</v>
      </c>
      <c r="M116" s="32" t="s">
        <v>4</v>
      </c>
      <c r="N116" s="33">
        <f t="shared" si="38"/>
        <v>45.734705171223112</v>
      </c>
      <c r="O116" s="159">
        <f t="shared" si="39"/>
        <v>1097.6329241093547</v>
      </c>
      <c r="P116" s="37"/>
      <c r="Q116" s="34">
        <f t="shared" si="40"/>
        <v>1097.6329241093547</v>
      </c>
      <c r="R116" s="34">
        <f t="shared" si="41"/>
        <v>0</v>
      </c>
      <c r="S116" s="37"/>
      <c r="T116" s="34">
        <f t="shared" si="42"/>
        <v>220.11149229717472</v>
      </c>
      <c r="U116" s="34">
        <f t="shared" si="42"/>
        <v>858.62697178704377</v>
      </c>
      <c r="V116" s="34">
        <f t="shared" si="42"/>
        <v>18.894460025136514</v>
      </c>
      <c r="W116" s="34"/>
      <c r="Y116" s="195">
        <f t="shared" si="27"/>
        <v>-4.5474735088646412E-13</v>
      </c>
    </row>
    <row r="117" spans="1:25" outlineLevel="2" x14ac:dyDescent="0.35">
      <c r="A117" s="25"/>
      <c r="B117" s="25" t="s">
        <v>654</v>
      </c>
      <c r="C117" s="26"/>
      <c r="D117" s="27" t="s">
        <v>132</v>
      </c>
      <c r="E117" s="58" t="s">
        <v>64</v>
      </c>
      <c r="F117" s="28"/>
      <c r="G117" s="37"/>
      <c r="H117" s="30">
        <v>11</v>
      </c>
      <c r="I117" s="31" t="s">
        <v>77</v>
      </c>
      <c r="J117" s="31">
        <v>24</v>
      </c>
      <c r="K117" s="30" t="s">
        <v>27</v>
      </c>
      <c r="L117" s="32">
        <v>15000</v>
      </c>
      <c r="M117" s="32" t="s">
        <v>4</v>
      </c>
      <c r="N117" s="33">
        <f t="shared" si="38"/>
        <v>22.867352585611556</v>
      </c>
      <c r="O117" s="159">
        <f t="shared" si="39"/>
        <v>6036.9810826014509</v>
      </c>
      <c r="P117" s="37"/>
      <c r="Q117" s="34">
        <f t="shared" si="40"/>
        <v>6036.9810826014509</v>
      </c>
      <c r="R117" s="34">
        <f t="shared" si="41"/>
        <v>0</v>
      </c>
      <c r="S117" s="37"/>
      <c r="T117" s="34">
        <f t="shared" si="42"/>
        <v>1210.6132076344609</v>
      </c>
      <c r="U117" s="34">
        <f t="shared" si="42"/>
        <v>4722.448344828741</v>
      </c>
      <c r="V117" s="34">
        <f t="shared" si="42"/>
        <v>103.91953013825083</v>
      </c>
      <c r="W117" s="34"/>
      <c r="Y117" s="195" t="str">
        <f t="shared" si="27"/>
        <v>OK</v>
      </c>
    </row>
    <row r="118" spans="1:25" outlineLevel="2" x14ac:dyDescent="0.35">
      <c r="A118" s="25"/>
      <c r="B118" s="25" t="s">
        <v>654</v>
      </c>
      <c r="C118" s="26"/>
      <c r="D118" s="27" t="s">
        <v>132</v>
      </c>
      <c r="E118" s="58" t="s">
        <v>78</v>
      </c>
      <c r="F118" s="28"/>
      <c r="G118" s="37"/>
      <c r="H118" s="30">
        <v>3</v>
      </c>
      <c r="I118" s="31" t="s">
        <v>79</v>
      </c>
      <c r="J118" s="31">
        <v>2</v>
      </c>
      <c r="K118" s="30" t="s">
        <v>42</v>
      </c>
      <c r="L118" s="32">
        <v>90000</v>
      </c>
      <c r="M118" s="32" t="s">
        <v>4</v>
      </c>
      <c r="N118" s="33">
        <f t="shared" si="38"/>
        <v>137.20411551366934</v>
      </c>
      <c r="O118" s="159">
        <f t="shared" si="39"/>
        <v>823.22469308201607</v>
      </c>
      <c r="P118" s="37"/>
      <c r="Q118" s="34">
        <f t="shared" si="40"/>
        <v>823.22469308201607</v>
      </c>
      <c r="R118" s="34">
        <f t="shared" si="41"/>
        <v>0</v>
      </c>
      <c r="S118" s="37"/>
      <c r="T118" s="34">
        <f t="shared" si="42"/>
        <v>165.08361922288105</v>
      </c>
      <c r="U118" s="34">
        <f t="shared" si="42"/>
        <v>643.97022884028286</v>
      </c>
      <c r="V118" s="34">
        <f t="shared" si="42"/>
        <v>14.170845018852386</v>
      </c>
      <c r="W118" s="34"/>
      <c r="Y118" s="195" t="str">
        <f t="shared" si="27"/>
        <v>OK</v>
      </c>
    </row>
    <row r="119" spans="1:25" outlineLevel="2" x14ac:dyDescent="0.35">
      <c r="A119" s="25"/>
      <c r="B119" s="25" t="s">
        <v>654</v>
      </c>
      <c r="C119" s="26"/>
      <c r="D119" s="27" t="s">
        <v>132</v>
      </c>
      <c r="E119" s="58" t="s">
        <v>80</v>
      </c>
      <c r="F119" s="28"/>
      <c r="G119" s="37"/>
      <c r="H119" s="30">
        <v>6</v>
      </c>
      <c r="I119" s="31" t="s">
        <v>65</v>
      </c>
      <c r="J119" s="31">
        <v>2</v>
      </c>
      <c r="K119" s="30" t="s">
        <v>42</v>
      </c>
      <c r="L119" s="32">
        <v>40000</v>
      </c>
      <c r="M119" s="32" t="s">
        <v>4</v>
      </c>
      <c r="N119" s="33">
        <f t="shared" si="38"/>
        <v>60.979606894964149</v>
      </c>
      <c r="O119" s="159">
        <f t="shared" si="39"/>
        <v>731.75528273956979</v>
      </c>
      <c r="P119" s="37"/>
      <c r="Q119" s="34">
        <f t="shared" si="40"/>
        <v>731.75528273956979</v>
      </c>
      <c r="R119" s="34">
        <f t="shared" si="41"/>
        <v>0</v>
      </c>
      <c r="S119" s="37"/>
      <c r="T119" s="34">
        <f t="shared" si="42"/>
        <v>146.74099486478315</v>
      </c>
      <c r="U119" s="34">
        <f t="shared" si="42"/>
        <v>572.41798119136251</v>
      </c>
      <c r="V119" s="34">
        <f t="shared" si="42"/>
        <v>12.596306683424343</v>
      </c>
      <c r="W119" s="34"/>
      <c r="Y119" s="195" t="str">
        <f t="shared" si="27"/>
        <v>OK</v>
      </c>
    </row>
    <row r="120" spans="1:25" outlineLevel="2" x14ac:dyDescent="0.35">
      <c r="A120" s="25"/>
      <c r="B120" s="25" t="s">
        <v>654</v>
      </c>
      <c r="C120" s="26"/>
      <c r="D120" s="27" t="s">
        <v>132</v>
      </c>
      <c r="E120" s="58" t="s">
        <v>81</v>
      </c>
      <c r="F120" s="28"/>
      <c r="G120" s="37"/>
      <c r="H120" s="30">
        <v>1</v>
      </c>
      <c r="I120" s="31" t="s">
        <v>54</v>
      </c>
      <c r="J120" s="31">
        <v>24</v>
      </c>
      <c r="K120" s="30" t="s">
        <v>27</v>
      </c>
      <c r="L120" s="32">
        <v>50000</v>
      </c>
      <c r="M120" s="32" t="s">
        <v>4</v>
      </c>
      <c r="N120" s="33">
        <f t="shared" si="38"/>
        <v>76.224508618705187</v>
      </c>
      <c r="O120" s="159">
        <f t="shared" si="39"/>
        <v>1829.3882068489245</v>
      </c>
      <c r="P120" s="37"/>
      <c r="Q120" s="34">
        <f t="shared" si="40"/>
        <v>1829.3882068489245</v>
      </c>
      <c r="R120" s="34">
        <f t="shared" si="41"/>
        <v>0</v>
      </c>
      <c r="S120" s="37"/>
      <c r="T120" s="34">
        <f t="shared" si="42"/>
        <v>366.85248716195787</v>
      </c>
      <c r="U120" s="34">
        <f t="shared" si="42"/>
        <v>1431.0449529784062</v>
      </c>
      <c r="V120" s="34">
        <f t="shared" si="42"/>
        <v>31.490766708560859</v>
      </c>
      <c r="W120" s="34"/>
      <c r="Y120" s="195" t="str">
        <f t="shared" si="27"/>
        <v>OK</v>
      </c>
    </row>
    <row r="121" spans="1:25" ht="15" outlineLevel="2" thickBot="1" x14ac:dyDescent="0.4">
      <c r="A121" s="25"/>
      <c r="B121" s="25" t="s">
        <v>654</v>
      </c>
      <c r="C121" s="26"/>
      <c r="D121" s="27" t="s">
        <v>132</v>
      </c>
      <c r="E121" s="58" t="s">
        <v>82</v>
      </c>
      <c r="F121" s="28"/>
      <c r="G121" s="37"/>
      <c r="H121" s="30">
        <v>1</v>
      </c>
      <c r="I121" s="31" t="s">
        <v>54</v>
      </c>
      <c r="J121" s="31">
        <v>24</v>
      </c>
      <c r="K121" s="30" t="s">
        <v>27</v>
      </c>
      <c r="L121" s="32">
        <v>50000</v>
      </c>
      <c r="M121" s="32" t="s">
        <v>4</v>
      </c>
      <c r="N121" s="33">
        <f t="shared" si="38"/>
        <v>76.224508618705187</v>
      </c>
      <c r="O121" s="159">
        <f t="shared" si="39"/>
        <v>1829.3882068489245</v>
      </c>
      <c r="P121" s="37"/>
      <c r="Q121" s="34">
        <f t="shared" si="40"/>
        <v>1829.3882068489245</v>
      </c>
      <c r="R121" s="34">
        <f t="shared" si="41"/>
        <v>0</v>
      </c>
      <c r="S121" s="37"/>
      <c r="T121" s="34">
        <f t="shared" si="42"/>
        <v>366.85248716195787</v>
      </c>
      <c r="U121" s="34">
        <f t="shared" si="42"/>
        <v>1431.0449529784062</v>
      </c>
      <c r="V121" s="34">
        <f t="shared" si="42"/>
        <v>31.490766708560859</v>
      </c>
      <c r="W121" s="34"/>
      <c r="Y121" s="195" t="str">
        <f t="shared" si="27"/>
        <v>OK</v>
      </c>
    </row>
    <row r="122" spans="1:25" ht="15" outlineLevel="1" thickBot="1" x14ac:dyDescent="0.4">
      <c r="A122" s="40" t="s">
        <v>624</v>
      </c>
      <c r="B122" s="41"/>
      <c r="C122" s="42"/>
      <c r="D122" s="42"/>
      <c r="E122" s="43" t="s">
        <v>581</v>
      </c>
      <c r="F122" s="43"/>
      <c r="G122" s="22"/>
      <c r="H122" s="44">
        <v>1</v>
      </c>
      <c r="I122" s="44" t="s">
        <v>640</v>
      </c>
      <c r="J122" s="44">
        <v>24</v>
      </c>
      <c r="K122" s="44" t="s">
        <v>27</v>
      </c>
      <c r="L122" s="45">
        <f>IF(M122="EUR",O122/H122/J122,O122*$C$6/H122/J122)</f>
        <v>169999.99999999997</v>
      </c>
      <c r="M122" s="45" t="s">
        <v>4</v>
      </c>
      <c r="N122" s="45">
        <f>O122/H122/J122</f>
        <v>259.16332930359761</v>
      </c>
      <c r="O122" s="158">
        <f>SUBTOTAL(9,O123:O126)</f>
        <v>6219.9199032863426</v>
      </c>
      <c r="P122" s="22"/>
      <c r="Q122" s="46">
        <f>SUBTOTAL(9,Q123:Q126)</f>
        <v>0</v>
      </c>
      <c r="R122" s="46">
        <f>SUBTOTAL(9,R123:R126)</f>
        <v>6219.9199032863426</v>
      </c>
      <c r="S122" s="22"/>
      <c r="T122" s="46">
        <f>SUBTOTAL(9,T123:T126)</f>
        <v>1247.2984563506568</v>
      </c>
      <c r="U122" s="46">
        <f>SUBTOTAL(9,U123:U126)</f>
        <v>4865.5528401265801</v>
      </c>
      <c r="V122" s="46">
        <f>SUBTOTAL(9,V123:V126)</f>
        <v>107.06860680910692</v>
      </c>
      <c r="W122" s="46">
        <f>SUBTOTAL(9,W123:W126)</f>
        <v>0</v>
      </c>
      <c r="Y122" s="195" t="str">
        <f t="shared" si="27"/>
        <v>OK</v>
      </c>
    </row>
    <row r="123" spans="1:25" outlineLevel="2" x14ac:dyDescent="0.35">
      <c r="A123" s="25"/>
      <c r="B123" s="25" t="s">
        <v>655</v>
      </c>
      <c r="C123" s="26"/>
      <c r="D123" s="27" t="s">
        <v>125</v>
      </c>
      <c r="E123" s="58" t="s">
        <v>327</v>
      </c>
      <c r="F123" s="28"/>
      <c r="G123" s="37"/>
      <c r="H123" s="30">
        <v>1</v>
      </c>
      <c r="I123" s="31" t="s">
        <v>54</v>
      </c>
      <c r="J123" s="31">
        <v>24</v>
      </c>
      <c r="K123" s="30" t="s">
        <v>27</v>
      </c>
      <c r="L123" s="32">
        <v>100000</v>
      </c>
      <c r="M123" s="32" t="s">
        <v>4</v>
      </c>
      <c r="N123" s="33">
        <f t="shared" si="38"/>
        <v>152.44901723741037</v>
      </c>
      <c r="O123" s="159">
        <f>+N123*J123*H123</f>
        <v>3658.776413697849</v>
      </c>
      <c r="P123" s="37"/>
      <c r="Q123" s="34">
        <f>IF(D123="MDM",O123,0)</f>
        <v>0</v>
      </c>
      <c r="R123" s="34">
        <f>IF(D123="ERAD",O123,0)</f>
        <v>3658.776413697849</v>
      </c>
      <c r="S123" s="37"/>
      <c r="T123" s="34">
        <f t="shared" ref="T123:V126" si="43">$O123*T$8</f>
        <v>733.70497432391574</v>
      </c>
      <c r="U123" s="34">
        <f t="shared" si="43"/>
        <v>2862.0899059568123</v>
      </c>
      <c r="V123" s="34">
        <f t="shared" si="43"/>
        <v>62.981533417121717</v>
      </c>
      <c r="W123" s="34"/>
      <c r="Y123" s="195" t="str">
        <f t="shared" si="27"/>
        <v>OK</v>
      </c>
    </row>
    <row r="124" spans="1:25" outlineLevel="2" x14ac:dyDescent="0.35">
      <c r="A124" s="25"/>
      <c r="B124" s="25" t="s">
        <v>655</v>
      </c>
      <c r="C124" s="26"/>
      <c r="D124" s="27" t="s">
        <v>125</v>
      </c>
      <c r="E124" s="58" t="s">
        <v>328</v>
      </c>
      <c r="F124" s="28" t="s">
        <v>329</v>
      </c>
      <c r="G124" s="37"/>
      <c r="H124" s="30">
        <v>1</v>
      </c>
      <c r="I124" s="31" t="s">
        <v>54</v>
      </c>
      <c r="J124" s="31">
        <v>24</v>
      </c>
      <c r="K124" s="30" t="s">
        <v>27</v>
      </c>
      <c r="L124" s="32">
        <v>20000</v>
      </c>
      <c r="M124" s="32" t="s">
        <v>4</v>
      </c>
      <c r="N124" s="33">
        <f t="shared" si="38"/>
        <v>30.489803447482075</v>
      </c>
      <c r="O124" s="159">
        <f>+N124*J124*H124</f>
        <v>731.75528273956979</v>
      </c>
      <c r="P124" s="37"/>
      <c r="Q124" s="34">
        <f>IF(D124="MDM",O124,0)</f>
        <v>0</v>
      </c>
      <c r="R124" s="34">
        <f>IF(D124="ERAD",O124,0)</f>
        <v>731.75528273956979</v>
      </c>
      <c r="S124" s="37"/>
      <c r="T124" s="34">
        <f t="shared" si="43"/>
        <v>146.74099486478315</v>
      </c>
      <c r="U124" s="34">
        <f t="shared" si="43"/>
        <v>572.41798119136251</v>
      </c>
      <c r="V124" s="34">
        <f t="shared" si="43"/>
        <v>12.596306683424343</v>
      </c>
      <c r="W124" s="34"/>
      <c r="Y124" s="195" t="str">
        <f t="shared" si="27"/>
        <v>OK</v>
      </c>
    </row>
    <row r="125" spans="1:25" outlineLevel="2" x14ac:dyDescent="0.35">
      <c r="A125" s="25"/>
      <c r="B125" s="25" t="s">
        <v>655</v>
      </c>
      <c r="C125" s="26"/>
      <c r="D125" s="27" t="s">
        <v>125</v>
      </c>
      <c r="E125" s="58" t="s">
        <v>63</v>
      </c>
      <c r="F125" s="28" t="s">
        <v>329</v>
      </c>
      <c r="G125" s="37"/>
      <c r="H125" s="30">
        <v>1</v>
      </c>
      <c r="I125" s="31" t="s">
        <v>54</v>
      </c>
      <c r="J125" s="31">
        <v>24</v>
      </c>
      <c r="K125" s="30" t="s">
        <v>27</v>
      </c>
      <c r="L125" s="32">
        <v>25000</v>
      </c>
      <c r="M125" s="32" t="s">
        <v>4</v>
      </c>
      <c r="N125" s="33">
        <f t="shared" si="38"/>
        <v>38.112254309352593</v>
      </c>
      <c r="O125" s="159">
        <f>+N125*J125*H125</f>
        <v>914.69410342446224</v>
      </c>
      <c r="P125" s="37"/>
      <c r="Q125" s="34">
        <f>IF(D125="MDM",O125,0)</f>
        <v>0</v>
      </c>
      <c r="R125" s="34">
        <f>IF(D125="ERAD",O125,0)</f>
        <v>914.69410342446224</v>
      </c>
      <c r="S125" s="37"/>
      <c r="T125" s="34">
        <f t="shared" si="43"/>
        <v>183.42624358097893</v>
      </c>
      <c r="U125" s="34">
        <f t="shared" si="43"/>
        <v>715.52247648920309</v>
      </c>
      <c r="V125" s="34">
        <f t="shared" si="43"/>
        <v>15.745383354280429</v>
      </c>
      <c r="W125" s="34"/>
      <c r="Y125" s="195" t="str">
        <f t="shared" si="27"/>
        <v>OK</v>
      </c>
    </row>
    <row r="126" spans="1:25" ht="15" outlineLevel="2" thickBot="1" x14ac:dyDescent="0.4">
      <c r="A126" s="25"/>
      <c r="B126" s="25" t="s">
        <v>655</v>
      </c>
      <c r="C126" s="26"/>
      <c r="D126" s="27" t="s">
        <v>125</v>
      </c>
      <c r="E126" s="58" t="s">
        <v>330</v>
      </c>
      <c r="F126" s="28" t="s">
        <v>329</v>
      </c>
      <c r="G126" s="37"/>
      <c r="H126" s="30">
        <v>1</v>
      </c>
      <c r="I126" s="31" t="s">
        <v>54</v>
      </c>
      <c r="J126" s="31">
        <v>24</v>
      </c>
      <c r="K126" s="30" t="s">
        <v>27</v>
      </c>
      <c r="L126" s="32">
        <v>25000</v>
      </c>
      <c r="M126" s="32" t="s">
        <v>4</v>
      </c>
      <c r="N126" s="33">
        <f t="shared" si="38"/>
        <v>38.112254309352593</v>
      </c>
      <c r="O126" s="159">
        <f>+N126*J126*H126</f>
        <v>914.69410342446224</v>
      </c>
      <c r="P126" s="37"/>
      <c r="Q126" s="34">
        <f>IF(D126="MDM",O126,0)</f>
        <v>0</v>
      </c>
      <c r="R126" s="34">
        <f>IF(D126="ERAD",O126,0)</f>
        <v>914.69410342446224</v>
      </c>
      <c r="S126" s="37"/>
      <c r="T126" s="34">
        <f t="shared" si="43"/>
        <v>183.42624358097893</v>
      </c>
      <c r="U126" s="34">
        <f t="shared" si="43"/>
        <v>715.52247648920309</v>
      </c>
      <c r="V126" s="34">
        <f t="shared" si="43"/>
        <v>15.745383354280429</v>
      </c>
      <c r="W126" s="34"/>
      <c r="Y126" s="195" t="str">
        <f t="shared" si="27"/>
        <v>OK</v>
      </c>
    </row>
    <row r="127" spans="1:25" ht="15" outlineLevel="1" thickBot="1" x14ac:dyDescent="0.4">
      <c r="A127" s="40" t="s">
        <v>641</v>
      </c>
      <c r="B127" s="41"/>
      <c r="C127" s="42"/>
      <c r="D127" s="42"/>
      <c r="E127" s="43" t="s">
        <v>584</v>
      </c>
      <c r="F127" s="43"/>
      <c r="G127" s="22"/>
      <c r="H127" s="44">
        <v>1</v>
      </c>
      <c r="I127" s="44" t="s">
        <v>640</v>
      </c>
      <c r="J127" s="44">
        <v>24</v>
      </c>
      <c r="K127" s="44" t="s">
        <v>27</v>
      </c>
      <c r="L127" s="45">
        <f>IF(M127="EUR",O127/H127/J127,O127*$C$6/H127/J127)</f>
        <v>435000</v>
      </c>
      <c r="M127" s="45" t="s">
        <v>4</v>
      </c>
      <c r="N127" s="45">
        <f>O127/H127/J127</f>
        <v>663.1532249827352</v>
      </c>
      <c r="O127" s="158">
        <f>SUBTOTAL(9,O128:O133)</f>
        <v>15915.677399585644</v>
      </c>
      <c r="P127" s="22"/>
      <c r="Q127" s="46">
        <f>SUBTOTAL(9,Q128:Q133)</f>
        <v>0</v>
      </c>
      <c r="R127" s="46">
        <f>SUBTOTAL(9,R128:R133)</f>
        <v>15915.677399585644</v>
      </c>
      <c r="S127" s="22"/>
      <c r="T127" s="46">
        <f>SUBTOTAL(9,T128:T133)</f>
        <v>3191.6166383090331</v>
      </c>
      <c r="U127" s="46">
        <f>SUBTOTAL(9,U128:U133)</f>
        <v>12450.091090912132</v>
      </c>
      <c r="V127" s="46">
        <f>SUBTOTAL(9,V128:V133)</f>
        <v>273.96967036447944</v>
      </c>
      <c r="W127" s="46">
        <f>SUBTOTAL(9,W128:W133)</f>
        <v>0</v>
      </c>
      <c r="Y127" s="195" t="str">
        <f t="shared" si="27"/>
        <v>OK</v>
      </c>
    </row>
    <row r="128" spans="1:25" outlineLevel="2" x14ac:dyDescent="0.35">
      <c r="A128" s="25"/>
      <c r="B128" s="25" t="s">
        <v>656</v>
      </c>
      <c r="C128" s="26"/>
      <c r="D128" s="27" t="s">
        <v>125</v>
      </c>
      <c r="E128" s="58" t="s">
        <v>331</v>
      </c>
      <c r="F128" s="28"/>
      <c r="G128" s="37"/>
      <c r="H128" s="30">
        <v>1</v>
      </c>
      <c r="I128" s="31" t="s">
        <v>54</v>
      </c>
      <c r="J128" s="31">
        <v>2</v>
      </c>
      <c r="K128" s="30" t="s">
        <v>92</v>
      </c>
      <c r="L128" s="32">
        <v>360000</v>
      </c>
      <c r="M128" s="32" t="s">
        <v>4</v>
      </c>
      <c r="N128" s="33">
        <f t="shared" si="38"/>
        <v>548.81646205467734</v>
      </c>
      <c r="O128" s="159">
        <f t="shared" ref="O128:O133" si="44">+N128*J128*H128</f>
        <v>1097.6329241093547</v>
      </c>
      <c r="P128" s="37"/>
      <c r="Q128" s="34">
        <f t="shared" ref="Q128:Q133" si="45">IF(D128="MDM",O128,0)</f>
        <v>0</v>
      </c>
      <c r="R128" s="34">
        <f t="shared" ref="R128:R133" si="46">IF(D128="ERAD",O128,0)</f>
        <v>1097.6329241093547</v>
      </c>
      <c r="S128" s="37"/>
      <c r="T128" s="34">
        <f t="shared" ref="T128:V133" si="47">$O128*T$8</f>
        <v>220.11149229717472</v>
      </c>
      <c r="U128" s="34">
        <f t="shared" si="47"/>
        <v>858.62697178704377</v>
      </c>
      <c r="V128" s="34">
        <f t="shared" si="47"/>
        <v>18.894460025136514</v>
      </c>
      <c r="W128" s="34"/>
      <c r="Y128" s="195">
        <f t="shared" si="27"/>
        <v>-4.5474735088646412E-13</v>
      </c>
    </row>
    <row r="129" spans="1:25" outlineLevel="2" x14ac:dyDescent="0.35">
      <c r="A129" s="25"/>
      <c r="B129" s="25" t="s">
        <v>656</v>
      </c>
      <c r="C129" s="26"/>
      <c r="D129" s="27" t="s">
        <v>125</v>
      </c>
      <c r="E129" s="58" t="s">
        <v>75</v>
      </c>
      <c r="F129" s="28"/>
      <c r="G129" s="37"/>
      <c r="H129" s="30">
        <v>1</v>
      </c>
      <c r="I129" s="31" t="s">
        <v>54</v>
      </c>
      <c r="J129" s="31">
        <v>24</v>
      </c>
      <c r="K129" s="30" t="s">
        <v>27</v>
      </c>
      <c r="L129" s="32">
        <v>50000</v>
      </c>
      <c r="M129" s="32" t="s">
        <v>4</v>
      </c>
      <c r="N129" s="33">
        <f t="shared" si="38"/>
        <v>76.224508618705187</v>
      </c>
      <c r="O129" s="159">
        <f t="shared" si="44"/>
        <v>1829.3882068489245</v>
      </c>
      <c r="P129" s="37"/>
      <c r="Q129" s="34">
        <f t="shared" si="45"/>
        <v>0</v>
      </c>
      <c r="R129" s="34">
        <f t="shared" si="46"/>
        <v>1829.3882068489245</v>
      </c>
      <c r="S129" s="37"/>
      <c r="T129" s="34">
        <f t="shared" si="47"/>
        <v>366.85248716195787</v>
      </c>
      <c r="U129" s="34">
        <f t="shared" si="47"/>
        <v>1431.0449529784062</v>
      </c>
      <c r="V129" s="34">
        <f t="shared" si="47"/>
        <v>31.490766708560859</v>
      </c>
      <c r="W129" s="34"/>
      <c r="Y129" s="195" t="str">
        <f t="shared" si="27"/>
        <v>OK</v>
      </c>
    </row>
    <row r="130" spans="1:25" outlineLevel="2" x14ac:dyDescent="0.35">
      <c r="A130" s="25"/>
      <c r="B130" s="25" t="s">
        <v>656</v>
      </c>
      <c r="C130" s="26"/>
      <c r="D130" s="27" t="s">
        <v>125</v>
      </c>
      <c r="E130" s="58" t="s">
        <v>64</v>
      </c>
      <c r="F130" s="28"/>
      <c r="G130" s="37"/>
      <c r="H130" s="30">
        <v>10</v>
      </c>
      <c r="I130" s="31" t="s">
        <v>65</v>
      </c>
      <c r="J130" s="31">
        <v>24</v>
      </c>
      <c r="K130" s="30" t="s">
        <v>27</v>
      </c>
      <c r="L130" s="32">
        <v>15000</v>
      </c>
      <c r="M130" s="32" t="s">
        <v>4</v>
      </c>
      <c r="N130" s="33">
        <f t="shared" si="38"/>
        <v>22.867352585611556</v>
      </c>
      <c r="O130" s="159">
        <f t="shared" si="44"/>
        <v>5488.1646205467732</v>
      </c>
      <c r="P130" s="37"/>
      <c r="Q130" s="34">
        <f t="shared" si="45"/>
        <v>0</v>
      </c>
      <c r="R130" s="34">
        <f t="shared" si="46"/>
        <v>5488.1646205467732</v>
      </c>
      <c r="S130" s="37"/>
      <c r="T130" s="34">
        <f t="shared" si="47"/>
        <v>1100.5574614858735</v>
      </c>
      <c r="U130" s="34">
        <f t="shared" si="47"/>
        <v>4293.1348589352183</v>
      </c>
      <c r="V130" s="34">
        <f t="shared" si="47"/>
        <v>94.472300125682565</v>
      </c>
      <c r="W130" s="34"/>
      <c r="Y130" s="195" t="str">
        <f t="shared" si="27"/>
        <v>OK</v>
      </c>
    </row>
    <row r="131" spans="1:25" outlineLevel="2" x14ac:dyDescent="0.35">
      <c r="A131" s="25"/>
      <c r="B131" s="25" t="s">
        <v>656</v>
      </c>
      <c r="C131" s="26"/>
      <c r="D131" s="27" t="s">
        <v>125</v>
      </c>
      <c r="E131" s="58" t="s">
        <v>332</v>
      </c>
      <c r="F131" s="28"/>
      <c r="G131" s="37"/>
      <c r="H131" s="30">
        <v>1</v>
      </c>
      <c r="I131" s="31" t="s">
        <v>54</v>
      </c>
      <c r="J131" s="31">
        <v>24</v>
      </c>
      <c r="K131" s="30" t="s">
        <v>27</v>
      </c>
      <c r="L131" s="32">
        <v>30000</v>
      </c>
      <c r="M131" s="32" t="s">
        <v>4</v>
      </c>
      <c r="N131" s="33">
        <f t="shared" si="38"/>
        <v>45.734705171223112</v>
      </c>
      <c r="O131" s="159">
        <f t="shared" si="44"/>
        <v>1097.6329241093547</v>
      </c>
      <c r="P131" s="37"/>
      <c r="Q131" s="34">
        <f t="shared" si="45"/>
        <v>0</v>
      </c>
      <c r="R131" s="34">
        <f t="shared" si="46"/>
        <v>1097.6329241093547</v>
      </c>
      <c r="S131" s="37"/>
      <c r="T131" s="34">
        <f t="shared" si="47"/>
        <v>220.11149229717472</v>
      </c>
      <c r="U131" s="34">
        <f t="shared" si="47"/>
        <v>858.62697178704377</v>
      </c>
      <c r="V131" s="34">
        <f t="shared" si="47"/>
        <v>18.894460025136514</v>
      </c>
      <c r="W131" s="34"/>
      <c r="Y131" s="195">
        <f t="shared" si="27"/>
        <v>-4.5474735088646412E-13</v>
      </c>
    </row>
    <row r="132" spans="1:25" outlineLevel="2" x14ac:dyDescent="0.35">
      <c r="A132" s="25"/>
      <c r="B132" s="25" t="s">
        <v>656</v>
      </c>
      <c r="C132" s="26"/>
      <c r="D132" s="27" t="s">
        <v>125</v>
      </c>
      <c r="E132" s="58" t="s">
        <v>333</v>
      </c>
      <c r="F132" s="28"/>
      <c r="G132" s="37"/>
      <c r="H132" s="30">
        <v>5</v>
      </c>
      <c r="I132" s="31" t="s">
        <v>65</v>
      </c>
      <c r="J132" s="31">
        <v>24</v>
      </c>
      <c r="K132" s="30" t="s">
        <v>27</v>
      </c>
      <c r="L132" s="32">
        <v>30000</v>
      </c>
      <c r="M132" s="32" t="s">
        <v>4</v>
      </c>
      <c r="N132" s="33">
        <f t="shared" si="38"/>
        <v>45.734705171223112</v>
      </c>
      <c r="O132" s="159">
        <f t="shared" si="44"/>
        <v>5488.1646205467732</v>
      </c>
      <c r="P132" s="37"/>
      <c r="Q132" s="34">
        <f t="shared" si="45"/>
        <v>0</v>
      </c>
      <c r="R132" s="34">
        <f t="shared" si="46"/>
        <v>5488.1646205467732</v>
      </c>
      <c r="S132" s="37"/>
      <c r="T132" s="34">
        <f t="shared" si="47"/>
        <v>1100.5574614858735</v>
      </c>
      <c r="U132" s="34">
        <f t="shared" si="47"/>
        <v>4293.1348589352183</v>
      </c>
      <c r="V132" s="34">
        <f t="shared" si="47"/>
        <v>94.472300125682565</v>
      </c>
      <c r="W132" s="34"/>
      <c r="Y132" s="195" t="str">
        <f t="shared" si="27"/>
        <v>OK</v>
      </c>
    </row>
    <row r="133" spans="1:25" ht="15" outlineLevel="2" thickBot="1" x14ac:dyDescent="0.4">
      <c r="A133" s="25"/>
      <c r="B133" s="25" t="s">
        <v>656</v>
      </c>
      <c r="C133" s="26"/>
      <c r="D133" s="27" t="s">
        <v>125</v>
      </c>
      <c r="E133" s="58" t="s">
        <v>334</v>
      </c>
      <c r="F133" s="28"/>
      <c r="G133" s="37"/>
      <c r="H133" s="30">
        <v>5</v>
      </c>
      <c r="I133" s="31" t="s">
        <v>65</v>
      </c>
      <c r="J133" s="31">
        <v>24</v>
      </c>
      <c r="K133" s="30" t="s">
        <v>27</v>
      </c>
      <c r="L133" s="32">
        <v>5000</v>
      </c>
      <c r="M133" s="32" t="s">
        <v>4</v>
      </c>
      <c r="N133" s="33">
        <f t="shared" si="38"/>
        <v>7.6224508618705187</v>
      </c>
      <c r="O133" s="159">
        <f t="shared" si="44"/>
        <v>914.69410342446224</v>
      </c>
      <c r="P133" s="37"/>
      <c r="Q133" s="34">
        <f t="shared" si="45"/>
        <v>0</v>
      </c>
      <c r="R133" s="34">
        <f t="shared" si="46"/>
        <v>914.69410342446224</v>
      </c>
      <c r="S133" s="37"/>
      <c r="T133" s="34">
        <f t="shared" si="47"/>
        <v>183.42624358097893</v>
      </c>
      <c r="U133" s="34">
        <f t="shared" si="47"/>
        <v>715.52247648920309</v>
      </c>
      <c r="V133" s="34">
        <f t="shared" si="47"/>
        <v>15.745383354280429</v>
      </c>
      <c r="W133" s="34"/>
      <c r="Y133" s="195" t="str">
        <f t="shared" si="27"/>
        <v>OK</v>
      </c>
    </row>
    <row r="134" spans="1:25" ht="15" outlineLevel="1" thickBot="1" x14ac:dyDescent="0.4">
      <c r="A134" s="40"/>
      <c r="B134" s="41"/>
      <c r="C134" s="42"/>
      <c r="D134" s="42"/>
      <c r="E134" s="43" t="s">
        <v>582</v>
      </c>
      <c r="F134" s="43"/>
      <c r="G134" s="22"/>
      <c r="H134" s="44">
        <v>1</v>
      </c>
      <c r="I134" s="44" t="s">
        <v>606</v>
      </c>
      <c r="J134" s="44">
        <v>2</v>
      </c>
      <c r="K134" s="44" t="s">
        <v>51</v>
      </c>
      <c r="L134" s="45">
        <f>IF(M134="EUR",O134/H134/J134,O134*$C$6/H134/J134)</f>
        <v>1418999.9999999998</v>
      </c>
      <c r="M134" s="45" t="s">
        <v>4</v>
      </c>
      <c r="N134" s="45">
        <f>O134/H134/J134</f>
        <v>2163.2515545988531</v>
      </c>
      <c r="O134" s="158">
        <f>SUBTOTAL(9,O135:O142)</f>
        <v>4326.5031091977062</v>
      </c>
      <c r="P134" s="22"/>
      <c r="Q134" s="46">
        <f>SUBTOTAL(9,Q135:Q142)</f>
        <v>4326.5031091977062</v>
      </c>
      <c r="R134" s="46">
        <f>SUBTOTAL(9,R135:R142)</f>
        <v>0</v>
      </c>
      <c r="S134" s="22"/>
      <c r="T134" s="46">
        <f>SUBTOTAL(9,T135:T142)</f>
        <v>867.60613213803038</v>
      </c>
      <c r="U134" s="46">
        <f>SUBTOTAL(9,U135:U142)</f>
        <v>3384.4213137939309</v>
      </c>
      <c r="V134" s="46">
        <f>SUBTOTAL(9,V135:V142)</f>
        <v>74.475663265746434</v>
      </c>
      <c r="W134" s="46">
        <f>SUBTOTAL(9,W135:W142)</f>
        <v>0</v>
      </c>
      <c r="Y134" s="195" t="str">
        <f t="shared" si="27"/>
        <v>OK</v>
      </c>
    </row>
    <row r="135" spans="1:25" outlineLevel="2" x14ac:dyDescent="0.35">
      <c r="A135" s="25"/>
      <c r="B135" s="25" t="s">
        <v>657</v>
      </c>
      <c r="C135" s="26"/>
      <c r="D135" s="27" t="s">
        <v>132</v>
      </c>
      <c r="E135" s="58" t="s">
        <v>83</v>
      </c>
      <c r="F135" s="28"/>
      <c r="G135" s="37"/>
      <c r="H135" s="30">
        <v>1</v>
      </c>
      <c r="I135" s="31" t="s">
        <v>54</v>
      </c>
      <c r="J135" s="31">
        <v>3</v>
      </c>
      <c r="K135" s="30" t="s">
        <v>27</v>
      </c>
      <c r="L135" s="32">
        <v>130000</v>
      </c>
      <c r="M135" s="32" t="s">
        <v>4</v>
      </c>
      <c r="N135" s="33">
        <f t="shared" si="38"/>
        <v>198.18372240863349</v>
      </c>
      <c r="O135" s="159">
        <f t="shared" ref="O135:O142" si="48">+N135*J135*H135</f>
        <v>594.55116722590049</v>
      </c>
      <c r="P135" s="37"/>
      <c r="Q135" s="34">
        <f t="shared" ref="Q135:Q142" si="49">IF(D135="MDM",O135,0)</f>
        <v>594.55116722590049</v>
      </c>
      <c r="R135" s="34">
        <f t="shared" ref="R135:R142" si="50">IF(D135="ERAD",O135,0)</f>
        <v>0</v>
      </c>
      <c r="S135" s="37"/>
      <c r="T135" s="34">
        <f t="shared" ref="T135:V142" si="51">$O135*T$8</f>
        <v>119.22705832763631</v>
      </c>
      <c r="U135" s="34">
        <f t="shared" si="51"/>
        <v>465.08960971798206</v>
      </c>
      <c r="V135" s="34">
        <f t="shared" si="51"/>
        <v>10.234499180282279</v>
      </c>
      <c r="W135" s="34"/>
      <c r="Y135" s="195">
        <f t="shared" si="27"/>
        <v>-1.1368683772161603E-13</v>
      </c>
    </row>
    <row r="136" spans="1:25" outlineLevel="2" x14ac:dyDescent="0.35">
      <c r="A136" s="25"/>
      <c r="B136" s="25" t="s">
        <v>657</v>
      </c>
      <c r="C136" s="26"/>
      <c r="D136" s="27" t="s">
        <v>132</v>
      </c>
      <c r="E136" s="58" t="s">
        <v>55</v>
      </c>
      <c r="F136" s="28" t="s">
        <v>84</v>
      </c>
      <c r="G136" s="37"/>
      <c r="H136" s="30">
        <v>1</v>
      </c>
      <c r="I136" s="31" t="s">
        <v>54</v>
      </c>
      <c r="J136" s="31">
        <v>3</v>
      </c>
      <c r="K136" s="30" t="s">
        <v>27</v>
      </c>
      <c r="L136" s="32">
        <v>300000</v>
      </c>
      <c r="M136" s="32" t="s">
        <v>4</v>
      </c>
      <c r="N136" s="33">
        <f t="shared" si="38"/>
        <v>457.34705171223112</v>
      </c>
      <c r="O136" s="159">
        <f t="shared" si="48"/>
        <v>1372.0411551366933</v>
      </c>
      <c r="P136" s="37"/>
      <c r="Q136" s="34">
        <f t="shared" si="49"/>
        <v>1372.0411551366933</v>
      </c>
      <c r="R136" s="34">
        <f t="shared" si="50"/>
        <v>0</v>
      </c>
      <c r="S136" s="37"/>
      <c r="T136" s="34">
        <f t="shared" si="51"/>
        <v>275.13936537146839</v>
      </c>
      <c r="U136" s="34">
        <f t="shared" si="51"/>
        <v>1073.2837147338046</v>
      </c>
      <c r="V136" s="34">
        <f t="shared" si="51"/>
        <v>23.618075031420641</v>
      </c>
      <c r="W136" s="34"/>
      <c r="Y136" s="195" t="str">
        <f t="shared" si="27"/>
        <v>OK</v>
      </c>
    </row>
    <row r="137" spans="1:25" outlineLevel="2" x14ac:dyDescent="0.35">
      <c r="A137" s="25"/>
      <c r="B137" s="25" t="s">
        <v>657</v>
      </c>
      <c r="C137" s="26"/>
      <c r="D137" s="27" t="s">
        <v>132</v>
      </c>
      <c r="E137" s="58" t="s">
        <v>85</v>
      </c>
      <c r="F137" s="28"/>
      <c r="G137" s="37"/>
      <c r="H137" s="30">
        <v>1</v>
      </c>
      <c r="I137" s="31" t="s">
        <v>54</v>
      </c>
      <c r="J137" s="31">
        <v>3</v>
      </c>
      <c r="K137" s="30" t="s">
        <v>27</v>
      </c>
      <c r="L137" s="32">
        <v>350000</v>
      </c>
      <c r="M137" s="32" t="s">
        <v>4</v>
      </c>
      <c r="N137" s="33">
        <f t="shared" si="38"/>
        <v>533.57156033093634</v>
      </c>
      <c r="O137" s="159">
        <f t="shared" si="48"/>
        <v>1600.714680992809</v>
      </c>
      <c r="P137" s="37"/>
      <c r="Q137" s="34">
        <f t="shared" si="49"/>
        <v>1600.714680992809</v>
      </c>
      <c r="R137" s="34">
        <f t="shared" si="50"/>
        <v>0</v>
      </c>
      <c r="S137" s="37"/>
      <c r="T137" s="34">
        <f t="shared" si="51"/>
        <v>320.99592626671313</v>
      </c>
      <c r="U137" s="34">
        <f t="shared" si="51"/>
        <v>1252.1643338561055</v>
      </c>
      <c r="V137" s="34">
        <f t="shared" si="51"/>
        <v>27.55442086999075</v>
      </c>
      <c r="W137" s="34"/>
      <c r="Y137" s="195" t="str">
        <f t="shared" si="27"/>
        <v>OK</v>
      </c>
    </row>
    <row r="138" spans="1:25" outlineLevel="2" x14ac:dyDescent="0.35">
      <c r="A138" s="25"/>
      <c r="B138" s="25" t="s">
        <v>657</v>
      </c>
      <c r="C138" s="26"/>
      <c r="D138" s="27" t="s">
        <v>132</v>
      </c>
      <c r="E138" s="58" t="s">
        <v>57</v>
      </c>
      <c r="F138" s="28"/>
      <c r="G138" s="37"/>
      <c r="H138" s="30">
        <v>90</v>
      </c>
      <c r="I138" s="31" t="s">
        <v>58</v>
      </c>
      <c r="J138" s="31">
        <v>3</v>
      </c>
      <c r="K138" s="30" t="s">
        <v>27</v>
      </c>
      <c r="L138" s="32">
        <v>900</v>
      </c>
      <c r="M138" s="32" t="s">
        <v>4</v>
      </c>
      <c r="N138" s="33">
        <f t="shared" si="38"/>
        <v>1.3720411551366933</v>
      </c>
      <c r="O138" s="159">
        <f t="shared" si="48"/>
        <v>370.4511118869072</v>
      </c>
      <c r="P138" s="37"/>
      <c r="Q138" s="34">
        <f t="shared" si="49"/>
        <v>370.4511118869072</v>
      </c>
      <c r="R138" s="34">
        <f t="shared" si="50"/>
        <v>0</v>
      </c>
      <c r="S138" s="37"/>
      <c r="T138" s="34">
        <f t="shared" si="51"/>
        <v>74.287628650296469</v>
      </c>
      <c r="U138" s="34">
        <f t="shared" si="51"/>
        <v>289.78660297812729</v>
      </c>
      <c r="V138" s="34">
        <f t="shared" si="51"/>
        <v>6.3768802584835731</v>
      </c>
      <c r="W138" s="34"/>
      <c r="Y138" s="195" t="str">
        <f t="shared" si="27"/>
        <v>OK</v>
      </c>
    </row>
    <row r="139" spans="1:25" outlineLevel="2" x14ac:dyDescent="0.35">
      <c r="A139" s="25"/>
      <c r="B139" s="25" t="s">
        <v>657</v>
      </c>
      <c r="C139" s="26"/>
      <c r="D139" s="27" t="s">
        <v>132</v>
      </c>
      <c r="E139" s="58" t="s">
        <v>59</v>
      </c>
      <c r="F139" s="28"/>
      <c r="G139" s="37"/>
      <c r="H139" s="30">
        <v>1</v>
      </c>
      <c r="I139" s="31" t="s">
        <v>54</v>
      </c>
      <c r="J139" s="31">
        <v>3</v>
      </c>
      <c r="K139" s="30" t="s">
        <v>27</v>
      </c>
      <c r="L139" s="32">
        <v>50000</v>
      </c>
      <c r="M139" s="32" t="s">
        <v>4</v>
      </c>
      <c r="N139" s="33">
        <f t="shared" si="38"/>
        <v>76.224508618705187</v>
      </c>
      <c r="O139" s="159">
        <f t="shared" si="48"/>
        <v>228.67352585611556</v>
      </c>
      <c r="P139" s="37"/>
      <c r="Q139" s="34">
        <f t="shared" si="49"/>
        <v>228.67352585611556</v>
      </c>
      <c r="R139" s="34">
        <f t="shared" si="50"/>
        <v>0</v>
      </c>
      <c r="S139" s="37"/>
      <c r="T139" s="34">
        <f t="shared" si="51"/>
        <v>45.856560895244733</v>
      </c>
      <c r="U139" s="34">
        <f t="shared" si="51"/>
        <v>178.88061912230077</v>
      </c>
      <c r="V139" s="34">
        <f t="shared" si="51"/>
        <v>3.9363458385701073</v>
      </c>
      <c r="W139" s="34"/>
      <c r="Y139" s="195" t="str">
        <f t="shared" si="27"/>
        <v>OK</v>
      </c>
    </row>
    <row r="140" spans="1:25" outlineLevel="2" x14ac:dyDescent="0.35">
      <c r="A140" s="25"/>
      <c r="B140" s="25" t="s">
        <v>657</v>
      </c>
      <c r="C140" s="26"/>
      <c r="D140" s="27" t="s">
        <v>132</v>
      </c>
      <c r="E140" s="58" t="s">
        <v>86</v>
      </c>
      <c r="F140" s="28"/>
      <c r="G140" s="37"/>
      <c r="H140" s="30">
        <v>0</v>
      </c>
      <c r="I140" s="31" t="s">
        <v>54</v>
      </c>
      <c r="J140" s="31">
        <v>1</v>
      </c>
      <c r="K140" s="30" t="s">
        <v>42</v>
      </c>
      <c r="L140" s="32">
        <v>200000</v>
      </c>
      <c r="M140" s="32" t="s">
        <v>4</v>
      </c>
      <c r="N140" s="33">
        <f t="shared" si="38"/>
        <v>304.89803447482075</v>
      </c>
      <c r="O140" s="159">
        <f t="shared" si="48"/>
        <v>0</v>
      </c>
      <c r="P140" s="37"/>
      <c r="Q140" s="34">
        <f t="shared" si="49"/>
        <v>0</v>
      </c>
      <c r="R140" s="34">
        <f t="shared" si="50"/>
        <v>0</v>
      </c>
      <c r="S140" s="37"/>
      <c r="T140" s="34">
        <f t="shared" si="51"/>
        <v>0</v>
      </c>
      <c r="U140" s="34">
        <f t="shared" si="51"/>
        <v>0</v>
      </c>
      <c r="V140" s="34">
        <f t="shared" si="51"/>
        <v>0</v>
      </c>
      <c r="W140" s="34"/>
      <c r="Y140" s="195" t="str">
        <f t="shared" ref="Y140:Y203" si="52">IF(SUM(T140:W140)=O140,"OK",O140-SUM(T140:W140))</f>
        <v>OK</v>
      </c>
    </row>
    <row r="141" spans="1:25" outlineLevel="2" x14ac:dyDescent="0.35">
      <c r="A141" s="25"/>
      <c r="B141" s="25" t="s">
        <v>657</v>
      </c>
      <c r="C141" s="26"/>
      <c r="D141" s="27" t="s">
        <v>132</v>
      </c>
      <c r="E141" s="58" t="s">
        <v>66</v>
      </c>
      <c r="F141" s="28"/>
      <c r="G141" s="37"/>
      <c r="H141" s="30">
        <v>3</v>
      </c>
      <c r="I141" s="31" t="s">
        <v>67</v>
      </c>
      <c r="J141" s="31">
        <v>1</v>
      </c>
      <c r="K141" s="30" t="s">
        <v>62</v>
      </c>
      <c r="L141" s="32">
        <v>15000</v>
      </c>
      <c r="M141" s="32" t="s">
        <v>4</v>
      </c>
      <c r="N141" s="33">
        <f t="shared" si="38"/>
        <v>22.867352585611556</v>
      </c>
      <c r="O141" s="159">
        <f t="shared" si="48"/>
        <v>68.602057756834668</v>
      </c>
      <c r="P141" s="37"/>
      <c r="Q141" s="34">
        <f t="shared" si="49"/>
        <v>68.602057756834668</v>
      </c>
      <c r="R141" s="34">
        <f t="shared" si="50"/>
        <v>0</v>
      </c>
      <c r="S141" s="37"/>
      <c r="T141" s="34">
        <f t="shared" si="51"/>
        <v>13.75696826857342</v>
      </c>
      <c r="U141" s="34">
        <f t="shared" si="51"/>
        <v>53.664185736690236</v>
      </c>
      <c r="V141" s="34">
        <f t="shared" si="51"/>
        <v>1.1809037515710321</v>
      </c>
      <c r="W141" s="34"/>
      <c r="Y141" s="195" t="str">
        <f t="shared" si="52"/>
        <v>OK</v>
      </c>
    </row>
    <row r="142" spans="1:25" ht="15" outlineLevel="2" thickBot="1" x14ac:dyDescent="0.4">
      <c r="A142" s="25"/>
      <c r="B142" s="25" t="s">
        <v>657</v>
      </c>
      <c r="C142" s="26"/>
      <c r="D142" s="27" t="s">
        <v>132</v>
      </c>
      <c r="E142" s="58" t="s">
        <v>87</v>
      </c>
      <c r="F142" s="28"/>
      <c r="G142" s="37"/>
      <c r="H142" s="30">
        <v>1</v>
      </c>
      <c r="I142" s="31" t="s">
        <v>54</v>
      </c>
      <c r="J142" s="31">
        <v>3</v>
      </c>
      <c r="K142" s="30" t="s">
        <v>27</v>
      </c>
      <c r="L142" s="32">
        <v>20000</v>
      </c>
      <c r="M142" s="32" t="s">
        <v>4</v>
      </c>
      <c r="N142" s="33">
        <f t="shared" si="38"/>
        <v>30.489803447482075</v>
      </c>
      <c r="O142" s="159">
        <f t="shared" si="48"/>
        <v>91.469410342446224</v>
      </c>
      <c r="P142" s="37"/>
      <c r="Q142" s="34">
        <f t="shared" si="49"/>
        <v>91.469410342446224</v>
      </c>
      <c r="R142" s="34">
        <f t="shared" si="50"/>
        <v>0</v>
      </c>
      <c r="S142" s="37"/>
      <c r="T142" s="34">
        <f t="shared" si="51"/>
        <v>18.342624358097893</v>
      </c>
      <c r="U142" s="34">
        <f t="shared" si="51"/>
        <v>71.552247648920314</v>
      </c>
      <c r="V142" s="34">
        <f t="shared" si="51"/>
        <v>1.5745383354280429</v>
      </c>
      <c r="W142" s="34"/>
      <c r="Y142" s="195">
        <f t="shared" si="52"/>
        <v>-2.8421709430404007E-14</v>
      </c>
    </row>
    <row r="143" spans="1:25" ht="15" outlineLevel="1" thickBot="1" x14ac:dyDescent="0.4">
      <c r="A143" s="40"/>
      <c r="B143" s="41"/>
      <c r="C143" s="42"/>
      <c r="D143" s="42"/>
      <c r="E143" s="43" t="s">
        <v>583</v>
      </c>
      <c r="F143" s="43"/>
      <c r="G143" s="22"/>
      <c r="H143" s="44">
        <v>1</v>
      </c>
      <c r="I143" s="44" t="s">
        <v>606</v>
      </c>
      <c r="J143" s="44">
        <v>2</v>
      </c>
      <c r="K143" s="44" t="s">
        <v>51</v>
      </c>
      <c r="L143" s="45">
        <f>IF(M143="EUR",O143/H143/J143,O143*$C$6/H143/J143)</f>
        <v>250000</v>
      </c>
      <c r="M143" s="45" t="s">
        <v>4</v>
      </c>
      <c r="N143" s="45">
        <f>O143/H143/J143</f>
        <v>381.12254309352596</v>
      </c>
      <c r="O143" s="158">
        <f>SUBTOTAL(9,O144:O145)</f>
        <v>762.24508618705192</v>
      </c>
      <c r="P143" s="22"/>
      <c r="Q143" s="46">
        <f>SUBTOTAL(9,Q144:Q145)</f>
        <v>762.24508618705192</v>
      </c>
      <c r="R143" s="46">
        <f>SUBTOTAL(9,R144:R145)</f>
        <v>0</v>
      </c>
      <c r="S143" s="22"/>
      <c r="T143" s="46">
        <f>SUBTOTAL(9,T144:T145)</f>
        <v>152.85520298414912</v>
      </c>
      <c r="U143" s="46">
        <f>SUBTOTAL(9,U144:U145)</f>
        <v>596.2687304076693</v>
      </c>
      <c r="V143" s="46">
        <f>SUBTOTAL(9,V144:V145)</f>
        <v>13.121152795233691</v>
      </c>
      <c r="W143" s="46">
        <f>SUBTOTAL(9,W144:W145)</f>
        <v>0</v>
      </c>
      <c r="Y143" s="195" t="str">
        <f t="shared" si="52"/>
        <v>OK</v>
      </c>
    </row>
    <row r="144" spans="1:25" outlineLevel="2" x14ac:dyDescent="0.35">
      <c r="A144" s="25"/>
      <c r="B144" s="25" t="s">
        <v>658</v>
      </c>
      <c r="C144" s="26"/>
      <c r="D144" s="27" t="s">
        <v>132</v>
      </c>
      <c r="E144" s="58" t="s">
        <v>74</v>
      </c>
      <c r="F144" s="28"/>
      <c r="G144" s="37"/>
      <c r="H144" s="30">
        <v>0</v>
      </c>
      <c r="I144" s="31" t="s">
        <v>54</v>
      </c>
      <c r="J144" s="31">
        <v>24</v>
      </c>
      <c r="K144" s="30" t="s">
        <v>27</v>
      </c>
      <c r="L144" s="32">
        <v>10000</v>
      </c>
      <c r="M144" s="32" t="s">
        <v>4</v>
      </c>
      <c r="N144" s="33">
        <f t="shared" si="38"/>
        <v>15.244901723741037</v>
      </c>
      <c r="O144" s="159">
        <f>+N144*J144*H144</f>
        <v>0</v>
      </c>
      <c r="P144" s="37"/>
      <c r="Q144" s="34">
        <f>IF(D144="MDM",O144,0)</f>
        <v>0</v>
      </c>
      <c r="R144" s="34">
        <f>IF(D144="ERAD",O144,0)</f>
        <v>0</v>
      </c>
      <c r="S144" s="37"/>
      <c r="T144" s="34">
        <f t="shared" ref="T144:V145" si="53">$O144*T$8</f>
        <v>0</v>
      </c>
      <c r="U144" s="34">
        <f t="shared" si="53"/>
        <v>0</v>
      </c>
      <c r="V144" s="34">
        <f t="shared" si="53"/>
        <v>0</v>
      </c>
      <c r="W144" s="34"/>
      <c r="Y144" s="195" t="str">
        <f t="shared" si="52"/>
        <v>OK</v>
      </c>
    </row>
    <row r="145" spans="1:25" ht="15" outlineLevel="2" thickBot="1" x14ac:dyDescent="0.4">
      <c r="A145" s="25"/>
      <c r="B145" s="25" t="s">
        <v>658</v>
      </c>
      <c r="C145" s="26"/>
      <c r="D145" s="27" t="s">
        <v>132</v>
      </c>
      <c r="E145" s="58" t="s">
        <v>88</v>
      </c>
      <c r="F145" s="28"/>
      <c r="G145" s="37"/>
      <c r="H145" s="30">
        <v>1</v>
      </c>
      <c r="I145" s="31" t="s">
        <v>54</v>
      </c>
      <c r="J145" s="31">
        <v>1</v>
      </c>
      <c r="K145" s="30" t="s">
        <v>42</v>
      </c>
      <c r="L145" s="32">
        <v>500000</v>
      </c>
      <c r="M145" s="32" t="s">
        <v>4</v>
      </c>
      <c r="N145" s="33">
        <f t="shared" si="38"/>
        <v>762.24508618705192</v>
      </c>
      <c r="O145" s="159">
        <f>+N145*J145*H145</f>
        <v>762.24508618705192</v>
      </c>
      <c r="P145" s="37"/>
      <c r="Q145" s="34">
        <f>IF(D145="MDM",O145,0)</f>
        <v>762.24508618705192</v>
      </c>
      <c r="R145" s="34">
        <f>IF(D145="ERAD",O145,0)</f>
        <v>0</v>
      </c>
      <c r="S145" s="37"/>
      <c r="T145" s="34">
        <f t="shared" si="53"/>
        <v>152.85520298414912</v>
      </c>
      <c r="U145" s="34">
        <f t="shared" si="53"/>
        <v>596.2687304076693</v>
      </c>
      <c r="V145" s="34">
        <f t="shared" si="53"/>
        <v>13.121152795233691</v>
      </c>
      <c r="W145" s="34"/>
      <c r="Y145" s="195" t="str">
        <f t="shared" si="52"/>
        <v>OK</v>
      </c>
    </row>
    <row r="146" spans="1:25" ht="15" outlineLevel="1" thickBot="1" x14ac:dyDescent="0.4">
      <c r="A146" s="40"/>
      <c r="B146" s="41"/>
      <c r="C146" s="42"/>
      <c r="D146" s="42"/>
      <c r="E146" s="43" t="s">
        <v>576</v>
      </c>
      <c r="F146" s="43"/>
      <c r="G146" s="22"/>
      <c r="H146" s="44"/>
      <c r="I146" s="44"/>
      <c r="J146" s="44"/>
      <c r="K146" s="44"/>
      <c r="L146" s="45"/>
      <c r="M146" s="45"/>
      <c r="N146" s="45"/>
      <c r="O146" s="158">
        <f>SUBTOTAL(9,O147:O153)</f>
        <v>13133.482835002904</v>
      </c>
      <c r="P146" s="22"/>
      <c r="Q146" s="46">
        <f>SUBTOTAL(9,Q148:Q153)</f>
        <v>13133.482835002904</v>
      </c>
      <c r="R146" s="46">
        <f>SUBTOTAL(9,R148:R153)</f>
        <v>0</v>
      </c>
      <c r="S146" s="22"/>
      <c r="T146" s="46">
        <f>SUBTOTAL(9,T148:T153)</f>
        <v>2633.6951474168891</v>
      </c>
      <c r="U146" s="46">
        <f>SUBTOTAL(9,U148:U153)</f>
        <v>10273.710224924142</v>
      </c>
      <c r="V146" s="46">
        <f>SUBTOTAL(9,V148:V153)</f>
        <v>226.07746266187652</v>
      </c>
      <c r="W146" s="46">
        <f>SUBTOTAL(9,W148:W153)</f>
        <v>0</v>
      </c>
      <c r="Y146" s="195" t="str">
        <f t="shared" si="52"/>
        <v>OK</v>
      </c>
    </row>
    <row r="147" spans="1:25" outlineLevel="2" x14ac:dyDescent="0.35">
      <c r="A147" s="25" t="s">
        <v>547</v>
      </c>
      <c r="B147" s="25"/>
      <c r="C147" s="26"/>
      <c r="D147" s="27" t="s">
        <v>132</v>
      </c>
      <c r="E147" s="192" t="s">
        <v>642</v>
      </c>
      <c r="F147" s="28"/>
      <c r="G147" s="37"/>
      <c r="H147" s="30"/>
      <c r="I147" s="31"/>
      <c r="J147" s="31"/>
      <c r="K147" s="30"/>
      <c r="L147" s="32"/>
      <c r="M147" s="32"/>
      <c r="N147" s="33"/>
      <c r="O147" s="159">
        <f>SUBTOTAL(9,O148:O151)</f>
        <v>12035.849910893548</v>
      </c>
      <c r="P147" s="37"/>
      <c r="Q147" s="34">
        <f>SUBTOTAL(9,Q148:Q151)</f>
        <v>12035.849910893548</v>
      </c>
      <c r="R147" s="34">
        <f>SUBTOTAL(9,R148:R151)</f>
        <v>0</v>
      </c>
      <c r="S147" s="37"/>
      <c r="T147" s="34">
        <f>SUBTOTAL(9,T148:T151)</f>
        <v>2413.5836551197144</v>
      </c>
      <c r="U147" s="34">
        <f>SUBTOTAL(9,U148:U151)</f>
        <v>9415.0832531370979</v>
      </c>
      <c r="V147" s="34">
        <f>SUBTOTAL(9,V148:V151)</f>
        <v>207.18300263674001</v>
      </c>
      <c r="W147" s="34">
        <f>SUBTOTAL(9,W148:W151)</f>
        <v>0</v>
      </c>
      <c r="Y147" s="195">
        <f t="shared" si="52"/>
        <v>-3.637978807091713E-12</v>
      </c>
    </row>
    <row r="148" spans="1:25" outlineLevel="2" x14ac:dyDescent="0.35">
      <c r="A148" s="25"/>
      <c r="B148" s="25" t="s">
        <v>659</v>
      </c>
      <c r="C148" s="26"/>
      <c r="D148" s="27" t="s">
        <v>132</v>
      </c>
      <c r="E148" s="58" t="s">
        <v>89</v>
      </c>
      <c r="F148" s="28"/>
      <c r="G148" s="37"/>
      <c r="H148" s="30">
        <v>300</v>
      </c>
      <c r="I148" s="31" t="s">
        <v>58</v>
      </c>
      <c r="J148" s="31">
        <v>24</v>
      </c>
      <c r="K148" s="30" t="s">
        <v>27</v>
      </c>
      <c r="L148" s="32">
        <v>900</v>
      </c>
      <c r="M148" s="32" t="s">
        <v>4</v>
      </c>
      <c r="N148" s="33">
        <f t="shared" si="38"/>
        <v>1.3720411551366933</v>
      </c>
      <c r="O148" s="159">
        <f>+N148*J148*H148</f>
        <v>9878.6963169841929</v>
      </c>
      <c r="P148" s="37"/>
      <c r="Q148" s="34">
        <f>IF(D148="MDM",O148,0)</f>
        <v>9878.6963169841929</v>
      </c>
      <c r="R148" s="34">
        <f>IF(D148="ERAD",O148,0)</f>
        <v>0</v>
      </c>
      <c r="S148" s="37"/>
      <c r="T148" s="34">
        <f t="shared" ref="T148:V151" si="54">$O148*T$8</f>
        <v>1981.0034306745727</v>
      </c>
      <c r="U148" s="34">
        <f t="shared" si="54"/>
        <v>7727.6427460833947</v>
      </c>
      <c r="V148" s="34">
        <f t="shared" si="54"/>
        <v>170.05014022622865</v>
      </c>
      <c r="W148" s="34"/>
      <c r="Y148" s="195">
        <f t="shared" si="52"/>
        <v>-3.637978807091713E-12</v>
      </c>
    </row>
    <row r="149" spans="1:25" outlineLevel="2" x14ac:dyDescent="0.35">
      <c r="A149" s="25"/>
      <c r="B149" s="25" t="s">
        <v>659</v>
      </c>
      <c r="C149" s="26"/>
      <c r="D149" s="27" t="s">
        <v>132</v>
      </c>
      <c r="E149" s="58" t="s">
        <v>90</v>
      </c>
      <c r="F149" s="28"/>
      <c r="G149" s="37"/>
      <c r="H149" s="30">
        <v>1</v>
      </c>
      <c r="I149" s="31" t="s">
        <v>54</v>
      </c>
      <c r="J149" s="31">
        <v>24</v>
      </c>
      <c r="K149" s="30" t="s">
        <v>27</v>
      </c>
      <c r="L149" s="32">
        <v>50000</v>
      </c>
      <c r="M149" s="32" t="s">
        <v>4</v>
      </c>
      <c r="N149" s="33">
        <f t="shared" si="38"/>
        <v>76.224508618705187</v>
      </c>
      <c r="O149" s="159">
        <f>+N149*J149*H149</f>
        <v>1829.3882068489245</v>
      </c>
      <c r="P149" s="37"/>
      <c r="Q149" s="34">
        <f>IF(D149="MDM",O149,0)</f>
        <v>1829.3882068489245</v>
      </c>
      <c r="R149" s="34">
        <f>IF(D149="ERAD",O149,0)</f>
        <v>0</v>
      </c>
      <c r="S149" s="37"/>
      <c r="T149" s="34">
        <f t="shared" si="54"/>
        <v>366.85248716195787</v>
      </c>
      <c r="U149" s="34">
        <f t="shared" si="54"/>
        <v>1431.0449529784062</v>
      </c>
      <c r="V149" s="34">
        <f t="shared" si="54"/>
        <v>31.490766708560859</v>
      </c>
      <c r="W149" s="34"/>
      <c r="Y149" s="195" t="str">
        <f t="shared" si="52"/>
        <v>OK</v>
      </c>
    </row>
    <row r="150" spans="1:25" outlineLevel="2" x14ac:dyDescent="0.35">
      <c r="A150" s="25"/>
      <c r="B150" s="25" t="s">
        <v>659</v>
      </c>
      <c r="C150" s="26"/>
      <c r="D150" s="27" t="s">
        <v>132</v>
      </c>
      <c r="E150" s="58" t="s">
        <v>91</v>
      </c>
      <c r="F150" s="28"/>
      <c r="G150" s="37"/>
      <c r="H150" s="30">
        <v>1</v>
      </c>
      <c r="I150" s="31" t="s">
        <v>54</v>
      </c>
      <c r="J150" s="31">
        <v>2</v>
      </c>
      <c r="K150" s="30" t="s">
        <v>92</v>
      </c>
      <c r="L150" s="32">
        <v>75000</v>
      </c>
      <c r="M150" s="32" t="s">
        <v>4</v>
      </c>
      <c r="N150" s="33">
        <f t="shared" si="38"/>
        <v>114.33676292805778</v>
      </c>
      <c r="O150" s="159">
        <f>+N150*J150*H150</f>
        <v>228.67352585611556</v>
      </c>
      <c r="P150" s="37"/>
      <c r="Q150" s="34">
        <f>IF(D150="MDM",O150,0)</f>
        <v>228.67352585611556</v>
      </c>
      <c r="R150" s="34">
        <f>IF(D150="ERAD",O150,0)</f>
        <v>0</v>
      </c>
      <c r="S150" s="37"/>
      <c r="T150" s="34">
        <f t="shared" si="54"/>
        <v>45.856560895244733</v>
      </c>
      <c r="U150" s="34">
        <f t="shared" si="54"/>
        <v>178.88061912230077</v>
      </c>
      <c r="V150" s="34">
        <f t="shared" si="54"/>
        <v>3.9363458385701073</v>
      </c>
      <c r="W150" s="34"/>
      <c r="Y150" s="195" t="str">
        <f t="shared" si="52"/>
        <v>OK</v>
      </c>
    </row>
    <row r="151" spans="1:25" outlineLevel="2" x14ac:dyDescent="0.35">
      <c r="A151" s="25"/>
      <c r="B151" s="25" t="s">
        <v>659</v>
      </c>
      <c r="C151" s="26"/>
      <c r="D151" s="27" t="s">
        <v>132</v>
      </c>
      <c r="E151" s="58" t="s">
        <v>93</v>
      </c>
      <c r="F151" s="28"/>
      <c r="G151" s="37"/>
      <c r="H151" s="30">
        <v>1</v>
      </c>
      <c r="I151" s="31" t="s">
        <v>54</v>
      </c>
      <c r="J151" s="31">
        <v>2</v>
      </c>
      <c r="K151" s="30" t="s">
        <v>92</v>
      </c>
      <c r="L151" s="32">
        <v>32500</v>
      </c>
      <c r="M151" s="32" t="s">
        <v>4</v>
      </c>
      <c r="N151" s="33">
        <f t="shared" si="38"/>
        <v>49.545930602158371</v>
      </c>
      <c r="O151" s="159">
        <f>+N151*J151*H151</f>
        <v>99.091861204316743</v>
      </c>
      <c r="P151" s="37"/>
      <c r="Q151" s="34">
        <f>IF(D151="MDM",O151,0)</f>
        <v>99.091861204316743</v>
      </c>
      <c r="R151" s="34">
        <f>IF(D151="ERAD",O151,0)</f>
        <v>0</v>
      </c>
      <c r="S151" s="37"/>
      <c r="T151" s="34">
        <f t="shared" si="54"/>
        <v>19.871176387939386</v>
      </c>
      <c r="U151" s="34">
        <f t="shared" si="54"/>
        <v>77.51493495299701</v>
      </c>
      <c r="V151" s="34">
        <f t="shared" si="54"/>
        <v>1.7057498633803798</v>
      </c>
      <c r="W151" s="34"/>
      <c r="Y151" s="195">
        <f t="shared" si="52"/>
        <v>-2.8421709430404007E-14</v>
      </c>
    </row>
    <row r="152" spans="1:25" outlineLevel="2" x14ac:dyDescent="0.35">
      <c r="A152" s="25" t="s">
        <v>548</v>
      </c>
      <c r="B152" s="25"/>
      <c r="C152" s="26"/>
      <c r="D152" s="27" t="s">
        <v>132</v>
      </c>
      <c r="E152" s="192" t="s">
        <v>94</v>
      </c>
      <c r="F152" s="28"/>
      <c r="G152" s="37"/>
      <c r="H152" s="30"/>
      <c r="I152" s="31"/>
      <c r="J152" s="31"/>
      <c r="K152" s="30"/>
      <c r="L152" s="32"/>
      <c r="M152" s="32"/>
      <c r="N152" s="33"/>
      <c r="O152" s="159">
        <f>SUBTOTAL(9,O153)</f>
        <v>1097.6329241093547</v>
      </c>
      <c r="P152" s="37"/>
      <c r="Q152" s="34">
        <f>SUBTOTAL(9,Q153)</f>
        <v>1097.6329241093547</v>
      </c>
      <c r="R152" s="34">
        <f>SUBTOTAL(9,R153)</f>
        <v>0</v>
      </c>
      <c r="S152" s="37"/>
      <c r="T152" s="34">
        <f>SUBTOTAL(9,T153)</f>
        <v>220.11149229717472</v>
      </c>
      <c r="U152" s="34">
        <f>SUBTOTAL(9,U153)</f>
        <v>858.62697178704377</v>
      </c>
      <c r="V152" s="34">
        <f>SUBTOTAL(9,V153)</f>
        <v>18.894460025136514</v>
      </c>
      <c r="W152" s="34">
        <f>SUBTOTAL(9,W153)</f>
        <v>0</v>
      </c>
      <c r="Y152" s="195">
        <f t="shared" si="52"/>
        <v>-4.5474735088646412E-13</v>
      </c>
    </row>
    <row r="153" spans="1:25" ht="15" outlineLevel="2" thickBot="1" x14ac:dyDescent="0.4">
      <c r="A153" s="25"/>
      <c r="B153" s="25" t="s">
        <v>659</v>
      </c>
      <c r="C153" s="26"/>
      <c r="D153" s="27" t="s">
        <v>132</v>
      </c>
      <c r="E153" s="58" t="s">
        <v>94</v>
      </c>
      <c r="F153" s="28"/>
      <c r="G153" s="37"/>
      <c r="H153" s="30">
        <v>2</v>
      </c>
      <c r="I153" s="31" t="s">
        <v>54</v>
      </c>
      <c r="J153" s="31">
        <v>24</v>
      </c>
      <c r="K153" s="30" t="s">
        <v>27</v>
      </c>
      <c r="L153" s="32">
        <v>15000</v>
      </c>
      <c r="M153" s="32" t="s">
        <v>4</v>
      </c>
      <c r="N153" s="33">
        <f t="shared" si="38"/>
        <v>22.867352585611556</v>
      </c>
      <c r="O153" s="159">
        <f>+N153*J153*H153</f>
        <v>1097.6329241093547</v>
      </c>
      <c r="P153" s="37"/>
      <c r="Q153" s="34">
        <f>IF(D153="MDM",O153,0)</f>
        <v>1097.6329241093547</v>
      </c>
      <c r="R153" s="34">
        <f>IF(D153="ERAD",O153,0)</f>
        <v>0</v>
      </c>
      <c r="S153" s="37"/>
      <c r="T153" s="34">
        <f t="shared" ref="T153:V153" si="55">$O153*T$8</f>
        <v>220.11149229717472</v>
      </c>
      <c r="U153" s="34">
        <f t="shared" si="55"/>
        <v>858.62697178704377</v>
      </c>
      <c r="V153" s="34">
        <f t="shared" si="55"/>
        <v>18.894460025136514</v>
      </c>
      <c r="W153" s="34"/>
      <c r="Y153" s="195">
        <f t="shared" si="52"/>
        <v>-4.5474735088646412E-13</v>
      </c>
    </row>
    <row r="154" spans="1:25" ht="15" outlineLevel="1" thickBot="1" x14ac:dyDescent="0.4">
      <c r="A154" s="40"/>
      <c r="B154" s="41"/>
      <c r="C154" s="42"/>
      <c r="D154" s="42"/>
      <c r="E154" s="43" t="s">
        <v>95</v>
      </c>
      <c r="F154" s="43"/>
      <c r="G154" s="22"/>
      <c r="H154" s="44"/>
      <c r="I154" s="44"/>
      <c r="J154" s="44"/>
      <c r="K154" s="44"/>
      <c r="L154" s="45"/>
      <c r="M154" s="45"/>
      <c r="N154" s="45"/>
      <c r="O154" s="158">
        <f>SUBTOTAL(9,O155:O162)</f>
        <v>11875.778442794268</v>
      </c>
      <c r="P154" s="22"/>
      <c r="Q154" s="46">
        <f>SUBTOTAL(9,Q155:Q162)</f>
        <v>11875.778442794268</v>
      </c>
      <c r="R154" s="46">
        <f>SUBTOTAL(9,R155:R162)</f>
        <v>0</v>
      </c>
      <c r="S154" s="22"/>
      <c r="T154" s="46">
        <f t="shared" ref="T154:W154" si="56">SUBTOTAL(9,T155:T162)</f>
        <v>2381.484062493043</v>
      </c>
      <c r="U154" s="46">
        <f t="shared" si="56"/>
        <v>9289.8668197514871</v>
      </c>
      <c r="V154" s="46">
        <f t="shared" si="56"/>
        <v>204.42756054974089</v>
      </c>
      <c r="W154" s="46">
        <f t="shared" si="56"/>
        <v>0</v>
      </c>
      <c r="Y154" s="195" t="str">
        <f t="shared" si="52"/>
        <v>OK</v>
      </c>
    </row>
    <row r="155" spans="1:25" outlineLevel="2" x14ac:dyDescent="0.35">
      <c r="A155" s="25" t="s">
        <v>535</v>
      </c>
      <c r="B155" s="25" t="s">
        <v>660</v>
      </c>
      <c r="C155" s="26"/>
      <c r="D155" s="27" t="s">
        <v>132</v>
      </c>
      <c r="E155" s="58" t="s">
        <v>98</v>
      </c>
      <c r="F155" s="28"/>
      <c r="G155" s="37"/>
      <c r="H155" s="30">
        <v>1</v>
      </c>
      <c r="I155" s="31" t="s">
        <v>79</v>
      </c>
      <c r="J155" s="31">
        <v>1</v>
      </c>
      <c r="K155" s="30" t="s">
        <v>42</v>
      </c>
      <c r="L155" s="32">
        <v>500000</v>
      </c>
      <c r="M155" s="32" t="s">
        <v>4</v>
      </c>
      <c r="N155" s="33">
        <f t="shared" si="38"/>
        <v>762.24508618705192</v>
      </c>
      <c r="O155" s="159">
        <f t="shared" ref="O155:O162" si="57">+N155*J155*H155</f>
        <v>762.24508618705192</v>
      </c>
      <c r="P155" s="37"/>
      <c r="Q155" s="34">
        <f t="shared" ref="Q155:Q162" si="58">IF(D155="MDM",O155,0)</f>
        <v>762.24508618705192</v>
      </c>
      <c r="R155" s="34">
        <f t="shared" ref="R155:R162" si="59">IF(D155="ERAD",O155,0)</f>
        <v>0</v>
      </c>
      <c r="S155" s="37"/>
      <c r="T155" s="34">
        <f t="shared" ref="T155:V162" si="60">$O155*T$8</f>
        <v>152.85520298414912</v>
      </c>
      <c r="U155" s="34">
        <f t="shared" si="60"/>
        <v>596.2687304076693</v>
      </c>
      <c r="V155" s="34">
        <f t="shared" si="60"/>
        <v>13.121152795233691</v>
      </c>
      <c r="W155" s="34"/>
      <c r="Y155" s="195" t="str">
        <f t="shared" si="52"/>
        <v>OK</v>
      </c>
    </row>
    <row r="156" spans="1:25" outlineLevel="2" x14ac:dyDescent="0.35">
      <c r="A156" s="25" t="s">
        <v>535</v>
      </c>
      <c r="B156" s="25" t="s">
        <v>660</v>
      </c>
      <c r="C156" s="26"/>
      <c r="D156" s="27" t="s">
        <v>132</v>
      </c>
      <c r="E156" s="58" t="s">
        <v>99</v>
      </c>
      <c r="F156" s="28"/>
      <c r="G156" s="37"/>
      <c r="H156" s="30">
        <v>1</v>
      </c>
      <c r="I156" s="31" t="s">
        <v>79</v>
      </c>
      <c r="J156" s="31">
        <v>1</v>
      </c>
      <c r="K156" s="30" t="s">
        <v>42</v>
      </c>
      <c r="L156" s="32">
        <v>300000</v>
      </c>
      <c r="M156" s="32" t="s">
        <v>4</v>
      </c>
      <c r="N156" s="33">
        <f t="shared" si="38"/>
        <v>457.34705171223112</v>
      </c>
      <c r="O156" s="159">
        <f t="shared" si="57"/>
        <v>457.34705171223112</v>
      </c>
      <c r="P156" s="37"/>
      <c r="Q156" s="34">
        <f t="shared" si="58"/>
        <v>457.34705171223112</v>
      </c>
      <c r="R156" s="34">
        <f t="shared" si="59"/>
        <v>0</v>
      </c>
      <c r="S156" s="37"/>
      <c r="T156" s="34">
        <f t="shared" si="60"/>
        <v>91.713121790489467</v>
      </c>
      <c r="U156" s="34">
        <f t="shared" si="60"/>
        <v>357.76123824460154</v>
      </c>
      <c r="V156" s="34">
        <f t="shared" si="60"/>
        <v>7.8726916771402147</v>
      </c>
      <c r="W156" s="34"/>
      <c r="Y156" s="195" t="str">
        <f t="shared" si="52"/>
        <v>OK</v>
      </c>
    </row>
    <row r="157" spans="1:25" outlineLevel="2" x14ac:dyDescent="0.35">
      <c r="A157" s="25" t="s">
        <v>535</v>
      </c>
      <c r="B157" s="25" t="s">
        <v>660</v>
      </c>
      <c r="C157" s="26"/>
      <c r="D157" s="27" t="s">
        <v>132</v>
      </c>
      <c r="E157" s="58" t="s">
        <v>100</v>
      </c>
      <c r="F157" s="28"/>
      <c r="G157" s="37"/>
      <c r="H157" s="30">
        <v>5</v>
      </c>
      <c r="I157" s="31" t="s">
        <v>79</v>
      </c>
      <c r="J157" s="31">
        <v>1</v>
      </c>
      <c r="K157" s="30" t="s">
        <v>42</v>
      </c>
      <c r="L157" s="32">
        <v>400000</v>
      </c>
      <c r="M157" s="32" t="s">
        <v>4</v>
      </c>
      <c r="N157" s="33">
        <f t="shared" si="38"/>
        <v>609.79606894964149</v>
      </c>
      <c r="O157" s="159">
        <f t="shared" si="57"/>
        <v>3048.9803447482072</v>
      </c>
      <c r="P157" s="37"/>
      <c r="Q157" s="34">
        <f t="shared" si="58"/>
        <v>3048.9803447482072</v>
      </c>
      <c r="R157" s="34">
        <f t="shared" si="59"/>
        <v>0</v>
      </c>
      <c r="S157" s="37"/>
      <c r="T157" s="34">
        <f t="shared" si="60"/>
        <v>611.42081193659635</v>
      </c>
      <c r="U157" s="34">
        <f t="shared" si="60"/>
        <v>2385.0749216306772</v>
      </c>
      <c r="V157" s="34">
        <f t="shared" si="60"/>
        <v>52.484611180934756</v>
      </c>
      <c r="W157" s="34"/>
      <c r="Y157" s="195" t="str">
        <f t="shared" si="52"/>
        <v>OK</v>
      </c>
    </row>
    <row r="158" spans="1:25" outlineLevel="2" x14ac:dyDescent="0.35">
      <c r="A158" s="25" t="s">
        <v>529</v>
      </c>
      <c r="B158" s="25" t="s">
        <v>660</v>
      </c>
      <c r="C158" s="26"/>
      <c r="D158" s="27" t="s">
        <v>132</v>
      </c>
      <c r="E158" s="58" t="s">
        <v>101</v>
      </c>
      <c r="F158" s="28"/>
      <c r="G158" s="37"/>
      <c r="H158" s="30">
        <v>4</v>
      </c>
      <c r="I158" s="31" t="s">
        <v>79</v>
      </c>
      <c r="J158" s="31">
        <v>1</v>
      </c>
      <c r="K158" s="30" t="s">
        <v>42</v>
      </c>
      <c r="L158" s="32">
        <v>700000</v>
      </c>
      <c r="M158" s="32" t="s">
        <v>4</v>
      </c>
      <c r="N158" s="33">
        <f t="shared" si="38"/>
        <v>1067.1431206618727</v>
      </c>
      <c r="O158" s="159">
        <f t="shared" si="57"/>
        <v>4268.5724826474907</v>
      </c>
      <c r="P158" s="37"/>
      <c r="Q158" s="34">
        <f t="shared" si="58"/>
        <v>4268.5724826474907</v>
      </c>
      <c r="R158" s="34">
        <f t="shared" si="59"/>
        <v>0</v>
      </c>
      <c r="S158" s="37"/>
      <c r="T158" s="34">
        <f t="shared" si="60"/>
        <v>855.98913671123501</v>
      </c>
      <c r="U158" s="34">
        <f t="shared" si="60"/>
        <v>3339.104890282948</v>
      </c>
      <c r="V158" s="34">
        <f t="shared" si="60"/>
        <v>73.478455653308671</v>
      </c>
      <c r="W158" s="34"/>
      <c r="Y158" s="195" t="str">
        <f t="shared" si="52"/>
        <v>OK</v>
      </c>
    </row>
    <row r="159" spans="1:25" outlineLevel="2" x14ac:dyDescent="0.35">
      <c r="A159" s="25" t="s">
        <v>630</v>
      </c>
      <c r="B159" s="25" t="s">
        <v>660</v>
      </c>
      <c r="C159" s="26"/>
      <c r="D159" s="27" t="s">
        <v>132</v>
      </c>
      <c r="E159" s="58" t="s">
        <v>102</v>
      </c>
      <c r="F159" s="28"/>
      <c r="G159" s="37"/>
      <c r="H159" s="30">
        <v>1</v>
      </c>
      <c r="I159" s="31" t="s">
        <v>79</v>
      </c>
      <c r="J159" s="31">
        <v>1</v>
      </c>
      <c r="K159" s="30" t="s">
        <v>42</v>
      </c>
      <c r="L159" s="32">
        <v>1200000</v>
      </c>
      <c r="M159" s="32" t="s">
        <v>4</v>
      </c>
      <c r="N159" s="33">
        <f t="shared" si="38"/>
        <v>1829.3882068489245</v>
      </c>
      <c r="O159" s="159">
        <f t="shared" si="57"/>
        <v>1829.3882068489245</v>
      </c>
      <c r="P159" s="37"/>
      <c r="Q159" s="34">
        <f t="shared" si="58"/>
        <v>1829.3882068489245</v>
      </c>
      <c r="R159" s="34">
        <f t="shared" si="59"/>
        <v>0</v>
      </c>
      <c r="S159" s="37"/>
      <c r="T159" s="34">
        <f t="shared" si="60"/>
        <v>366.85248716195787</v>
      </c>
      <c r="U159" s="34">
        <f t="shared" si="60"/>
        <v>1431.0449529784062</v>
      </c>
      <c r="V159" s="34">
        <f t="shared" si="60"/>
        <v>31.490766708560859</v>
      </c>
      <c r="W159" s="34"/>
      <c r="Y159" s="195" t="str">
        <f t="shared" si="52"/>
        <v>OK</v>
      </c>
    </row>
    <row r="160" spans="1:25" outlineLevel="2" x14ac:dyDescent="0.35">
      <c r="A160" s="25" t="s">
        <v>630</v>
      </c>
      <c r="B160" s="25" t="s">
        <v>660</v>
      </c>
      <c r="C160" s="26"/>
      <c r="D160" s="27" t="s">
        <v>132</v>
      </c>
      <c r="E160" s="58" t="s">
        <v>103</v>
      </c>
      <c r="F160" s="28"/>
      <c r="G160" s="37"/>
      <c r="H160" s="30">
        <v>1</v>
      </c>
      <c r="I160" s="31" t="s">
        <v>79</v>
      </c>
      <c r="J160" s="31">
        <v>1</v>
      </c>
      <c r="K160" s="30" t="s">
        <v>42</v>
      </c>
      <c r="L160" s="32">
        <v>300000</v>
      </c>
      <c r="M160" s="32" t="s">
        <v>4</v>
      </c>
      <c r="N160" s="33">
        <f t="shared" si="38"/>
        <v>457.34705171223112</v>
      </c>
      <c r="O160" s="159">
        <f t="shared" si="57"/>
        <v>457.34705171223112</v>
      </c>
      <c r="P160" s="37"/>
      <c r="Q160" s="34">
        <f t="shared" si="58"/>
        <v>457.34705171223112</v>
      </c>
      <c r="R160" s="34">
        <f t="shared" si="59"/>
        <v>0</v>
      </c>
      <c r="S160" s="37"/>
      <c r="T160" s="34">
        <f t="shared" si="60"/>
        <v>91.713121790489467</v>
      </c>
      <c r="U160" s="34">
        <f t="shared" si="60"/>
        <v>357.76123824460154</v>
      </c>
      <c r="V160" s="34">
        <f t="shared" si="60"/>
        <v>7.8726916771402147</v>
      </c>
      <c r="W160" s="34"/>
      <c r="Y160" s="195" t="str">
        <f t="shared" si="52"/>
        <v>OK</v>
      </c>
    </row>
    <row r="161" spans="1:25" outlineLevel="2" x14ac:dyDescent="0.35">
      <c r="A161" s="25" t="s">
        <v>628</v>
      </c>
      <c r="B161" s="25" t="s">
        <v>660</v>
      </c>
      <c r="C161" s="26"/>
      <c r="D161" s="27" t="s">
        <v>132</v>
      </c>
      <c r="E161" s="58" t="s">
        <v>104</v>
      </c>
      <c r="F161" s="28"/>
      <c r="G161" s="37"/>
      <c r="H161" s="30">
        <v>10</v>
      </c>
      <c r="I161" s="31" t="s">
        <v>79</v>
      </c>
      <c r="J161" s="31">
        <v>1</v>
      </c>
      <c r="K161" s="30" t="s">
        <v>51</v>
      </c>
      <c r="L161" s="32">
        <v>60000</v>
      </c>
      <c r="M161" s="32" t="s">
        <v>4</v>
      </c>
      <c r="N161" s="33">
        <f t="shared" si="38"/>
        <v>91.469410342446224</v>
      </c>
      <c r="O161" s="159">
        <f t="shared" si="57"/>
        <v>914.69410342446224</v>
      </c>
      <c r="P161" s="37"/>
      <c r="Q161" s="34">
        <f t="shared" si="58"/>
        <v>914.69410342446224</v>
      </c>
      <c r="R161" s="34">
        <f t="shared" si="59"/>
        <v>0</v>
      </c>
      <c r="S161" s="37"/>
      <c r="T161" s="34">
        <f t="shared" si="60"/>
        <v>183.42624358097893</v>
      </c>
      <c r="U161" s="34">
        <f t="shared" si="60"/>
        <v>715.52247648920309</v>
      </c>
      <c r="V161" s="34">
        <f t="shared" si="60"/>
        <v>15.745383354280429</v>
      </c>
      <c r="W161" s="34"/>
      <c r="Y161" s="195" t="str">
        <f t="shared" si="52"/>
        <v>OK</v>
      </c>
    </row>
    <row r="162" spans="1:25" ht="15" outlineLevel="2" thickBot="1" x14ac:dyDescent="0.4">
      <c r="A162" s="25"/>
      <c r="B162" s="25" t="s">
        <v>660</v>
      </c>
      <c r="C162" s="26"/>
      <c r="D162" s="27" t="s">
        <v>132</v>
      </c>
      <c r="E162" s="58" t="s">
        <v>105</v>
      </c>
      <c r="F162" s="28"/>
      <c r="G162" s="37"/>
      <c r="H162" s="30">
        <v>1</v>
      </c>
      <c r="I162" s="31" t="s">
        <v>79</v>
      </c>
      <c r="J162" s="31">
        <v>1</v>
      </c>
      <c r="K162" s="30" t="s">
        <v>51</v>
      </c>
      <c r="L162" s="32">
        <v>90000</v>
      </c>
      <c r="M162" s="32" t="s">
        <v>4</v>
      </c>
      <c r="N162" s="33">
        <f t="shared" si="38"/>
        <v>137.20411551366934</v>
      </c>
      <c r="O162" s="159">
        <f t="shared" si="57"/>
        <v>137.20411551366934</v>
      </c>
      <c r="P162" s="37"/>
      <c r="Q162" s="34">
        <f t="shared" si="58"/>
        <v>137.20411551366934</v>
      </c>
      <c r="R162" s="34">
        <f t="shared" si="59"/>
        <v>0</v>
      </c>
      <c r="S162" s="37"/>
      <c r="T162" s="34">
        <f t="shared" si="60"/>
        <v>27.51393653714684</v>
      </c>
      <c r="U162" s="34">
        <f t="shared" si="60"/>
        <v>107.32837147338047</v>
      </c>
      <c r="V162" s="34">
        <f t="shared" si="60"/>
        <v>2.3618075031420642</v>
      </c>
      <c r="W162" s="34"/>
      <c r="Y162" s="195" t="str">
        <f t="shared" si="52"/>
        <v>OK</v>
      </c>
    </row>
    <row r="163" spans="1:25" ht="15" thickBot="1" x14ac:dyDescent="0.4">
      <c r="A163" s="144"/>
      <c r="B163" s="341" t="s">
        <v>406</v>
      </c>
      <c r="C163" s="342"/>
      <c r="D163" s="342"/>
      <c r="E163" s="342"/>
      <c r="F163" s="342"/>
      <c r="G163" s="22"/>
      <c r="H163" s="154"/>
      <c r="I163" s="155"/>
      <c r="J163" s="155"/>
      <c r="K163" s="155"/>
      <c r="L163" s="156"/>
      <c r="M163" s="156"/>
      <c r="N163" s="156"/>
      <c r="O163" s="157">
        <f>SUBTOTAL(9,O164:O259)</f>
        <v>143482.78438485778</v>
      </c>
      <c r="P163" s="22"/>
      <c r="Q163" s="145">
        <f>SUBTOTAL(9,Q164:Q259)</f>
        <v>143482.78438485778</v>
      </c>
      <c r="R163" s="145">
        <f>SUBTOTAL(9,R164:R259)</f>
        <v>0</v>
      </c>
      <c r="S163" s="22"/>
      <c r="T163" s="145">
        <f t="shared" ref="T163:W163" si="61">SUBTOTAL(9,T164:T259)</f>
        <v>28773.016093273051</v>
      </c>
      <c r="U163" s="145">
        <f t="shared" si="61"/>
        <v>112239.88088723714</v>
      </c>
      <c r="V163" s="145">
        <f t="shared" si="61"/>
        <v>2469.8874043476521</v>
      </c>
      <c r="W163" s="145">
        <f t="shared" si="61"/>
        <v>0</v>
      </c>
      <c r="Y163" s="195" t="str">
        <f t="shared" si="52"/>
        <v>OK</v>
      </c>
    </row>
    <row r="164" spans="1:25" ht="15" outlineLevel="1" thickBot="1" x14ac:dyDescent="0.4">
      <c r="A164" s="40" t="s">
        <v>554</v>
      </c>
      <c r="B164" s="41"/>
      <c r="C164" s="42"/>
      <c r="D164" s="42"/>
      <c r="E164" s="43" t="s">
        <v>578</v>
      </c>
      <c r="F164" s="43"/>
      <c r="G164" s="22"/>
      <c r="H164" s="44"/>
      <c r="I164" s="44"/>
      <c r="J164" s="44"/>
      <c r="K164" s="44"/>
      <c r="L164" s="45"/>
      <c r="M164" s="45"/>
      <c r="N164" s="45"/>
      <c r="O164" s="158">
        <f>SUBTOTAL(9,O165:O184)</f>
        <v>21946.560521497602</v>
      </c>
      <c r="P164" s="22"/>
      <c r="Q164" s="46">
        <f>SUBTOTAL(9,Q165:Q184)</f>
        <v>21946.560521497602</v>
      </c>
      <c r="R164" s="46">
        <f>SUBTOTAL(9,R165:R184)</f>
        <v>0</v>
      </c>
      <c r="S164" s="22"/>
      <c r="T164" s="46">
        <f>SUBTOTAL(9,T165:T184)</f>
        <v>4401.0070043196201</v>
      </c>
      <c r="U164" s="46">
        <f>SUBTOTAL(9,U165:U184)</f>
        <v>17167.769285897622</v>
      </c>
      <c r="V164" s="46">
        <f>SUBTOTAL(9,V165:V184)</f>
        <v>377.78423128036837</v>
      </c>
      <c r="W164" s="46">
        <f>SUBTOTAL(9,W165:W184)</f>
        <v>0</v>
      </c>
      <c r="Y164" s="195" t="str">
        <f t="shared" si="52"/>
        <v>OK</v>
      </c>
    </row>
    <row r="165" spans="1:25" outlineLevel="2" x14ac:dyDescent="0.35">
      <c r="A165" s="25"/>
      <c r="B165" s="25" t="s">
        <v>661</v>
      </c>
      <c r="C165" s="26"/>
      <c r="D165" s="27" t="s">
        <v>132</v>
      </c>
      <c r="E165" s="28" t="s">
        <v>407</v>
      </c>
      <c r="F165" s="28"/>
      <c r="G165" s="37"/>
      <c r="H165" s="30">
        <v>1</v>
      </c>
      <c r="I165" s="31" t="s">
        <v>408</v>
      </c>
      <c r="J165" s="31">
        <v>6</v>
      </c>
      <c r="K165" s="30" t="s">
        <v>27</v>
      </c>
      <c r="L165" s="32">
        <v>942000</v>
      </c>
      <c r="M165" s="32" t="s">
        <v>4</v>
      </c>
      <c r="N165" s="33">
        <f t="shared" si="38"/>
        <v>1436.0697423764059</v>
      </c>
      <c r="O165" s="159">
        <f t="shared" ref="O165:O184" si="62">+N165*J165*H165</f>
        <v>8616.4184542584353</v>
      </c>
      <c r="P165" s="37"/>
      <c r="Q165" s="34">
        <f t="shared" ref="Q165:Q184" si="63">IF(D165="MDM",O165,0)</f>
        <v>8616.4184542584353</v>
      </c>
      <c r="R165" s="34">
        <f t="shared" ref="R165:R184" si="64">IF(D165="ERAD",O165,0)</f>
        <v>0</v>
      </c>
      <c r="S165" s="37"/>
      <c r="T165" s="34">
        <f t="shared" ref="T165:V184" si="65">$O165*T$8</f>
        <v>1727.8752145328217</v>
      </c>
      <c r="U165" s="34">
        <f t="shared" si="65"/>
        <v>6740.2217285282941</v>
      </c>
      <c r="V165" s="34">
        <f t="shared" si="65"/>
        <v>148.32151119732166</v>
      </c>
      <c r="W165" s="34"/>
      <c r="Y165" s="195" t="str">
        <f t="shared" si="52"/>
        <v>OK</v>
      </c>
    </row>
    <row r="166" spans="1:25" outlineLevel="2" x14ac:dyDescent="0.35">
      <c r="A166" s="25"/>
      <c r="B166" s="25" t="s">
        <v>661</v>
      </c>
      <c r="C166" s="26"/>
      <c r="D166" s="27" t="s">
        <v>132</v>
      </c>
      <c r="E166" s="28" t="s">
        <v>409</v>
      </c>
      <c r="F166" s="28"/>
      <c r="G166" s="37"/>
      <c r="H166" s="30">
        <v>1</v>
      </c>
      <c r="I166" s="31" t="s">
        <v>408</v>
      </c>
      <c r="J166" s="31">
        <v>6</v>
      </c>
      <c r="K166" s="30" t="s">
        <v>27</v>
      </c>
      <c r="L166" s="32">
        <v>200000</v>
      </c>
      <c r="M166" s="32" t="s">
        <v>4</v>
      </c>
      <c r="N166" s="33">
        <f t="shared" si="38"/>
        <v>304.89803447482075</v>
      </c>
      <c r="O166" s="159">
        <f t="shared" si="62"/>
        <v>1829.3882068489245</v>
      </c>
      <c r="P166" s="37"/>
      <c r="Q166" s="34">
        <f t="shared" si="63"/>
        <v>1829.3882068489245</v>
      </c>
      <c r="R166" s="34">
        <f t="shared" si="64"/>
        <v>0</v>
      </c>
      <c r="S166" s="37"/>
      <c r="T166" s="34">
        <f t="shared" si="65"/>
        <v>366.85248716195787</v>
      </c>
      <c r="U166" s="34">
        <f t="shared" si="65"/>
        <v>1431.0449529784062</v>
      </c>
      <c r="V166" s="34">
        <f t="shared" si="65"/>
        <v>31.490766708560859</v>
      </c>
      <c r="W166" s="34"/>
      <c r="Y166" s="195" t="str">
        <f t="shared" si="52"/>
        <v>OK</v>
      </c>
    </row>
    <row r="167" spans="1:25" outlineLevel="2" x14ac:dyDescent="0.35">
      <c r="A167" s="25"/>
      <c r="B167" s="25" t="s">
        <v>661</v>
      </c>
      <c r="C167" s="26"/>
      <c r="D167" s="27" t="s">
        <v>132</v>
      </c>
      <c r="E167" s="28" t="s">
        <v>410</v>
      </c>
      <c r="F167" s="28"/>
      <c r="G167" s="37"/>
      <c r="H167" s="30">
        <v>1</v>
      </c>
      <c r="I167" s="31" t="s">
        <v>54</v>
      </c>
      <c r="J167" s="31">
        <v>6</v>
      </c>
      <c r="K167" s="30" t="s">
        <v>27</v>
      </c>
      <c r="L167" s="32">
        <v>350000</v>
      </c>
      <c r="M167" s="32" t="s">
        <v>4</v>
      </c>
      <c r="N167" s="33">
        <f t="shared" si="38"/>
        <v>533.57156033093634</v>
      </c>
      <c r="O167" s="159">
        <f t="shared" si="62"/>
        <v>3201.429361985618</v>
      </c>
      <c r="P167" s="37"/>
      <c r="Q167" s="34">
        <f t="shared" si="63"/>
        <v>3201.429361985618</v>
      </c>
      <c r="R167" s="34">
        <f t="shared" si="64"/>
        <v>0</v>
      </c>
      <c r="S167" s="37"/>
      <c r="T167" s="34">
        <f t="shared" si="65"/>
        <v>641.99185253342625</v>
      </c>
      <c r="U167" s="34">
        <f t="shared" si="65"/>
        <v>2504.328667712211</v>
      </c>
      <c r="V167" s="34">
        <f t="shared" si="65"/>
        <v>55.1088417399815</v>
      </c>
      <c r="W167" s="34"/>
      <c r="Y167" s="195" t="str">
        <f t="shared" si="52"/>
        <v>OK</v>
      </c>
    </row>
    <row r="168" spans="1:25" outlineLevel="2" x14ac:dyDescent="0.35">
      <c r="A168" s="25"/>
      <c r="B168" s="25" t="s">
        <v>661</v>
      </c>
      <c r="C168" s="26"/>
      <c r="D168" s="27" t="s">
        <v>132</v>
      </c>
      <c r="E168" s="28" t="s">
        <v>411</v>
      </c>
      <c r="F168" s="28"/>
      <c r="G168" s="37"/>
      <c r="H168" s="30">
        <v>1</v>
      </c>
      <c r="I168" s="31" t="s">
        <v>54</v>
      </c>
      <c r="J168" s="31">
        <v>6</v>
      </c>
      <c r="K168" s="30" t="s">
        <v>27</v>
      </c>
      <c r="L168" s="32">
        <v>40000</v>
      </c>
      <c r="M168" s="32" t="s">
        <v>4</v>
      </c>
      <c r="N168" s="33">
        <f t="shared" si="38"/>
        <v>60.979606894964149</v>
      </c>
      <c r="O168" s="159">
        <f t="shared" si="62"/>
        <v>365.8776413697849</v>
      </c>
      <c r="P168" s="37"/>
      <c r="Q168" s="34">
        <f t="shared" si="63"/>
        <v>365.8776413697849</v>
      </c>
      <c r="R168" s="34">
        <f t="shared" si="64"/>
        <v>0</v>
      </c>
      <c r="S168" s="37"/>
      <c r="T168" s="34">
        <f t="shared" si="65"/>
        <v>73.370497432391574</v>
      </c>
      <c r="U168" s="34">
        <f t="shared" si="65"/>
        <v>286.20899059568126</v>
      </c>
      <c r="V168" s="34">
        <f t="shared" si="65"/>
        <v>6.2981533417121716</v>
      </c>
      <c r="W168" s="34"/>
      <c r="Y168" s="195" t="str">
        <f t="shared" si="52"/>
        <v>OK</v>
      </c>
    </row>
    <row r="169" spans="1:25" outlineLevel="2" x14ac:dyDescent="0.35">
      <c r="A169" s="25"/>
      <c r="B169" s="25" t="s">
        <v>661</v>
      </c>
      <c r="C169" s="26"/>
      <c r="D169" s="27" t="s">
        <v>132</v>
      </c>
      <c r="E169" s="28" t="s">
        <v>412</v>
      </c>
      <c r="F169" s="28"/>
      <c r="G169" s="37"/>
      <c r="H169" s="30">
        <v>1</v>
      </c>
      <c r="I169" s="31" t="s">
        <v>54</v>
      </c>
      <c r="J169" s="31">
        <v>6</v>
      </c>
      <c r="K169" s="30" t="s">
        <v>27</v>
      </c>
      <c r="L169" s="32">
        <v>30000</v>
      </c>
      <c r="M169" s="32" t="s">
        <v>4</v>
      </c>
      <c r="N169" s="33">
        <f t="shared" si="38"/>
        <v>45.734705171223112</v>
      </c>
      <c r="O169" s="159">
        <f t="shared" si="62"/>
        <v>274.40823102733867</v>
      </c>
      <c r="P169" s="37"/>
      <c r="Q169" s="34">
        <f t="shared" si="63"/>
        <v>274.40823102733867</v>
      </c>
      <c r="R169" s="34">
        <f t="shared" si="64"/>
        <v>0</v>
      </c>
      <c r="S169" s="37"/>
      <c r="T169" s="34">
        <f t="shared" si="65"/>
        <v>55.02787307429368</v>
      </c>
      <c r="U169" s="34">
        <f t="shared" si="65"/>
        <v>214.65674294676094</v>
      </c>
      <c r="V169" s="34">
        <f t="shared" si="65"/>
        <v>4.7236150062841284</v>
      </c>
      <c r="W169" s="34"/>
      <c r="Y169" s="195" t="str">
        <f t="shared" si="52"/>
        <v>OK</v>
      </c>
    </row>
    <row r="170" spans="1:25" outlineLevel="2" x14ac:dyDescent="0.35">
      <c r="A170" s="25"/>
      <c r="B170" s="25" t="s">
        <v>661</v>
      </c>
      <c r="C170" s="26"/>
      <c r="D170" s="27" t="s">
        <v>132</v>
      </c>
      <c r="E170" s="28" t="s">
        <v>413</v>
      </c>
      <c r="F170" s="28"/>
      <c r="G170" s="37"/>
      <c r="H170" s="30">
        <v>1</v>
      </c>
      <c r="I170" s="31" t="s">
        <v>414</v>
      </c>
      <c r="J170" s="31">
        <v>2</v>
      </c>
      <c r="K170" s="30" t="s">
        <v>42</v>
      </c>
      <c r="L170" s="32">
        <v>92000</v>
      </c>
      <c r="M170" s="32" t="s">
        <v>4</v>
      </c>
      <c r="N170" s="33">
        <f t="shared" si="38"/>
        <v>140.25309585841754</v>
      </c>
      <c r="O170" s="159">
        <f t="shared" si="62"/>
        <v>280.50619171683508</v>
      </c>
      <c r="P170" s="37"/>
      <c r="Q170" s="34">
        <f t="shared" si="63"/>
        <v>280.50619171683508</v>
      </c>
      <c r="R170" s="34">
        <f t="shared" si="64"/>
        <v>0</v>
      </c>
      <c r="S170" s="37"/>
      <c r="T170" s="34">
        <f t="shared" si="65"/>
        <v>56.250714698166867</v>
      </c>
      <c r="U170" s="34">
        <f t="shared" si="65"/>
        <v>219.42689279002229</v>
      </c>
      <c r="V170" s="34">
        <f t="shared" si="65"/>
        <v>4.8285842286459975</v>
      </c>
      <c r="W170" s="34"/>
      <c r="Y170" s="195" t="str">
        <f t="shared" si="52"/>
        <v>OK</v>
      </c>
    </row>
    <row r="171" spans="1:25" outlineLevel="2" x14ac:dyDescent="0.35">
      <c r="A171" s="25"/>
      <c r="B171" s="25" t="s">
        <v>661</v>
      </c>
      <c r="C171" s="26"/>
      <c r="D171" s="27" t="s">
        <v>132</v>
      </c>
      <c r="E171" s="28" t="s">
        <v>415</v>
      </c>
      <c r="F171" s="28"/>
      <c r="G171" s="37"/>
      <c r="H171" s="30">
        <v>1</v>
      </c>
      <c r="I171" s="31" t="s">
        <v>54</v>
      </c>
      <c r="J171" s="31">
        <v>6</v>
      </c>
      <c r="K171" s="30" t="s">
        <v>27</v>
      </c>
      <c r="L171" s="32">
        <v>40000</v>
      </c>
      <c r="M171" s="32" t="s">
        <v>4</v>
      </c>
      <c r="N171" s="33">
        <f t="shared" si="38"/>
        <v>60.979606894964149</v>
      </c>
      <c r="O171" s="159">
        <f t="shared" si="62"/>
        <v>365.8776413697849</v>
      </c>
      <c r="P171" s="37"/>
      <c r="Q171" s="34">
        <f t="shared" si="63"/>
        <v>365.8776413697849</v>
      </c>
      <c r="R171" s="34">
        <f t="shared" si="64"/>
        <v>0</v>
      </c>
      <c r="S171" s="37"/>
      <c r="T171" s="34">
        <f t="shared" si="65"/>
        <v>73.370497432391574</v>
      </c>
      <c r="U171" s="34">
        <f t="shared" si="65"/>
        <v>286.20899059568126</v>
      </c>
      <c r="V171" s="34">
        <f t="shared" si="65"/>
        <v>6.2981533417121716</v>
      </c>
      <c r="W171" s="34"/>
      <c r="Y171" s="195" t="str">
        <f t="shared" si="52"/>
        <v>OK</v>
      </c>
    </row>
    <row r="172" spans="1:25" outlineLevel="2" x14ac:dyDescent="0.35">
      <c r="A172" s="25"/>
      <c r="B172" s="25" t="s">
        <v>661</v>
      </c>
      <c r="C172" s="26"/>
      <c r="D172" s="27" t="s">
        <v>132</v>
      </c>
      <c r="E172" s="28" t="s">
        <v>416</v>
      </c>
      <c r="F172" s="28"/>
      <c r="G172" s="37"/>
      <c r="H172" s="30">
        <v>8</v>
      </c>
      <c r="I172" s="31" t="s">
        <v>54</v>
      </c>
      <c r="J172" s="31">
        <v>2</v>
      </c>
      <c r="K172" s="30" t="s">
        <v>180</v>
      </c>
      <c r="L172" s="32">
        <v>15000</v>
      </c>
      <c r="M172" s="32" t="s">
        <v>4</v>
      </c>
      <c r="N172" s="33">
        <f t="shared" si="38"/>
        <v>22.867352585611556</v>
      </c>
      <c r="O172" s="159">
        <f t="shared" si="62"/>
        <v>365.8776413697849</v>
      </c>
      <c r="P172" s="37"/>
      <c r="Q172" s="34">
        <f t="shared" si="63"/>
        <v>365.8776413697849</v>
      </c>
      <c r="R172" s="34">
        <f t="shared" si="64"/>
        <v>0</v>
      </c>
      <c r="S172" s="37"/>
      <c r="T172" s="34">
        <f t="shared" si="65"/>
        <v>73.370497432391574</v>
      </c>
      <c r="U172" s="34">
        <f t="shared" si="65"/>
        <v>286.20899059568126</v>
      </c>
      <c r="V172" s="34">
        <f t="shared" si="65"/>
        <v>6.2981533417121716</v>
      </c>
      <c r="W172" s="34"/>
      <c r="Y172" s="195" t="str">
        <f t="shared" si="52"/>
        <v>OK</v>
      </c>
    </row>
    <row r="173" spans="1:25" outlineLevel="2" x14ac:dyDescent="0.35">
      <c r="A173" s="25"/>
      <c r="B173" s="25" t="s">
        <v>661</v>
      </c>
      <c r="C173" s="26"/>
      <c r="D173" s="27" t="s">
        <v>132</v>
      </c>
      <c r="E173" s="28" t="s">
        <v>417</v>
      </c>
      <c r="F173" s="28"/>
      <c r="G173" s="37"/>
      <c r="H173" s="30">
        <v>1</v>
      </c>
      <c r="I173" s="31" t="s">
        <v>418</v>
      </c>
      <c r="J173" s="31">
        <v>2</v>
      </c>
      <c r="K173" s="30" t="s">
        <v>42</v>
      </c>
      <c r="L173" s="32">
        <v>200000</v>
      </c>
      <c r="M173" s="32" t="s">
        <v>4</v>
      </c>
      <c r="N173" s="33">
        <f t="shared" si="38"/>
        <v>304.89803447482075</v>
      </c>
      <c r="O173" s="159">
        <f t="shared" si="62"/>
        <v>609.79606894964149</v>
      </c>
      <c r="P173" s="37"/>
      <c r="Q173" s="34">
        <f t="shared" si="63"/>
        <v>609.79606894964149</v>
      </c>
      <c r="R173" s="34">
        <f t="shared" si="64"/>
        <v>0</v>
      </c>
      <c r="S173" s="37"/>
      <c r="T173" s="34">
        <f t="shared" si="65"/>
        <v>122.28416238731928</v>
      </c>
      <c r="U173" s="34">
        <f t="shared" si="65"/>
        <v>477.01498432613545</v>
      </c>
      <c r="V173" s="34">
        <f t="shared" si="65"/>
        <v>10.496922236186952</v>
      </c>
      <c r="W173" s="34"/>
      <c r="Y173" s="195">
        <f t="shared" si="52"/>
        <v>-2.2737367544323206E-13</v>
      </c>
    </row>
    <row r="174" spans="1:25" outlineLevel="2" x14ac:dyDescent="0.35">
      <c r="A174" s="25"/>
      <c r="B174" s="25" t="s">
        <v>661</v>
      </c>
      <c r="C174" s="26"/>
      <c r="D174" s="27" t="s">
        <v>132</v>
      </c>
      <c r="E174" s="28" t="s">
        <v>419</v>
      </c>
      <c r="F174" s="28"/>
      <c r="G174" s="37"/>
      <c r="H174" s="30">
        <v>1</v>
      </c>
      <c r="I174" s="31" t="s">
        <v>54</v>
      </c>
      <c r="J174" s="31">
        <v>6</v>
      </c>
      <c r="K174" s="30" t="s">
        <v>27</v>
      </c>
      <c r="L174" s="32">
        <v>40000</v>
      </c>
      <c r="M174" s="32" t="s">
        <v>4</v>
      </c>
      <c r="N174" s="33">
        <f t="shared" si="38"/>
        <v>60.979606894964149</v>
      </c>
      <c r="O174" s="159">
        <f t="shared" si="62"/>
        <v>365.8776413697849</v>
      </c>
      <c r="P174" s="37"/>
      <c r="Q174" s="34">
        <f t="shared" si="63"/>
        <v>365.8776413697849</v>
      </c>
      <c r="R174" s="34">
        <f t="shared" si="64"/>
        <v>0</v>
      </c>
      <c r="S174" s="37"/>
      <c r="T174" s="34">
        <f t="shared" si="65"/>
        <v>73.370497432391574</v>
      </c>
      <c r="U174" s="34">
        <f t="shared" si="65"/>
        <v>286.20899059568126</v>
      </c>
      <c r="V174" s="34">
        <f t="shared" si="65"/>
        <v>6.2981533417121716</v>
      </c>
      <c r="W174" s="34"/>
      <c r="Y174" s="195" t="str">
        <f t="shared" si="52"/>
        <v>OK</v>
      </c>
    </row>
    <row r="175" spans="1:25" outlineLevel="2" x14ac:dyDescent="0.35">
      <c r="A175" s="25"/>
      <c r="B175" s="25" t="s">
        <v>661</v>
      </c>
      <c r="C175" s="26"/>
      <c r="D175" s="27" t="s">
        <v>132</v>
      </c>
      <c r="E175" s="28" t="s">
        <v>420</v>
      </c>
      <c r="F175" s="28"/>
      <c r="G175" s="37"/>
      <c r="H175" s="30">
        <v>2</v>
      </c>
      <c r="I175" s="31" t="s">
        <v>65</v>
      </c>
      <c r="J175" s="31">
        <v>2</v>
      </c>
      <c r="K175" s="30" t="s">
        <v>42</v>
      </c>
      <c r="L175" s="32">
        <v>40000</v>
      </c>
      <c r="M175" s="32" t="s">
        <v>4</v>
      </c>
      <c r="N175" s="33">
        <f t="shared" si="38"/>
        <v>60.979606894964149</v>
      </c>
      <c r="O175" s="159">
        <f t="shared" si="62"/>
        <v>243.9184275798566</v>
      </c>
      <c r="P175" s="37"/>
      <c r="Q175" s="34">
        <f t="shared" si="63"/>
        <v>243.9184275798566</v>
      </c>
      <c r="R175" s="34">
        <f t="shared" si="64"/>
        <v>0</v>
      </c>
      <c r="S175" s="37"/>
      <c r="T175" s="34">
        <f t="shared" si="65"/>
        <v>48.913664954927718</v>
      </c>
      <c r="U175" s="34">
        <f t="shared" si="65"/>
        <v>190.80599373045416</v>
      </c>
      <c r="V175" s="34">
        <f t="shared" si="65"/>
        <v>4.1987688944747807</v>
      </c>
      <c r="W175" s="34"/>
      <c r="Y175" s="195" t="str">
        <f t="shared" si="52"/>
        <v>OK</v>
      </c>
    </row>
    <row r="176" spans="1:25" outlineLevel="2" x14ac:dyDescent="0.35">
      <c r="A176" s="25"/>
      <c r="B176" s="25" t="s">
        <v>661</v>
      </c>
      <c r="C176" s="26"/>
      <c r="D176" s="27" t="s">
        <v>132</v>
      </c>
      <c r="E176" s="28" t="s">
        <v>421</v>
      </c>
      <c r="F176" s="28"/>
      <c r="G176" s="37"/>
      <c r="H176" s="30">
        <v>1</v>
      </c>
      <c r="I176" s="31" t="s">
        <v>54</v>
      </c>
      <c r="J176" s="31">
        <v>2</v>
      </c>
      <c r="K176" s="30" t="s">
        <v>180</v>
      </c>
      <c r="L176" s="32">
        <v>150000</v>
      </c>
      <c r="M176" s="32" t="s">
        <v>4</v>
      </c>
      <c r="N176" s="33">
        <f t="shared" si="38"/>
        <v>228.67352585611556</v>
      </c>
      <c r="O176" s="159">
        <f t="shared" si="62"/>
        <v>457.34705171223112</v>
      </c>
      <c r="P176" s="37"/>
      <c r="Q176" s="34">
        <f t="shared" si="63"/>
        <v>457.34705171223112</v>
      </c>
      <c r="R176" s="34">
        <f t="shared" si="64"/>
        <v>0</v>
      </c>
      <c r="S176" s="37"/>
      <c r="T176" s="34">
        <f t="shared" si="65"/>
        <v>91.713121790489467</v>
      </c>
      <c r="U176" s="34">
        <f t="shared" si="65"/>
        <v>357.76123824460154</v>
      </c>
      <c r="V176" s="34">
        <f t="shared" si="65"/>
        <v>7.8726916771402147</v>
      </c>
      <c r="W176" s="34"/>
      <c r="Y176" s="195" t="str">
        <f t="shared" si="52"/>
        <v>OK</v>
      </c>
    </row>
    <row r="177" spans="1:25" outlineLevel="2" x14ac:dyDescent="0.35">
      <c r="A177" s="25"/>
      <c r="B177" s="25" t="s">
        <v>661</v>
      </c>
      <c r="C177" s="26"/>
      <c r="D177" s="27" t="s">
        <v>132</v>
      </c>
      <c r="E177" s="28" t="s">
        <v>422</v>
      </c>
      <c r="F177" s="28"/>
      <c r="G177" s="37"/>
      <c r="H177" s="30">
        <v>6</v>
      </c>
      <c r="I177" s="31" t="s">
        <v>423</v>
      </c>
      <c r="J177" s="31">
        <v>2</v>
      </c>
      <c r="K177" s="30" t="s">
        <v>42</v>
      </c>
      <c r="L177" s="32">
        <v>22500</v>
      </c>
      <c r="M177" s="32" t="s">
        <v>4</v>
      </c>
      <c r="N177" s="33">
        <f t="shared" ref="N177:N240" si="66">IF(M177="EUR",L177,L177/$C$6)</f>
        <v>34.301028878417334</v>
      </c>
      <c r="O177" s="159">
        <f t="shared" si="62"/>
        <v>411.61234654100804</v>
      </c>
      <c r="P177" s="37"/>
      <c r="Q177" s="34">
        <f t="shared" si="63"/>
        <v>411.61234654100804</v>
      </c>
      <c r="R177" s="34">
        <f t="shared" si="64"/>
        <v>0</v>
      </c>
      <c r="S177" s="37"/>
      <c r="T177" s="34">
        <f t="shared" si="65"/>
        <v>82.541809611440527</v>
      </c>
      <c r="U177" s="34">
        <f t="shared" si="65"/>
        <v>321.98511442014143</v>
      </c>
      <c r="V177" s="34">
        <f t="shared" si="65"/>
        <v>7.0854225094261931</v>
      </c>
      <c r="W177" s="34"/>
      <c r="Y177" s="195" t="str">
        <f t="shared" si="52"/>
        <v>OK</v>
      </c>
    </row>
    <row r="178" spans="1:25" outlineLevel="2" x14ac:dyDescent="0.35">
      <c r="A178" s="25"/>
      <c r="B178" s="25" t="s">
        <v>661</v>
      </c>
      <c r="C178" s="26"/>
      <c r="D178" s="27" t="s">
        <v>132</v>
      </c>
      <c r="E178" s="28" t="s">
        <v>424</v>
      </c>
      <c r="F178" s="28"/>
      <c r="G178" s="37"/>
      <c r="H178" s="30">
        <v>50</v>
      </c>
      <c r="I178" s="31" t="s">
        <v>425</v>
      </c>
      <c r="J178" s="31">
        <v>6</v>
      </c>
      <c r="K178" s="30" t="s">
        <v>27</v>
      </c>
      <c r="L178" s="32">
        <v>900</v>
      </c>
      <c r="M178" s="32" t="s">
        <v>4</v>
      </c>
      <c r="N178" s="33">
        <f t="shared" si="66"/>
        <v>1.3720411551366933</v>
      </c>
      <c r="O178" s="159">
        <f t="shared" si="62"/>
        <v>411.61234654100804</v>
      </c>
      <c r="P178" s="37"/>
      <c r="Q178" s="34">
        <f t="shared" si="63"/>
        <v>411.61234654100804</v>
      </c>
      <c r="R178" s="34">
        <f t="shared" si="64"/>
        <v>0</v>
      </c>
      <c r="S178" s="37"/>
      <c r="T178" s="34">
        <f t="shared" si="65"/>
        <v>82.541809611440527</v>
      </c>
      <c r="U178" s="34">
        <f t="shared" si="65"/>
        <v>321.98511442014143</v>
      </c>
      <c r="V178" s="34">
        <f t="shared" si="65"/>
        <v>7.0854225094261931</v>
      </c>
      <c r="W178" s="34"/>
      <c r="Y178" s="195" t="str">
        <f t="shared" si="52"/>
        <v>OK</v>
      </c>
    </row>
    <row r="179" spans="1:25" outlineLevel="2" x14ac:dyDescent="0.35">
      <c r="A179" s="25"/>
      <c r="B179" s="25" t="s">
        <v>661</v>
      </c>
      <c r="C179" s="26"/>
      <c r="D179" s="27" t="s">
        <v>132</v>
      </c>
      <c r="E179" s="28" t="s">
        <v>426</v>
      </c>
      <c r="F179" s="28"/>
      <c r="G179" s="37"/>
      <c r="H179" s="30">
        <v>1</v>
      </c>
      <c r="I179" s="31" t="s">
        <v>54</v>
      </c>
      <c r="J179" s="31">
        <v>6</v>
      </c>
      <c r="K179" s="30" t="s">
        <v>27</v>
      </c>
      <c r="L179" s="32">
        <v>50000</v>
      </c>
      <c r="M179" s="32" t="s">
        <v>4</v>
      </c>
      <c r="N179" s="33">
        <f t="shared" si="66"/>
        <v>76.224508618705187</v>
      </c>
      <c r="O179" s="159">
        <f t="shared" si="62"/>
        <v>457.34705171223112</v>
      </c>
      <c r="P179" s="37"/>
      <c r="Q179" s="34">
        <f t="shared" si="63"/>
        <v>457.34705171223112</v>
      </c>
      <c r="R179" s="34">
        <f t="shared" si="64"/>
        <v>0</v>
      </c>
      <c r="S179" s="37"/>
      <c r="T179" s="34">
        <f t="shared" si="65"/>
        <v>91.713121790489467</v>
      </c>
      <c r="U179" s="34">
        <f t="shared" si="65"/>
        <v>357.76123824460154</v>
      </c>
      <c r="V179" s="34">
        <f t="shared" si="65"/>
        <v>7.8726916771402147</v>
      </c>
      <c r="W179" s="34"/>
      <c r="Y179" s="195" t="str">
        <f t="shared" si="52"/>
        <v>OK</v>
      </c>
    </row>
    <row r="180" spans="1:25" outlineLevel="2" x14ac:dyDescent="0.35">
      <c r="A180" s="25"/>
      <c r="B180" s="25" t="s">
        <v>661</v>
      </c>
      <c r="C180" s="26"/>
      <c r="D180" s="27" t="s">
        <v>132</v>
      </c>
      <c r="E180" s="28" t="s">
        <v>427</v>
      </c>
      <c r="F180" s="28"/>
      <c r="G180" s="37"/>
      <c r="H180" s="30">
        <v>1</v>
      </c>
      <c r="I180" s="31" t="s">
        <v>54</v>
      </c>
      <c r="J180" s="31">
        <v>1</v>
      </c>
      <c r="K180" s="30" t="s">
        <v>54</v>
      </c>
      <c r="L180" s="32">
        <v>700000</v>
      </c>
      <c r="M180" s="32" t="s">
        <v>4</v>
      </c>
      <c r="N180" s="33">
        <f t="shared" si="66"/>
        <v>1067.1431206618727</v>
      </c>
      <c r="O180" s="159">
        <f t="shared" si="62"/>
        <v>1067.1431206618727</v>
      </c>
      <c r="P180" s="37"/>
      <c r="Q180" s="34">
        <f t="shared" si="63"/>
        <v>1067.1431206618727</v>
      </c>
      <c r="R180" s="34">
        <f t="shared" si="64"/>
        <v>0</v>
      </c>
      <c r="S180" s="37"/>
      <c r="T180" s="34">
        <f t="shared" si="65"/>
        <v>213.99728417780875</v>
      </c>
      <c r="U180" s="34">
        <f t="shared" si="65"/>
        <v>834.77622257073699</v>
      </c>
      <c r="V180" s="34">
        <f t="shared" si="65"/>
        <v>18.369613913327168</v>
      </c>
      <c r="W180" s="34"/>
      <c r="Y180" s="195" t="str">
        <f t="shared" si="52"/>
        <v>OK</v>
      </c>
    </row>
    <row r="181" spans="1:25" outlineLevel="2" x14ac:dyDescent="0.35">
      <c r="A181" s="25"/>
      <c r="B181" s="25" t="s">
        <v>661</v>
      </c>
      <c r="C181" s="26"/>
      <c r="D181" s="27" t="s">
        <v>132</v>
      </c>
      <c r="E181" s="28" t="s">
        <v>428</v>
      </c>
      <c r="F181" s="28"/>
      <c r="G181" s="37"/>
      <c r="H181" s="30">
        <v>1</v>
      </c>
      <c r="I181" s="31" t="s">
        <v>54</v>
      </c>
      <c r="J181" s="31">
        <v>2</v>
      </c>
      <c r="K181" s="30" t="s">
        <v>180</v>
      </c>
      <c r="L181" s="32">
        <v>20000</v>
      </c>
      <c r="M181" s="32" t="s">
        <v>4</v>
      </c>
      <c r="N181" s="33">
        <f t="shared" si="66"/>
        <v>30.489803447482075</v>
      </c>
      <c r="O181" s="159">
        <f t="shared" si="62"/>
        <v>60.979606894964149</v>
      </c>
      <c r="P181" s="37"/>
      <c r="Q181" s="34">
        <f t="shared" si="63"/>
        <v>60.979606894964149</v>
      </c>
      <c r="R181" s="34">
        <f t="shared" si="64"/>
        <v>0</v>
      </c>
      <c r="S181" s="37"/>
      <c r="T181" s="34">
        <f t="shared" si="65"/>
        <v>12.22841623873193</v>
      </c>
      <c r="U181" s="34">
        <f t="shared" si="65"/>
        <v>47.701498432613541</v>
      </c>
      <c r="V181" s="34">
        <f t="shared" si="65"/>
        <v>1.0496922236186952</v>
      </c>
      <c r="W181" s="34"/>
      <c r="Y181" s="195">
        <f t="shared" si="52"/>
        <v>-1.4210854715202004E-14</v>
      </c>
    </row>
    <row r="182" spans="1:25" outlineLevel="2" x14ac:dyDescent="0.35">
      <c r="A182" s="25"/>
      <c r="B182" s="25" t="s">
        <v>661</v>
      </c>
      <c r="C182" s="26"/>
      <c r="D182" s="27" t="s">
        <v>132</v>
      </c>
      <c r="E182" s="28" t="s">
        <v>429</v>
      </c>
      <c r="F182" s="28"/>
      <c r="G182" s="37"/>
      <c r="H182" s="30">
        <v>1</v>
      </c>
      <c r="I182" s="31" t="s">
        <v>54</v>
      </c>
      <c r="J182" s="31">
        <v>6</v>
      </c>
      <c r="K182" s="30" t="s">
        <v>27</v>
      </c>
      <c r="L182" s="32">
        <v>180000</v>
      </c>
      <c r="M182" s="32" t="s">
        <v>4</v>
      </c>
      <c r="N182" s="33">
        <f t="shared" si="66"/>
        <v>274.40823102733867</v>
      </c>
      <c r="O182" s="159">
        <f t="shared" si="62"/>
        <v>1646.4493861640321</v>
      </c>
      <c r="P182" s="37"/>
      <c r="Q182" s="34">
        <f t="shared" si="63"/>
        <v>1646.4493861640321</v>
      </c>
      <c r="R182" s="34">
        <f t="shared" si="64"/>
        <v>0</v>
      </c>
      <c r="S182" s="37"/>
      <c r="T182" s="34">
        <f t="shared" si="65"/>
        <v>330.16723844576211</v>
      </c>
      <c r="U182" s="34">
        <f t="shared" si="65"/>
        <v>1287.9404576805657</v>
      </c>
      <c r="V182" s="34">
        <f t="shared" si="65"/>
        <v>28.341690037704772</v>
      </c>
      <c r="W182" s="34"/>
      <c r="Y182" s="195" t="str">
        <f t="shared" si="52"/>
        <v>OK</v>
      </c>
    </row>
    <row r="183" spans="1:25" outlineLevel="2" x14ac:dyDescent="0.35">
      <c r="A183" s="25"/>
      <c r="B183" s="25" t="s">
        <v>661</v>
      </c>
      <c r="C183" s="26"/>
      <c r="D183" s="27" t="s">
        <v>132</v>
      </c>
      <c r="E183" s="28" t="s">
        <v>430</v>
      </c>
      <c r="F183" s="28"/>
      <c r="G183" s="37"/>
      <c r="H183" s="30">
        <v>1</v>
      </c>
      <c r="I183" s="31" t="s">
        <v>54</v>
      </c>
      <c r="J183" s="31">
        <v>6</v>
      </c>
      <c r="K183" s="30" t="s">
        <v>27</v>
      </c>
      <c r="L183" s="32">
        <v>20000</v>
      </c>
      <c r="M183" s="32" t="s">
        <v>4</v>
      </c>
      <c r="N183" s="33">
        <f t="shared" si="66"/>
        <v>30.489803447482075</v>
      </c>
      <c r="O183" s="159">
        <f t="shared" si="62"/>
        <v>182.93882068489245</v>
      </c>
      <c r="P183" s="37"/>
      <c r="Q183" s="34">
        <f t="shared" si="63"/>
        <v>182.93882068489245</v>
      </c>
      <c r="R183" s="34">
        <f t="shared" si="64"/>
        <v>0</v>
      </c>
      <c r="S183" s="37"/>
      <c r="T183" s="34">
        <f t="shared" si="65"/>
        <v>36.685248716195787</v>
      </c>
      <c r="U183" s="34">
        <f t="shared" si="65"/>
        <v>143.10449529784063</v>
      </c>
      <c r="V183" s="34">
        <f t="shared" si="65"/>
        <v>3.1490766708560858</v>
      </c>
      <c r="W183" s="34"/>
      <c r="Y183" s="195">
        <f t="shared" si="52"/>
        <v>-5.6843418860808015E-14</v>
      </c>
    </row>
    <row r="184" spans="1:25" ht="15" outlineLevel="2" thickBot="1" x14ac:dyDescent="0.4">
      <c r="A184" s="25"/>
      <c r="B184" s="25" t="s">
        <v>661</v>
      </c>
      <c r="C184" s="26"/>
      <c r="D184" s="27" t="s">
        <v>132</v>
      </c>
      <c r="E184" s="28" t="s">
        <v>431</v>
      </c>
      <c r="F184" s="28"/>
      <c r="G184" s="37"/>
      <c r="H184" s="30">
        <v>1</v>
      </c>
      <c r="I184" s="31" t="s">
        <v>97</v>
      </c>
      <c r="J184" s="31">
        <v>6</v>
      </c>
      <c r="K184" s="30" t="s">
        <v>27</v>
      </c>
      <c r="L184" s="32">
        <v>80000</v>
      </c>
      <c r="M184" s="32" t="s">
        <v>4</v>
      </c>
      <c r="N184" s="33">
        <f t="shared" si="66"/>
        <v>121.9592137899283</v>
      </c>
      <c r="O184" s="159">
        <f t="shared" si="62"/>
        <v>731.75528273956979</v>
      </c>
      <c r="P184" s="37"/>
      <c r="Q184" s="34">
        <f t="shared" si="63"/>
        <v>731.75528273956979</v>
      </c>
      <c r="R184" s="34">
        <f t="shared" si="64"/>
        <v>0</v>
      </c>
      <c r="S184" s="37"/>
      <c r="T184" s="34">
        <f t="shared" si="65"/>
        <v>146.74099486478315</v>
      </c>
      <c r="U184" s="34">
        <f t="shared" si="65"/>
        <v>572.41798119136251</v>
      </c>
      <c r="V184" s="34">
        <f t="shared" si="65"/>
        <v>12.596306683424343</v>
      </c>
      <c r="W184" s="34"/>
      <c r="Y184" s="195" t="str">
        <f t="shared" si="52"/>
        <v>OK</v>
      </c>
    </row>
    <row r="185" spans="1:25" ht="15" outlineLevel="1" thickBot="1" x14ac:dyDescent="0.4">
      <c r="A185" s="40" t="s">
        <v>554</v>
      </c>
      <c r="B185" s="41"/>
      <c r="C185" s="42"/>
      <c r="D185" s="42"/>
      <c r="E185" s="43" t="s">
        <v>579</v>
      </c>
      <c r="F185" s="43"/>
      <c r="G185" s="22"/>
      <c r="H185" s="44"/>
      <c r="I185" s="44"/>
      <c r="J185" s="44"/>
      <c r="K185" s="44"/>
      <c r="L185" s="45"/>
      <c r="M185" s="45"/>
      <c r="N185" s="45"/>
      <c r="O185" s="158">
        <f>SUBTOTAL(9,O186:O204)</f>
        <v>21571.535939093574</v>
      </c>
      <c r="P185" s="22"/>
      <c r="Q185" s="46">
        <f>SUBTOTAL(9,Q186:Q204)</f>
        <v>21571.535939093574</v>
      </c>
      <c r="R185" s="46">
        <f>SUBTOTAL(9,R186:R204)</f>
        <v>0</v>
      </c>
      <c r="S185" s="22"/>
      <c r="T185" s="46">
        <f>SUBTOTAL(9,T186:T204)</f>
        <v>4325.8022444514199</v>
      </c>
      <c r="U185" s="46">
        <f>SUBTOTAL(9,U186:U204)</f>
        <v>16874.405070537046</v>
      </c>
      <c r="V185" s="46">
        <f>SUBTOTAL(9,V186:V204)</f>
        <v>371.32862410511342</v>
      </c>
      <c r="W185" s="46">
        <f>SUBTOTAL(9,W186:W204)</f>
        <v>0</v>
      </c>
      <c r="Y185" s="195" t="str">
        <f t="shared" si="52"/>
        <v>OK</v>
      </c>
    </row>
    <row r="186" spans="1:25" outlineLevel="2" x14ac:dyDescent="0.35">
      <c r="A186" s="25"/>
      <c r="B186" s="25" t="s">
        <v>662</v>
      </c>
      <c r="C186" s="26"/>
      <c r="D186" s="27" t="s">
        <v>132</v>
      </c>
      <c r="E186" s="28" t="s">
        <v>407</v>
      </c>
      <c r="F186" s="28"/>
      <c r="G186" s="37"/>
      <c r="H186" s="30">
        <v>1</v>
      </c>
      <c r="I186" s="31" t="s">
        <v>408</v>
      </c>
      <c r="J186" s="31">
        <v>6</v>
      </c>
      <c r="K186" s="30" t="s">
        <v>27</v>
      </c>
      <c r="L186" s="32">
        <v>931000</v>
      </c>
      <c r="M186" s="32" t="s">
        <v>4</v>
      </c>
      <c r="N186" s="33">
        <f t="shared" si="66"/>
        <v>1419.3003504802907</v>
      </c>
      <c r="O186" s="159">
        <f t="shared" ref="O186:O204" si="67">+N186*J186*H186</f>
        <v>8515.8021028817438</v>
      </c>
      <c r="P186" s="37"/>
      <c r="Q186" s="34">
        <f t="shared" ref="Q186:Q204" si="68">IF(D186="MDM",O186,0)</f>
        <v>8515.8021028817438</v>
      </c>
      <c r="R186" s="34">
        <f t="shared" ref="R186:R204" si="69">IF(D186="ERAD",O186,0)</f>
        <v>0</v>
      </c>
      <c r="S186" s="37"/>
      <c r="T186" s="34">
        <f t="shared" ref="T186:V204" si="70">$O186*T$8</f>
        <v>1707.698327738914</v>
      </c>
      <c r="U186" s="34">
        <f t="shared" si="70"/>
        <v>6661.5142561144812</v>
      </c>
      <c r="V186" s="34">
        <f t="shared" si="70"/>
        <v>146.58951902835079</v>
      </c>
      <c r="W186" s="34"/>
      <c r="Y186" s="195">
        <f t="shared" si="52"/>
        <v>-1.8189894035458565E-12</v>
      </c>
    </row>
    <row r="187" spans="1:25" outlineLevel="2" x14ac:dyDescent="0.35">
      <c r="A187" s="25"/>
      <c r="B187" s="25" t="s">
        <v>662</v>
      </c>
      <c r="C187" s="26"/>
      <c r="D187" s="27" t="s">
        <v>132</v>
      </c>
      <c r="E187" s="28" t="s">
        <v>410</v>
      </c>
      <c r="F187" s="28"/>
      <c r="G187" s="37"/>
      <c r="H187" s="30">
        <v>1</v>
      </c>
      <c r="I187" s="31" t="s">
        <v>54</v>
      </c>
      <c r="J187" s="31">
        <v>6</v>
      </c>
      <c r="K187" s="30" t="s">
        <v>27</v>
      </c>
      <c r="L187" s="32">
        <v>350000</v>
      </c>
      <c r="M187" s="32" t="s">
        <v>4</v>
      </c>
      <c r="N187" s="33">
        <f t="shared" si="66"/>
        <v>533.57156033093634</v>
      </c>
      <c r="O187" s="159">
        <f t="shared" si="67"/>
        <v>3201.429361985618</v>
      </c>
      <c r="P187" s="37"/>
      <c r="Q187" s="34">
        <f t="shared" si="68"/>
        <v>3201.429361985618</v>
      </c>
      <c r="R187" s="34">
        <f t="shared" si="69"/>
        <v>0</v>
      </c>
      <c r="S187" s="37"/>
      <c r="T187" s="34">
        <f t="shared" si="70"/>
        <v>641.99185253342625</v>
      </c>
      <c r="U187" s="34">
        <f t="shared" si="70"/>
        <v>2504.328667712211</v>
      </c>
      <c r="V187" s="34">
        <f t="shared" si="70"/>
        <v>55.1088417399815</v>
      </c>
      <c r="W187" s="34"/>
      <c r="Y187" s="195" t="str">
        <f t="shared" si="52"/>
        <v>OK</v>
      </c>
    </row>
    <row r="188" spans="1:25" outlineLevel="2" x14ac:dyDescent="0.35">
      <c r="A188" s="25"/>
      <c r="B188" s="25" t="s">
        <v>662</v>
      </c>
      <c r="C188" s="26"/>
      <c r="D188" s="27" t="s">
        <v>132</v>
      </c>
      <c r="E188" s="28" t="s">
        <v>432</v>
      </c>
      <c r="F188" s="28"/>
      <c r="G188" s="37"/>
      <c r="H188" s="30">
        <v>1</v>
      </c>
      <c r="I188" s="31" t="s">
        <v>54</v>
      </c>
      <c r="J188" s="31">
        <v>6</v>
      </c>
      <c r="K188" s="30" t="s">
        <v>27</v>
      </c>
      <c r="L188" s="32">
        <v>40000</v>
      </c>
      <c r="M188" s="32" t="s">
        <v>4</v>
      </c>
      <c r="N188" s="33">
        <f t="shared" si="66"/>
        <v>60.979606894964149</v>
      </c>
      <c r="O188" s="159">
        <f t="shared" si="67"/>
        <v>365.8776413697849</v>
      </c>
      <c r="P188" s="37"/>
      <c r="Q188" s="34">
        <f t="shared" si="68"/>
        <v>365.8776413697849</v>
      </c>
      <c r="R188" s="34">
        <f t="shared" si="69"/>
        <v>0</v>
      </c>
      <c r="S188" s="37"/>
      <c r="T188" s="34">
        <f t="shared" si="70"/>
        <v>73.370497432391574</v>
      </c>
      <c r="U188" s="34">
        <f t="shared" si="70"/>
        <v>286.20899059568126</v>
      </c>
      <c r="V188" s="34">
        <f t="shared" si="70"/>
        <v>6.2981533417121716</v>
      </c>
      <c r="W188" s="34"/>
      <c r="Y188" s="195" t="str">
        <f t="shared" si="52"/>
        <v>OK</v>
      </c>
    </row>
    <row r="189" spans="1:25" outlineLevel="2" x14ac:dyDescent="0.35">
      <c r="A189" s="25"/>
      <c r="B189" s="25" t="s">
        <v>662</v>
      </c>
      <c r="C189" s="26"/>
      <c r="D189" s="27" t="s">
        <v>132</v>
      </c>
      <c r="E189" s="28" t="s">
        <v>412</v>
      </c>
      <c r="F189" s="28"/>
      <c r="G189" s="37"/>
      <c r="H189" s="30">
        <v>1</v>
      </c>
      <c r="I189" s="31" t="s">
        <v>54</v>
      </c>
      <c r="J189" s="31">
        <v>6</v>
      </c>
      <c r="K189" s="30" t="s">
        <v>27</v>
      </c>
      <c r="L189" s="32">
        <v>30000</v>
      </c>
      <c r="M189" s="32" t="s">
        <v>4</v>
      </c>
      <c r="N189" s="33">
        <f t="shared" si="66"/>
        <v>45.734705171223112</v>
      </c>
      <c r="O189" s="159">
        <f t="shared" si="67"/>
        <v>274.40823102733867</v>
      </c>
      <c r="P189" s="37"/>
      <c r="Q189" s="34">
        <f t="shared" si="68"/>
        <v>274.40823102733867</v>
      </c>
      <c r="R189" s="34">
        <f t="shared" si="69"/>
        <v>0</v>
      </c>
      <c r="S189" s="37"/>
      <c r="T189" s="34">
        <f t="shared" si="70"/>
        <v>55.02787307429368</v>
      </c>
      <c r="U189" s="34">
        <f t="shared" si="70"/>
        <v>214.65674294676094</v>
      </c>
      <c r="V189" s="34">
        <f t="shared" si="70"/>
        <v>4.7236150062841284</v>
      </c>
      <c r="W189" s="34"/>
      <c r="Y189" s="195" t="str">
        <f t="shared" si="52"/>
        <v>OK</v>
      </c>
    </row>
    <row r="190" spans="1:25" outlineLevel="2" x14ac:dyDescent="0.35">
      <c r="A190" s="25"/>
      <c r="B190" s="25" t="s">
        <v>662</v>
      </c>
      <c r="C190" s="26"/>
      <c r="D190" s="27" t="s">
        <v>132</v>
      </c>
      <c r="E190" s="28" t="s">
        <v>413</v>
      </c>
      <c r="F190" s="28"/>
      <c r="G190" s="37"/>
      <c r="H190" s="30">
        <v>1</v>
      </c>
      <c r="I190" s="31" t="s">
        <v>414</v>
      </c>
      <c r="J190" s="31">
        <v>2</v>
      </c>
      <c r="K190" s="30" t="s">
        <v>42</v>
      </c>
      <c r="L190" s="32">
        <v>92000</v>
      </c>
      <c r="M190" s="32" t="s">
        <v>4</v>
      </c>
      <c r="N190" s="33">
        <f t="shared" si="66"/>
        <v>140.25309585841754</v>
      </c>
      <c r="O190" s="159">
        <f t="shared" si="67"/>
        <v>280.50619171683508</v>
      </c>
      <c r="P190" s="37"/>
      <c r="Q190" s="34">
        <f t="shared" si="68"/>
        <v>280.50619171683508</v>
      </c>
      <c r="R190" s="34">
        <f t="shared" si="69"/>
        <v>0</v>
      </c>
      <c r="S190" s="37"/>
      <c r="T190" s="34">
        <f t="shared" si="70"/>
        <v>56.250714698166867</v>
      </c>
      <c r="U190" s="34">
        <f t="shared" si="70"/>
        <v>219.42689279002229</v>
      </c>
      <c r="V190" s="34">
        <f t="shared" si="70"/>
        <v>4.8285842286459975</v>
      </c>
      <c r="W190" s="34"/>
      <c r="Y190" s="195" t="str">
        <f t="shared" si="52"/>
        <v>OK</v>
      </c>
    </row>
    <row r="191" spans="1:25" outlineLevel="2" x14ac:dyDescent="0.35">
      <c r="A191" s="25"/>
      <c r="B191" s="25" t="s">
        <v>662</v>
      </c>
      <c r="C191" s="26"/>
      <c r="D191" s="27" t="s">
        <v>132</v>
      </c>
      <c r="E191" s="28" t="s">
        <v>415</v>
      </c>
      <c r="F191" s="28"/>
      <c r="G191" s="37"/>
      <c r="H191" s="30">
        <v>1</v>
      </c>
      <c r="I191" s="31" t="s">
        <v>54</v>
      </c>
      <c r="J191" s="31">
        <v>6</v>
      </c>
      <c r="K191" s="30" t="s">
        <v>27</v>
      </c>
      <c r="L191" s="32">
        <v>40000</v>
      </c>
      <c r="M191" s="32" t="s">
        <v>4</v>
      </c>
      <c r="N191" s="33">
        <f t="shared" si="66"/>
        <v>60.979606894964149</v>
      </c>
      <c r="O191" s="159">
        <f t="shared" si="67"/>
        <v>365.8776413697849</v>
      </c>
      <c r="P191" s="37"/>
      <c r="Q191" s="34">
        <f t="shared" si="68"/>
        <v>365.8776413697849</v>
      </c>
      <c r="R191" s="34">
        <f t="shared" si="69"/>
        <v>0</v>
      </c>
      <c r="S191" s="37"/>
      <c r="T191" s="34">
        <f t="shared" si="70"/>
        <v>73.370497432391574</v>
      </c>
      <c r="U191" s="34">
        <f t="shared" si="70"/>
        <v>286.20899059568126</v>
      </c>
      <c r="V191" s="34">
        <f t="shared" si="70"/>
        <v>6.2981533417121716</v>
      </c>
      <c r="W191" s="34"/>
      <c r="Y191" s="195" t="str">
        <f t="shared" si="52"/>
        <v>OK</v>
      </c>
    </row>
    <row r="192" spans="1:25" outlineLevel="2" x14ac:dyDescent="0.35">
      <c r="A192" s="25"/>
      <c r="B192" s="25" t="s">
        <v>662</v>
      </c>
      <c r="C192" s="26"/>
      <c r="D192" s="27" t="s">
        <v>132</v>
      </c>
      <c r="E192" s="28" t="s">
        <v>416</v>
      </c>
      <c r="F192" s="28"/>
      <c r="G192" s="37"/>
      <c r="H192" s="30">
        <v>6</v>
      </c>
      <c r="I192" s="31" t="s">
        <v>54</v>
      </c>
      <c r="J192" s="31">
        <v>2</v>
      </c>
      <c r="K192" s="30" t="s">
        <v>180</v>
      </c>
      <c r="L192" s="32">
        <v>15000</v>
      </c>
      <c r="M192" s="32" t="s">
        <v>4</v>
      </c>
      <c r="N192" s="33">
        <f t="shared" si="66"/>
        <v>22.867352585611556</v>
      </c>
      <c r="O192" s="159">
        <f t="shared" si="67"/>
        <v>274.40823102733867</v>
      </c>
      <c r="P192" s="37"/>
      <c r="Q192" s="34">
        <f t="shared" si="68"/>
        <v>274.40823102733867</v>
      </c>
      <c r="R192" s="34">
        <f t="shared" si="69"/>
        <v>0</v>
      </c>
      <c r="S192" s="37"/>
      <c r="T192" s="34">
        <f t="shared" si="70"/>
        <v>55.02787307429368</v>
      </c>
      <c r="U192" s="34">
        <f t="shared" si="70"/>
        <v>214.65674294676094</v>
      </c>
      <c r="V192" s="34">
        <f t="shared" si="70"/>
        <v>4.7236150062841284</v>
      </c>
      <c r="W192" s="34"/>
      <c r="Y192" s="195" t="str">
        <f t="shared" si="52"/>
        <v>OK</v>
      </c>
    </row>
    <row r="193" spans="1:25" outlineLevel="2" x14ac:dyDescent="0.35">
      <c r="A193" s="25"/>
      <c r="B193" s="25" t="s">
        <v>662</v>
      </c>
      <c r="C193" s="26"/>
      <c r="D193" s="27" t="s">
        <v>132</v>
      </c>
      <c r="E193" s="28" t="s">
        <v>417</v>
      </c>
      <c r="F193" s="28"/>
      <c r="G193" s="37"/>
      <c r="H193" s="30">
        <v>1</v>
      </c>
      <c r="I193" s="31" t="s">
        <v>418</v>
      </c>
      <c r="J193" s="31">
        <v>2</v>
      </c>
      <c r="K193" s="30" t="s">
        <v>42</v>
      </c>
      <c r="L193" s="32">
        <v>200000</v>
      </c>
      <c r="M193" s="32" t="s">
        <v>4</v>
      </c>
      <c r="N193" s="33">
        <f t="shared" si="66"/>
        <v>304.89803447482075</v>
      </c>
      <c r="O193" s="159">
        <f t="shared" si="67"/>
        <v>609.79606894964149</v>
      </c>
      <c r="P193" s="37"/>
      <c r="Q193" s="34">
        <f t="shared" si="68"/>
        <v>609.79606894964149</v>
      </c>
      <c r="R193" s="34">
        <f t="shared" si="69"/>
        <v>0</v>
      </c>
      <c r="S193" s="37"/>
      <c r="T193" s="34">
        <f t="shared" si="70"/>
        <v>122.28416238731928</v>
      </c>
      <c r="U193" s="34">
        <f t="shared" si="70"/>
        <v>477.01498432613545</v>
      </c>
      <c r="V193" s="34">
        <f t="shared" si="70"/>
        <v>10.496922236186952</v>
      </c>
      <c r="W193" s="34"/>
      <c r="Y193" s="195">
        <f t="shared" si="52"/>
        <v>-2.2737367544323206E-13</v>
      </c>
    </row>
    <row r="194" spans="1:25" outlineLevel="2" x14ac:dyDescent="0.35">
      <c r="A194" s="25"/>
      <c r="B194" s="25" t="s">
        <v>662</v>
      </c>
      <c r="C194" s="26"/>
      <c r="D194" s="27" t="s">
        <v>132</v>
      </c>
      <c r="E194" s="28" t="s">
        <v>419</v>
      </c>
      <c r="F194" s="28"/>
      <c r="G194" s="37"/>
      <c r="H194" s="30">
        <v>1</v>
      </c>
      <c r="I194" s="31" t="s">
        <v>54</v>
      </c>
      <c r="J194" s="31">
        <v>6</v>
      </c>
      <c r="K194" s="30" t="s">
        <v>27</v>
      </c>
      <c r="L194" s="32">
        <v>40000</v>
      </c>
      <c r="M194" s="32" t="s">
        <v>4</v>
      </c>
      <c r="N194" s="33">
        <f t="shared" si="66"/>
        <v>60.979606894964149</v>
      </c>
      <c r="O194" s="159">
        <f t="shared" si="67"/>
        <v>365.8776413697849</v>
      </c>
      <c r="P194" s="37"/>
      <c r="Q194" s="34">
        <f t="shared" si="68"/>
        <v>365.8776413697849</v>
      </c>
      <c r="R194" s="34">
        <f t="shared" si="69"/>
        <v>0</v>
      </c>
      <c r="S194" s="37"/>
      <c r="T194" s="34">
        <f t="shared" si="70"/>
        <v>73.370497432391574</v>
      </c>
      <c r="U194" s="34">
        <f t="shared" si="70"/>
        <v>286.20899059568126</v>
      </c>
      <c r="V194" s="34">
        <f t="shared" si="70"/>
        <v>6.2981533417121716</v>
      </c>
      <c r="W194" s="34"/>
      <c r="Y194" s="195" t="str">
        <f t="shared" si="52"/>
        <v>OK</v>
      </c>
    </row>
    <row r="195" spans="1:25" outlineLevel="2" x14ac:dyDescent="0.35">
      <c r="A195" s="25"/>
      <c r="B195" s="25" t="s">
        <v>662</v>
      </c>
      <c r="C195" s="26"/>
      <c r="D195" s="27" t="s">
        <v>132</v>
      </c>
      <c r="E195" s="28" t="s">
        <v>433</v>
      </c>
      <c r="F195" s="28"/>
      <c r="G195" s="37"/>
      <c r="H195" s="30">
        <v>2</v>
      </c>
      <c r="I195" s="31" t="s">
        <v>65</v>
      </c>
      <c r="J195" s="31">
        <v>2</v>
      </c>
      <c r="K195" s="30" t="s">
        <v>42</v>
      </c>
      <c r="L195" s="32">
        <v>40000</v>
      </c>
      <c r="M195" s="32" t="s">
        <v>4</v>
      </c>
      <c r="N195" s="33">
        <f t="shared" si="66"/>
        <v>60.979606894964149</v>
      </c>
      <c r="O195" s="159">
        <f t="shared" si="67"/>
        <v>243.9184275798566</v>
      </c>
      <c r="P195" s="37"/>
      <c r="Q195" s="34">
        <f t="shared" si="68"/>
        <v>243.9184275798566</v>
      </c>
      <c r="R195" s="34">
        <f t="shared" si="69"/>
        <v>0</v>
      </c>
      <c r="S195" s="37"/>
      <c r="T195" s="34">
        <f t="shared" si="70"/>
        <v>48.913664954927718</v>
      </c>
      <c r="U195" s="34">
        <f t="shared" si="70"/>
        <v>190.80599373045416</v>
      </c>
      <c r="V195" s="34">
        <f t="shared" si="70"/>
        <v>4.1987688944747807</v>
      </c>
      <c r="W195" s="34"/>
      <c r="Y195" s="195" t="str">
        <f t="shared" si="52"/>
        <v>OK</v>
      </c>
    </row>
    <row r="196" spans="1:25" outlineLevel="2" x14ac:dyDescent="0.35">
      <c r="A196" s="25"/>
      <c r="B196" s="25" t="s">
        <v>662</v>
      </c>
      <c r="C196" s="26"/>
      <c r="D196" s="27" t="s">
        <v>132</v>
      </c>
      <c r="E196" s="28" t="s">
        <v>421</v>
      </c>
      <c r="F196" s="28"/>
      <c r="G196" s="37"/>
      <c r="H196" s="30">
        <v>1</v>
      </c>
      <c r="I196" s="31" t="s">
        <v>54</v>
      </c>
      <c r="J196" s="31">
        <v>2</v>
      </c>
      <c r="K196" s="30" t="s">
        <v>180</v>
      </c>
      <c r="L196" s="32">
        <v>150000</v>
      </c>
      <c r="M196" s="32" t="s">
        <v>4</v>
      </c>
      <c r="N196" s="33">
        <f t="shared" si="66"/>
        <v>228.67352585611556</v>
      </c>
      <c r="O196" s="159">
        <f t="shared" si="67"/>
        <v>457.34705171223112</v>
      </c>
      <c r="P196" s="37"/>
      <c r="Q196" s="34">
        <f t="shared" si="68"/>
        <v>457.34705171223112</v>
      </c>
      <c r="R196" s="34">
        <f t="shared" si="69"/>
        <v>0</v>
      </c>
      <c r="S196" s="37"/>
      <c r="T196" s="34">
        <f t="shared" si="70"/>
        <v>91.713121790489467</v>
      </c>
      <c r="U196" s="34">
        <f t="shared" si="70"/>
        <v>357.76123824460154</v>
      </c>
      <c r="V196" s="34">
        <f t="shared" si="70"/>
        <v>7.8726916771402147</v>
      </c>
      <c r="W196" s="34"/>
      <c r="Y196" s="195" t="str">
        <f t="shared" si="52"/>
        <v>OK</v>
      </c>
    </row>
    <row r="197" spans="1:25" outlineLevel="2" x14ac:dyDescent="0.35">
      <c r="A197" s="25"/>
      <c r="B197" s="25" t="s">
        <v>662</v>
      </c>
      <c r="C197" s="26"/>
      <c r="D197" s="27" t="s">
        <v>132</v>
      </c>
      <c r="E197" s="28" t="s">
        <v>422</v>
      </c>
      <c r="F197" s="28"/>
      <c r="G197" s="37"/>
      <c r="H197" s="30">
        <v>6</v>
      </c>
      <c r="I197" s="31" t="s">
        <v>423</v>
      </c>
      <c r="J197" s="31">
        <v>2</v>
      </c>
      <c r="K197" s="30" t="s">
        <v>42</v>
      </c>
      <c r="L197" s="32">
        <v>22500</v>
      </c>
      <c r="M197" s="32" t="s">
        <v>4</v>
      </c>
      <c r="N197" s="33">
        <f t="shared" si="66"/>
        <v>34.301028878417334</v>
      </c>
      <c r="O197" s="159">
        <f t="shared" si="67"/>
        <v>411.61234654100804</v>
      </c>
      <c r="P197" s="37"/>
      <c r="Q197" s="34">
        <f t="shared" si="68"/>
        <v>411.61234654100804</v>
      </c>
      <c r="R197" s="34">
        <f t="shared" si="69"/>
        <v>0</v>
      </c>
      <c r="S197" s="37"/>
      <c r="T197" s="34">
        <f t="shared" si="70"/>
        <v>82.541809611440527</v>
      </c>
      <c r="U197" s="34">
        <f t="shared" si="70"/>
        <v>321.98511442014143</v>
      </c>
      <c r="V197" s="34">
        <f t="shared" si="70"/>
        <v>7.0854225094261931</v>
      </c>
      <c r="W197" s="34"/>
      <c r="Y197" s="195" t="str">
        <f t="shared" si="52"/>
        <v>OK</v>
      </c>
    </row>
    <row r="198" spans="1:25" outlineLevel="2" x14ac:dyDescent="0.35">
      <c r="A198" s="25"/>
      <c r="B198" s="25" t="s">
        <v>662</v>
      </c>
      <c r="C198" s="26"/>
      <c r="D198" s="27" t="s">
        <v>132</v>
      </c>
      <c r="E198" s="28" t="s">
        <v>424</v>
      </c>
      <c r="F198" s="28"/>
      <c r="G198" s="37"/>
      <c r="H198" s="30">
        <v>50</v>
      </c>
      <c r="I198" s="31" t="s">
        <v>425</v>
      </c>
      <c r="J198" s="31">
        <v>6</v>
      </c>
      <c r="K198" s="30" t="s">
        <v>27</v>
      </c>
      <c r="L198" s="32">
        <v>900</v>
      </c>
      <c r="M198" s="32" t="s">
        <v>4</v>
      </c>
      <c r="N198" s="33">
        <f t="shared" si="66"/>
        <v>1.3720411551366933</v>
      </c>
      <c r="O198" s="159">
        <f t="shared" si="67"/>
        <v>411.61234654100804</v>
      </c>
      <c r="P198" s="37"/>
      <c r="Q198" s="34">
        <f t="shared" si="68"/>
        <v>411.61234654100804</v>
      </c>
      <c r="R198" s="34">
        <f t="shared" si="69"/>
        <v>0</v>
      </c>
      <c r="S198" s="37"/>
      <c r="T198" s="34">
        <f t="shared" si="70"/>
        <v>82.541809611440527</v>
      </c>
      <c r="U198" s="34">
        <f t="shared" si="70"/>
        <v>321.98511442014143</v>
      </c>
      <c r="V198" s="34">
        <f t="shared" si="70"/>
        <v>7.0854225094261931</v>
      </c>
      <c r="W198" s="34"/>
      <c r="Y198" s="195" t="str">
        <f t="shared" si="52"/>
        <v>OK</v>
      </c>
    </row>
    <row r="199" spans="1:25" outlineLevel="2" x14ac:dyDescent="0.35">
      <c r="A199" s="25"/>
      <c r="B199" s="25" t="s">
        <v>662</v>
      </c>
      <c r="C199" s="26"/>
      <c r="D199" s="27" t="s">
        <v>132</v>
      </c>
      <c r="E199" s="28" t="s">
        <v>426</v>
      </c>
      <c r="F199" s="28"/>
      <c r="G199" s="37"/>
      <c r="H199" s="30">
        <v>1</v>
      </c>
      <c r="I199" s="31" t="s">
        <v>54</v>
      </c>
      <c r="J199" s="31">
        <v>6</v>
      </c>
      <c r="K199" s="30" t="s">
        <v>27</v>
      </c>
      <c r="L199" s="32">
        <v>50000</v>
      </c>
      <c r="M199" s="32" t="s">
        <v>4</v>
      </c>
      <c r="N199" s="33">
        <f t="shared" si="66"/>
        <v>76.224508618705187</v>
      </c>
      <c r="O199" s="159">
        <f t="shared" si="67"/>
        <v>457.34705171223112</v>
      </c>
      <c r="P199" s="37"/>
      <c r="Q199" s="34">
        <f t="shared" si="68"/>
        <v>457.34705171223112</v>
      </c>
      <c r="R199" s="34">
        <f t="shared" si="69"/>
        <v>0</v>
      </c>
      <c r="S199" s="37"/>
      <c r="T199" s="34">
        <f t="shared" si="70"/>
        <v>91.713121790489467</v>
      </c>
      <c r="U199" s="34">
        <f t="shared" si="70"/>
        <v>357.76123824460154</v>
      </c>
      <c r="V199" s="34">
        <f t="shared" si="70"/>
        <v>7.8726916771402147</v>
      </c>
      <c r="W199" s="34"/>
      <c r="Y199" s="195" t="str">
        <f t="shared" si="52"/>
        <v>OK</v>
      </c>
    </row>
    <row r="200" spans="1:25" outlineLevel="2" x14ac:dyDescent="0.35">
      <c r="A200" s="25"/>
      <c r="B200" s="25" t="s">
        <v>662</v>
      </c>
      <c r="C200" s="26"/>
      <c r="D200" s="27" t="s">
        <v>132</v>
      </c>
      <c r="E200" s="28" t="s">
        <v>427</v>
      </c>
      <c r="F200" s="28"/>
      <c r="G200" s="37"/>
      <c r="H200" s="30">
        <v>1</v>
      </c>
      <c r="I200" s="31" t="s">
        <v>54</v>
      </c>
      <c r="J200" s="31">
        <v>1</v>
      </c>
      <c r="K200" s="30" t="s">
        <v>54</v>
      </c>
      <c r="L200" s="32">
        <v>700000</v>
      </c>
      <c r="M200" s="32" t="s">
        <v>4</v>
      </c>
      <c r="N200" s="33">
        <f t="shared" si="66"/>
        <v>1067.1431206618727</v>
      </c>
      <c r="O200" s="159">
        <f t="shared" si="67"/>
        <v>1067.1431206618727</v>
      </c>
      <c r="P200" s="37"/>
      <c r="Q200" s="34">
        <f t="shared" si="68"/>
        <v>1067.1431206618727</v>
      </c>
      <c r="R200" s="34">
        <f t="shared" si="69"/>
        <v>0</v>
      </c>
      <c r="S200" s="37"/>
      <c r="T200" s="34">
        <f t="shared" si="70"/>
        <v>213.99728417780875</v>
      </c>
      <c r="U200" s="34">
        <f t="shared" si="70"/>
        <v>834.77622257073699</v>
      </c>
      <c r="V200" s="34">
        <f t="shared" si="70"/>
        <v>18.369613913327168</v>
      </c>
      <c r="W200" s="34"/>
      <c r="Y200" s="195" t="str">
        <f t="shared" si="52"/>
        <v>OK</v>
      </c>
    </row>
    <row r="201" spans="1:25" outlineLevel="2" x14ac:dyDescent="0.35">
      <c r="A201" s="25"/>
      <c r="B201" s="25" t="s">
        <v>662</v>
      </c>
      <c r="C201" s="26"/>
      <c r="D201" s="27" t="s">
        <v>132</v>
      </c>
      <c r="E201" s="28" t="s">
        <v>428</v>
      </c>
      <c r="F201" s="28"/>
      <c r="G201" s="37"/>
      <c r="H201" s="30">
        <v>1</v>
      </c>
      <c r="I201" s="31" t="s">
        <v>54</v>
      </c>
      <c r="J201" s="31">
        <v>2</v>
      </c>
      <c r="K201" s="30" t="s">
        <v>180</v>
      </c>
      <c r="L201" s="32">
        <v>20000</v>
      </c>
      <c r="M201" s="32" t="s">
        <v>4</v>
      </c>
      <c r="N201" s="33">
        <f t="shared" si="66"/>
        <v>30.489803447482075</v>
      </c>
      <c r="O201" s="159">
        <f t="shared" si="67"/>
        <v>60.979606894964149</v>
      </c>
      <c r="P201" s="37"/>
      <c r="Q201" s="34">
        <f t="shared" si="68"/>
        <v>60.979606894964149</v>
      </c>
      <c r="R201" s="34">
        <f t="shared" si="69"/>
        <v>0</v>
      </c>
      <c r="S201" s="37"/>
      <c r="T201" s="34">
        <f t="shared" si="70"/>
        <v>12.22841623873193</v>
      </c>
      <c r="U201" s="34">
        <f t="shared" si="70"/>
        <v>47.701498432613541</v>
      </c>
      <c r="V201" s="34">
        <f t="shared" si="70"/>
        <v>1.0496922236186952</v>
      </c>
      <c r="W201" s="34"/>
      <c r="Y201" s="195">
        <f t="shared" si="52"/>
        <v>-1.4210854715202004E-14</v>
      </c>
    </row>
    <row r="202" spans="1:25" outlineLevel="2" x14ac:dyDescent="0.35">
      <c r="A202" s="25"/>
      <c r="B202" s="25" t="s">
        <v>662</v>
      </c>
      <c r="C202" s="26"/>
      <c r="D202" s="27" t="s">
        <v>132</v>
      </c>
      <c r="E202" s="28" t="s">
        <v>429</v>
      </c>
      <c r="F202" s="28"/>
      <c r="G202" s="37"/>
      <c r="H202" s="30">
        <v>2</v>
      </c>
      <c r="I202" s="31" t="s">
        <v>54</v>
      </c>
      <c r="J202" s="31">
        <v>6</v>
      </c>
      <c r="K202" s="30" t="s">
        <v>27</v>
      </c>
      <c r="L202" s="32">
        <v>180000</v>
      </c>
      <c r="M202" s="32" t="s">
        <v>4</v>
      </c>
      <c r="N202" s="33">
        <f t="shared" si="66"/>
        <v>274.40823102733867</v>
      </c>
      <c r="O202" s="159">
        <f t="shared" si="67"/>
        <v>3292.8987723280643</v>
      </c>
      <c r="P202" s="37"/>
      <c r="Q202" s="34">
        <f t="shared" si="68"/>
        <v>3292.8987723280643</v>
      </c>
      <c r="R202" s="34">
        <f t="shared" si="69"/>
        <v>0</v>
      </c>
      <c r="S202" s="37"/>
      <c r="T202" s="34">
        <f t="shared" si="70"/>
        <v>660.33447689152422</v>
      </c>
      <c r="U202" s="34">
        <f t="shared" si="70"/>
        <v>2575.8809153611314</v>
      </c>
      <c r="V202" s="34">
        <f t="shared" si="70"/>
        <v>56.683380075409545</v>
      </c>
      <c r="W202" s="34"/>
      <c r="Y202" s="195">
        <f t="shared" si="52"/>
        <v>-9.0949470177292824E-13</v>
      </c>
    </row>
    <row r="203" spans="1:25" outlineLevel="2" x14ac:dyDescent="0.35">
      <c r="A203" s="25"/>
      <c r="B203" s="25" t="s">
        <v>662</v>
      </c>
      <c r="C203" s="26"/>
      <c r="D203" s="27" t="s">
        <v>132</v>
      </c>
      <c r="E203" s="28" t="s">
        <v>430</v>
      </c>
      <c r="F203" s="28"/>
      <c r="G203" s="37"/>
      <c r="H203" s="30">
        <v>1</v>
      </c>
      <c r="I203" s="31" t="s">
        <v>54</v>
      </c>
      <c r="J203" s="31">
        <v>6</v>
      </c>
      <c r="K203" s="30" t="s">
        <v>27</v>
      </c>
      <c r="L203" s="32">
        <v>20000</v>
      </c>
      <c r="M203" s="32" t="s">
        <v>4</v>
      </c>
      <c r="N203" s="33">
        <f t="shared" si="66"/>
        <v>30.489803447482075</v>
      </c>
      <c r="O203" s="159">
        <f t="shared" si="67"/>
        <v>182.93882068489245</v>
      </c>
      <c r="P203" s="37"/>
      <c r="Q203" s="34">
        <f t="shared" si="68"/>
        <v>182.93882068489245</v>
      </c>
      <c r="R203" s="34">
        <f t="shared" si="69"/>
        <v>0</v>
      </c>
      <c r="S203" s="37"/>
      <c r="T203" s="34">
        <f t="shared" si="70"/>
        <v>36.685248716195787</v>
      </c>
      <c r="U203" s="34">
        <f t="shared" si="70"/>
        <v>143.10449529784063</v>
      </c>
      <c r="V203" s="34">
        <f t="shared" si="70"/>
        <v>3.1490766708560858</v>
      </c>
      <c r="W203" s="34"/>
      <c r="Y203" s="195">
        <f t="shared" si="52"/>
        <v>-5.6843418860808015E-14</v>
      </c>
    </row>
    <row r="204" spans="1:25" ht="15" outlineLevel="2" thickBot="1" x14ac:dyDescent="0.4">
      <c r="A204" s="25"/>
      <c r="B204" s="25" t="s">
        <v>662</v>
      </c>
      <c r="C204" s="26"/>
      <c r="D204" s="27" t="s">
        <v>132</v>
      </c>
      <c r="E204" s="28" t="s">
        <v>431</v>
      </c>
      <c r="F204" s="28"/>
      <c r="G204" s="37"/>
      <c r="H204" s="30">
        <v>1</v>
      </c>
      <c r="I204" s="31" t="s">
        <v>97</v>
      </c>
      <c r="J204" s="31">
        <v>6</v>
      </c>
      <c r="K204" s="30" t="s">
        <v>27</v>
      </c>
      <c r="L204" s="32">
        <v>80000</v>
      </c>
      <c r="M204" s="32" t="s">
        <v>4</v>
      </c>
      <c r="N204" s="33">
        <f t="shared" si="66"/>
        <v>121.9592137899283</v>
      </c>
      <c r="O204" s="159">
        <f t="shared" si="67"/>
        <v>731.75528273956979</v>
      </c>
      <c r="P204" s="37"/>
      <c r="Q204" s="34">
        <f t="shared" si="68"/>
        <v>731.75528273956979</v>
      </c>
      <c r="R204" s="34">
        <f t="shared" si="69"/>
        <v>0</v>
      </c>
      <c r="S204" s="37"/>
      <c r="T204" s="34">
        <f t="shared" si="70"/>
        <v>146.74099486478315</v>
      </c>
      <c r="U204" s="34">
        <f t="shared" si="70"/>
        <v>572.41798119136251</v>
      </c>
      <c r="V204" s="34">
        <f t="shared" si="70"/>
        <v>12.596306683424343</v>
      </c>
      <c r="W204" s="34"/>
      <c r="Y204" s="195" t="str">
        <f t="shared" ref="Y204:Y267" si="71">IF(SUM(T204:W204)=O204,"OK",O204-SUM(T204:W204))</f>
        <v>OK</v>
      </c>
    </row>
    <row r="205" spans="1:25" ht="15" outlineLevel="1" thickBot="1" x14ac:dyDescent="0.4">
      <c r="A205" s="40" t="s">
        <v>554</v>
      </c>
      <c r="B205" s="41"/>
      <c r="C205" s="42"/>
      <c r="D205" s="42"/>
      <c r="E205" s="43" t="s">
        <v>580</v>
      </c>
      <c r="F205" s="43"/>
      <c r="G205" s="22"/>
      <c r="H205" s="44"/>
      <c r="I205" s="44"/>
      <c r="J205" s="44"/>
      <c r="K205" s="44"/>
      <c r="L205" s="45"/>
      <c r="M205" s="45"/>
      <c r="N205" s="45"/>
      <c r="O205" s="158">
        <f>SUBTOTAL(9,O206:O218)</f>
        <v>20568.421405671408</v>
      </c>
      <c r="P205" s="22"/>
      <c r="Q205" s="46">
        <f>SUBTOTAL(9,Q206:Q218)</f>
        <v>20568.421405671408</v>
      </c>
      <c r="R205" s="46">
        <f>SUBTOTAL(9,R206:R218)</f>
        <v>0</v>
      </c>
      <c r="S205" s="22"/>
      <c r="T205" s="46">
        <f>SUBTOTAL(9,T206:T218)</f>
        <v>4124.6447973242794</v>
      </c>
      <c r="U205" s="46">
        <f>SUBTOTAL(9,U206:U218)</f>
        <v>16089.715421320547</v>
      </c>
      <c r="V205" s="46">
        <f>SUBTOTAL(9,V206:V218)</f>
        <v>354.06118702658586</v>
      </c>
      <c r="W205" s="46">
        <f>SUBTOTAL(9,W206:W218)</f>
        <v>0</v>
      </c>
      <c r="Y205" s="195" t="str">
        <f t="shared" si="71"/>
        <v>OK</v>
      </c>
    </row>
    <row r="206" spans="1:25" outlineLevel="2" x14ac:dyDescent="0.35">
      <c r="A206" s="25"/>
      <c r="B206" s="25" t="s">
        <v>663</v>
      </c>
      <c r="C206" s="26"/>
      <c r="D206" s="27" t="s">
        <v>132</v>
      </c>
      <c r="E206" s="28" t="s">
        <v>434</v>
      </c>
      <c r="F206" s="28"/>
      <c r="G206" s="37"/>
      <c r="H206" s="30">
        <v>1</v>
      </c>
      <c r="I206" s="31" t="s">
        <v>435</v>
      </c>
      <c r="J206" s="31">
        <v>6</v>
      </c>
      <c r="K206" s="30" t="s">
        <v>27</v>
      </c>
      <c r="L206" s="32">
        <v>942000</v>
      </c>
      <c r="M206" s="32" t="s">
        <v>4</v>
      </c>
      <c r="N206" s="33">
        <f t="shared" si="66"/>
        <v>1436.0697423764059</v>
      </c>
      <c r="O206" s="159">
        <f t="shared" ref="O206:O218" si="72">+N206*J206*H206</f>
        <v>8616.4184542584353</v>
      </c>
      <c r="P206" s="37"/>
      <c r="Q206" s="34">
        <f t="shared" ref="Q206:Q218" si="73">IF(D206="MDM",O206,0)</f>
        <v>8616.4184542584353</v>
      </c>
      <c r="R206" s="34">
        <f t="shared" ref="R206:R218" si="74">IF(D206="ERAD",O206,0)</f>
        <v>0</v>
      </c>
      <c r="S206" s="37"/>
      <c r="T206" s="34">
        <f t="shared" ref="T206:V218" si="75">$O206*T$8</f>
        <v>1727.8752145328217</v>
      </c>
      <c r="U206" s="34">
        <f t="shared" si="75"/>
        <v>6740.2217285282941</v>
      </c>
      <c r="V206" s="34">
        <f t="shared" si="75"/>
        <v>148.32151119732166</v>
      </c>
      <c r="W206" s="34"/>
      <c r="Y206" s="195" t="str">
        <f t="shared" si="71"/>
        <v>OK</v>
      </c>
    </row>
    <row r="207" spans="1:25" outlineLevel="2" x14ac:dyDescent="0.35">
      <c r="A207" s="25"/>
      <c r="B207" s="25" t="s">
        <v>663</v>
      </c>
      <c r="C207" s="26"/>
      <c r="D207" s="27" t="s">
        <v>132</v>
      </c>
      <c r="E207" s="28" t="s">
        <v>436</v>
      </c>
      <c r="F207" s="28"/>
      <c r="G207" s="37"/>
      <c r="H207" s="30">
        <v>1</v>
      </c>
      <c r="I207" s="31" t="s">
        <v>54</v>
      </c>
      <c r="J207" s="31">
        <v>6</v>
      </c>
      <c r="K207" s="30" t="s">
        <v>27</v>
      </c>
      <c r="L207" s="32">
        <v>460000</v>
      </c>
      <c r="M207" s="32" t="s">
        <v>4</v>
      </c>
      <c r="N207" s="33">
        <f t="shared" si="66"/>
        <v>701.26547929208778</v>
      </c>
      <c r="O207" s="159">
        <f t="shared" si="72"/>
        <v>4207.5928757525271</v>
      </c>
      <c r="P207" s="37"/>
      <c r="Q207" s="34">
        <f t="shared" si="73"/>
        <v>4207.5928757525271</v>
      </c>
      <c r="R207" s="34">
        <f t="shared" si="74"/>
        <v>0</v>
      </c>
      <c r="S207" s="37"/>
      <c r="T207" s="34">
        <f t="shared" si="75"/>
        <v>843.76072047250329</v>
      </c>
      <c r="U207" s="34">
        <f t="shared" si="75"/>
        <v>3291.4033918503351</v>
      </c>
      <c r="V207" s="34">
        <f t="shared" si="75"/>
        <v>72.42876342968998</v>
      </c>
      <c r="W207" s="34"/>
      <c r="Y207" s="195" t="str">
        <f t="shared" si="71"/>
        <v>OK</v>
      </c>
    </row>
    <row r="208" spans="1:25" outlineLevel="2" x14ac:dyDescent="0.35">
      <c r="A208" s="25"/>
      <c r="B208" s="25" t="s">
        <v>663</v>
      </c>
      <c r="C208" s="26"/>
      <c r="D208" s="27" t="s">
        <v>132</v>
      </c>
      <c r="E208" s="28" t="s">
        <v>69</v>
      </c>
      <c r="F208" s="28"/>
      <c r="G208" s="37"/>
      <c r="H208" s="30">
        <v>1</v>
      </c>
      <c r="I208" s="31" t="s">
        <v>54</v>
      </c>
      <c r="J208" s="31">
        <v>6</v>
      </c>
      <c r="K208" s="30" t="s">
        <v>27</v>
      </c>
      <c r="L208" s="32">
        <v>75000</v>
      </c>
      <c r="M208" s="32" t="s">
        <v>4</v>
      </c>
      <c r="N208" s="33">
        <f t="shared" si="66"/>
        <v>114.33676292805778</v>
      </c>
      <c r="O208" s="159">
        <f t="shared" si="72"/>
        <v>686.02057756834665</v>
      </c>
      <c r="P208" s="37"/>
      <c r="Q208" s="34">
        <f t="shared" si="73"/>
        <v>686.02057756834665</v>
      </c>
      <c r="R208" s="34">
        <f t="shared" si="74"/>
        <v>0</v>
      </c>
      <c r="S208" s="37"/>
      <c r="T208" s="34">
        <f t="shared" si="75"/>
        <v>137.56968268573419</v>
      </c>
      <c r="U208" s="34">
        <f t="shared" si="75"/>
        <v>536.64185736690229</v>
      </c>
      <c r="V208" s="34">
        <f t="shared" si="75"/>
        <v>11.809037515710321</v>
      </c>
      <c r="W208" s="34"/>
      <c r="Y208" s="195" t="str">
        <f t="shared" si="71"/>
        <v>OK</v>
      </c>
    </row>
    <row r="209" spans="1:25" outlineLevel="2" x14ac:dyDescent="0.35">
      <c r="A209" s="25"/>
      <c r="B209" s="25" t="s">
        <v>663</v>
      </c>
      <c r="C209" s="26"/>
      <c r="D209" s="27" t="s">
        <v>132</v>
      </c>
      <c r="E209" s="28" t="s">
        <v>437</v>
      </c>
      <c r="F209" s="28"/>
      <c r="G209" s="37"/>
      <c r="H209" s="30">
        <v>50</v>
      </c>
      <c r="I209" s="31" t="s">
        <v>438</v>
      </c>
      <c r="J209" s="31">
        <v>6</v>
      </c>
      <c r="K209" s="30" t="s">
        <v>27</v>
      </c>
      <c r="L209" s="32">
        <v>900</v>
      </c>
      <c r="M209" s="32" t="s">
        <v>4</v>
      </c>
      <c r="N209" s="33">
        <f t="shared" si="66"/>
        <v>1.3720411551366933</v>
      </c>
      <c r="O209" s="159">
        <f t="shared" si="72"/>
        <v>411.61234654100804</v>
      </c>
      <c r="P209" s="37"/>
      <c r="Q209" s="34">
        <f t="shared" si="73"/>
        <v>411.61234654100804</v>
      </c>
      <c r="R209" s="34">
        <f t="shared" si="74"/>
        <v>0</v>
      </c>
      <c r="S209" s="37"/>
      <c r="T209" s="34">
        <f t="shared" si="75"/>
        <v>82.541809611440527</v>
      </c>
      <c r="U209" s="34">
        <f t="shared" si="75"/>
        <v>321.98511442014143</v>
      </c>
      <c r="V209" s="34">
        <f t="shared" si="75"/>
        <v>7.0854225094261931</v>
      </c>
      <c r="W209" s="34"/>
      <c r="Y209" s="195" t="str">
        <f t="shared" si="71"/>
        <v>OK</v>
      </c>
    </row>
    <row r="210" spans="1:25" outlineLevel="2" x14ac:dyDescent="0.35">
      <c r="A210" s="25"/>
      <c r="B210" s="25" t="s">
        <v>663</v>
      </c>
      <c r="C210" s="26"/>
      <c r="D210" s="27" t="s">
        <v>132</v>
      </c>
      <c r="E210" s="28" t="s">
        <v>439</v>
      </c>
      <c r="F210" s="28"/>
      <c r="G210" s="37"/>
      <c r="H210" s="30">
        <v>1</v>
      </c>
      <c r="I210" s="31" t="s">
        <v>54</v>
      </c>
      <c r="J210" s="31">
        <v>6</v>
      </c>
      <c r="K210" s="30" t="s">
        <v>27</v>
      </c>
      <c r="L210" s="32">
        <v>50000</v>
      </c>
      <c r="M210" s="32" t="s">
        <v>4</v>
      </c>
      <c r="N210" s="33">
        <f t="shared" si="66"/>
        <v>76.224508618705187</v>
      </c>
      <c r="O210" s="159">
        <f t="shared" si="72"/>
        <v>457.34705171223112</v>
      </c>
      <c r="P210" s="37"/>
      <c r="Q210" s="34">
        <f t="shared" si="73"/>
        <v>457.34705171223112</v>
      </c>
      <c r="R210" s="34">
        <f t="shared" si="74"/>
        <v>0</v>
      </c>
      <c r="S210" s="37"/>
      <c r="T210" s="34">
        <f t="shared" si="75"/>
        <v>91.713121790489467</v>
      </c>
      <c r="U210" s="34">
        <f t="shared" si="75"/>
        <v>357.76123824460154</v>
      </c>
      <c r="V210" s="34">
        <f t="shared" si="75"/>
        <v>7.8726916771402147</v>
      </c>
      <c r="W210" s="34"/>
      <c r="Y210" s="195" t="str">
        <f t="shared" si="71"/>
        <v>OK</v>
      </c>
    </row>
    <row r="211" spans="1:25" outlineLevel="2" x14ac:dyDescent="0.35">
      <c r="A211" s="25"/>
      <c r="B211" s="25" t="s">
        <v>663</v>
      </c>
      <c r="C211" s="26"/>
      <c r="D211" s="27" t="s">
        <v>132</v>
      </c>
      <c r="E211" s="28" t="s">
        <v>440</v>
      </c>
      <c r="F211" s="28"/>
      <c r="G211" s="37"/>
      <c r="H211" s="30">
        <v>1</v>
      </c>
      <c r="I211" s="31" t="s">
        <v>54</v>
      </c>
      <c r="J211" s="31">
        <v>2</v>
      </c>
      <c r="K211" s="30" t="s">
        <v>42</v>
      </c>
      <c r="L211" s="32">
        <v>100000</v>
      </c>
      <c r="M211" s="32" t="s">
        <v>4</v>
      </c>
      <c r="N211" s="33">
        <f t="shared" si="66"/>
        <v>152.44901723741037</v>
      </c>
      <c r="O211" s="159">
        <f t="shared" si="72"/>
        <v>304.89803447482075</v>
      </c>
      <c r="P211" s="37"/>
      <c r="Q211" s="34">
        <f t="shared" si="73"/>
        <v>304.89803447482075</v>
      </c>
      <c r="R211" s="34">
        <f t="shared" si="74"/>
        <v>0</v>
      </c>
      <c r="S211" s="37"/>
      <c r="T211" s="34">
        <f t="shared" si="75"/>
        <v>61.142081193659642</v>
      </c>
      <c r="U211" s="34">
        <f t="shared" si="75"/>
        <v>238.50749216306772</v>
      </c>
      <c r="V211" s="34">
        <f t="shared" si="75"/>
        <v>5.2484611180934762</v>
      </c>
      <c r="W211" s="34"/>
      <c r="Y211" s="195" t="str">
        <f t="shared" si="71"/>
        <v>OK</v>
      </c>
    </row>
    <row r="212" spans="1:25" outlineLevel="2" x14ac:dyDescent="0.35">
      <c r="A212" s="25"/>
      <c r="B212" s="25" t="s">
        <v>663</v>
      </c>
      <c r="C212" s="26"/>
      <c r="D212" s="27" t="s">
        <v>132</v>
      </c>
      <c r="E212" s="28" t="s">
        <v>441</v>
      </c>
      <c r="F212" s="28"/>
      <c r="G212" s="37"/>
      <c r="H212" s="30">
        <v>1</v>
      </c>
      <c r="I212" s="31" t="s">
        <v>418</v>
      </c>
      <c r="J212" s="31">
        <v>2</v>
      </c>
      <c r="K212" s="30" t="s">
        <v>42</v>
      </c>
      <c r="L212" s="32">
        <v>200000</v>
      </c>
      <c r="M212" s="32" t="s">
        <v>4</v>
      </c>
      <c r="N212" s="33">
        <f t="shared" si="66"/>
        <v>304.89803447482075</v>
      </c>
      <c r="O212" s="159">
        <f t="shared" si="72"/>
        <v>609.79606894964149</v>
      </c>
      <c r="P212" s="37"/>
      <c r="Q212" s="34">
        <f t="shared" si="73"/>
        <v>609.79606894964149</v>
      </c>
      <c r="R212" s="34">
        <f t="shared" si="74"/>
        <v>0</v>
      </c>
      <c r="S212" s="37"/>
      <c r="T212" s="34">
        <f t="shared" si="75"/>
        <v>122.28416238731928</v>
      </c>
      <c r="U212" s="34">
        <f t="shared" si="75"/>
        <v>477.01498432613545</v>
      </c>
      <c r="V212" s="34">
        <f t="shared" si="75"/>
        <v>10.496922236186952</v>
      </c>
      <c r="W212" s="34"/>
      <c r="Y212" s="195">
        <f t="shared" si="71"/>
        <v>-2.2737367544323206E-13</v>
      </c>
    </row>
    <row r="213" spans="1:25" outlineLevel="2" x14ac:dyDescent="0.35">
      <c r="A213" s="25"/>
      <c r="B213" s="25" t="s">
        <v>663</v>
      </c>
      <c r="C213" s="26"/>
      <c r="D213" s="27" t="s">
        <v>132</v>
      </c>
      <c r="E213" s="28" t="s">
        <v>61</v>
      </c>
      <c r="F213" s="28"/>
      <c r="G213" s="37"/>
      <c r="H213" s="30">
        <v>1</v>
      </c>
      <c r="I213" s="31" t="s">
        <v>418</v>
      </c>
      <c r="J213" s="31">
        <v>2</v>
      </c>
      <c r="K213" s="30" t="s">
        <v>42</v>
      </c>
      <c r="L213" s="32">
        <v>200000</v>
      </c>
      <c r="M213" s="32" t="s">
        <v>4</v>
      </c>
      <c r="N213" s="33">
        <f t="shared" si="66"/>
        <v>304.89803447482075</v>
      </c>
      <c r="O213" s="159">
        <f t="shared" si="72"/>
        <v>609.79606894964149</v>
      </c>
      <c r="P213" s="37"/>
      <c r="Q213" s="34">
        <f t="shared" si="73"/>
        <v>609.79606894964149</v>
      </c>
      <c r="R213" s="34">
        <f t="shared" si="74"/>
        <v>0</v>
      </c>
      <c r="S213" s="37"/>
      <c r="T213" s="34">
        <f t="shared" si="75"/>
        <v>122.28416238731928</v>
      </c>
      <c r="U213" s="34">
        <f t="shared" si="75"/>
        <v>477.01498432613545</v>
      </c>
      <c r="V213" s="34">
        <f t="shared" si="75"/>
        <v>10.496922236186952</v>
      </c>
      <c r="W213" s="34"/>
      <c r="Y213" s="195">
        <f t="shared" si="71"/>
        <v>-2.2737367544323206E-13</v>
      </c>
    </row>
    <row r="214" spans="1:25" outlineLevel="2" x14ac:dyDescent="0.35">
      <c r="A214" s="25"/>
      <c r="B214" s="25" t="s">
        <v>663</v>
      </c>
      <c r="C214" s="26"/>
      <c r="D214" s="27" t="s">
        <v>132</v>
      </c>
      <c r="E214" s="28" t="s">
        <v>80</v>
      </c>
      <c r="F214" s="28"/>
      <c r="G214" s="37"/>
      <c r="H214" s="30">
        <v>5</v>
      </c>
      <c r="I214" s="31" t="s">
        <v>77</v>
      </c>
      <c r="J214" s="31">
        <v>2</v>
      </c>
      <c r="K214" s="30" t="s">
        <v>42</v>
      </c>
      <c r="L214" s="32">
        <v>40000</v>
      </c>
      <c r="M214" s="32" t="s">
        <v>4</v>
      </c>
      <c r="N214" s="33">
        <f t="shared" si="66"/>
        <v>60.979606894964149</v>
      </c>
      <c r="O214" s="159">
        <f t="shared" si="72"/>
        <v>609.79606894964149</v>
      </c>
      <c r="P214" s="37"/>
      <c r="Q214" s="34">
        <f t="shared" si="73"/>
        <v>609.79606894964149</v>
      </c>
      <c r="R214" s="34">
        <f t="shared" si="74"/>
        <v>0</v>
      </c>
      <c r="S214" s="37"/>
      <c r="T214" s="34">
        <f t="shared" si="75"/>
        <v>122.28416238731928</v>
      </c>
      <c r="U214" s="34">
        <f t="shared" si="75"/>
        <v>477.01498432613545</v>
      </c>
      <c r="V214" s="34">
        <f t="shared" si="75"/>
        <v>10.496922236186952</v>
      </c>
      <c r="W214" s="34"/>
      <c r="Y214" s="195">
        <f t="shared" si="71"/>
        <v>-2.2737367544323206E-13</v>
      </c>
    </row>
    <row r="215" spans="1:25" outlineLevel="2" x14ac:dyDescent="0.35">
      <c r="A215" s="25"/>
      <c r="B215" s="25" t="s">
        <v>663</v>
      </c>
      <c r="C215" s="26"/>
      <c r="D215" s="27" t="s">
        <v>132</v>
      </c>
      <c r="E215" s="28" t="s">
        <v>442</v>
      </c>
      <c r="F215" s="28"/>
      <c r="G215" s="37"/>
      <c r="H215" s="30">
        <v>6</v>
      </c>
      <c r="I215" s="31" t="s">
        <v>423</v>
      </c>
      <c r="J215" s="31">
        <v>2</v>
      </c>
      <c r="K215" s="30" t="s">
        <v>42</v>
      </c>
      <c r="L215" s="32">
        <v>22500</v>
      </c>
      <c r="M215" s="32" t="s">
        <v>4</v>
      </c>
      <c r="N215" s="33">
        <f t="shared" si="66"/>
        <v>34.301028878417334</v>
      </c>
      <c r="O215" s="159">
        <f t="shared" si="72"/>
        <v>411.61234654100804</v>
      </c>
      <c r="P215" s="37"/>
      <c r="Q215" s="34">
        <f t="shared" si="73"/>
        <v>411.61234654100804</v>
      </c>
      <c r="R215" s="34">
        <f t="shared" si="74"/>
        <v>0</v>
      </c>
      <c r="S215" s="37"/>
      <c r="T215" s="34">
        <f t="shared" si="75"/>
        <v>82.541809611440527</v>
      </c>
      <c r="U215" s="34">
        <f t="shared" si="75"/>
        <v>321.98511442014143</v>
      </c>
      <c r="V215" s="34">
        <f t="shared" si="75"/>
        <v>7.0854225094261931</v>
      </c>
      <c r="W215" s="34"/>
      <c r="Y215" s="195" t="str">
        <f t="shared" si="71"/>
        <v>OK</v>
      </c>
    </row>
    <row r="216" spans="1:25" outlineLevel="2" x14ac:dyDescent="0.35">
      <c r="A216" s="25"/>
      <c r="B216" s="25" t="s">
        <v>663</v>
      </c>
      <c r="C216" s="26"/>
      <c r="D216" s="27" t="s">
        <v>132</v>
      </c>
      <c r="E216" s="28" t="s">
        <v>443</v>
      </c>
      <c r="F216" s="28"/>
      <c r="G216" s="37"/>
      <c r="H216" s="30">
        <v>13</v>
      </c>
      <c r="I216" s="31" t="s">
        <v>54</v>
      </c>
      <c r="J216" s="31">
        <v>2</v>
      </c>
      <c r="K216" s="30" t="s">
        <v>42</v>
      </c>
      <c r="L216" s="32">
        <v>15000</v>
      </c>
      <c r="M216" s="32" t="s">
        <v>4</v>
      </c>
      <c r="N216" s="33">
        <f t="shared" si="66"/>
        <v>22.867352585611556</v>
      </c>
      <c r="O216" s="159">
        <f t="shared" si="72"/>
        <v>594.55116722590049</v>
      </c>
      <c r="P216" s="37"/>
      <c r="Q216" s="34">
        <f t="shared" si="73"/>
        <v>594.55116722590049</v>
      </c>
      <c r="R216" s="34">
        <f t="shared" si="74"/>
        <v>0</v>
      </c>
      <c r="S216" s="37"/>
      <c r="T216" s="34">
        <f t="shared" si="75"/>
        <v>119.22705832763631</v>
      </c>
      <c r="U216" s="34">
        <f t="shared" si="75"/>
        <v>465.08960971798206</v>
      </c>
      <c r="V216" s="34">
        <f t="shared" si="75"/>
        <v>10.234499180282279</v>
      </c>
      <c r="W216" s="34"/>
      <c r="Y216" s="195">
        <f t="shared" si="71"/>
        <v>-1.1368683772161603E-13</v>
      </c>
    </row>
    <row r="217" spans="1:25" outlineLevel="2" x14ac:dyDescent="0.35">
      <c r="A217" s="25"/>
      <c r="B217" s="25" t="s">
        <v>663</v>
      </c>
      <c r="C217" s="26"/>
      <c r="D217" s="27" t="s">
        <v>132</v>
      </c>
      <c r="E217" s="28" t="s">
        <v>72</v>
      </c>
      <c r="F217" s="28"/>
      <c r="G217" s="37"/>
      <c r="H217" s="30">
        <v>1</v>
      </c>
      <c r="I217" s="31" t="s">
        <v>54</v>
      </c>
      <c r="J217" s="31">
        <v>2</v>
      </c>
      <c r="K217" s="30" t="s">
        <v>42</v>
      </c>
      <c r="L217" s="32">
        <v>500000</v>
      </c>
      <c r="M217" s="32" t="s">
        <v>4</v>
      </c>
      <c r="N217" s="33">
        <f t="shared" si="66"/>
        <v>762.24508618705192</v>
      </c>
      <c r="O217" s="159">
        <f t="shared" si="72"/>
        <v>1524.4901723741038</v>
      </c>
      <c r="P217" s="37"/>
      <c r="Q217" s="34">
        <f t="shared" si="73"/>
        <v>1524.4901723741038</v>
      </c>
      <c r="R217" s="34">
        <f t="shared" si="74"/>
        <v>0</v>
      </c>
      <c r="S217" s="37"/>
      <c r="T217" s="34">
        <f t="shared" si="75"/>
        <v>305.71040596829823</v>
      </c>
      <c r="U217" s="34">
        <f t="shared" si="75"/>
        <v>1192.5374608153386</v>
      </c>
      <c r="V217" s="34">
        <f t="shared" si="75"/>
        <v>26.242305590467382</v>
      </c>
      <c r="W217" s="34"/>
      <c r="Y217" s="195" t="str">
        <f t="shared" si="71"/>
        <v>OK</v>
      </c>
    </row>
    <row r="218" spans="1:25" ht="15" outlineLevel="2" thickBot="1" x14ac:dyDescent="0.4">
      <c r="A218" s="25"/>
      <c r="B218" s="25" t="s">
        <v>663</v>
      </c>
      <c r="C218" s="26"/>
      <c r="D218" s="27" t="s">
        <v>132</v>
      </c>
      <c r="E218" s="28" t="s">
        <v>444</v>
      </c>
      <c r="F218" s="28"/>
      <c r="G218" s="37"/>
      <c r="H218" s="30">
        <v>1</v>
      </c>
      <c r="I218" s="31" t="s">
        <v>54</v>
      </c>
      <c r="J218" s="31">
        <v>1</v>
      </c>
      <c r="K218" s="30" t="s">
        <v>445</v>
      </c>
      <c r="L218" s="32">
        <v>1000000</v>
      </c>
      <c r="M218" s="32" t="s">
        <v>4</v>
      </c>
      <c r="N218" s="33">
        <f t="shared" si="66"/>
        <v>1524.4901723741038</v>
      </c>
      <c r="O218" s="159">
        <f t="shared" si="72"/>
        <v>1524.4901723741038</v>
      </c>
      <c r="P218" s="37"/>
      <c r="Q218" s="34">
        <f t="shared" si="73"/>
        <v>1524.4901723741038</v>
      </c>
      <c r="R218" s="34">
        <f t="shared" si="74"/>
        <v>0</v>
      </c>
      <c r="S218" s="37"/>
      <c r="T218" s="34">
        <f t="shared" si="75"/>
        <v>305.71040596829823</v>
      </c>
      <c r="U218" s="34">
        <f t="shared" si="75"/>
        <v>1192.5374608153386</v>
      </c>
      <c r="V218" s="34">
        <f t="shared" si="75"/>
        <v>26.242305590467382</v>
      </c>
      <c r="W218" s="34"/>
      <c r="Y218" s="195" t="str">
        <f t="shared" si="71"/>
        <v>OK</v>
      </c>
    </row>
    <row r="219" spans="1:25" ht="15" outlineLevel="1" thickBot="1" x14ac:dyDescent="0.4">
      <c r="A219" s="40" t="s">
        <v>625</v>
      </c>
      <c r="B219" s="41"/>
      <c r="C219" s="42"/>
      <c r="D219" s="42"/>
      <c r="E219" s="43" t="s">
        <v>577</v>
      </c>
      <c r="F219" s="43"/>
      <c r="G219" s="22"/>
      <c r="H219" s="44"/>
      <c r="I219" s="44"/>
      <c r="J219" s="44"/>
      <c r="K219" s="44"/>
      <c r="L219" s="45"/>
      <c r="M219" s="45"/>
      <c r="N219" s="45"/>
      <c r="O219" s="158">
        <f>SUBTOTAL(9,O220:O243)</f>
        <v>46668.864637468614</v>
      </c>
      <c r="P219" s="22"/>
      <c r="Q219" s="46">
        <f>SUBTOTAL(9,Q220:Q243)</f>
        <v>46668.864637468614</v>
      </c>
      <c r="R219" s="46">
        <f>SUBTOTAL(9,R220:R243)</f>
        <v>0</v>
      </c>
      <c r="S219" s="22"/>
      <c r="T219" s="46">
        <f>SUBTOTAL(9,T220:T243)</f>
        <v>9358.6418679116177</v>
      </c>
      <c r="U219" s="46">
        <f>SUBTOTAL(9,U220:U243)</f>
        <v>36506.873145158075</v>
      </c>
      <c r="V219" s="46">
        <f>SUBTOTAL(9,V220:V243)</f>
        <v>803.34962439893775</v>
      </c>
      <c r="W219" s="46">
        <f>SUBTOTAL(9,W220:W243)</f>
        <v>0</v>
      </c>
      <c r="Y219" s="195" t="str">
        <f t="shared" si="71"/>
        <v>OK</v>
      </c>
    </row>
    <row r="220" spans="1:25" outlineLevel="2" x14ac:dyDescent="0.35">
      <c r="A220" s="25"/>
      <c r="B220" s="25" t="s">
        <v>664</v>
      </c>
      <c r="C220" s="26"/>
      <c r="D220" s="27" t="s">
        <v>132</v>
      </c>
      <c r="E220" s="28" t="s">
        <v>446</v>
      </c>
      <c r="F220" s="28"/>
      <c r="G220" s="37"/>
      <c r="H220" s="30">
        <v>1</v>
      </c>
      <c r="I220" s="31" t="s">
        <v>54</v>
      </c>
      <c r="J220" s="31">
        <v>6</v>
      </c>
      <c r="K220" s="30" t="s">
        <v>27</v>
      </c>
      <c r="L220" s="32">
        <v>550000</v>
      </c>
      <c r="M220" s="32" t="s">
        <v>4</v>
      </c>
      <c r="N220" s="33">
        <f t="shared" si="66"/>
        <v>838.46959480575708</v>
      </c>
      <c r="O220" s="159">
        <f t="shared" ref="O220:O243" si="76">+N220*J220*H220</f>
        <v>5030.8175688345427</v>
      </c>
      <c r="P220" s="37"/>
      <c r="Q220" s="34">
        <f t="shared" ref="Q220:Q243" si="77">IF(D220="MDM",O220,0)</f>
        <v>5030.8175688345427</v>
      </c>
      <c r="R220" s="34">
        <f t="shared" ref="R220:R243" si="78">IF(D220="ERAD",O220,0)</f>
        <v>0</v>
      </c>
      <c r="S220" s="37"/>
      <c r="T220" s="34">
        <f t="shared" ref="T220:V243" si="79">$O220*T$8</f>
        <v>1008.8443396953842</v>
      </c>
      <c r="U220" s="34">
        <f t="shared" si="79"/>
        <v>3935.3736206906174</v>
      </c>
      <c r="V220" s="34">
        <f t="shared" si="79"/>
        <v>86.599608448542369</v>
      </c>
      <c r="W220" s="34"/>
      <c r="Y220" s="195" t="str">
        <f t="shared" si="71"/>
        <v>OK</v>
      </c>
    </row>
    <row r="221" spans="1:25" outlineLevel="2" x14ac:dyDescent="0.35">
      <c r="A221" s="25"/>
      <c r="B221" s="25" t="s">
        <v>664</v>
      </c>
      <c r="C221" s="26"/>
      <c r="D221" s="27" t="s">
        <v>132</v>
      </c>
      <c r="E221" s="28" t="s">
        <v>447</v>
      </c>
      <c r="F221" s="28"/>
      <c r="G221" s="37"/>
      <c r="H221" s="30">
        <v>3</v>
      </c>
      <c r="I221" s="31" t="s">
        <v>54</v>
      </c>
      <c r="J221" s="31">
        <v>2</v>
      </c>
      <c r="K221" s="30" t="s">
        <v>92</v>
      </c>
      <c r="L221" s="32">
        <v>137</v>
      </c>
      <c r="M221" s="32" t="s">
        <v>3</v>
      </c>
      <c r="N221" s="33">
        <f t="shared" si="66"/>
        <v>137</v>
      </c>
      <c r="O221" s="159">
        <f t="shared" si="76"/>
        <v>822</v>
      </c>
      <c r="P221" s="37"/>
      <c r="Q221" s="34">
        <f t="shared" si="77"/>
        <v>822</v>
      </c>
      <c r="R221" s="34">
        <f t="shared" si="78"/>
        <v>0</v>
      </c>
      <c r="S221" s="37"/>
      <c r="T221" s="34">
        <f t="shared" si="79"/>
        <v>164.83802799108804</v>
      </c>
      <c r="U221" s="34">
        <f t="shared" si="79"/>
        <v>643.01220864128675</v>
      </c>
      <c r="V221" s="34">
        <f t="shared" si="79"/>
        <v>14.149763367625507</v>
      </c>
      <c r="W221" s="34"/>
      <c r="Y221" s="195" t="str">
        <f t="shared" si="71"/>
        <v>OK</v>
      </c>
    </row>
    <row r="222" spans="1:25" outlineLevel="2" x14ac:dyDescent="0.35">
      <c r="A222" s="25"/>
      <c r="B222" s="25" t="s">
        <v>664</v>
      </c>
      <c r="C222" s="26"/>
      <c r="D222" s="27" t="s">
        <v>132</v>
      </c>
      <c r="E222" s="28" t="s">
        <v>448</v>
      </c>
      <c r="F222" s="28"/>
      <c r="G222" s="37"/>
      <c r="H222" s="30">
        <v>1</v>
      </c>
      <c r="I222" s="31" t="s">
        <v>54</v>
      </c>
      <c r="J222" s="31">
        <v>6</v>
      </c>
      <c r="K222" s="30" t="s">
        <v>27</v>
      </c>
      <c r="L222" s="32">
        <v>785000</v>
      </c>
      <c r="M222" s="32" t="s">
        <v>4</v>
      </c>
      <c r="N222" s="33">
        <f t="shared" si="66"/>
        <v>1196.7247853136714</v>
      </c>
      <c r="O222" s="159">
        <f t="shared" si="76"/>
        <v>7180.3487118820285</v>
      </c>
      <c r="P222" s="37"/>
      <c r="Q222" s="34">
        <f t="shared" si="77"/>
        <v>7180.3487118820285</v>
      </c>
      <c r="R222" s="34">
        <f t="shared" si="78"/>
        <v>0</v>
      </c>
      <c r="S222" s="37"/>
      <c r="T222" s="34">
        <f t="shared" si="79"/>
        <v>1439.8960121106845</v>
      </c>
      <c r="U222" s="34">
        <f t="shared" si="79"/>
        <v>5616.8514404402449</v>
      </c>
      <c r="V222" s="34">
        <f t="shared" si="79"/>
        <v>123.60125933110136</v>
      </c>
      <c r="W222" s="34"/>
      <c r="Y222" s="195" t="str">
        <f t="shared" si="71"/>
        <v>OK</v>
      </c>
    </row>
    <row r="223" spans="1:25" outlineLevel="2" x14ac:dyDescent="0.35">
      <c r="A223" s="25"/>
      <c r="B223" s="25" t="s">
        <v>664</v>
      </c>
      <c r="C223" s="26"/>
      <c r="D223" s="27" t="s">
        <v>132</v>
      </c>
      <c r="E223" s="28" t="s">
        <v>449</v>
      </c>
      <c r="F223" s="28"/>
      <c r="G223" s="37"/>
      <c r="H223" s="30">
        <v>1</v>
      </c>
      <c r="I223" s="31" t="s">
        <v>54</v>
      </c>
      <c r="J223" s="31">
        <v>2</v>
      </c>
      <c r="K223" s="30" t="s">
        <v>180</v>
      </c>
      <c r="L223" s="32">
        <v>900000</v>
      </c>
      <c r="M223" s="32" t="s">
        <v>4</v>
      </c>
      <c r="N223" s="33">
        <f t="shared" si="66"/>
        <v>1372.0411551366935</v>
      </c>
      <c r="O223" s="159">
        <f t="shared" si="76"/>
        <v>2744.0823102733871</v>
      </c>
      <c r="P223" s="37"/>
      <c r="Q223" s="34">
        <f t="shared" si="77"/>
        <v>2744.0823102733871</v>
      </c>
      <c r="R223" s="34">
        <f t="shared" si="78"/>
        <v>0</v>
      </c>
      <c r="S223" s="37"/>
      <c r="T223" s="34">
        <f t="shared" si="79"/>
        <v>550.27873074293689</v>
      </c>
      <c r="U223" s="34">
        <f t="shared" si="79"/>
        <v>2146.5674294676096</v>
      </c>
      <c r="V223" s="34">
        <f t="shared" si="79"/>
        <v>47.23615006284129</v>
      </c>
      <c r="W223" s="34"/>
      <c r="Y223" s="195" t="str">
        <f t="shared" si="71"/>
        <v>OK</v>
      </c>
    </row>
    <row r="224" spans="1:25" outlineLevel="2" x14ac:dyDescent="0.35">
      <c r="A224" s="25"/>
      <c r="B224" s="25" t="s">
        <v>664</v>
      </c>
      <c r="C224" s="26"/>
      <c r="D224" s="27" t="s">
        <v>132</v>
      </c>
      <c r="E224" s="28" t="s">
        <v>450</v>
      </c>
      <c r="F224" s="28"/>
      <c r="G224" s="37"/>
      <c r="H224" s="30">
        <v>1</v>
      </c>
      <c r="I224" s="31" t="s">
        <v>54</v>
      </c>
      <c r="J224" s="31">
        <v>2</v>
      </c>
      <c r="K224" s="30" t="s">
        <v>180</v>
      </c>
      <c r="L224" s="32">
        <v>300000</v>
      </c>
      <c r="M224" s="32" t="s">
        <v>4</v>
      </c>
      <c r="N224" s="33">
        <f t="shared" si="66"/>
        <v>457.34705171223112</v>
      </c>
      <c r="O224" s="159">
        <f t="shared" si="76"/>
        <v>914.69410342446224</v>
      </c>
      <c r="P224" s="37"/>
      <c r="Q224" s="34">
        <f t="shared" si="77"/>
        <v>914.69410342446224</v>
      </c>
      <c r="R224" s="34">
        <f t="shared" si="78"/>
        <v>0</v>
      </c>
      <c r="S224" s="37"/>
      <c r="T224" s="34">
        <f t="shared" si="79"/>
        <v>183.42624358097893</v>
      </c>
      <c r="U224" s="34">
        <f t="shared" si="79"/>
        <v>715.52247648920309</v>
      </c>
      <c r="V224" s="34">
        <f t="shared" si="79"/>
        <v>15.745383354280429</v>
      </c>
      <c r="W224" s="34"/>
      <c r="Y224" s="195" t="str">
        <f t="shared" si="71"/>
        <v>OK</v>
      </c>
    </row>
    <row r="225" spans="1:25" outlineLevel="2" x14ac:dyDescent="0.35">
      <c r="A225" s="25"/>
      <c r="B225" s="25" t="s">
        <v>664</v>
      </c>
      <c r="C225" s="26"/>
      <c r="D225" s="27" t="s">
        <v>132</v>
      </c>
      <c r="E225" s="28" t="s">
        <v>411</v>
      </c>
      <c r="F225" s="28"/>
      <c r="G225" s="37"/>
      <c r="H225" s="30">
        <v>1</v>
      </c>
      <c r="I225" s="31" t="s">
        <v>54</v>
      </c>
      <c r="J225" s="31">
        <v>2</v>
      </c>
      <c r="K225" s="30" t="s">
        <v>180</v>
      </c>
      <c r="L225" s="32">
        <v>310000</v>
      </c>
      <c r="M225" s="32" t="s">
        <v>4</v>
      </c>
      <c r="N225" s="33">
        <f t="shared" si="66"/>
        <v>472.59195343597219</v>
      </c>
      <c r="O225" s="159">
        <f t="shared" si="76"/>
        <v>945.18390687194437</v>
      </c>
      <c r="P225" s="37"/>
      <c r="Q225" s="34">
        <f t="shared" si="77"/>
        <v>945.18390687194437</v>
      </c>
      <c r="R225" s="34">
        <f t="shared" si="78"/>
        <v>0</v>
      </c>
      <c r="S225" s="37"/>
      <c r="T225" s="34">
        <f t="shared" si="79"/>
        <v>189.5404517003449</v>
      </c>
      <c r="U225" s="34">
        <f t="shared" si="79"/>
        <v>739.37322570550998</v>
      </c>
      <c r="V225" s="34">
        <f t="shared" si="79"/>
        <v>16.270229466089777</v>
      </c>
      <c r="W225" s="34"/>
      <c r="Y225" s="195">
        <f t="shared" si="71"/>
        <v>-2.2737367544323206E-13</v>
      </c>
    </row>
    <row r="226" spans="1:25" outlineLevel="2" x14ac:dyDescent="0.35">
      <c r="A226" s="25"/>
      <c r="B226" s="25" t="s">
        <v>664</v>
      </c>
      <c r="C226" s="26"/>
      <c r="D226" s="27" t="s">
        <v>132</v>
      </c>
      <c r="E226" s="28" t="s">
        <v>451</v>
      </c>
      <c r="F226" s="28"/>
      <c r="G226" s="37"/>
      <c r="H226" s="30">
        <v>1</v>
      </c>
      <c r="I226" s="31" t="s">
        <v>54</v>
      </c>
      <c r="J226" s="31">
        <v>6</v>
      </c>
      <c r="K226" s="30" t="s">
        <v>27</v>
      </c>
      <c r="L226" s="32">
        <v>50000</v>
      </c>
      <c r="M226" s="32" t="s">
        <v>4</v>
      </c>
      <c r="N226" s="33">
        <f t="shared" si="66"/>
        <v>76.224508618705187</v>
      </c>
      <c r="O226" s="159">
        <f t="shared" si="76"/>
        <v>457.34705171223112</v>
      </c>
      <c r="P226" s="37"/>
      <c r="Q226" s="34">
        <f t="shared" si="77"/>
        <v>457.34705171223112</v>
      </c>
      <c r="R226" s="34">
        <f t="shared" si="78"/>
        <v>0</v>
      </c>
      <c r="S226" s="37"/>
      <c r="T226" s="34">
        <f t="shared" si="79"/>
        <v>91.713121790489467</v>
      </c>
      <c r="U226" s="34">
        <f t="shared" si="79"/>
        <v>357.76123824460154</v>
      </c>
      <c r="V226" s="34">
        <f t="shared" si="79"/>
        <v>7.8726916771402147</v>
      </c>
      <c r="W226" s="34"/>
      <c r="Y226" s="195" t="str">
        <f t="shared" si="71"/>
        <v>OK</v>
      </c>
    </row>
    <row r="227" spans="1:25" outlineLevel="2" x14ac:dyDescent="0.35">
      <c r="A227" s="25"/>
      <c r="B227" s="25" t="s">
        <v>664</v>
      </c>
      <c r="C227" s="26"/>
      <c r="D227" s="27" t="s">
        <v>132</v>
      </c>
      <c r="E227" s="28" t="s">
        <v>452</v>
      </c>
      <c r="F227" s="28"/>
      <c r="G227" s="37"/>
      <c r="H227" s="30">
        <v>1</v>
      </c>
      <c r="I227" s="31" t="s">
        <v>54</v>
      </c>
      <c r="J227" s="31">
        <v>6</v>
      </c>
      <c r="K227" s="30" t="s">
        <v>27</v>
      </c>
      <c r="L227" s="32">
        <v>200000</v>
      </c>
      <c r="M227" s="32" t="s">
        <v>4</v>
      </c>
      <c r="N227" s="33">
        <f t="shared" si="66"/>
        <v>304.89803447482075</v>
      </c>
      <c r="O227" s="159">
        <f t="shared" si="76"/>
        <v>1829.3882068489245</v>
      </c>
      <c r="P227" s="37"/>
      <c r="Q227" s="34">
        <f t="shared" si="77"/>
        <v>1829.3882068489245</v>
      </c>
      <c r="R227" s="34">
        <f t="shared" si="78"/>
        <v>0</v>
      </c>
      <c r="S227" s="37"/>
      <c r="T227" s="34">
        <f t="shared" si="79"/>
        <v>366.85248716195787</v>
      </c>
      <c r="U227" s="34">
        <f t="shared" si="79"/>
        <v>1431.0449529784062</v>
      </c>
      <c r="V227" s="34">
        <f t="shared" si="79"/>
        <v>31.490766708560859</v>
      </c>
      <c r="W227" s="34"/>
      <c r="Y227" s="195" t="str">
        <f t="shared" si="71"/>
        <v>OK</v>
      </c>
    </row>
    <row r="228" spans="1:25" outlineLevel="2" x14ac:dyDescent="0.35">
      <c r="A228" s="25"/>
      <c r="B228" s="25" t="s">
        <v>664</v>
      </c>
      <c r="C228" s="26"/>
      <c r="D228" s="27" t="s">
        <v>132</v>
      </c>
      <c r="E228" s="28" t="s">
        <v>453</v>
      </c>
      <c r="F228" s="28"/>
      <c r="G228" s="37"/>
      <c r="H228" s="30">
        <v>1</v>
      </c>
      <c r="I228" s="31" t="s">
        <v>54</v>
      </c>
      <c r="J228" s="31">
        <v>6</v>
      </c>
      <c r="K228" s="30" t="s">
        <v>27</v>
      </c>
      <c r="L228" s="32">
        <v>354000</v>
      </c>
      <c r="M228" s="32" t="s">
        <v>4</v>
      </c>
      <c r="N228" s="33">
        <f t="shared" si="66"/>
        <v>539.66952102043274</v>
      </c>
      <c r="O228" s="159">
        <f t="shared" si="76"/>
        <v>3238.0171261225964</v>
      </c>
      <c r="P228" s="37"/>
      <c r="Q228" s="34">
        <f t="shared" si="77"/>
        <v>3238.0171261225964</v>
      </c>
      <c r="R228" s="34">
        <f t="shared" si="78"/>
        <v>0</v>
      </c>
      <c r="S228" s="37"/>
      <c r="T228" s="34">
        <f t="shared" si="79"/>
        <v>649.32890227666542</v>
      </c>
      <c r="U228" s="34">
        <f t="shared" si="79"/>
        <v>2532.9495667717792</v>
      </c>
      <c r="V228" s="34">
        <f t="shared" si="79"/>
        <v>55.738657074152719</v>
      </c>
      <c r="W228" s="34"/>
      <c r="Y228" s="195" t="str">
        <f t="shared" si="71"/>
        <v>OK</v>
      </c>
    </row>
    <row r="229" spans="1:25" outlineLevel="2" x14ac:dyDescent="0.35">
      <c r="A229" s="25"/>
      <c r="B229" s="25" t="s">
        <v>664</v>
      </c>
      <c r="C229" s="26"/>
      <c r="D229" s="27" t="s">
        <v>132</v>
      </c>
      <c r="E229" s="28" t="s">
        <v>454</v>
      </c>
      <c r="F229" s="28"/>
      <c r="G229" s="37"/>
      <c r="H229" s="30">
        <v>1</v>
      </c>
      <c r="I229" s="31" t="s">
        <v>54</v>
      </c>
      <c r="J229" s="31">
        <v>6</v>
      </c>
      <c r="K229" s="30" t="s">
        <v>27</v>
      </c>
      <c r="L229" s="32">
        <v>413000</v>
      </c>
      <c r="M229" s="32" t="s">
        <v>4</v>
      </c>
      <c r="N229" s="33">
        <f t="shared" si="66"/>
        <v>629.61444119050486</v>
      </c>
      <c r="O229" s="159">
        <f t="shared" si="76"/>
        <v>3777.6866471430294</v>
      </c>
      <c r="P229" s="37"/>
      <c r="Q229" s="34">
        <f t="shared" si="77"/>
        <v>3777.6866471430294</v>
      </c>
      <c r="R229" s="34">
        <f t="shared" si="78"/>
        <v>0</v>
      </c>
      <c r="S229" s="37"/>
      <c r="T229" s="34">
        <f t="shared" si="79"/>
        <v>757.55038598944304</v>
      </c>
      <c r="U229" s="34">
        <f t="shared" si="79"/>
        <v>2955.1078279004091</v>
      </c>
      <c r="V229" s="34">
        <f t="shared" si="79"/>
        <v>65.028433253178179</v>
      </c>
      <c r="W229" s="34"/>
      <c r="Y229" s="195" t="str">
        <f t="shared" si="71"/>
        <v>OK</v>
      </c>
    </row>
    <row r="230" spans="1:25" outlineLevel="2" x14ac:dyDescent="0.35">
      <c r="A230" s="25"/>
      <c r="B230" s="25" t="s">
        <v>664</v>
      </c>
      <c r="C230" s="26"/>
      <c r="D230" s="27" t="s">
        <v>132</v>
      </c>
      <c r="E230" s="28" t="s">
        <v>430</v>
      </c>
      <c r="F230" s="28"/>
      <c r="G230" s="37"/>
      <c r="H230" s="30">
        <v>1</v>
      </c>
      <c r="I230" s="31" t="s">
        <v>54</v>
      </c>
      <c r="J230" s="31">
        <v>6</v>
      </c>
      <c r="K230" s="30" t="s">
        <v>27</v>
      </c>
      <c r="L230" s="32">
        <v>30800</v>
      </c>
      <c r="M230" s="32" t="s">
        <v>4</v>
      </c>
      <c r="N230" s="33">
        <f t="shared" si="66"/>
        <v>46.954297309122396</v>
      </c>
      <c r="O230" s="159">
        <f t="shared" si="76"/>
        <v>281.72578385473435</v>
      </c>
      <c r="P230" s="37"/>
      <c r="Q230" s="34">
        <f t="shared" si="77"/>
        <v>281.72578385473435</v>
      </c>
      <c r="R230" s="34">
        <f t="shared" si="78"/>
        <v>0</v>
      </c>
      <c r="S230" s="37"/>
      <c r="T230" s="34">
        <f t="shared" si="79"/>
        <v>56.495283022941507</v>
      </c>
      <c r="U230" s="34">
        <f t="shared" si="79"/>
        <v>220.38092275867456</v>
      </c>
      <c r="V230" s="34">
        <f t="shared" si="79"/>
        <v>4.849578073118372</v>
      </c>
      <c r="W230" s="34"/>
      <c r="Y230" s="195" t="str">
        <f t="shared" si="71"/>
        <v>OK</v>
      </c>
    </row>
    <row r="231" spans="1:25" outlineLevel="2" x14ac:dyDescent="0.35">
      <c r="A231" s="25"/>
      <c r="B231" s="25" t="s">
        <v>664</v>
      </c>
      <c r="C231" s="26"/>
      <c r="D231" s="27" t="s">
        <v>132</v>
      </c>
      <c r="E231" s="28" t="s">
        <v>455</v>
      </c>
      <c r="F231" s="28"/>
      <c r="G231" s="37"/>
      <c r="H231" s="30">
        <v>1</v>
      </c>
      <c r="I231" s="31" t="s">
        <v>54</v>
      </c>
      <c r="J231" s="31">
        <v>2</v>
      </c>
      <c r="K231" s="30" t="s">
        <v>42</v>
      </c>
      <c r="L231" s="32">
        <v>400000</v>
      </c>
      <c r="M231" s="32" t="s">
        <v>4</v>
      </c>
      <c r="N231" s="33">
        <f t="shared" si="66"/>
        <v>609.79606894964149</v>
      </c>
      <c r="O231" s="159">
        <f t="shared" si="76"/>
        <v>1219.592137899283</v>
      </c>
      <c r="P231" s="37"/>
      <c r="Q231" s="34">
        <f t="shared" si="77"/>
        <v>1219.592137899283</v>
      </c>
      <c r="R231" s="34">
        <f t="shared" si="78"/>
        <v>0</v>
      </c>
      <c r="S231" s="37"/>
      <c r="T231" s="34">
        <f t="shared" si="79"/>
        <v>244.56832477463857</v>
      </c>
      <c r="U231" s="34">
        <f t="shared" si="79"/>
        <v>954.0299686522709</v>
      </c>
      <c r="V231" s="34">
        <f t="shared" si="79"/>
        <v>20.993844472373905</v>
      </c>
      <c r="W231" s="34"/>
      <c r="Y231" s="195" t="str">
        <f t="shared" si="71"/>
        <v>OK</v>
      </c>
    </row>
    <row r="232" spans="1:25" outlineLevel="2" x14ac:dyDescent="0.35">
      <c r="A232" s="25"/>
      <c r="B232" s="25" t="s">
        <v>664</v>
      </c>
      <c r="C232" s="26"/>
      <c r="D232" s="27" t="s">
        <v>132</v>
      </c>
      <c r="E232" s="28" t="s">
        <v>456</v>
      </c>
      <c r="F232" s="28"/>
      <c r="G232" s="37"/>
      <c r="H232" s="30">
        <v>1</v>
      </c>
      <c r="I232" s="31" t="s">
        <v>54</v>
      </c>
      <c r="J232" s="31">
        <v>6</v>
      </c>
      <c r="K232" s="30" t="s">
        <v>27</v>
      </c>
      <c r="L232" s="32">
        <v>200000</v>
      </c>
      <c r="M232" s="32" t="s">
        <v>4</v>
      </c>
      <c r="N232" s="33">
        <f t="shared" si="66"/>
        <v>304.89803447482075</v>
      </c>
      <c r="O232" s="159">
        <f t="shared" si="76"/>
        <v>1829.3882068489245</v>
      </c>
      <c r="P232" s="37"/>
      <c r="Q232" s="34">
        <f t="shared" si="77"/>
        <v>1829.3882068489245</v>
      </c>
      <c r="R232" s="34">
        <f t="shared" si="78"/>
        <v>0</v>
      </c>
      <c r="S232" s="37"/>
      <c r="T232" s="34">
        <f t="shared" si="79"/>
        <v>366.85248716195787</v>
      </c>
      <c r="U232" s="34">
        <f t="shared" si="79"/>
        <v>1431.0449529784062</v>
      </c>
      <c r="V232" s="34">
        <f t="shared" si="79"/>
        <v>31.490766708560859</v>
      </c>
      <c r="W232" s="34"/>
      <c r="Y232" s="195" t="str">
        <f t="shared" si="71"/>
        <v>OK</v>
      </c>
    </row>
    <row r="233" spans="1:25" outlineLevel="2" x14ac:dyDescent="0.35">
      <c r="A233" s="25"/>
      <c r="B233" s="25" t="s">
        <v>664</v>
      </c>
      <c r="C233" s="26"/>
      <c r="D233" s="27" t="s">
        <v>132</v>
      </c>
      <c r="E233" s="28" t="s">
        <v>457</v>
      </c>
      <c r="F233" s="28"/>
      <c r="G233" s="37"/>
      <c r="H233" s="30">
        <v>1</v>
      </c>
      <c r="I233" s="31" t="s">
        <v>54</v>
      </c>
      <c r="J233" s="31">
        <v>2</v>
      </c>
      <c r="K233" s="30" t="s">
        <v>180</v>
      </c>
      <c r="L233" s="32">
        <v>500000</v>
      </c>
      <c r="M233" s="32" t="s">
        <v>4</v>
      </c>
      <c r="N233" s="33">
        <f t="shared" si="66"/>
        <v>762.24508618705192</v>
      </c>
      <c r="O233" s="159">
        <f t="shared" si="76"/>
        <v>1524.4901723741038</v>
      </c>
      <c r="P233" s="37"/>
      <c r="Q233" s="34">
        <f t="shared" si="77"/>
        <v>1524.4901723741038</v>
      </c>
      <c r="R233" s="34">
        <f t="shared" si="78"/>
        <v>0</v>
      </c>
      <c r="S233" s="37"/>
      <c r="T233" s="34">
        <f t="shared" si="79"/>
        <v>305.71040596829823</v>
      </c>
      <c r="U233" s="34">
        <f t="shared" si="79"/>
        <v>1192.5374608153386</v>
      </c>
      <c r="V233" s="34">
        <f t="shared" si="79"/>
        <v>26.242305590467382</v>
      </c>
      <c r="W233" s="34"/>
      <c r="Y233" s="195" t="str">
        <f t="shared" si="71"/>
        <v>OK</v>
      </c>
    </row>
    <row r="234" spans="1:25" outlineLevel="2" x14ac:dyDescent="0.35">
      <c r="A234" s="25"/>
      <c r="B234" s="25" t="s">
        <v>664</v>
      </c>
      <c r="C234" s="26"/>
      <c r="D234" s="27" t="s">
        <v>132</v>
      </c>
      <c r="E234" s="28" t="s">
        <v>458</v>
      </c>
      <c r="F234" s="28"/>
      <c r="G234" s="37"/>
      <c r="H234" s="30">
        <v>1</v>
      </c>
      <c r="I234" s="31" t="s">
        <v>54</v>
      </c>
      <c r="J234" s="31">
        <v>2</v>
      </c>
      <c r="K234" s="30" t="s">
        <v>51</v>
      </c>
      <c r="L234" s="32">
        <v>2325.5</v>
      </c>
      <c r="M234" s="32" t="s">
        <v>3</v>
      </c>
      <c r="N234" s="33">
        <f t="shared" si="66"/>
        <v>2325.5</v>
      </c>
      <c r="O234" s="159">
        <f t="shared" si="76"/>
        <v>4651</v>
      </c>
      <c r="P234" s="37"/>
      <c r="Q234" s="34">
        <f t="shared" si="77"/>
        <v>4651</v>
      </c>
      <c r="R234" s="34">
        <f t="shared" si="78"/>
        <v>0</v>
      </c>
      <c r="S234" s="37"/>
      <c r="T234" s="34">
        <f t="shared" si="79"/>
        <v>932.67842845079133</v>
      </c>
      <c r="U234" s="34">
        <f t="shared" si="79"/>
        <v>3638.2600759010029</v>
      </c>
      <c r="V234" s="34">
        <f t="shared" si="79"/>
        <v>80.061495648207099</v>
      </c>
      <c r="W234" s="34"/>
      <c r="Y234" s="195" t="str">
        <f t="shared" si="71"/>
        <v>OK</v>
      </c>
    </row>
    <row r="235" spans="1:25" outlineLevel="2" x14ac:dyDescent="0.35">
      <c r="A235" s="25"/>
      <c r="B235" s="25" t="s">
        <v>664</v>
      </c>
      <c r="C235" s="26"/>
      <c r="D235" s="27" t="s">
        <v>132</v>
      </c>
      <c r="E235" s="28" t="s">
        <v>459</v>
      </c>
      <c r="F235" s="28"/>
      <c r="G235" s="37"/>
      <c r="H235" s="30">
        <v>25</v>
      </c>
      <c r="I235" s="31" t="s">
        <v>54</v>
      </c>
      <c r="J235" s="31">
        <v>6</v>
      </c>
      <c r="K235" s="30" t="s">
        <v>27</v>
      </c>
      <c r="L235" s="32">
        <v>7.1999999999999993</v>
      </c>
      <c r="M235" s="32" t="s">
        <v>3</v>
      </c>
      <c r="N235" s="33">
        <f t="shared" si="66"/>
        <v>7.1999999999999993</v>
      </c>
      <c r="O235" s="159">
        <f t="shared" si="76"/>
        <v>1080</v>
      </c>
      <c r="P235" s="37"/>
      <c r="Q235" s="34">
        <f t="shared" si="77"/>
        <v>1080</v>
      </c>
      <c r="R235" s="34">
        <f t="shared" si="78"/>
        <v>0</v>
      </c>
      <c r="S235" s="37"/>
      <c r="T235" s="34">
        <f t="shared" si="79"/>
        <v>216.57551122916675</v>
      </c>
      <c r="U235" s="34">
        <f t="shared" si="79"/>
        <v>844.83355879877081</v>
      </c>
      <c r="V235" s="34">
        <f t="shared" si="79"/>
        <v>18.59092997206271</v>
      </c>
      <c r="W235" s="34"/>
      <c r="Y235" s="195" t="str">
        <f t="shared" si="71"/>
        <v>OK</v>
      </c>
    </row>
    <row r="236" spans="1:25" outlineLevel="2" x14ac:dyDescent="0.35">
      <c r="A236" s="25"/>
      <c r="B236" s="25" t="s">
        <v>664</v>
      </c>
      <c r="C236" s="26"/>
      <c r="D236" s="27" t="s">
        <v>132</v>
      </c>
      <c r="E236" s="28" t="s">
        <v>460</v>
      </c>
      <c r="F236" s="28"/>
      <c r="G236" s="37"/>
      <c r="H236" s="30">
        <v>1</v>
      </c>
      <c r="I236" s="31" t="s">
        <v>54</v>
      </c>
      <c r="J236" s="31">
        <v>6</v>
      </c>
      <c r="K236" s="30" t="s">
        <v>27</v>
      </c>
      <c r="L236" s="32">
        <v>50000</v>
      </c>
      <c r="M236" s="32" t="s">
        <v>4</v>
      </c>
      <c r="N236" s="33">
        <f t="shared" si="66"/>
        <v>76.224508618705187</v>
      </c>
      <c r="O236" s="159">
        <f t="shared" si="76"/>
        <v>457.34705171223112</v>
      </c>
      <c r="P236" s="37"/>
      <c r="Q236" s="34">
        <f t="shared" si="77"/>
        <v>457.34705171223112</v>
      </c>
      <c r="R236" s="34">
        <f t="shared" si="78"/>
        <v>0</v>
      </c>
      <c r="S236" s="37"/>
      <c r="T236" s="34">
        <f t="shared" si="79"/>
        <v>91.713121790489467</v>
      </c>
      <c r="U236" s="34">
        <f t="shared" si="79"/>
        <v>357.76123824460154</v>
      </c>
      <c r="V236" s="34">
        <f t="shared" si="79"/>
        <v>7.8726916771402147</v>
      </c>
      <c r="W236" s="34"/>
      <c r="Y236" s="195" t="str">
        <f t="shared" si="71"/>
        <v>OK</v>
      </c>
    </row>
    <row r="237" spans="1:25" outlineLevel="2" x14ac:dyDescent="0.35">
      <c r="A237" s="25"/>
      <c r="B237" s="25" t="s">
        <v>664</v>
      </c>
      <c r="C237" s="26"/>
      <c r="D237" s="27" t="s">
        <v>132</v>
      </c>
      <c r="E237" s="28" t="s">
        <v>461</v>
      </c>
      <c r="F237" s="28"/>
      <c r="G237" s="37"/>
      <c r="H237" s="30">
        <v>1</v>
      </c>
      <c r="I237" s="31" t="s">
        <v>54</v>
      </c>
      <c r="J237" s="31">
        <v>2</v>
      </c>
      <c r="K237" s="30" t="s">
        <v>42</v>
      </c>
      <c r="L237" s="32">
        <v>1000</v>
      </c>
      <c r="M237" s="32" t="s">
        <v>3</v>
      </c>
      <c r="N237" s="33">
        <f t="shared" si="66"/>
        <v>1000</v>
      </c>
      <c r="O237" s="159">
        <f t="shared" si="76"/>
        <v>2000</v>
      </c>
      <c r="P237" s="37"/>
      <c r="Q237" s="34">
        <f t="shared" si="77"/>
        <v>2000</v>
      </c>
      <c r="R237" s="34">
        <f t="shared" si="78"/>
        <v>0</v>
      </c>
      <c r="S237" s="37"/>
      <c r="T237" s="34">
        <f t="shared" si="79"/>
        <v>401.065761535494</v>
      </c>
      <c r="U237" s="34">
        <f t="shared" si="79"/>
        <v>1564.5065903680941</v>
      </c>
      <c r="V237" s="34">
        <f t="shared" si="79"/>
        <v>34.427648096412426</v>
      </c>
      <c r="W237" s="34"/>
      <c r="Y237" s="195" t="str">
        <f t="shared" si="71"/>
        <v>OK</v>
      </c>
    </row>
    <row r="238" spans="1:25" outlineLevel="2" x14ac:dyDescent="0.35">
      <c r="A238" s="25"/>
      <c r="B238" s="25" t="s">
        <v>664</v>
      </c>
      <c r="C238" s="26"/>
      <c r="D238" s="27" t="s">
        <v>132</v>
      </c>
      <c r="E238" s="28" t="s">
        <v>462</v>
      </c>
      <c r="F238" s="28"/>
      <c r="G238" s="37"/>
      <c r="H238" s="30">
        <v>1</v>
      </c>
      <c r="I238" s="31" t="s">
        <v>54</v>
      </c>
      <c r="J238" s="31">
        <v>0</v>
      </c>
      <c r="K238" s="30" t="s">
        <v>42</v>
      </c>
      <c r="L238" s="32">
        <v>3000</v>
      </c>
      <c r="M238" s="32" t="s">
        <v>3</v>
      </c>
      <c r="N238" s="33">
        <f t="shared" si="66"/>
        <v>3000</v>
      </c>
      <c r="O238" s="159">
        <f t="shared" si="76"/>
        <v>0</v>
      </c>
      <c r="P238" s="37"/>
      <c r="Q238" s="34">
        <f t="shared" si="77"/>
        <v>0</v>
      </c>
      <c r="R238" s="34">
        <f t="shared" si="78"/>
        <v>0</v>
      </c>
      <c r="S238" s="37"/>
      <c r="T238" s="34">
        <f t="shared" si="79"/>
        <v>0</v>
      </c>
      <c r="U238" s="34">
        <f t="shared" si="79"/>
        <v>0</v>
      </c>
      <c r="V238" s="34">
        <f t="shared" si="79"/>
        <v>0</v>
      </c>
      <c r="W238" s="34"/>
      <c r="Y238" s="195" t="str">
        <f t="shared" si="71"/>
        <v>OK</v>
      </c>
    </row>
    <row r="239" spans="1:25" outlineLevel="2" x14ac:dyDescent="0.35">
      <c r="A239" s="25"/>
      <c r="B239" s="25" t="s">
        <v>664</v>
      </c>
      <c r="C239" s="26"/>
      <c r="D239" s="27" t="s">
        <v>132</v>
      </c>
      <c r="E239" s="28" t="s">
        <v>463</v>
      </c>
      <c r="F239" s="28"/>
      <c r="G239" s="37"/>
      <c r="H239" s="30">
        <v>1</v>
      </c>
      <c r="I239" s="31" t="s">
        <v>54</v>
      </c>
      <c r="J239" s="31">
        <v>2</v>
      </c>
      <c r="K239" s="30" t="s">
        <v>42</v>
      </c>
      <c r="L239" s="32">
        <v>2230</v>
      </c>
      <c r="M239" s="32" t="s">
        <v>3</v>
      </c>
      <c r="N239" s="33">
        <f t="shared" si="66"/>
        <v>2230</v>
      </c>
      <c r="O239" s="159">
        <f t="shared" si="76"/>
        <v>4460</v>
      </c>
      <c r="P239" s="37"/>
      <c r="Q239" s="34">
        <f t="shared" si="77"/>
        <v>4460</v>
      </c>
      <c r="R239" s="34">
        <f t="shared" si="78"/>
        <v>0</v>
      </c>
      <c r="S239" s="37"/>
      <c r="T239" s="34">
        <f t="shared" si="79"/>
        <v>894.37664822415161</v>
      </c>
      <c r="U239" s="34">
        <f t="shared" si="79"/>
        <v>3488.8496965208501</v>
      </c>
      <c r="V239" s="34">
        <f t="shared" si="79"/>
        <v>76.77365525499971</v>
      </c>
      <c r="W239" s="34"/>
      <c r="Y239" s="195" t="str">
        <f t="shared" si="71"/>
        <v>OK</v>
      </c>
    </row>
    <row r="240" spans="1:25" outlineLevel="2" x14ac:dyDescent="0.35">
      <c r="A240" s="25"/>
      <c r="B240" s="25" t="s">
        <v>664</v>
      </c>
      <c r="C240" s="26"/>
      <c r="D240" s="27" t="s">
        <v>132</v>
      </c>
      <c r="E240" s="28" t="s">
        <v>464</v>
      </c>
      <c r="F240" s="28"/>
      <c r="G240" s="37"/>
      <c r="H240" s="30">
        <v>1</v>
      </c>
      <c r="I240" s="31" t="s">
        <v>54</v>
      </c>
      <c r="J240" s="31">
        <v>6</v>
      </c>
      <c r="K240" s="30" t="s">
        <v>27</v>
      </c>
      <c r="L240" s="32">
        <v>50000</v>
      </c>
      <c r="M240" s="32" t="s">
        <v>4</v>
      </c>
      <c r="N240" s="33">
        <f t="shared" si="66"/>
        <v>76.224508618705187</v>
      </c>
      <c r="O240" s="159">
        <f t="shared" si="76"/>
        <v>457.34705171223112</v>
      </c>
      <c r="P240" s="37"/>
      <c r="Q240" s="34">
        <f t="shared" si="77"/>
        <v>457.34705171223112</v>
      </c>
      <c r="R240" s="34">
        <f t="shared" si="78"/>
        <v>0</v>
      </c>
      <c r="S240" s="37"/>
      <c r="T240" s="34">
        <f t="shared" si="79"/>
        <v>91.713121790489467</v>
      </c>
      <c r="U240" s="34">
        <f t="shared" si="79"/>
        <v>357.76123824460154</v>
      </c>
      <c r="V240" s="34">
        <f t="shared" si="79"/>
        <v>7.8726916771402147</v>
      </c>
      <c r="W240" s="34"/>
      <c r="Y240" s="195" t="str">
        <f t="shared" si="71"/>
        <v>OK</v>
      </c>
    </row>
    <row r="241" spans="1:25" outlineLevel="2" x14ac:dyDescent="0.35">
      <c r="A241" s="25"/>
      <c r="B241" s="25" t="s">
        <v>664</v>
      </c>
      <c r="C241" s="26"/>
      <c r="D241" s="27" t="s">
        <v>132</v>
      </c>
      <c r="E241" s="28" t="s">
        <v>483</v>
      </c>
      <c r="F241" s="28"/>
      <c r="G241" s="37"/>
      <c r="H241" s="30">
        <v>1</v>
      </c>
      <c r="I241" s="31" t="s">
        <v>54</v>
      </c>
      <c r="J241" s="31">
        <v>2</v>
      </c>
      <c r="K241" s="30" t="s">
        <v>92</v>
      </c>
      <c r="L241" s="32">
        <v>100000</v>
      </c>
      <c r="M241" s="32" t="s">
        <v>4</v>
      </c>
      <c r="N241" s="33">
        <f>IF(M241="EUR",L241,L241/$C$6)</f>
        <v>152.44901723741037</v>
      </c>
      <c r="O241" s="159">
        <f>+N241*J241*H241</f>
        <v>304.89803447482075</v>
      </c>
      <c r="P241" s="37"/>
      <c r="Q241" s="34">
        <f>IF(D241="MDM",O241,0)</f>
        <v>304.89803447482075</v>
      </c>
      <c r="R241" s="34">
        <f>IF(D241="ERAD",O241,0)</f>
        <v>0</v>
      </c>
      <c r="S241" s="37"/>
      <c r="T241" s="34">
        <f t="shared" si="79"/>
        <v>61.142081193659642</v>
      </c>
      <c r="U241" s="34">
        <f t="shared" si="79"/>
        <v>238.50749216306772</v>
      </c>
      <c r="V241" s="34">
        <f t="shared" si="79"/>
        <v>5.2484611180934762</v>
      </c>
      <c r="W241" s="34"/>
      <c r="Y241" s="195" t="str">
        <f t="shared" si="71"/>
        <v>OK</v>
      </c>
    </row>
    <row r="242" spans="1:25" outlineLevel="2" x14ac:dyDescent="0.35">
      <c r="A242" s="25"/>
      <c r="B242" s="25" t="s">
        <v>664</v>
      </c>
      <c r="C242" s="26"/>
      <c r="D242" s="27" t="s">
        <v>132</v>
      </c>
      <c r="E242" s="28" t="s">
        <v>465</v>
      </c>
      <c r="F242" s="28"/>
      <c r="G242" s="37"/>
      <c r="H242" s="30">
        <v>10</v>
      </c>
      <c r="I242" s="31" t="s">
        <v>466</v>
      </c>
      <c r="J242" s="31">
        <v>1</v>
      </c>
      <c r="K242" s="30" t="s">
        <v>51</v>
      </c>
      <c r="L242" s="32">
        <v>90000</v>
      </c>
      <c r="M242" s="32" t="s">
        <v>4</v>
      </c>
      <c r="N242" s="33">
        <f t="shared" ref="N242:N283" si="80">IF(M242="EUR",L242,L242/$C$6)</f>
        <v>137.20411551366934</v>
      </c>
      <c r="O242" s="159">
        <f t="shared" si="76"/>
        <v>1372.0411551366933</v>
      </c>
      <c r="P242" s="37"/>
      <c r="Q242" s="34">
        <f t="shared" si="77"/>
        <v>1372.0411551366933</v>
      </c>
      <c r="R242" s="34">
        <f t="shared" si="78"/>
        <v>0</v>
      </c>
      <c r="S242" s="37"/>
      <c r="T242" s="34">
        <f t="shared" si="79"/>
        <v>275.13936537146839</v>
      </c>
      <c r="U242" s="34">
        <f t="shared" si="79"/>
        <v>1073.2837147338046</v>
      </c>
      <c r="V242" s="34">
        <f t="shared" si="79"/>
        <v>23.618075031420641</v>
      </c>
      <c r="W242" s="34"/>
      <c r="Y242" s="195" t="str">
        <f t="shared" si="71"/>
        <v>OK</v>
      </c>
    </row>
    <row r="243" spans="1:25" ht="15" outlineLevel="2" thickBot="1" x14ac:dyDescent="0.4">
      <c r="A243" s="25"/>
      <c r="B243" s="25" t="s">
        <v>664</v>
      </c>
      <c r="C243" s="26"/>
      <c r="D243" s="27" t="s">
        <v>132</v>
      </c>
      <c r="E243" s="28" t="s">
        <v>467</v>
      </c>
      <c r="F243" s="28"/>
      <c r="G243" s="37"/>
      <c r="H243" s="30">
        <v>1</v>
      </c>
      <c r="I243" s="31" t="s">
        <v>54</v>
      </c>
      <c r="J243" s="31">
        <v>2</v>
      </c>
      <c r="K243" s="30" t="s">
        <v>180</v>
      </c>
      <c r="L243" s="32">
        <v>30000</v>
      </c>
      <c r="M243" s="32" t="s">
        <v>4</v>
      </c>
      <c r="N243" s="33">
        <f t="shared" si="80"/>
        <v>45.734705171223112</v>
      </c>
      <c r="O243" s="159">
        <f t="shared" si="76"/>
        <v>91.469410342446224</v>
      </c>
      <c r="P243" s="37"/>
      <c r="Q243" s="34">
        <f t="shared" si="77"/>
        <v>91.469410342446224</v>
      </c>
      <c r="R243" s="34">
        <f t="shared" si="78"/>
        <v>0</v>
      </c>
      <c r="S243" s="37"/>
      <c r="T243" s="34">
        <f t="shared" si="79"/>
        <v>18.342624358097893</v>
      </c>
      <c r="U243" s="34">
        <f t="shared" si="79"/>
        <v>71.552247648920314</v>
      </c>
      <c r="V243" s="34">
        <f t="shared" si="79"/>
        <v>1.5745383354280429</v>
      </c>
      <c r="W243" s="34"/>
      <c r="Y243" s="195">
        <f t="shared" si="71"/>
        <v>-2.8421709430404007E-14</v>
      </c>
    </row>
    <row r="244" spans="1:25" ht="15" outlineLevel="1" thickBot="1" x14ac:dyDescent="0.4">
      <c r="A244" s="40" t="s">
        <v>548</v>
      </c>
      <c r="B244" s="41"/>
      <c r="C244" s="42"/>
      <c r="D244" s="42"/>
      <c r="E244" s="43" t="s">
        <v>576</v>
      </c>
      <c r="F244" s="43"/>
      <c r="G244" s="22"/>
      <c r="H244" s="44"/>
      <c r="I244" s="44"/>
      <c r="J244" s="44"/>
      <c r="K244" s="44"/>
      <c r="L244" s="45"/>
      <c r="M244" s="45"/>
      <c r="N244" s="45"/>
      <c r="O244" s="158">
        <f>SUBTOTAL(9,O245:O252)</f>
        <v>23356.713930943642</v>
      </c>
      <c r="P244" s="22"/>
      <c r="Q244" s="46">
        <f>SUBTOTAL(9,Q245:Q252)</f>
        <v>23356.713930943642</v>
      </c>
      <c r="R244" s="46">
        <f>SUBTOTAL(9,R245:R252)</f>
        <v>0</v>
      </c>
      <c r="S244" s="22"/>
      <c r="T244" s="46">
        <f>SUBTOTAL(9,T245:T252)</f>
        <v>4683.7891298402974</v>
      </c>
      <c r="U244" s="46">
        <f>SUBTOTAL(9,U245:U252)</f>
        <v>18270.866437151803</v>
      </c>
      <c r="V244" s="46">
        <f>SUBTOTAL(9,V245:V252)</f>
        <v>402.05836395155075</v>
      </c>
      <c r="W244" s="46">
        <f>SUBTOTAL(9,W245:W252)</f>
        <v>0</v>
      </c>
      <c r="Y244" s="195" t="str">
        <f t="shared" si="71"/>
        <v>OK</v>
      </c>
    </row>
    <row r="245" spans="1:25" outlineLevel="2" x14ac:dyDescent="0.35">
      <c r="A245" s="25"/>
      <c r="B245" s="25" t="s">
        <v>665</v>
      </c>
      <c r="C245" s="26"/>
      <c r="D245" s="27" t="s">
        <v>132</v>
      </c>
      <c r="E245" s="28" t="s">
        <v>468</v>
      </c>
      <c r="F245" s="28"/>
      <c r="G245" s="37"/>
      <c r="H245" s="30">
        <v>5</v>
      </c>
      <c r="I245" s="31" t="s">
        <v>469</v>
      </c>
      <c r="J245" s="31">
        <v>6</v>
      </c>
      <c r="K245" s="30" t="s">
        <v>27</v>
      </c>
      <c r="L245" s="32">
        <v>150000</v>
      </c>
      <c r="M245" s="32" t="s">
        <v>4</v>
      </c>
      <c r="N245" s="33">
        <f t="shared" si="80"/>
        <v>228.67352585611556</v>
      </c>
      <c r="O245" s="159">
        <f t="shared" ref="O245:O252" si="81">+N245*J245*H245</f>
        <v>6860.2057756834665</v>
      </c>
      <c r="P245" s="37"/>
      <c r="Q245" s="34">
        <f t="shared" ref="Q245:Q252" si="82">IF(D245="MDM",O245,0)</f>
        <v>6860.2057756834665</v>
      </c>
      <c r="R245" s="34">
        <f t="shared" ref="R245:R252" si="83">IF(D245="ERAD",O245,0)</f>
        <v>0</v>
      </c>
      <c r="S245" s="37"/>
      <c r="T245" s="34">
        <f t="shared" ref="T245:V252" si="84">$O245*T$8</f>
        <v>1375.6968268573419</v>
      </c>
      <c r="U245" s="34">
        <f t="shared" si="84"/>
        <v>5366.4185736690233</v>
      </c>
      <c r="V245" s="34">
        <f t="shared" si="84"/>
        <v>118.09037515710321</v>
      </c>
      <c r="W245" s="34"/>
      <c r="Y245" s="195" t="str">
        <f t="shared" si="71"/>
        <v>OK</v>
      </c>
    </row>
    <row r="246" spans="1:25" outlineLevel="2" x14ac:dyDescent="0.35">
      <c r="A246" s="25"/>
      <c r="B246" s="25" t="s">
        <v>665</v>
      </c>
      <c r="C246" s="26"/>
      <c r="D246" s="27" t="s">
        <v>132</v>
      </c>
      <c r="E246" s="28" t="s">
        <v>470</v>
      </c>
      <c r="F246" s="28"/>
      <c r="G246" s="37"/>
      <c r="H246" s="30">
        <v>1200</v>
      </c>
      <c r="I246" s="31" t="s">
        <v>58</v>
      </c>
      <c r="J246" s="31">
        <v>6</v>
      </c>
      <c r="K246" s="30" t="s">
        <v>27</v>
      </c>
      <c r="L246" s="32">
        <v>900</v>
      </c>
      <c r="M246" s="32" t="s">
        <v>4</v>
      </c>
      <c r="N246" s="33">
        <f t="shared" si="80"/>
        <v>1.3720411551366933</v>
      </c>
      <c r="O246" s="159">
        <f t="shared" si="81"/>
        <v>9878.6963169841929</v>
      </c>
      <c r="P246" s="37"/>
      <c r="Q246" s="34">
        <f t="shared" si="82"/>
        <v>9878.6963169841929</v>
      </c>
      <c r="R246" s="34">
        <f t="shared" si="83"/>
        <v>0</v>
      </c>
      <c r="S246" s="37"/>
      <c r="T246" s="34">
        <f t="shared" si="84"/>
        <v>1981.0034306745727</v>
      </c>
      <c r="U246" s="34">
        <f t="shared" si="84"/>
        <v>7727.6427460833947</v>
      </c>
      <c r="V246" s="34">
        <f t="shared" si="84"/>
        <v>170.05014022622865</v>
      </c>
      <c r="W246" s="34"/>
      <c r="Y246" s="195">
        <f t="shared" si="71"/>
        <v>-3.637978807091713E-12</v>
      </c>
    </row>
    <row r="247" spans="1:25" outlineLevel="2" x14ac:dyDescent="0.35">
      <c r="A247" s="25"/>
      <c r="B247" s="25" t="s">
        <v>665</v>
      </c>
      <c r="C247" s="26"/>
      <c r="D247" s="27" t="s">
        <v>132</v>
      </c>
      <c r="E247" s="28" t="s">
        <v>471</v>
      </c>
      <c r="F247" s="28"/>
      <c r="G247" s="37"/>
      <c r="H247" s="30">
        <v>5</v>
      </c>
      <c r="I247" s="31" t="s">
        <v>469</v>
      </c>
      <c r="J247" s="31">
        <v>2</v>
      </c>
      <c r="K247" s="30" t="s">
        <v>42</v>
      </c>
      <c r="L247" s="32">
        <v>60000</v>
      </c>
      <c r="M247" s="32" t="s">
        <v>4</v>
      </c>
      <c r="N247" s="33">
        <f t="shared" si="80"/>
        <v>91.469410342446224</v>
      </c>
      <c r="O247" s="159">
        <f t="shared" si="81"/>
        <v>914.69410342446224</v>
      </c>
      <c r="P247" s="37"/>
      <c r="Q247" s="34">
        <f t="shared" si="82"/>
        <v>914.69410342446224</v>
      </c>
      <c r="R247" s="34">
        <f t="shared" si="83"/>
        <v>0</v>
      </c>
      <c r="S247" s="37"/>
      <c r="T247" s="34">
        <f t="shared" si="84"/>
        <v>183.42624358097893</v>
      </c>
      <c r="U247" s="34">
        <f t="shared" si="84"/>
        <v>715.52247648920309</v>
      </c>
      <c r="V247" s="34">
        <f t="shared" si="84"/>
        <v>15.745383354280429</v>
      </c>
      <c r="W247" s="34"/>
      <c r="Y247" s="195" t="str">
        <f t="shared" si="71"/>
        <v>OK</v>
      </c>
    </row>
    <row r="248" spans="1:25" outlineLevel="2" x14ac:dyDescent="0.35">
      <c r="A248" s="25"/>
      <c r="B248" s="25" t="s">
        <v>665</v>
      </c>
      <c r="C248" s="26"/>
      <c r="D248" s="27" t="s">
        <v>132</v>
      </c>
      <c r="E248" s="28" t="s">
        <v>472</v>
      </c>
      <c r="F248" s="28"/>
      <c r="G248" s="37"/>
      <c r="H248" s="30">
        <v>5</v>
      </c>
      <c r="I248" s="31" t="s">
        <v>469</v>
      </c>
      <c r="J248" s="31">
        <v>2</v>
      </c>
      <c r="K248" s="30" t="s">
        <v>42</v>
      </c>
      <c r="L248" s="32">
        <v>258600</v>
      </c>
      <c r="M248" s="32" t="s">
        <v>4</v>
      </c>
      <c r="N248" s="33">
        <f t="shared" si="80"/>
        <v>394.23315857594326</v>
      </c>
      <c r="O248" s="159">
        <f t="shared" si="81"/>
        <v>3942.3315857594325</v>
      </c>
      <c r="P248" s="37"/>
      <c r="Q248" s="34">
        <f t="shared" si="82"/>
        <v>3942.3315857594325</v>
      </c>
      <c r="R248" s="34">
        <f t="shared" si="83"/>
        <v>0</v>
      </c>
      <c r="S248" s="37"/>
      <c r="T248" s="34">
        <f t="shared" si="84"/>
        <v>790.56710983401922</v>
      </c>
      <c r="U248" s="34">
        <f t="shared" si="84"/>
        <v>3083.9018736684657</v>
      </c>
      <c r="V248" s="34">
        <f t="shared" si="84"/>
        <v>67.862602256948648</v>
      </c>
      <c r="W248" s="34"/>
      <c r="Y248" s="195" t="str">
        <f t="shared" si="71"/>
        <v>OK</v>
      </c>
    </row>
    <row r="249" spans="1:25" outlineLevel="2" x14ac:dyDescent="0.35">
      <c r="A249" s="25"/>
      <c r="B249" s="25" t="s">
        <v>665</v>
      </c>
      <c r="C249" s="26"/>
      <c r="D249" s="27" t="s">
        <v>132</v>
      </c>
      <c r="E249" s="28" t="s">
        <v>473</v>
      </c>
      <c r="F249" s="28"/>
      <c r="G249" s="37"/>
      <c r="H249" s="30">
        <v>5</v>
      </c>
      <c r="I249" s="31" t="s">
        <v>469</v>
      </c>
      <c r="J249" s="31">
        <v>2</v>
      </c>
      <c r="K249" s="30" t="s">
        <v>42</v>
      </c>
      <c r="L249" s="32">
        <v>7500</v>
      </c>
      <c r="M249" s="32" t="s">
        <v>4</v>
      </c>
      <c r="N249" s="33">
        <f t="shared" si="80"/>
        <v>11.433676292805778</v>
      </c>
      <c r="O249" s="159">
        <f t="shared" si="81"/>
        <v>114.33676292805778</v>
      </c>
      <c r="P249" s="37"/>
      <c r="Q249" s="34">
        <f t="shared" si="82"/>
        <v>114.33676292805778</v>
      </c>
      <c r="R249" s="34">
        <f t="shared" si="83"/>
        <v>0</v>
      </c>
      <c r="S249" s="37"/>
      <c r="T249" s="34">
        <f t="shared" si="84"/>
        <v>22.928280447622367</v>
      </c>
      <c r="U249" s="34">
        <f t="shared" si="84"/>
        <v>89.440309561150386</v>
      </c>
      <c r="V249" s="34">
        <f t="shared" si="84"/>
        <v>1.9681729192850537</v>
      </c>
      <c r="W249" s="34"/>
      <c r="Y249" s="195" t="str">
        <f t="shared" si="71"/>
        <v>OK</v>
      </c>
    </row>
    <row r="250" spans="1:25" outlineLevel="2" x14ac:dyDescent="0.35">
      <c r="A250" s="25"/>
      <c r="B250" s="25" t="s">
        <v>665</v>
      </c>
      <c r="C250" s="26"/>
      <c r="D250" s="27" t="s">
        <v>132</v>
      </c>
      <c r="E250" s="28" t="s">
        <v>474</v>
      </c>
      <c r="F250" s="28"/>
      <c r="G250" s="37"/>
      <c r="H250" s="30">
        <v>5</v>
      </c>
      <c r="I250" s="31" t="s">
        <v>469</v>
      </c>
      <c r="J250" s="31">
        <v>2</v>
      </c>
      <c r="K250" s="30" t="s">
        <v>42</v>
      </c>
      <c r="L250" s="32">
        <v>30000</v>
      </c>
      <c r="M250" s="32" t="s">
        <v>4</v>
      </c>
      <c r="N250" s="33">
        <f t="shared" si="80"/>
        <v>45.734705171223112</v>
      </c>
      <c r="O250" s="159">
        <f t="shared" si="81"/>
        <v>457.34705171223112</v>
      </c>
      <c r="P250" s="37"/>
      <c r="Q250" s="34">
        <f t="shared" si="82"/>
        <v>457.34705171223112</v>
      </c>
      <c r="R250" s="34">
        <f t="shared" si="83"/>
        <v>0</v>
      </c>
      <c r="S250" s="37"/>
      <c r="T250" s="34">
        <f t="shared" si="84"/>
        <v>91.713121790489467</v>
      </c>
      <c r="U250" s="34">
        <f t="shared" si="84"/>
        <v>357.76123824460154</v>
      </c>
      <c r="V250" s="34">
        <f t="shared" si="84"/>
        <v>7.8726916771402147</v>
      </c>
      <c r="W250" s="34"/>
      <c r="Y250" s="195" t="str">
        <f t="shared" si="71"/>
        <v>OK</v>
      </c>
    </row>
    <row r="251" spans="1:25" outlineLevel="2" x14ac:dyDescent="0.35">
      <c r="A251" s="25"/>
      <c r="B251" s="25" t="s">
        <v>665</v>
      </c>
      <c r="C251" s="26"/>
      <c r="D251" s="27" t="s">
        <v>132</v>
      </c>
      <c r="E251" s="28" t="s">
        <v>475</v>
      </c>
      <c r="F251" s="28"/>
      <c r="G251" s="37"/>
      <c r="H251" s="30">
        <v>1</v>
      </c>
      <c r="I251" s="31" t="s">
        <v>476</v>
      </c>
      <c r="J251" s="31">
        <v>6</v>
      </c>
      <c r="K251" s="30" t="s">
        <v>67</v>
      </c>
      <c r="L251" s="32">
        <v>115000</v>
      </c>
      <c r="M251" s="32" t="s">
        <v>4</v>
      </c>
      <c r="N251" s="33">
        <f t="shared" si="80"/>
        <v>175.31636982302194</v>
      </c>
      <c r="O251" s="159">
        <f t="shared" si="81"/>
        <v>1051.8982189381318</v>
      </c>
      <c r="P251" s="37"/>
      <c r="Q251" s="34">
        <f t="shared" si="82"/>
        <v>1051.8982189381318</v>
      </c>
      <c r="R251" s="34">
        <f t="shared" si="83"/>
        <v>0</v>
      </c>
      <c r="S251" s="37"/>
      <c r="T251" s="34">
        <f t="shared" si="84"/>
        <v>210.94018011812582</v>
      </c>
      <c r="U251" s="34">
        <f t="shared" si="84"/>
        <v>822.85084796258377</v>
      </c>
      <c r="V251" s="34">
        <f t="shared" si="84"/>
        <v>18.107190857422495</v>
      </c>
      <c r="W251" s="34"/>
      <c r="Y251" s="195" t="str">
        <f t="shared" si="71"/>
        <v>OK</v>
      </c>
    </row>
    <row r="252" spans="1:25" ht="15" outlineLevel="2" thickBot="1" x14ac:dyDescent="0.4">
      <c r="A252" s="25"/>
      <c r="B252" s="25" t="s">
        <v>665</v>
      </c>
      <c r="C252" s="26"/>
      <c r="D252" s="27" t="s">
        <v>132</v>
      </c>
      <c r="E252" s="28" t="s">
        <v>477</v>
      </c>
      <c r="F252" s="28"/>
      <c r="G252" s="37"/>
      <c r="H252" s="30">
        <v>1</v>
      </c>
      <c r="I252" s="31" t="s">
        <v>478</v>
      </c>
      <c r="J252" s="31">
        <v>6</v>
      </c>
      <c r="K252" s="30" t="s">
        <v>27</v>
      </c>
      <c r="L252" s="32">
        <v>15000</v>
      </c>
      <c r="M252" s="32" t="s">
        <v>4</v>
      </c>
      <c r="N252" s="33">
        <f t="shared" si="80"/>
        <v>22.867352585611556</v>
      </c>
      <c r="O252" s="159">
        <f t="shared" si="81"/>
        <v>137.20411551366934</v>
      </c>
      <c r="P252" s="37"/>
      <c r="Q252" s="34">
        <f t="shared" si="82"/>
        <v>137.20411551366934</v>
      </c>
      <c r="R252" s="34">
        <f t="shared" si="83"/>
        <v>0</v>
      </c>
      <c r="S252" s="37"/>
      <c r="T252" s="34">
        <f t="shared" si="84"/>
        <v>27.51393653714684</v>
      </c>
      <c r="U252" s="34">
        <f t="shared" si="84"/>
        <v>107.32837147338047</v>
      </c>
      <c r="V252" s="34">
        <f t="shared" si="84"/>
        <v>2.3618075031420642</v>
      </c>
      <c r="W252" s="34"/>
      <c r="Y252" s="195" t="str">
        <f t="shared" si="71"/>
        <v>OK</v>
      </c>
    </row>
    <row r="253" spans="1:25" ht="15" outlineLevel="1" thickBot="1" x14ac:dyDescent="0.4">
      <c r="A253" s="40"/>
      <c r="B253" s="41"/>
      <c r="C253" s="42"/>
      <c r="D253" s="42"/>
      <c r="E253" s="43" t="s">
        <v>95</v>
      </c>
      <c r="F253" s="43"/>
      <c r="G253" s="22"/>
      <c r="H253" s="44"/>
      <c r="I253" s="44"/>
      <c r="J253" s="44"/>
      <c r="K253" s="44"/>
      <c r="L253" s="45"/>
      <c r="M253" s="45"/>
      <c r="N253" s="45"/>
      <c r="O253" s="158">
        <f>SUBTOTAL(9,O254:O257)</f>
        <v>5366.2054067568452</v>
      </c>
      <c r="P253" s="22"/>
      <c r="Q253" s="46">
        <f t="shared" ref="Q253:R253" si="85">SUBTOTAL(9,Q254:Q257)</f>
        <v>5366.2054067568452</v>
      </c>
      <c r="R253" s="46">
        <f t="shared" si="85"/>
        <v>0</v>
      </c>
      <c r="S253" s="22"/>
      <c r="T253" s="46">
        <f t="shared" ref="T253:W253" si="86">SUBTOTAL(9,T254:T257)</f>
        <v>1076.1006290084097</v>
      </c>
      <c r="U253" s="46">
        <f t="shared" si="86"/>
        <v>4197.7318620699916</v>
      </c>
      <c r="V253" s="46">
        <f t="shared" si="86"/>
        <v>92.372915678445182</v>
      </c>
      <c r="W253" s="46">
        <f t="shared" si="86"/>
        <v>0</v>
      </c>
      <c r="Y253" s="195" t="str">
        <f t="shared" si="71"/>
        <v>OK</v>
      </c>
    </row>
    <row r="254" spans="1:25" outlineLevel="2" x14ac:dyDescent="0.35">
      <c r="A254" s="25" t="s">
        <v>628</v>
      </c>
      <c r="B254" s="25" t="s">
        <v>666</v>
      </c>
      <c r="C254" s="26"/>
      <c r="D254" s="27" t="s">
        <v>132</v>
      </c>
      <c r="E254" s="28" t="s">
        <v>479</v>
      </c>
      <c r="F254" s="28"/>
      <c r="G254" s="37"/>
      <c r="H254" s="30">
        <v>10</v>
      </c>
      <c r="I254" s="31" t="s">
        <v>480</v>
      </c>
      <c r="J254" s="31">
        <v>2</v>
      </c>
      <c r="K254" s="30" t="s">
        <v>92</v>
      </c>
      <c r="L254" s="32">
        <v>16000</v>
      </c>
      <c r="M254" s="32" t="s">
        <v>4</v>
      </c>
      <c r="N254" s="33">
        <f t="shared" si="80"/>
        <v>24.39184275798566</v>
      </c>
      <c r="O254" s="159">
        <f>+N254*J254*H254</f>
        <v>487.8368551597132</v>
      </c>
      <c r="P254" s="37"/>
      <c r="Q254" s="34">
        <f>IF(D254="MDM",O254,0)</f>
        <v>487.8368551597132</v>
      </c>
      <c r="R254" s="34">
        <f>IF(D254="ERAD",O254,0)</f>
        <v>0</v>
      </c>
      <c r="S254" s="37"/>
      <c r="T254" s="34">
        <f t="shared" ref="T254:V257" si="87">$O254*T$8</f>
        <v>97.827329909855436</v>
      </c>
      <c r="U254" s="34">
        <f t="shared" si="87"/>
        <v>381.61198746090832</v>
      </c>
      <c r="V254" s="34">
        <f t="shared" si="87"/>
        <v>8.3975377889495615</v>
      </c>
      <c r="W254" s="34"/>
      <c r="Y254" s="195" t="str">
        <f t="shared" si="71"/>
        <v>OK</v>
      </c>
    </row>
    <row r="255" spans="1:25" outlineLevel="2" x14ac:dyDescent="0.35">
      <c r="A255" s="25" t="s">
        <v>628</v>
      </c>
      <c r="B255" s="25" t="s">
        <v>666</v>
      </c>
      <c r="C255" s="26"/>
      <c r="D255" s="27" t="s">
        <v>132</v>
      </c>
      <c r="E255" s="28" t="s">
        <v>481</v>
      </c>
      <c r="F255" s="28"/>
      <c r="G255" s="37"/>
      <c r="H255" s="30">
        <v>5</v>
      </c>
      <c r="I255" s="31" t="s">
        <v>480</v>
      </c>
      <c r="J255" s="31">
        <v>2</v>
      </c>
      <c r="K255" s="30" t="s">
        <v>92</v>
      </c>
      <c r="L255" s="32">
        <v>65000</v>
      </c>
      <c r="M255" s="32" t="s">
        <v>4</v>
      </c>
      <c r="N255" s="33">
        <f t="shared" si="80"/>
        <v>99.091861204316743</v>
      </c>
      <c r="O255" s="159">
        <f>+N255*J255*H255</f>
        <v>990.9186120431674</v>
      </c>
      <c r="P255" s="37"/>
      <c r="Q255" s="34">
        <f>IF(D255="MDM",O255,0)</f>
        <v>990.9186120431674</v>
      </c>
      <c r="R255" s="34">
        <f>IF(D255="ERAD",O255,0)</f>
        <v>0</v>
      </c>
      <c r="S255" s="37"/>
      <c r="T255" s="34">
        <f t="shared" si="87"/>
        <v>198.71176387939383</v>
      </c>
      <c r="U255" s="34">
        <f t="shared" si="87"/>
        <v>775.1493495299701</v>
      </c>
      <c r="V255" s="34">
        <f t="shared" si="87"/>
        <v>17.057498633803796</v>
      </c>
      <c r="W255" s="34"/>
      <c r="Y255" s="195">
        <f t="shared" si="71"/>
        <v>-3.4106051316484809E-13</v>
      </c>
    </row>
    <row r="256" spans="1:25" outlineLevel="2" x14ac:dyDescent="0.35">
      <c r="A256" s="25" t="s">
        <v>529</v>
      </c>
      <c r="B256" s="25" t="s">
        <v>666</v>
      </c>
      <c r="C256" s="26"/>
      <c r="D256" s="27" t="s">
        <v>132</v>
      </c>
      <c r="E256" s="28" t="s">
        <v>482</v>
      </c>
      <c r="F256" s="28"/>
      <c r="G256" s="37"/>
      <c r="H256" s="30">
        <v>2</v>
      </c>
      <c r="I256" s="31" t="s">
        <v>67</v>
      </c>
      <c r="J256" s="31">
        <v>1</v>
      </c>
      <c r="K256" s="30" t="s">
        <v>92</v>
      </c>
      <c r="L256" s="32">
        <v>700000</v>
      </c>
      <c r="M256" s="32" t="s">
        <v>4</v>
      </c>
      <c r="N256" s="33">
        <f t="shared" si="80"/>
        <v>1067.1431206618727</v>
      </c>
      <c r="O256" s="159">
        <f>+N256*J256*H256</f>
        <v>2134.2862413237453</v>
      </c>
      <c r="P256" s="37"/>
      <c r="Q256" s="34">
        <f>IF(D256="MDM",O256,0)</f>
        <v>2134.2862413237453</v>
      </c>
      <c r="R256" s="34">
        <f>IF(D256="ERAD",O256,0)</f>
        <v>0</v>
      </c>
      <c r="S256" s="37"/>
      <c r="T256" s="34">
        <f t="shared" si="87"/>
        <v>427.9945683556175</v>
      </c>
      <c r="U256" s="34">
        <f t="shared" si="87"/>
        <v>1669.552445141474</v>
      </c>
      <c r="V256" s="34">
        <f t="shared" si="87"/>
        <v>36.739227826654336</v>
      </c>
      <c r="W256" s="34"/>
      <c r="Y256" s="195" t="str">
        <f t="shared" si="71"/>
        <v>OK</v>
      </c>
    </row>
    <row r="257" spans="1:25" ht="15" outlineLevel="2" thickBot="1" x14ac:dyDescent="0.4">
      <c r="A257" s="25" t="s">
        <v>615</v>
      </c>
      <c r="B257" s="25" t="s">
        <v>666</v>
      </c>
      <c r="C257" s="26"/>
      <c r="D257" s="27" t="s">
        <v>132</v>
      </c>
      <c r="E257" s="28" t="s">
        <v>484</v>
      </c>
      <c r="F257" s="28"/>
      <c r="G257" s="37"/>
      <c r="H257" s="30">
        <v>1</v>
      </c>
      <c r="I257" s="31" t="s">
        <v>54</v>
      </c>
      <c r="J257" s="31">
        <v>2</v>
      </c>
      <c r="K257" s="30" t="s">
        <v>92</v>
      </c>
      <c r="L257" s="32">
        <v>575000</v>
      </c>
      <c r="M257" s="32" t="s">
        <v>4</v>
      </c>
      <c r="N257" s="33">
        <f t="shared" si="80"/>
        <v>876.58184911510966</v>
      </c>
      <c r="O257" s="159">
        <f>+N257*J257*H257</f>
        <v>1753.1636982302193</v>
      </c>
      <c r="P257" s="37"/>
      <c r="Q257" s="34">
        <f>IF(D257="MDM",O257,0)</f>
        <v>1753.1636982302193</v>
      </c>
      <c r="R257" s="34">
        <f>IF(D257="ERAD",O257,0)</f>
        <v>0</v>
      </c>
      <c r="S257" s="37"/>
      <c r="T257" s="34">
        <f t="shared" si="87"/>
        <v>351.56696686354297</v>
      </c>
      <c r="U257" s="34">
        <f t="shared" si="87"/>
        <v>1371.4180799376393</v>
      </c>
      <c r="V257" s="34">
        <f t="shared" si="87"/>
        <v>30.17865142903749</v>
      </c>
      <c r="W257" s="34"/>
      <c r="Y257" s="195" t="str">
        <f t="shared" si="71"/>
        <v>OK</v>
      </c>
    </row>
    <row r="258" spans="1:25" ht="15" outlineLevel="1" thickBot="1" x14ac:dyDescent="0.4">
      <c r="A258" s="40"/>
      <c r="B258" s="41"/>
      <c r="C258" s="42"/>
      <c r="D258" s="42"/>
      <c r="E258" s="43" t="s">
        <v>485</v>
      </c>
      <c r="F258" s="43"/>
      <c r="G258" s="22"/>
      <c r="H258" s="44"/>
      <c r="I258" s="44"/>
      <c r="J258" s="44"/>
      <c r="K258" s="44"/>
      <c r="L258" s="45"/>
      <c r="M258" s="45"/>
      <c r="N258" s="45"/>
      <c r="O258" s="158">
        <f>SUBTOTAL(9,O259:O259)</f>
        <v>4004.4825434260997</v>
      </c>
      <c r="P258" s="22"/>
      <c r="Q258" s="46">
        <f>SUBTOTAL(9,Q259:Q259)</f>
        <v>4004.4825434260997</v>
      </c>
      <c r="R258" s="46">
        <f>SUBTOTAL(9,R259:R259)</f>
        <v>0</v>
      </c>
      <c r="S258" s="22"/>
      <c r="T258" s="46">
        <f>SUBTOTAL(9,T259:T259)</f>
        <v>803.03042041739036</v>
      </c>
      <c r="U258" s="46">
        <f>SUBTOTAL(9,U259:U259)</f>
        <v>3132.5196651020606</v>
      </c>
      <c r="V258" s="46">
        <f>SUBTOTAL(9,V259:V259)</f>
        <v>68.932457906650171</v>
      </c>
      <c r="W258" s="46">
        <f>SUBTOTAL(9,W259:W259)</f>
        <v>0</v>
      </c>
      <c r="Y258" s="195" t="str">
        <f t="shared" si="71"/>
        <v>OK</v>
      </c>
    </row>
    <row r="259" spans="1:25" ht="15" outlineLevel="2" thickBot="1" x14ac:dyDescent="0.4">
      <c r="A259" s="146" t="s">
        <v>551</v>
      </c>
      <c r="B259" s="146" t="s">
        <v>667</v>
      </c>
      <c r="C259" s="147"/>
      <c r="D259" s="148" t="s">
        <v>132</v>
      </c>
      <c r="E259" s="149" t="s">
        <v>486</v>
      </c>
      <c r="F259" s="149"/>
      <c r="G259" s="37"/>
      <c r="H259" s="150">
        <v>1</v>
      </c>
      <c r="I259" s="151" t="s">
        <v>54</v>
      </c>
      <c r="J259" s="151">
        <v>2</v>
      </c>
      <c r="K259" s="150" t="s">
        <v>42</v>
      </c>
      <c r="L259" s="152">
        <v>2002.2412717130499</v>
      </c>
      <c r="M259" s="152" t="s">
        <v>3</v>
      </c>
      <c r="N259" s="153">
        <f t="shared" si="80"/>
        <v>2002.2412717130499</v>
      </c>
      <c r="O259" s="161">
        <f>+N259*J259*H259</f>
        <v>4004.4825434260997</v>
      </c>
      <c r="P259" s="37"/>
      <c r="Q259" s="54">
        <f>IF(D259="MDM",O259,0)</f>
        <v>4004.4825434260997</v>
      </c>
      <c r="R259" s="54">
        <f>IF(D259="ERAD",O259,0)</f>
        <v>0</v>
      </c>
      <c r="S259" s="37"/>
      <c r="T259" s="54">
        <f t="shared" ref="T259:V259" si="88">$O259*T$8</f>
        <v>803.03042041739036</v>
      </c>
      <c r="U259" s="54">
        <f t="shared" si="88"/>
        <v>3132.5196651020606</v>
      </c>
      <c r="V259" s="54">
        <f t="shared" si="88"/>
        <v>68.932457906650171</v>
      </c>
      <c r="W259" s="54"/>
      <c r="Y259" s="195" t="str">
        <f t="shared" si="71"/>
        <v>OK</v>
      </c>
    </row>
    <row r="260" spans="1:25" ht="15" thickBot="1" x14ac:dyDescent="0.4">
      <c r="A260" s="144"/>
      <c r="B260" s="341" t="s">
        <v>491</v>
      </c>
      <c r="C260" s="342"/>
      <c r="D260" s="342"/>
      <c r="E260" s="342"/>
      <c r="F260" s="342"/>
      <c r="G260" s="22"/>
      <c r="H260" s="154"/>
      <c r="I260" s="155"/>
      <c r="J260" s="155"/>
      <c r="K260" s="155"/>
      <c r="L260" s="156"/>
      <c r="M260" s="156"/>
      <c r="N260" s="156"/>
      <c r="O260" s="157">
        <f>SUBTOTAL(9,O261:O283)</f>
        <v>33945.783488856745</v>
      </c>
      <c r="P260" s="22"/>
      <c r="Q260" s="145">
        <f>SUBTOTAL(9,Q261:Q283)</f>
        <v>25829.397811137012</v>
      </c>
      <c r="R260" s="145">
        <f>SUBTOTAL(9,R261:R283)</f>
        <v>8116.385677719727</v>
      </c>
      <c r="S260" s="22"/>
      <c r="T260" s="145">
        <f t="shared" ref="T260:W260" si="89">SUBTOTAL(9,T261:T283)</f>
        <v>6807.2457529386638</v>
      </c>
      <c r="U260" s="145">
        <f t="shared" si="89"/>
        <v>26554.200991762405</v>
      </c>
      <c r="V260" s="145">
        <f t="shared" si="89"/>
        <v>584.3367441556835</v>
      </c>
      <c r="W260" s="145">
        <f t="shared" si="89"/>
        <v>0</v>
      </c>
      <c r="Y260" s="195">
        <f t="shared" si="71"/>
        <v>-7.2759576141834259E-12</v>
      </c>
    </row>
    <row r="261" spans="1:25" ht="15" outlineLevel="1" thickBot="1" x14ac:dyDescent="0.4">
      <c r="A261" s="40"/>
      <c r="B261" s="41"/>
      <c r="C261" s="42"/>
      <c r="D261" s="42"/>
      <c r="E261" s="43" t="s">
        <v>106</v>
      </c>
      <c r="F261" s="43"/>
      <c r="G261" s="22"/>
      <c r="H261" s="44"/>
      <c r="I261" s="44"/>
      <c r="J261" s="44"/>
      <c r="K261" s="44"/>
      <c r="L261" s="45"/>
      <c r="M261" s="45"/>
      <c r="N261" s="45"/>
      <c r="O261" s="158">
        <f>SUBTOTAL(9,O262:O273)</f>
        <v>15929.397811137012</v>
      </c>
      <c r="P261" s="22"/>
      <c r="Q261" s="46">
        <f t="shared" ref="Q261:R261" si="90">SUBTOTAL(9,Q262:Q273)</f>
        <v>15929.397811137012</v>
      </c>
      <c r="R261" s="46">
        <f t="shared" si="90"/>
        <v>0</v>
      </c>
      <c r="S261" s="22"/>
      <c r="T261" s="46">
        <f t="shared" ref="T261:W261" si="91">SUBTOTAL(9,T262:T273)</f>
        <v>3194.3680319627483</v>
      </c>
      <c r="U261" s="46">
        <f>SUBTOTAL(9,U262:U273)</f>
        <v>12460.823928059475</v>
      </c>
      <c r="V261" s="46">
        <f t="shared" si="91"/>
        <v>274.20585111479369</v>
      </c>
      <c r="W261" s="46">
        <f t="shared" si="91"/>
        <v>0</v>
      </c>
      <c r="Y261" s="195" t="str">
        <f t="shared" si="71"/>
        <v>OK</v>
      </c>
    </row>
    <row r="262" spans="1:25" outlineLevel="2" x14ac:dyDescent="0.35">
      <c r="A262" s="25" t="s">
        <v>568</v>
      </c>
      <c r="B262" s="25"/>
      <c r="C262" s="196"/>
      <c r="D262" s="197" t="s">
        <v>132</v>
      </c>
      <c r="E262" s="143" t="s">
        <v>639</v>
      </c>
      <c r="F262" s="64"/>
      <c r="G262" s="198"/>
      <c r="H262" s="199">
        <v>2</v>
      </c>
      <c r="I262" s="200" t="s">
        <v>606</v>
      </c>
      <c r="J262" s="200">
        <v>1</v>
      </c>
      <c r="K262" s="199" t="s">
        <v>51</v>
      </c>
      <c r="L262" s="201">
        <f>IF(M262="EUR",O262/H262/J262,O262*$C$6/H262/J262)</f>
        <v>3600000.0000000005</v>
      </c>
      <c r="M262" s="201" t="s">
        <v>4</v>
      </c>
      <c r="N262" s="202">
        <f>O262/H262/J262</f>
        <v>5488.1646205467741</v>
      </c>
      <c r="O262" s="203">
        <f>SUBTOTAL(9,O263:O264)</f>
        <v>10976.329241093548</v>
      </c>
      <c r="P262" s="198"/>
      <c r="Q262" s="204">
        <f>SUBTOTAL(9,Q263:Q264)</f>
        <v>10976.329241093548</v>
      </c>
      <c r="R262" s="204">
        <f t="shared" ref="R262:R273" si="92">IF(D262="ERAD",O262,0)</f>
        <v>0</v>
      </c>
      <c r="S262" s="198"/>
      <c r="T262" s="204">
        <f t="shared" ref="T262:W262" si="93">SUBTOTAL(9,T263:T264)</f>
        <v>2201.1149229717475</v>
      </c>
      <c r="U262" s="204">
        <f t="shared" si="93"/>
        <v>8586.2697178704384</v>
      </c>
      <c r="V262" s="204">
        <f t="shared" si="93"/>
        <v>188.94460025136516</v>
      </c>
      <c r="W262" s="204">
        <f t="shared" si="93"/>
        <v>0</v>
      </c>
      <c r="Y262" s="195">
        <f t="shared" si="71"/>
        <v>-1.8189894035458565E-12</v>
      </c>
    </row>
    <row r="263" spans="1:25" outlineLevel="2" x14ac:dyDescent="0.35">
      <c r="A263" s="25"/>
      <c r="B263" s="25" t="s">
        <v>668</v>
      </c>
      <c r="C263" s="26"/>
      <c r="D263" s="27" t="s">
        <v>132</v>
      </c>
      <c r="E263" s="28" t="s">
        <v>107</v>
      </c>
      <c r="F263" s="28"/>
      <c r="G263" s="37"/>
      <c r="H263" s="30">
        <v>1</v>
      </c>
      <c r="I263" s="31" t="s">
        <v>108</v>
      </c>
      <c r="J263" s="31">
        <v>1</v>
      </c>
      <c r="K263" s="30" t="s">
        <v>42</v>
      </c>
      <c r="L263" s="32">
        <v>2200000</v>
      </c>
      <c r="M263" s="32" t="s">
        <v>4</v>
      </c>
      <c r="N263" s="33">
        <f t="shared" si="80"/>
        <v>3353.8783792230283</v>
      </c>
      <c r="O263" s="159">
        <f t="shared" ref="O263:O268" si="94">+N263*J263*H263</f>
        <v>3353.8783792230283</v>
      </c>
      <c r="P263" s="37"/>
      <c r="Q263" s="34">
        <f t="shared" ref="Q263:Q273" si="95">IF(D263="MDM",O263,0)</f>
        <v>3353.8783792230283</v>
      </c>
      <c r="R263" s="34">
        <f t="shared" si="92"/>
        <v>0</v>
      </c>
      <c r="S263" s="37"/>
      <c r="T263" s="34">
        <f t="shared" ref="T263:V264" si="96">$O263*T$8</f>
        <v>672.56289313025616</v>
      </c>
      <c r="U263" s="34">
        <f t="shared" si="96"/>
        <v>2623.5824137937448</v>
      </c>
      <c r="V263" s="34">
        <f t="shared" si="96"/>
        <v>57.733072299028237</v>
      </c>
      <c r="W263" s="34"/>
      <c r="Y263" s="195" t="str">
        <f t="shared" si="71"/>
        <v>OK</v>
      </c>
    </row>
    <row r="264" spans="1:25" outlineLevel="2" x14ac:dyDescent="0.35">
      <c r="A264" s="25"/>
      <c r="B264" s="25" t="s">
        <v>668</v>
      </c>
      <c r="C264" s="26"/>
      <c r="D264" s="27" t="s">
        <v>132</v>
      </c>
      <c r="E264" s="28" t="s">
        <v>109</v>
      </c>
      <c r="F264" s="28"/>
      <c r="G264" s="37"/>
      <c r="H264" s="30">
        <v>1</v>
      </c>
      <c r="I264" s="31" t="s">
        <v>108</v>
      </c>
      <c r="J264" s="31">
        <v>1</v>
      </c>
      <c r="K264" s="30" t="s">
        <v>42</v>
      </c>
      <c r="L264" s="32">
        <v>5000000</v>
      </c>
      <c r="M264" s="32" t="s">
        <v>4</v>
      </c>
      <c r="N264" s="33">
        <f t="shared" si="80"/>
        <v>7622.4508618705195</v>
      </c>
      <c r="O264" s="159">
        <f t="shared" si="94"/>
        <v>7622.4508618705195</v>
      </c>
      <c r="P264" s="37"/>
      <c r="Q264" s="34">
        <f t="shared" si="95"/>
        <v>7622.4508618705195</v>
      </c>
      <c r="R264" s="34">
        <f t="shared" si="92"/>
        <v>0</v>
      </c>
      <c r="S264" s="37"/>
      <c r="T264" s="34">
        <f t="shared" si="96"/>
        <v>1528.5520298414913</v>
      </c>
      <c r="U264" s="34">
        <f t="shared" si="96"/>
        <v>5962.6873040766932</v>
      </c>
      <c r="V264" s="34">
        <f t="shared" si="96"/>
        <v>131.21152795233692</v>
      </c>
      <c r="W264" s="34"/>
      <c r="Y264" s="195" t="str">
        <f t="shared" si="71"/>
        <v>OK</v>
      </c>
    </row>
    <row r="265" spans="1:25" outlineLevel="2" x14ac:dyDescent="0.35">
      <c r="A265" s="25" t="s">
        <v>569</v>
      </c>
      <c r="B265" s="25"/>
      <c r="C265" s="26"/>
      <c r="D265" s="197" t="s">
        <v>132</v>
      </c>
      <c r="E265" s="143" t="s">
        <v>110</v>
      </c>
      <c r="F265" s="64"/>
      <c r="G265" s="198"/>
      <c r="H265" s="199">
        <v>1</v>
      </c>
      <c r="I265" s="200" t="s">
        <v>606</v>
      </c>
      <c r="J265" s="200">
        <v>2</v>
      </c>
      <c r="K265" s="199" t="s">
        <v>51</v>
      </c>
      <c r="L265" s="201">
        <f>IF(M265="EUR",O265/H265/J265,O265*$C$6/H265/J265)</f>
        <v>1076999.9999999998</v>
      </c>
      <c r="M265" s="201" t="s">
        <v>4</v>
      </c>
      <c r="N265" s="202">
        <f>O265/H265/J265</f>
        <v>1641.8759156469096</v>
      </c>
      <c r="O265" s="203">
        <f>SUBTOTAL(9,O266:O267)</f>
        <v>3283.7518312938191</v>
      </c>
      <c r="P265" s="198"/>
      <c r="Q265" s="204">
        <f>SUBTOTAL(9,Q266:Q267)</f>
        <v>3283.7518312938191</v>
      </c>
      <c r="R265" s="204">
        <f>SUBTOTAL(9,R266:R267)</f>
        <v>0</v>
      </c>
      <c r="S265" s="198"/>
      <c r="T265" s="204">
        <f t="shared" ref="T265:W265" si="97">SUBTOTAL(9,T266:T267)</f>
        <v>658.50021445571429</v>
      </c>
      <c r="U265" s="204">
        <f t="shared" si="97"/>
        <v>2568.725690596239</v>
      </c>
      <c r="V265" s="204">
        <f t="shared" si="97"/>
        <v>56.525926241866735</v>
      </c>
      <c r="W265" s="204">
        <f t="shared" si="97"/>
        <v>0</v>
      </c>
      <c r="Y265" s="195" t="str">
        <f t="shared" si="71"/>
        <v>OK</v>
      </c>
    </row>
    <row r="266" spans="1:25" outlineLevel="2" x14ac:dyDescent="0.35">
      <c r="A266" s="25"/>
      <c r="B266" s="25" t="s">
        <v>668</v>
      </c>
      <c r="C266" s="26"/>
      <c r="D266" s="27" t="s">
        <v>132</v>
      </c>
      <c r="E266" s="28" t="s">
        <v>111</v>
      </c>
      <c r="F266" s="28"/>
      <c r="G266" s="37"/>
      <c r="H266" s="30">
        <v>1</v>
      </c>
      <c r="I266" s="31" t="s">
        <v>54</v>
      </c>
      <c r="J266" s="31">
        <v>6</v>
      </c>
      <c r="K266" s="30" t="s">
        <v>27</v>
      </c>
      <c r="L266" s="32">
        <v>59000</v>
      </c>
      <c r="M266" s="32" t="s">
        <v>4</v>
      </c>
      <c r="N266" s="33">
        <f t="shared" si="80"/>
        <v>89.944920170072123</v>
      </c>
      <c r="O266" s="159">
        <f t="shared" si="94"/>
        <v>539.66952102043274</v>
      </c>
      <c r="P266" s="37"/>
      <c r="Q266" s="34">
        <f t="shared" si="95"/>
        <v>539.66952102043274</v>
      </c>
      <c r="R266" s="34">
        <f t="shared" si="92"/>
        <v>0</v>
      </c>
      <c r="S266" s="37"/>
      <c r="T266" s="34">
        <f t="shared" ref="T266:V268" si="98">$O266*T$8</f>
        <v>108.22148371277757</v>
      </c>
      <c r="U266" s="34">
        <f t="shared" si="98"/>
        <v>422.15826112862987</v>
      </c>
      <c r="V266" s="34">
        <f t="shared" si="98"/>
        <v>9.2897761790254538</v>
      </c>
      <c r="W266" s="34"/>
      <c r="Y266" s="195" t="str">
        <f t="shared" si="71"/>
        <v>OK</v>
      </c>
    </row>
    <row r="267" spans="1:25" outlineLevel="2" x14ac:dyDescent="0.35">
      <c r="A267" s="25"/>
      <c r="B267" s="25" t="s">
        <v>668</v>
      </c>
      <c r="C267" s="26"/>
      <c r="D267" s="27" t="s">
        <v>132</v>
      </c>
      <c r="E267" s="28" t="s">
        <v>336</v>
      </c>
      <c r="F267" s="28"/>
      <c r="G267" s="37"/>
      <c r="H267" s="30">
        <v>1</v>
      </c>
      <c r="I267" s="31" t="s">
        <v>54</v>
      </c>
      <c r="J267" s="31">
        <v>6</v>
      </c>
      <c r="K267" s="30" t="s">
        <v>27</v>
      </c>
      <c r="L267" s="32">
        <v>300000</v>
      </c>
      <c r="M267" s="32" t="s">
        <v>4</v>
      </c>
      <c r="N267" s="33">
        <f t="shared" si="80"/>
        <v>457.34705171223112</v>
      </c>
      <c r="O267" s="159">
        <f t="shared" si="94"/>
        <v>2744.0823102733866</v>
      </c>
      <c r="P267" s="37"/>
      <c r="Q267" s="34">
        <f t="shared" si="95"/>
        <v>2744.0823102733866</v>
      </c>
      <c r="R267" s="34">
        <f t="shared" si="92"/>
        <v>0</v>
      </c>
      <c r="S267" s="37"/>
      <c r="T267" s="34">
        <f t="shared" si="98"/>
        <v>550.27873074293677</v>
      </c>
      <c r="U267" s="34">
        <f t="shared" si="98"/>
        <v>2146.5674294676091</v>
      </c>
      <c r="V267" s="34">
        <f t="shared" si="98"/>
        <v>47.236150062841283</v>
      </c>
      <c r="W267" s="34"/>
      <c r="Y267" s="195" t="str">
        <f t="shared" si="71"/>
        <v>OK</v>
      </c>
    </row>
    <row r="268" spans="1:25" outlineLevel="2" x14ac:dyDescent="0.35">
      <c r="A268" s="25"/>
      <c r="B268" s="25" t="s">
        <v>668</v>
      </c>
      <c r="C268" s="26"/>
      <c r="D268" s="27" t="s">
        <v>132</v>
      </c>
      <c r="E268" s="28" t="s">
        <v>112</v>
      </c>
      <c r="F268" s="28"/>
      <c r="G268" s="37"/>
      <c r="H268" s="30"/>
      <c r="I268" s="31"/>
      <c r="J268" s="31"/>
      <c r="K268" s="30"/>
      <c r="L268" s="32"/>
      <c r="M268" s="32" t="s">
        <v>4</v>
      </c>
      <c r="N268" s="33">
        <f t="shared" si="80"/>
        <v>0</v>
      </c>
      <c r="O268" s="159">
        <f t="shared" si="94"/>
        <v>0</v>
      </c>
      <c r="P268" s="37"/>
      <c r="Q268" s="34">
        <f t="shared" si="95"/>
        <v>0</v>
      </c>
      <c r="R268" s="34">
        <f t="shared" si="92"/>
        <v>0</v>
      </c>
      <c r="S268" s="37"/>
      <c r="T268" s="34">
        <f t="shared" si="98"/>
        <v>0</v>
      </c>
      <c r="U268" s="34">
        <f t="shared" si="98"/>
        <v>0</v>
      </c>
      <c r="V268" s="34">
        <f t="shared" si="98"/>
        <v>0</v>
      </c>
      <c r="W268" s="34"/>
      <c r="Y268" s="195" t="str">
        <f t="shared" ref="Y268:Y331" si="99">IF(SUM(T268:W268)=O268,"OK",O268-SUM(T268:W268))</f>
        <v>OK</v>
      </c>
    </row>
    <row r="269" spans="1:25" outlineLevel="2" x14ac:dyDescent="0.35">
      <c r="A269" s="25" t="s">
        <v>626</v>
      </c>
      <c r="B269" s="25"/>
      <c r="C269" s="26"/>
      <c r="D269" s="197" t="s">
        <v>132</v>
      </c>
      <c r="E269" s="143" t="s">
        <v>113</v>
      </c>
      <c r="F269" s="64"/>
      <c r="G269" s="198"/>
      <c r="H269" s="199">
        <v>1</v>
      </c>
      <c r="I269" s="200" t="s">
        <v>606</v>
      </c>
      <c r="J269" s="200">
        <v>2</v>
      </c>
      <c r="K269" s="199" t="s">
        <v>51</v>
      </c>
      <c r="L269" s="201">
        <f>IF(M269="EUR",O269/H269/J269,O269*$C$6/H269/J269)</f>
        <v>547500</v>
      </c>
      <c r="M269" s="201" t="s">
        <v>4</v>
      </c>
      <c r="N269" s="202">
        <f>O269/H269/J269</f>
        <v>834.65836937482175</v>
      </c>
      <c r="O269" s="203">
        <f>SUBTOTAL(9,O270:O273)</f>
        <v>1669.3167387496435</v>
      </c>
      <c r="P269" s="198"/>
      <c r="Q269" s="204">
        <f>SUBTOTAL(9,Q270:Q273)</f>
        <v>1669.3167387496435</v>
      </c>
      <c r="R269" s="204">
        <f>SUBTOTAL(9,R270:R273)</f>
        <v>0</v>
      </c>
      <c r="S269" s="198"/>
      <c r="T269" s="204">
        <f>SUBTOTAL(9,T270:T273)</f>
        <v>334.75289453528654</v>
      </c>
      <c r="U269" s="204">
        <f>SUBTOTAL(9,U270:U273)</f>
        <v>1305.8285195927956</v>
      </c>
      <c r="V269" s="204">
        <f>SUBTOTAL(9,V270:V273)</f>
        <v>28.73532462156178</v>
      </c>
      <c r="W269" s="204">
        <f>SUBTOTAL(9,W270:W273)</f>
        <v>0</v>
      </c>
      <c r="Y269" s="195" t="str">
        <f t="shared" si="99"/>
        <v>OK</v>
      </c>
    </row>
    <row r="270" spans="1:25" outlineLevel="2" x14ac:dyDescent="0.35">
      <c r="A270" s="25"/>
      <c r="B270" s="25" t="s">
        <v>668</v>
      </c>
      <c r="C270" s="26"/>
      <c r="D270" s="27" t="s">
        <v>132</v>
      </c>
      <c r="E270" s="28" t="s">
        <v>114</v>
      </c>
      <c r="F270" s="28"/>
      <c r="G270" s="37"/>
      <c r="H270" s="30">
        <v>1</v>
      </c>
      <c r="I270" s="31" t="s">
        <v>115</v>
      </c>
      <c r="J270" s="31">
        <v>2</v>
      </c>
      <c r="K270" s="30" t="s">
        <v>42</v>
      </c>
      <c r="L270" s="32">
        <v>50000</v>
      </c>
      <c r="M270" s="32" t="s">
        <v>4</v>
      </c>
      <c r="N270" s="33">
        <f t="shared" si="80"/>
        <v>76.224508618705187</v>
      </c>
      <c r="O270" s="159">
        <f>+N270*J270*H270</f>
        <v>152.44901723741037</v>
      </c>
      <c r="P270" s="37"/>
      <c r="Q270" s="34">
        <f t="shared" si="95"/>
        <v>152.44901723741037</v>
      </c>
      <c r="R270" s="34">
        <f t="shared" si="92"/>
        <v>0</v>
      </c>
      <c r="S270" s="37"/>
      <c r="T270" s="34">
        <f t="shared" ref="T270:V273" si="100">$O270*T$8</f>
        <v>30.571040596829821</v>
      </c>
      <c r="U270" s="34">
        <f t="shared" si="100"/>
        <v>119.25374608153386</v>
      </c>
      <c r="V270" s="34">
        <f t="shared" si="100"/>
        <v>2.6242305590467381</v>
      </c>
      <c r="W270" s="34"/>
      <c r="Y270" s="195" t="str">
        <f t="shared" si="99"/>
        <v>OK</v>
      </c>
    </row>
    <row r="271" spans="1:25" outlineLevel="2" x14ac:dyDescent="0.35">
      <c r="A271" s="25"/>
      <c r="B271" s="25" t="s">
        <v>668</v>
      </c>
      <c r="C271" s="26"/>
      <c r="D271" s="27" t="s">
        <v>132</v>
      </c>
      <c r="E271" s="28" t="s">
        <v>116</v>
      </c>
      <c r="F271" s="28"/>
      <c r="G271" s="37"/>
      <c r="H271" s="30">
        <v>25</v>
      </c>
      <c r="I271" s="31" t="s">
        <v>65</v>
      </c>
      <c r="J271" s="31">
        <v>2</v>
      </c>
      <c r="K271" s="30" t="s">
        <v>42</v>
      </c>
      <c r="L271" s="32">
        <v>4000</v>
      </c>
      <c r="M271" s="32" t="s">
        <v>4</v>
      </c>
      <c r="N271" s="33">
        <f t="shared" si="80"/>
        <v>6.0979606894964151</v>
      </c>
      <c r="O271" s="159">
        <f>+N271*J271*H271</f>
        <v>304.89803447482075</v>
      </c>
      <c r="P271" s="37"/>
      <c r="Q271" s="34">
        <f t="shared" si="95"/>
        <v>304.89803447482075</v>
      </c>
      <c r="R271" s="34">
        <f t="shared" si="92"/>
        <v>0</v>
      </c>
      <c r="S271" s="37"/>
      <c r="T271" s="34">
        <f t="shared" si="100"/>
        <v>61.142081193659642</v>
      </c>
      <c r="U271" s="34">
        <f t="shared" si="100"/>
        <v>238.50749216306772</v>
      </c>
      <c r="V271" s="34">
        <f t="shared" si="100"/>
        <v>5.2484611180934762</v>
      </c>
      <c r="W271" s="34"/>
      <c r="Y271" s="195" t="str">
        <f t="shared" si="99"/>
        <v>OK</v>
      </c>
    </row>
    <row r="272" spans="1:25" outlineLevel="2" x14ac:dyDescent="0.35">
      <c r="A272" s="25"/>
      <c r="B272" s="25" t="s">
        <v>668</v>
      </c>
      <c r="C272" s="26"/>
      <c r="D272" s="27" t="s">
        <v>132</v>
      </c>
      <c r="E272" s="28" t="s">
        <v>117</v>
      </c>
      <c r="F272" s="28"/>
      <c r="G272" s="37"/>
      <c r="H272" s="30">
        <v>25</v>
      </c>
      <c r="I272" s="31" t="s">
        <v>65</v>
      </c>
      <c r="J272" s="31">
        <v>2</v>
      </c>
      <c r="K272" s="30" t="s">
        <v>42</v>
      </c>
      <c r="L272" s="32">
        <v>7500</v>
      </c>
      <c r="M272" s="32" t="s">
        <v>4</v>
      </c>
      <c r="N272" s="33">
        <f t="shared" si="80"/>
        <v>11.433676292805778</v>
      </c>
      <c r="O272" s="159">
        <f>+N272*J272*H272</f>
        <v>571.68381464028892</v>
      </c>
      <c r="P272" s="37"/>
      <c r="Q272" s="34">
        <f t="shared" si="95"/>
        <v>571.68381464028892</v>
      </c>
      <c r="R272" s="34">
        <f t="shared" si="92"/>
        <v>0</v>
      </c>
      <c r="S272" s="37"/>
      <c r="T272" s="34">
        <f t="shared" si="100"/>
        <v>114.64140223811184</v>
      </c>
      <c r="U272" s="34">
        <f t="shared" si="100"/>
        <v>447.201547805752</v>
      </c>
      <c r="V272" s="34">
        <f t="shared" si="100"/>
        <v>9.8408645964252681</v>
      </c>
      <c r="W272" s="34"/>
      <c r="Y272" s="195" t="str">
        <f t="shared" si="99"/>
        <v>OK</v>
      </c>
    </row>
    <row r="273" spans="1:25" ht="15" outlineLevel="2" thickBot="1" x14ac:dyDescent="0.4">
      <c r="A273" s="25"/>
      <c r="B273" s="25" t="s">
        <v>668</v>
      </c>
      <c r="C273" s="26"/>
      <c r="D273" s="27" t="s">
        <v>132</v>
      </c>
      <c r="E273" s="28" t="s">
        <v>118</v>
      </c>
      <c r="F273" s="28"/>
      <c r="G273" s="37"/>
      <c r="H273" s="30">
        <v>14</v>
      </c>
      <c r="I273" s="31" t="s">
        <v>65</v>
      </c>
      <c r="J273" s="31">
        <v>2</v>
      </c>
      <c r="K273" s="30" t="s">
        <v>42</v>
      </c>
      <c r="L273" s="32">
        <f>7500*2</f>
        <v>15000</v>
      </c>
      <c r="M273" s="32" t="s">
        <v>4</v>
      </c>
      <c r="N273" s="33">
        <f t="shared" si="80"/>
        <v>22.867352585611556</v>
      </c>
      <c r="O273" s="159">
        <f>+N273*J273*H273</f>
        <v>640.28587239712351</v>
      </c>
      <c r="P273" s="37"/>
      <c r="Q273" s="34">
        <f t="shared" si="95"/>
        <v>640.28587239712351</v>
      </c>
      <c r="R273" s="34">
        <f t="shared" si="92"/>
        <v>0</v>
      </c>
      <c r="S273" s="37"/>
      <c r="T273" s="34">
        <f t="shared" si="100"/>
        <v>128.39837050668524</v>
      </c>
      <c r="U273" s="34">
        <f t="shared" si="100"/>
        <v>500.86573354244217</v>
      </c>
      <c r="V273" s="34">
        <f t="shared" si="100"/>
        <v>11.021768347996298</v>
      </c>
      <c r="W273" s="34"/>
      <c r="Y273" s="195" t="str">
        <f t="shared" si="99"/>
        <v>OK</v>
      </c>
    </row>
    <row r="274" spans="1:25" ht="15" outlineLevel="1" thickBot="1" x14ac:dyDescent="0.4">
      <c r="A274" s="40"/>
      <c r="B274" s="41"/>
      <c r="C274" s="42"/>
      <c r="D274" s="42"/>
      <c r="E274" s="43" t="s">
        <v>335</v>
      </c>
      <c r="F274" s="43"/>
      <c r="G274" s="22"/>
      <c r="H274" s="44"/>
      <c r="I274" s="44"/>
      <c r="J274" s="44"/>
      <c r="K274" s="44"/>
      <c r="L274" s="45"/>
      <c r="M274" s="45"/>
      <c r="N274" s="45"/>
      <c r="O274" s="158">
        <f>SUBTOTAL(9,O275:O280)</f>
        <v>8116.385677719727</v>
      </c>
      <c r="P274" s="22"/>
      <c r="Q274" s="46">
        <f>SUBTOTAL(9,Q275:Q280)</f>
        <v>0</v>
      </c>
      <c r="R274" s="46">
        <f>SUBTOTAL(9,R275:R280)</f>
        <v>8116.385677719727</v>
      </c>
      <c r="S274" s="22"/>
      <c r="T274" s="46">
        <f>SUBTOTAL(9,T275:T280)</f>
        <v>1627.6022013752197</v>
      </c>
      <c r="U274" s="46">
        <f>SUBTOTAL(9,U275:U280)</f>
        <v>6349.0694413808633</v>
      </c>
      <c r="V274" s="46">
        <f>SUBTOTAL(9,V275:V280)</f>
        <v>139.71403496364832</v>
      </c>
      <c r="W274" s="46">
        <f>SUBTOTAL(9,W275:W280)</f>
        <v>0</v>
      </c>
      <c r="Y274" s="195" t="str">
        <f t="shared" si="99"/>
        <v>OK</v>
      </c>
    </row>
    <row r="275" spans="1:25" outlineLevel="2" x14ac:dyDescent="0.35">
      <c r="A275" s="25"/>
      <c r="B275" s="25" t="s">
        <v>669</v>
      </c>
      <c r="C275" s="26"/>
      <c r="D275" s="27" t="s">
        <v>125</v>
      </c>
      <c r="E275" s="28" t="s">
        <v>308</v>
      </c>
      <c r="F275" s="28"/>
      <c r="G275" s="37"/>
      <c r="H275" s="30">
        <v>9</v>
      </c>
      <c r="I275" s="31" t="s">
        <v>65</v>
      </c>
      <c r="J275" s="31">
        <v>8</v>
      </c>
      <c r="K275" s="30" t="s">
        <v>180</v>
      </c>
      <c r="L275" s="32">
        <v>15000</v>
      </c>
      <c r="M275" s="32" t="s">
        <v>4</v>
      </c>
      <c r="N275" s="33">
        <f t="shared" si="80"/>
        <v>22.867352585611556</v>
      </c>
      <c r="O275" s="159">
        <f t="shared" ref="O275:O280" si="101">+N275*J275*H275</f>
        <v>1646.4493861640321</v>
      </c>
      <c r="P275" s="37"/>
      <c r="Q275" s="34">
        <f t="shared" ref="Q275:Q280" si="102">IF(D275="MDM",O275,0)</f>
        <v>0</v>
      </c>
      <c r="R275" s="34">
        <f t="shared" ref="R275:R280" si="103">IF(D275="ERAD",O275,0)</f>
        <v>1646.4493861640321</v>
      </c>
      <c r="S275" s="37"/>
      <c r="T275" s="34">
        <f t="shared" ref="T275:V280" si="104">$O275*T$8</f>
        <v>330.16723844576211</v>
      </c>
      <c r="U275" s="34">
        <f t="shared" si="104"/>
        <v>1287.9404576805657</v>
      </c>
      <c r="V275" s="34">
        <f t="shared" si="104"/>
        <v>28.341690037704772</v>
      </c>
      <c r="W275" s="34"/>
      <c r="Y275" s="195" t="str">
        <f t="shared" si="99"/>
        <v>OK</v>
      </c>
    </row>
    <row r="276" spans="1:25" outlineLevel="2" x14ac:dyDescent="0.35">
      <c r="A276" s="25"/>
      <c r="B276" s="25" t="s">
        <v>669</v>
      </c>
      <c r="C276" s="26"/>
      <c r="D276" s="27" t="s">
        <v>125</v>
      </c>
      <c r="E276" s="28" t="s">
        <v>309</v>
      </c>
      <c r="F276" s="28"/>
      <c r="G276" s="37"/>
      <c r="H276" s="30">
        <v>9</v>
      </c>
      <c r="I276" s="31" t="s">
        <v>65</v>
      </c>
      <c r="J276" s="31">
        <v>8</v>
      </c>
      <c r="K276" s="30" t="s">
        <v>180</v>
      </c>
      <c r="L276" s="32">
        <v>7500</v>
      </c>
      <c r="M276" s="32" t="s">
        <v>4</v>
      </c>
      <c r="N276" s="33">
        <f t="shared" si="80"/>
        <v>11.433676292805778</v>
      </c>
      <c r="O276" s="159">
        <f t="shared" si="101"/>
        <v>823.22469308201607</v>
      </c>
      <c r="P276" s="37"/>
      <c r="Q276" s="34">
        <f t="shared" si="102"/>
        <v>0</v>
      </c>
      <c r="R276" s="34">
        <f t="shared" si="103"/>
        <v>823.22469308201607</v>
      </c>
      <c r="S276" s="37"/>
      <c r="T276" s="34">
        <f t="shared" si="104"/>
        <v>165.08361922288105</v>
      </c>
      <c r="U276" s="34">
        <f t="shared" si="104"/>
        <v>643.97022884028286</v>
      </c>
      <c r="V276" s="34">
        <f t="shared" si="104"/>
        <v>14.170845018852386</v>
      </c>
      <c r="W276" s="34"/>
      <c r="Y276" s="195" t="str">
        <f t="shared" si="99"/>
        <v>OK</v>
      </c>
    </row>
    <row r="277" spans="1:25" outlineLevel="2" x14ac:dyDescent="0.35">
      <c r="A277" s="25"/>
      <c r="B277" s="25" t="s">
        <v>669</v>
      </c>
      <c r="C277" s="26"/>
      <c r="D277" s="27" t="s">
        <v>125</v>
      </c>
      <c r="E277" s="28" t="s">
        <v>310</v>
      </c>
      <c r="F277" s="28"/>
      <c r="G277" s="37"/>
      <c r="H277" s="38">
        <v>3</v>
      </c>
      <c r="I277" s="31" t="s">
        <v>210</v>
      </c>
      <c r="J277" s="31">
        <v>8</v>
      </c>
      <c r="K277" s="30" t="s">
        <v>180</v>
      </c>
      <c r="L277" s="39">
        <v>40000</v>
      </c>
      <c r="M277" s="32" t="s">
        <v>4</v>
      </c>
      <c r="N277" s="33">
        <f t="shared" si="80"/>
        <v>60.979606894964149</v>
      </c>
      <c r="O277" s="159">
        <f t="shared" si="101"/>
        <v>1463.5105654791396</v>
      </c>
      <c r="P277" s="37"/>
      <c r="Q277" s="34">
        <f t="shared" si="102"/>
        <v>0</v>
      </c>
      <c r="R277" s="34">
        <f t="shared" si="103"/>
        <v>1463.5105654791396</v>
      </c>
      <c r="S277" s="37"/>
      <c r="T277" s="34">
        <f t="shared" si="104"/>
        <v>293.48198972956629</v>
      </c>
      <c r="U277" s="34">
        <f t="shared" si="104"/>
        <v>1144.835962382725</v>
      </c>
      <c r="V277" s="34">
        <f t="shared" si="104"/>
        <v>25.192613366848686</v>
      </c>
      <c r="W277" s="34"/>
      <c r="Y277" s="195" t="str">
        <f t="shared" si="99"/>
        <v>OK</v>
      </c>
    </row>
    <row r="278" spans="1:25" outlineLevel="2" x14ac:dyDescent="0.35">
      <c r="A278" s="25"/>
      <c r="B278" s="25" t="s">
        <v>669</v>
      </c>
      <c r="C278" s="26"/>
      <c r="D278" s="27" t="s">
        <v>125</v>
      </c>
      <c r="E278" s="28" t="s">
        <v>311</v>
      </c>
      <c r="F278" s="28"/>
      <c r="G278" s="37"/>
      <c r="H278" s="30">
        <v>70</v>
      </c>
      <c r="I278" s="31" t="s">
        <v>139</v>
      </c>
      <c r="J278" s="31">
        <v>8</v>
      </c>
      <c r="K278" s="30" t="s">
        <v>180</v>
      </c>
      <c r="L278" s="32">
        <v>900</v>
      </c>
      <c r="M278" s="32" t="s">
        <v>4</v>
      </c>
      <c r="N278" s="33">
        <f t="shared" si="80"/>
        <v>1.3720411551366933</v>
      </c>
      <c r="O278" s="159">
        <f t="shared" si="101"/>
        <v>768.34304687654821</v>
      </c>
      <c r="P278" s="37"/>
      <c r="Q278" s="34">
        <f t="shared" si="102"/>
        <v>0</v>
      </c>
      <c r="R278" s="34">
        <f t="shared" si="103"/>
        <v>768.34304687654821</v>
      </c>
      <c r="S278" s="37"/>
      <c r="T278" s="34">
        <f t="shared" si="104"/>
        <v>154.07804460802228</v>
      </c>
      <c r="U278" s="34">
        <f t="shared" si="104"/>
        <v>601.03888025093056</v>
      </c>
      <c r="V278" s="34">
        <f t="shared" si="104"/>
        <v>13.226122017595559</v>
      </c>
      <c r="W278" s="34"/>
      <c r="Y278" s="195" t="str">
        <f t="shared" si="99"/>
        <v>OK</v>
      </c>
    </row>
    <row r="279" spans="1:25" outlineLevel="2" x14ac:dyDescent="0.35">
      <c r="A279" s="25"/>
      <c r="B279" s="25" t="s">
        <v>669</v>
      </c>
      <c r="C279" s="26"/>
      <c r="D279" s="27" t="s">
        <v>125</v>
      </c>
      <c r="E279" s="28" t="s">
        <v>312</v>
      </c>
      <c r="F279" s="28"/>
      <c r="G279" s="37"/>
      <c r="H279" s="30">
        <v>9</v>
      </c>
      <c r="I279" s="31" t="s">
        <v>65</v>
      </c>
      <c r="J279" s="31">
        <v>8</v>
      </c>
      <c r="K279" s="30" t="s">
        <v>180</v>
      </c>
      <c r="L279" s="32">
        <v>20000</v>
      </c>
      <c r="M279" s="32" t="s">
        <v>4</v>
      </c>
      <c r="N279" s="33">
        <f t="shared" si="80"/>
        <v>30.489803447482075</v>
      </c>
      <c r="O279" s="159">
        <f t="shared" si="101"/>
        <v>2195.2658482187094</v>
      </c>
      <c r="P279" s="37"/>
      <c r="Q279" s="34">
        <f t="shared" si="102"/>
        <v>0</v>
      </c>
      <c r="R279" s="34">
        <f t="shared" si="103"/>
        <v>2195.2658482187094</v>
      </c>
      <c r="S279" s="37"/>
      <c r="T279" s="34">
        <f t="shared" si="104"/>
        <v>440.22298459434944</v>
      </c>
      <c r="U279" s="34">
        <f t="shared" si="104"/>
        <v>1717.2539435740875</v>
      </c>
      <c r="V279" s="34">
        <f t="shared" si="104"/>
        <v>37.788920050273028</v>
      </c>
      <c r="W279" s="34"/>
      <c r="Y279" s="195" t="str">
        <f t="shared" si="99"/>
        <v>OK</v>
      </c>
    </row>
    <row r="280" spans="1:25" ht="15" outlineLevel="2" thickBot="1" x14ac:dyDescent="0.4">
      <c r="A280" s="25"/>
      <c r="B280" s="25" t="s">
        <v>669</v>
      </c>
      <c r="C280" s="26"/>
      <c r="D280" s="27" t="s">
        <v>125</v>
      </c>
      <c r="E280" s="28" t="s">
        <v>313</v>
      </c>
      <c r="F280" s="28"/>
      <c r="G280" s="37"/>
      <c r="H280" s="30">
        <v>1</v>
      </c>
      <c r="I280" s="31" t="s">
        <v>65</v>
      </c>
      <c r="J280" s="31">
        <v>8</v>
      </c>
      <c r="K280" s="30" t="s">
        <v>180</v>
      </c>
      <c r="L280" s="32">
        <v>100000</v>
      </c>
      <c r="M280" s="32" t="s">
        <v>4</v>
      </c>
      <c r="N280" s="33">
        <f t="shared" si="80"/>
        <v>152.44901723741037</v>
      </c>
      <c r="O280" s="159">
        <f t="shared" si="101"/>
        <v>1219.592137899283</v>
      </c>
      <c r="P280" s="37"/>
      <c r="Q280" s="34">
        <f t="shared" si="102"/>
        <v>0</v>
      </c>
      <c r="R280" s="34">
        <f t="shared" si="103"/>
        <v>1219.592137899283</v>
      </c>
      <c r="S280" s="37"/>
      <c r="T280" s="34">
        <f t="shared" si="104"/>
        <v>244.56832477463857</v>
      </c>
      <c r="U280" s="34">
        <f t="shared" si="104"/>
        <v>954.0299686522709</v>
      </c>
      <c r="V280" s="34">
        <f t="shared" si="104"/>
        <v>20.993844472373905</v>
      </c>
      <c r="W280" s="34"/>
      <c r="Y280" s="195" t="str">
        <f t="shared" si="99"/>
        <v>OK</v>
      </c>
    </row>
    <row r="281" spans="1:25" ht="15" outlineLevel="1" thickBot="1" x14ac:dyDescent="0.4">
      <c r="A281" s="40"/>
      <c r="B281" s="41"/>
      <c r="C281" s="42"/>
      <c r="D281" s="42"/>
      <c r="E281" s="43" t="s">
        <v>119</v>
      </c>
      <c r="F281" s="43"/>
      <c r="G281" s="22"/>
      <c r="H281" s="44"/>
      <c r="I281" s="44"/>
      <c r="J281" s="44"/>
      <c r="K281" s="44"/>
      <c r="L281" s="45"/>
      <c r="M281" s="45"/>
      <c r="N281" s="45"/>
      <c r="O281" s="158">
        <f>SUBTOTAL(9,O282:O283)</f>
        <v>9900</v>
      </c>
      <c r="P281" s="22"/>
      <c r="Q281" s="46">
        <f>SUBTOTAL(9,Q282:Q283)</f>
        <v>9900</v>
      </c>
      <c r="R281" s="46">
        <f>SUBTOTAL(9,R282:R283)</f>
        <v>0</v>
      </c>
      <c r="S281" s="22"/>
      <c r="T281" s="46">
        <f>SUBTOTAL(9,T282:T283)</f>
        <v>1985.2755196006954</v>
      </c>
      <c r="U281" s="46">
        <f>SUBTOTAL(9,U282:U283)</f>
        <v>7744.307622322066</v>
      </c>
      <c r="V281" s="46">
        <f>SUBTOTAL(9,V282:V283)</f>
        <v>170.4168580772415</v>
      </c>
      <c r="W281" s="46">
        <f>SUBTOTAL(9,W282:W283)</f>
        <v>0</v>
      </c>
      <c r="Y281" s="195" t="str">
        <f t="shared" si="99"/>
        <v>OK</v>
      </c>
    </row>
    <row r="282" spans="1:25" outlineLevel="2" x14ac:dyDescent="0.35">
      <c r="A282" s="25"/>
      <c r="B282" s="25" t="s">
        <v>670</v>
      </c>
      <c r="C282" s="26"/>
      <c r="D282" s="27" t="s">
        <v>132</v>
      </c>
      <c r="E282" s="57" t="s">
        <v>120</v>
      </c>
      <c r="F282" s="28"/>
      <c r="G282" s="37"/>
      <c r="H282" s="30"/>
      <c r="I282" s="31"/>
      <c r="J282" s="31"/>
      <c r="K282" s="30"/>
      <c r="L282" s="32"/>
      <c r="M282" s="32"/>
      <c r="N282" s="33">
        <f t="shared" si="80"/>
        <v>0</v>
      </c>
      <c r="O282" s="159"/>
      <c r="P282" s="37"/>
      <c r="Q282" s="34">
        <f>IF(D282="MDM",O282,0)</f>
        <v>0</v>
      </c>
      <c r="R282" s="34">
        <f>IF(D282="ERAD",O282,0)</f>
        <v>0</v>
      </c>
      <c r="S282" s="37"/>
      <c r="T282" s="34">
        <f t="shared" ref="T282:V283" si="105">$O282*T$8</f>
        <v>0</v>
      </c>
      <c r="U282" s="34">
        <f t="shared" si="105"/>
        <v>0</v>
      </c>
      <c r="V282" s="34">
        <f t="shared" si="105"/>
        <v>0</v>
      </c>
      <c r="W282" s="34"/>
      <c r="Y282" s="195" t="str">
        <f t="shared" si="99"/>
        <v>OK</v>
      </c>
    </row>
    <row r="283" spans="1:25" ht="15" outlineLevel="2" thickBot="1" x14ac:dyDescent="0.4">
      <c r="A283" s="25" t="s">
        <v>549</v>
      </c>
      <c r="B283" s="25" t="s">
        <v>670</v>
      </c>
      <c r="C283" s="26"/>
      <c r="D283" s="27" t="s">
        <v>132</v>
      </c>
      <c r="E283" s="28" t="s">
        <v>121</v>
      </c>
      <c r="F283" s="28"/>
      <c r="G283" s="37"/>
      <c r="H283" s="31">
        <v>1</v>
      </c>
      <c r="I283" s="31" t="s">
        <v>54</v>
      </c>
      <c r="J283" s="31">
        <v>22</v>
      </c>
      <c r="K283" s="31" t="s">
        <v>27</v>
      </c>
      <c r="L283" s="31">
        <v>450</v>
      </c>
      <c r="M283" s="31" t="s">
        <v>3</v>
      </c>
      <c r="N283" s="33">
        <f t="shared" si="80"/>
        <v>450</v>
      </c>
      <c r="O283" s="159">
        <f>+N283*J283*H283</f>
        <v>9900</v>
      </c>
      <c r="P283" s="37"/>
      <c r="Q283" s="34">
        <f>IF(D283="MDM",O283,0)</f>
        <v>9900</v>
      </c>
      <c r="R283" s="34">
        <f>IF(D283="ERAD",O283,0)</f>
        <v>0</v>
      </c>
      <c r="S283" s="37"/>
      <c r="T283" s="34">
        <f t="shared" si="105"/>
        <v>1985.2755196006954</v>
      </c>
      <c r="U283" s="34">
        <f t="shared" si="105"/>
        <v>7744.307622322066</v>
      </c>
      <c r="V283" s="34">
        <f t="shared" si="105"/>
        <v>170.4168580772415</v>
      </c>
      <c r="W283" s="34"/>
      <c r="Y283" s="195" t="str">
        <f t="shared" si="99"/>
        <v>OK</v>
      </c>
    </row>
    <row r="284" spans="1:25" ht="15" thickBot="1" x14ac:dyDescent="0.4">
      <c r="A284" s="144"/>
      <c r="B284" s="341" t="s">
        <v>405</v>
      </c>
      <c r="C284" s="342"/>
      <c r="D284" s="342"/>
      <c r="E284" s="342"/>
      <c r="F284" s="342"/>
      <c r="G284" s="22"/>
      <c r="H284" s="154"/>
      <c r="I284" s="155"/>
      <c r="J284" s="155"/>
      <c r="K284" s="155"/>
      <c r="L284" s="156"/>
      <c r="M284" s="156"/>
      <c r="N284" s="156"/>
      <c r="O284" s="157">
        <f>SUBTOTAL(9,O285:O291)</f>
        <v>33652.612899930944</v>
      </c>
      <c r="P284" s="22"/>
      <c r="Q284" s="145">
        <f>SUBTOTAL(9,Q285:Q291)</f>
        <v>33652.612899930944</v>
      </c>
      <c r="R284" s="145">
        <f>SUBTOTAL(9,R285:R291)</f>
        <v>0</v>
      </c>
      <c r="S284" s="22"/>
      <c r="T284" s="145">
        <f>SUBTOTAL(9,T285:T291)</f>
        <v>0</v>
      </c>
      <c r="U284" s="145">
        <f>SUBTOTAL(9,U285:U291)</f>
        <v>0</v>
      </c>
      <c r="V284" s="145">
        <f>SUBTOTAL(9,V285:V291)</f>
        <v>0</v>
      </c>
      <c r="W284" s="145">
        <f>SUBTOTAL(9,W285:W291)</f>
        <v>33652.612899930944</v>
      </c>
      <c r="Y284" s="195" t="str">
        <f t="shared" si="99"/>
        <v>OK</v>
      </c>
    </row>
    <row r="285" spans="1:25" ht="15" outlineLevel="1" thickBot="1" x14ac:dyDescent="0.4">
      <c r="A285" s="40"/>
      <c r="B285" s="41"/>
      <c r="C285" s="42"/>
      <c r="D285" s="42"/>
      <c r="E285" s="43" t="s">
        <v>106</v>
      </c>
      <c r="F285" s="43"/>
      <c r="G285" s="22"/>
      <c r="H285" s="44"/>
      <c r="I285" s="44"/>
      <c r="J285" s="44"/>
      <c r="K285" s="44"/>
      <c r="L285" s="45"/>
      <c r="M285" s="45"/>
      <c r="N285" s="45"/>
      <c r="O285" s="158">
        <f>SUBTOTAL(9,O286:O288)</f>
        <v>8652.6128999309403</v>
      </c>
      <c r="P285" s="22"/>
      <c r="Q285" s="46">
        <f>SUBTOTAL(9,Q286:Q288)</f>
        <v>8652.6128999309403</v>
      </c>
      <c r="R285" s="46">
        <f>SUBTOTAL(9,R286:R288)</f>
        <v>0</v>
      </c>
      <c r="S285" s="22"/>
      <c r="T285" s="46">
        <f>SUBTOTAL(9,T286:T288)</f>
        <v>0</v>
      </c>
      <c r="U285" s="46">
        <f>SUBTOTAL(9,U286:U288)</f>
        <v>0</v>
      </c>
      <c r="V285" s="46">
        <f>SUBTOTAL(9,V286:V288)</f>
        <v>0</v>
      </c>
      <c r="W285" s="46">
        <f>SUBTOTAL(9,W286:W288)</f>
        <v>8652.6128999309403</v>
      </c>
      <c r="Y285" s="195" t="str">
        <f t="shared" si="99"/>
        <v>OK</v>
      </c>
    </row>
    <row r="286" spans="1:25" outlineLevel="2" x14ac:dyDescent="0.35">
      <c r="A286" s="25"/>
      <c r="B286" s="25"/>
      <c r="C286" s="26"/>
      <c r="D286" s="27" t="s">
        <v>132</v>
      </c>
      <c r="E286" s="143" t="s">
        <v>399</v>
      </c>
      <c r="F286" s="28"/>
      <c r="G286" s="37"/>
      <c r="H286" s="30"/>
      <c r="I286" s="31"/>
      <c r="J286" s="31"/>
      <c r="K286" s="30"/>
      <c r="L286" s="63"/>
      <c r="M286" s="32" t="s">
        <v>4</v>
      </c>
      <c r="N286" s="33">
        <f t="shared" ref="N286:N291" si="106">IF(M286="EUR",L286,L286/$C$6)</f>
        <v>0</v>
      </c>
      <c r="O286" s="159">
        <f t="shared" ref="O286:O288" si="107">+N286*J286*H286</f>
        <v>0</v>
      </c>
      <c r="P286" s="37"/>
      <c r="Q286" s="34">
        <f t="shared" ref="Q286:Q288" si="108">IF(D286="MDM",O286,0)</f>
        <v>0</v>
      </c>
      <c r="R286" s="34">
        <f t="shared" ref="R286:R288" si="109">IF(D286="ERAD",O286,0)</f>
        <v>0</v>
      </c>
      <c r="S286" s="37"/>
      <c r="T286" s="34"/>
      <c r="U286" s="34"/>
      <c r="V286" s="34"/>
      <c r="W286" s="34">
        <f t="shared" ref="W286:W291" si="110">O286</f>
        <v>0</v>
      </c>
      <c r="Y286" s="195" t="str">
        <f t="shared" si="99"/>
        <v>OK</v>
      </c>
    </row>
    <row r="287" spans="1:25" outlineLevel="2" x14ac:dyDescent="0.35">
      <c r="A287" s="25" t="s">
        <v>567</v>
      </c>
      <c r="B287" s="25" t="s">
        <v>671</v>
      </c>
      <c r="C287" s="26"/>
      <c r="D287" s="27" t="s">
        <v>132</v>
      </c>
      <c r="E287" s="28" t="s">
        <v>400</v>
      </c>
      <c r="F287" s="28"/>
      <c r="G287" s="37"/>
      <c r="H287" s="30">
        <v>2</v>
      </c>
      <c r="I287" s="31" t="s">
        <v>401</v>
      </c>
      <c r="J287" s="31">
        <v>2</v>
      </c>
      <c r="K287" s="30" t="s">
        <v>42</v>
      </c>
      <c r="L287" s="63">
        <v>1500</v>
      </c>
      <c r="M287" s="32" t="s">
        <v>3</v>
      </c>
      <c r="N287" s="33">
        <f t="shared" si="106"/>
        <v>1500</v>
      </c>
      <c r="O287" s="159">
        <f t="shared" si="107"/>
        <v>6000</v>
      </c>
      <c r="P287" s="37"/>
      <c r="Q287" s="34">
        <f t="shared" si="108"/>
        <v>6000</v>
      </c>
      <c r="R287" s="34">
        <f t="shared" si="109"/>
        <v>0</v>
      </c>
      <c r="S287" s="37"/>
      <c r="T287" s="34"/>
      <c r="U287" s="34"/>
      <c r="V287" s="34"/>
      <c r="W287" s="34">
        <f t="shared" si="110"/>
        <v>6000</v>
      </c>
      <c r="Y287" s="195" t="str">
        <f t="shared" si="99"/>
        <v>OK</v>
      </c>
    </row>
    <row r="288" spans="1:25" ht="15" outlineLevel="2" thickBot="1" x14ac:dyDescent="0.4">
      <c r="A288" s="25" t="s">
        <v>550</v>
      </c>
      <c r="B288" s="25" t="s">
        <v>671</v>
      </c>
      <c r="C288" s="26"/>
      <c r="D288" s="27" t="s">
        <v>132</v>
      </c>
      <c r="E288" s="28" t="s">
        <v>122</v>
      </c>
      <c r="F288" s="28"/>
      <c r="G288" s="37"/>
      <c r="H288" s="38">
        <v>1</v>
      </c>
      <c r="I288" s="31" t="s">
        <v>54</v>
      </c>
      <c r="J288" s="31">
        <v>6</v>
      </c>
      <c r="K288" s="30" t="s">
        <v>27</v>
      </c>
      <c r="L288" s="63">
        <v>290000</v>
      </c>
      <c r="M288" s="32" t="s">
        <v>4</v>
      </c>
      <c r="N288" s="33">
        <f t="shared" si="106"/>
        <v>442.10214998849011</v>
      </c>
      <c r="O288" s="159">
        <f t="shared" si="107"/>
        <v>2652.6128999309408</v>
      </c>
      <c r="P288" s="37"/>
      <c r="Q288" s="34">
        <f t="shared" si="108"/>
        <v>2652.6128999309408</v>
      </c>
      <c r="R288" s="34">
        <f t="shared" si="109"/>
        <v>0</v>
      </c>
      <c r="S288" s="37"/>
      <c r="T288" s="34"/>
      <c r="U288" s="34"/>
      <c r="V288" s="34"/>
      <c r="W288" s="34">
        <f t="shared" si="110"/>
        <v>2652.6128999309408</v>
      </c>
      <c r="Y288" s="195" t="str">
        <f t="shared" si="99"/>
        <v>OK</v>
      </c>
    </row>
    <row r="289" spans="1:31" ht="15" outlineLevel="1" thickBot="1" x14ac:dyDescent="0.4">
      <c r="A289" s="40"/>
      <c r="B289" s="41"/>
      <c r="C289" s="42"/>
      <c r="D289" s="42"/>
      <c r="E289" s="43" t="s">
        <v>119</v>
      </c>
      <c r="F289" s="43"/>
      <c r="G289" s="22"/>
      <c r="H289" s="44"/>
      <c r="I289" s="44"/>
      <c r="J289" s="44"/>
      <c r="K289" s="44"/>
      <c r="L289" s="45"/>
      <c r="M289" s="45"/>
      <c r="N289" s="45"/>
      <c r="O289" s="158">
        <f>SUBTOTAL(9,O290:O291)</f>
        <v>25000</v>
      </c>
      <c r="P289" s="22"/>
      <c r="Q289" s="46">
        <f>SUBTOTAL(9,Q290:Q291)</f>
        <v>25000</v>
      </c>
      <c r="R289" s="46">
        <f>SUBTOTAL(9,R290:R291)</f>
        <v>0</v>
      </c>
      <c r="S289" s="22"/>
      <c r="T289" s="46">
        <f>SUBTOTAL(9,T290:T291)</f>
        <v>0</v>
      </c>
      <c r="U289" s="46">
        <f>SUBTOTAL(9,U290:U291)</f>
        <v>0</v>
      </c>
      <c r="V289" s="46">
        <f>SUBTOTAL(9,V290:V291)</f>
        <v>0</v>
      </c>
      <c r="W289" s="46">
        <f>SUBTOTAL(9,W290:W291)</f>
        <v>25000</v>
      </c>
      <c r="Y289" s="195" t="str">
        <f t="shared" si="99"/>
        <v>OK</v>
      </c>
    </row>
    <row r="290" spans="1:31" outlineLevel="2" x14ac:dyDescent="0.35">
      <c r="A290" s="25" t="s">
        <v>627</v>
      </c>
      <c r="B290" s="25" t="s">
        <v>672</v>
      </c>
      <c r="C290" s="26"/>
      <c r="D290" s="27" t="s">
        <v>132</v>
      </c>
      <c r="E290" s="28" t="s">
        <v>402</v>
      </c>
      <c r="F290" s="28"/>
      <c r="G290" s="37"/>
      <c r="H290" s="31">
        <v>1</v>
      </c>
      <c r="I290" s="31" t="s">
        <v>403</v>
      </c>
      <c r="J290" s="31">
        <v>1</v>
      </c>
      <c r="K290" s="31" t="s">
        <v>51</v>
      </c>
      <c r="L290" s="63">
        <v>15000</v>
      </c>
      <c r="M290" s="32" t="s">
        <v>3</v>
      </c>
      <c r="N290" s="33">
        <f t="shared" si="106"/>
        <v>15000</v>
      </c>
      <c r="O290" s="159">
        <f>+N290*J290*H290</f>
        <v>15000</v>
      </c>
      <c r="P290" s="37"/>
      <c r="Q290" s="34">
        <f>IF(D290="MDM",O290,0)</f>
        <v>15000</v>
      </c>
      <c r="R290" s="34">
        <f>IF(D290="ERAD",O290,0)</f>
        <v>0</v>
      </c>
      <c r="S290" s="37"/>
      <c r="T290" s="34"/>
      <c r="U290" s="34"/>
      <c r="V290" s="34"/>
      <c r="W290" s="34">
        <f t="shared" si="110"/>
        <v>15000</v>
      </c>
      <c r="Y290" s="195" t="str">
        <f t="shared" si="99"/>
        <v>OK</v>
      </c>
    </row>
    <row r="291" spans="1:31" ht="15" outlineLevel="2" thickBot="1" x14ac:dyDescent="0.4">
      <c r="A291" s="25" t="s">
        <v>638</v>
      </c>
      <c r="B291" s="25" t="s">
        <v>672</v>
      </c>
      <c r="C291" s="26"/>
      <c r="D291" s="27" t="s">
        <v>132</v>
      </c>
      <c r="E291" s="28" t="s">
        <v>123</v>
      </c>
      <c r="F291" s="28"/>
      <c r="G291" s="37"/>
      <c r="H291" s="31">
        <v>1</v>
      </c>
      <c r="I291" s="31" t="s">
        <v>404</v>
      </c>
      <c r="J291" s="31">
        <v>1</v>
      </c>
      <c r="K291" s="31" t="s">
        <v>51</v>
      </c>
      <c r="L291" s="63">
        <v>10000</v>
      </c>
      <c r="M291" s="32" t="s">
        <v>3</v>
      </c>
      <c r="N291" s="33">
        <f t="shared" si="106"/>
        <v>10000</v>
      </c>
      <c r="O291" s="159">
        <f>+N291*J291*H291</f>
        <v>10000</v>
      </c>
      <c r="P291" s="37"/>
      <c r="Q291" s="34">
        <f>IF(D291="MDM",O291,0)</f>
        <v>10000</v>
      </c>
      <c r="R291" s="34">
        <f>IF(D291="ERAD",O291,0)</f>
        <v>0</v>
      </c>
      <c r="S291" s="37"/>
      <c r="T291" s="34"/>
      <c r="U291" s="34"/>
      <c r="V291" s="34"/>
      <c r="W291" s="34">
        <f t="shared" si="110"/>
        <v>10000</v>
      </c>
      <c r="Y291" s="195" t="str">
        <f t="shared" si="99"/>
        <v>OK</v>
      </c>
    </row>
    <row r="292" spans="1:31" ht="15" thickBot="1" x14ac:dyDescent="0.4">
      <c r="A292" s="144"/>
      <c r="B292" s="341" t="s">
        <v>15</v>
      </c>
      <c r="C292" s="342"/>
      <c r="D292" s="342"/>
      <c r="E292" s="342"/>
      <c r="F292" s="342"/>
      <c r="G292" s="22"/>
      <c r="H292" s="154"/>
      <c r="I292" s="155"/>
      <c r="J292" s="155"/>
      <c r="K292" s="155"/>
      <c r="L292" s="156"/>
      <c r="M292" s="156"/>
      <c r="N292" s="156"/>
      <c r="O292" s="157">
        <f>SUBTOTAL(9,O293:O496)</f>
        <v>622213.55363232607</v>
      </c>
      <c r="P292" s="22"/>
      <c r="Q292" s="145">
        <f>SUBTOTAL(9,Q293:Q496)</f>
        <v>520102.34817221225</v>
      </c>
      <c r="R292" s="145">
        <f>SUBTOTAL(9,R293:R496)</f>
        <v>102111.205460114</v>
      </c>
      <c r="S292" s="22"/>
      <c r="T292" s="145">
        <f>SUBTOTAL(9,T293:T496)</f>
        <v>124774.2763626274</v>
      </c>
      <c r="U292" s="145">
        <f>SUBTOTAL(9,U293:U496)</f>
        <v>486728.6026370629</v>
      </c>
      <c r="V292" s="145">
        <f>SUBTOTAL(9,V293:V496)</f>
        <v>10710.674632635981</v>
      </c>
      <c r="W292" s="145">
        <f>SUBTOTAL(9,W293:W496)</f>
        <v>0</v>
      </c>
      <c r="Y292" s="195" t="str">
        <f t="shared" si="99"/>
        <v>OK</v>
      </c>
      <c r="AC292" s="193">
        <f>T292/$O$292</f>
        <v>0.200532880767747</v>
      </c>
      <c r="AD292" s="193">
        <f>U292/$O$292</f>
        <v>0.78225329518404707</v>
      </c>
      <c r="AE292" s="193">
        <f>V292/$O$292</f>
        <v>1.7213824048206212E-2</v>
      </c>
    </row>
    <row r="293" spans="1:31" ht="15" outlineLevel="1" thickBot="1" x14ac:dyDescent="0.4">
      <c r="A293" s="40" t="s">
        <v>556</v>
      </c>
      <c r="B293" s="41"/>
      <c r="C293" s="42"/>
      <c r="D293" s="42"/>
      <c r="E293" s="43" t="s">
        <v>124</v>
      </c>
      <c r="F293" s="43"/>
      <c r="G293" s="22"/>
      <c r="H293" s="44"/>
      <c r="I293" s="44"/>
      <c r="J293" s="44"/>
      <c r="K293" s="44"/>
      <c r="L293" s="45"/>
      <c r="M293" s="45"/>
      <c r="N293" s="45"/>
      <c r="O293" s="158">
        <f>SUBTOTAL(9,O294:O397)</f>
        <v>124774.2763626274</v>
      </c>
      <c r="P293" s="22"/>
      <c r="Q293" s="46">
        <f>SUBTOTAL(9,Q294:Q397)</f>
        <v>27373.745535149406</v>
      </c>
      <c r="R293" s="46">
        <f>SUBTOTAL(9,R294:R397)</f>
        <v>97400.530827477996</v>
      </c>
      <c r="S293" s="22"/>
      <c r="T293" s="46">
        <f>SUBTOTAL(9,T294:T397)</f>
        <v>124774.2763626274</v>
      </c>
      <c r="U293" s="46">
        <f>SUBTOTAL(9,U294:U397)</f>
        <v>0</v>
      </c>
      <c r="V293" s="46">
        <f>SUBTOTAL(9,V294:V397)</f>
        <v>0</v>
      </c>
      <c r="W293" s="46">
        <f>SUBTOTAL(9,W294:W397)</f>
        <v>0</v>
      </c>
      <c r="Y293" s="195" t="str">
        <f t="shared" si="99"/>
        <v>OK</v>
      </c>
    </row>
    <row r="294" spans="1:31" ht="15" outlineLevel="2" thickBot="1" x14ac:dyDescent="0.4">
      <c r="A294" s="47" t="s">
        <v>557</v>
      </c>
      <c r="B294" s="48"/>
      <c r="C294" s="49"/>
      <c r="D294" s="49"/>
      <c r="E294" s="59" t="s">
        <v>349</v>
      </c>
      <c r="F294" s="50"/>
      <c r="G294" s="51"/>
      <c r="H294" s="49">
        <v>1</v>
      </c>
      <c r="I294" s="49" t="s">
        <v>606</v>
      </c>
      <c r="J294" s="49">
        <v>2</v>
      </c>
      <c r="K294" s="49" t="s">
        <v>51</v>
      </c>
      <c r="L294" s="49">
        <f>IF(M294="EUR",O294/H294/J294,O294*$C$6/H294/J294)</f>
        <v>16048000.000000002</v>
      </c>
      <c r="M294" s="49" t="s">
        <v>4</v>
      </c>
      <c r="N294" s="49">
        <f>O294/H294/J294</f>
        <v>24465.018286259619</v>
      </c>
      <c r="O294" s="162">
        <f>SUBTOTAL(9,O295:O313)</f>
        <v>48930.036572519239</v>
      </c>
      <c r="P294" s="51"/>
      <c r="Q294" s="52">
        <f>SUBTOTAL(9,Q295:Q313)</f>
        <v>0</v>
      </c>
      <c r="R294" s="52">
        <f>SUBTOTAL(9,R295:R313)</f>
        <v>48930.036572519239</v>
      </c>
      <c r="S294" s="51"/>
      <c r="T294" s="52">
        <f>SUBTOTAL(9,T295:T313)</f>
        <v>48930.036572519239</v>
      </c>
      <c r="U294" s="52">
        <f>SUBTOTAL(9,U295:U313)</f>
        <v>0</v>
      </c>
      <c r="V294" s="52">
        <f>SUBTOTAL(9,V295:V313)</f>
        <v>0</v>
      </c>
      <c r="W294" s="52">
        <f>SUBTOTAL(9,W295:W313)</f>
        <v>0</v>
      </c>
      <c r="Y294" s="195" t="str">
        <f t="shared" si="99"/>
        <v>OK</v>
      </c>
    </row>
    <row r="295" spans="1:31" outlineLevel="2" x14ac:dyDescent="0.35">
      <c r="A295" s="25"/>
      <c r="B295" s="53" t="s">
        <v>673</v>
      </c>
      <c r="C295" s="26"/>
      <c r="D295" s="27" t="s">
        <v>125</v>
      </c>
      <c r="E295" s="143" t="s">
        <v>226</v>
      </c>
      <c r="F295" s="28" t="s">
        <v>227</v>
      </c>
      <c r="G295" s="37"/>
      <c r="H295" s="30"/>
      <c r="I295" s="31"/>
      <c r="J295" s="31"/>
      <c r="K295" s="30"/>
      <c r="L295" s="32"/>
      <c r="M295" s="32" t="s">
        <v>4</v>
      </c>
      <c r="N295" s="33">
        <f t="shared" ref="N295:N336" si="111">IF(M295="EUR",L295,L295/$C$6)</f>
        <v>0</v>
      </c>
      <c r="O295" s="161">
        <f t="shared" ref="O295:O313" si="112">+N295*J295*H295</f>
        <v>0</v>
      </c>
      <c r="P295" s="37"/>
      <c r="Q295" s="54">
        <f t="shared" ref="Q295:Q313" si="113">IF(D295="MDM",O295,0)</f>
        <v>0</v>
      </c>
      <c r="R295" s="54">
        <f t="shared" ref="R295:R313" si="114">IF(D295="ERAD",O295,0)</f>
        <v>0</v>
      </c>
      <c r="S295" s="37"/>
      <c r="T295" s="54">
        <f>O295</f>
        <v>0</v>
      </c>
      <c r="U295" s="54"/>
      <c r="V295" s="54"/>
      <c r="W295" s="54"/>
      <c r="Y295" s="195" t="str">
        <f t="shared" si="99"/>
        <v>OK</v>
      </c>
    </row>
    <row r="296" spans="1:31" outlineLevel="2" x14ac:dyDescent="0.35">
      <c r="A296" s="25"/>
      <c r="B296" s="53" t="s">
        <v>673</v>
      </c>
      <c r="C296" s="26"/>
      <c r="D296" s="27" t="s">
        <v>125</v>
      </c>
      <c r="E296" s="28" t="s">
        <v>217</v>
      </c>
      <c r="F296" s="28"/>
      <c r="G296" s="37"/>
      <c r="H296" s="30">
        <v>6</v>
      </c>
      <c r="I296" s="31" t="s">
        <v>65</v>
      </c>
      <c r="J296" s="31">
        <v>2</v>
      </c>
      <c r="K296" s="30" t="s">
        <v>140</v>
      </c>
      <c r="L296" s="32">
        <v>2500</v>
      </c>
      <c r="M296" s="32" t="s">
        <v>4</v>
      </c>
      <c r="N296" s="33">
        <f t="shared" si="111"/>
        <v>3.8112254309352593</v>
      </c>
      <c r="O296" s="159">
        <f t="shared" si="112"/>
        <v>45.734705171223112</v>
      </c>
      <c r="P296" s="37"/>
      <c r="Q296" s="34">
        <f t="shared" si="113"/>
        <v>0</v>
      </c>
      <c r="R296" s="34">
        <f t="shared" si="114"/>
        <v>45.734705171223112</v>
      </c>
      <c r="S296" s="37"/>
      <c r="T296" s="54">
        <f t="shared" ref="T296:T359" si="115">O296</f>
        <v>45.734705171223112</v>
      </c>
      <c r="U296" s="34"/>
      <c r="V296" s="34"/>
      <c r="W296" s="34"/>
      <c r="Y296" s="195" t="str">
        <f t="shared" si="99"/>
        <v>OK</v>
      </c>
    </row>
    <row r="297" spans="1:31" outlineLevel="2" x14ac:dyDescent="0.35">
      <c r="A297" s="25"/>
      <c r="B297" s="53" t="s">
        <v>673</v>
      </c>
      <c r="C297" s="26"/>
      <c r="D297" s="27" t="s">
        <v>125</v>
      </c>
      <c r="E297" s="28" t="s">
        <v>218</v>
      </c>
      <c r="F297" s="28"/>
      <c r="G297" s="37"/>
      <c r="H297" s="30">
        <v>91.5</v>
      </c>
      <c r="I297" s="31" t="s">
        <v>65</v>
      </c>
      <c r="J297" s="31">
        <v>2</v>
      </c>
      <c r="K297" s="30" t="s">
        <v>140</v>
      </c>
      <c r="L297" s="32">
        <v>7500</v>
      </c>
      <c r="M297" s="32" t="s">
        <v>4</v>
      </c>
      <c r="N297" s="33">
        <f t="shared" si="111"/>
        <v>11.433676292805778</v>
      </c>
      <c r="O297" s="159">
        <f t="shared" si="112"/>
        <v>2092.3627615834575</v>
      </c>
      <c r="P297" s="37"/>
      <c r="Q297" s="34">
        <f t="shared" si="113"/>
        <v>0</v>
      </c>
      <c r="R297" s="34">
        <f t="shared" si="114"/>
        <v>2092.3627615834575</v>
      </c>
      <c r="S297" s="37"/>
      <c r="T297" s="54">
        <f t="shared" si="115"/>
        <v>2092.3627615834575</v>
      </c>
      <c r="U297" s="34"/>
      <c r="V297" s="34"/>
      <c r="W297" s="34"/>
      <c r="Y297" s="195" t="str">
        <f t="shared" si="99"/>
        <v>OK</v>
      </c>
    </row>
    <row r="298" spans="1:31" outlineLevel="2" x14ac:dyDescent="0.35">
      <c r="A298" s="25"/>
      <c r="B298" s="53" t="s">
        <v>673</v>
      </c>
      <c r="C298" s="26"/>
      <c r="D298" s="27" t="s">
        <v>125</v>
      </c>
      <c r="E298" s="28" t="s">
        <v>219</v>
      </c>
      <c r="F298" s="28"/>
      <c r="G298" s="37"/>
      <c r="H298" s="30">
        <v>100</v>
      </c>
      <c r="I298" s="31" t="s">
        <v>65</v>
      </c>
      <c r="J298" s="31">
        <v>2</v>
      </c>
      <c r="K298" s="30" t="s">
        <v>140</v>
      </c>
      <c r="L298" s="32">
        <v>1000</v>
      </c>
      <c r="M298" s="32" t="s">
        <v>4</v>
      </c>
      <c r="N298" s="33">
        <f t="shared" si="111"/>
        <v>1.5244901723741038</v>
      </c>
      <c r="O298" s="159">
        <f t="shared" si="112"/>
        <v>304.89803447482075</v>
      </c>
      <c r="P298" s="37"/>
      <c r="Q298" s="34">
        <f t="shared" si="113"/>
        <v>0</v>
      </c>
      <c r="R298" s="34">
        <f t="shared" si="114"/>
        <v>304.89803447482075</v>
      </c>
      <c r="S298" s="37"/>
      <c r="T298" s="54">
        <f t="shared" si="115"/>
        <v>304.89803447482075</v>
      </c>
      <c r="U298" s="34"/>
      <c r="V298" s="34"/>
      <c r="W298" s="34"/>
      <c r="Y298" s="195" t="str">
        <f t="shared" si="99"/>
        <v>OK</v>
      </c>
    </row>
    <row r="299" spans="1:31" outlineLevel="2" x14ac:dyDescent="0.35">
      <c r="A299" s="25"/>
      <c r="B299" s="53" t="s">
        <v>673</v>
      </c>
      <c r="C299" s="26"/>
      <c r="D299" s="27" t="s">
        <v>125</v>
      </c>
      <c r="E299" s="28" t="s">
        <v>220</v>
      </c>
      <c r="F299" s="28"/>
      <c r="G299" s="37"/>
      <c r="H299" s="30">
        <v>100</v>
      </c>
      <c r="I299" s="31" t="s">
        <v>65</v>
      </c>
      <c r="J299" s="31">
        <v>2</v>
      </c>
      <c r="K299" s="30" t="s">
        <v>140</v>
      </c>
      <c r="L299" s="32">
        <v>2500</v>
      </c>
      <c r="M299" s="32" t="s">
        <v>4</v>
      </c>
      <c r="N299" s="33">
        <f t="shared" si="111"/>
        <v>3.8112254309352593</v>
      </c>
      <c r="O299" s="159">
        <f t="shared" si="112"/>
        <v>762.24508618705181</v>
      </c>
      <c r="P299" s="37"/>
      <c r="Q299" s="34">
        <f t="shared" si="113"/>
        <v>0</v>
      </c>
      <c r="R299" s="34">
        <f t="shared" si="114"/>
        <v>762.24508618705181</v>
      </c>
      <c r="S299" s="37"/>
      <c r="T299" s="54">
        <f t="shared" si="115"/>
        <v>762.24508618705181</v>
      </c>
      <c r="U299" s="34"/>
      <c r="V299" s="34"/>
      <c r="W299" s="34"/>
      <c r="Y299" s="195" t="str">
        <f t="shared" si="99"/>
        <v>OK</v>
      </c>
    </row>
    <row r="300" spans="1:31" outlineLevel="2" x14ac:dyDescent="0.35">
      <c r="A300" s="25"/>
      <c r="B300" s="53" t="s">
        <v>673</v>
      </c>
      <c r="C300" s="26"/>
      <c r="D300" s="27" t="s">
        <v>125</v>
      </c>
      <c r="E300" s="28" t="s">
        <v>221</v>
      </c>
      <c r="F300" s="28"/>
      <c r="G300" s="37"/>
      <c r="H300" s="30">
        <v>91.5</v>
      </c>
      <c r="I300" s="31" t="s">
        <v>65</v>
      </c>
      <c r="J300" s="31">
        <v>1</v>
      </c>
      <c r="K300" s="30" t="s">
        <v>46</v>
      </c>
      <c r="L300" s="32">
        <v>4000</v>
      </c>
      <c r="M300" s="32" t="s">
        <v>4</v>
      </c>
      <c r="N300" s="33">
        <f t="shared" si="111"/>
        <v>6.0979606894964151</v>
      </c>
      <c r="O300" s="159">
        <f t="shared" si="112"/>
        <v>557.96340308892195</v>
      </c>
      <c r="P300" s="37"/>
      <c r="Q300" s="34">
        <f t="shared" si="113"/>
        <v>0</v>
      </c>
      <c r="R300" s="34">
        <f t="shared" si="114"/>
        <v>557.96340308892195</v>
      </c>
      <c r="S300" s="37"/>
      <c r="T300" s="54">
        <f t="shared" si="115"/>
        <v>557.96340308892195</v>
      </c>
      <c r="U300" s="34"/>
      <c r="V300" s="34"/>
      <c r="W300" s="34"/>
      <c r="Y300" s="195" t="str">
        <f t="shared" si="99"/>
        <v>OK</v>
      </c>
    </row>
    <row r="301" spans="1:31" outlineLevel="2" x14ac:dyDescent="0.35">
      <c r="A301" s="25"/>
      <c r="B301" s="53" t="s">
        <v>673</v>
      </c>
      <c r="C301" s="26"/>
      <c r="D301" s="27" t="s">
        <v>125</v>
      </c>
      <c r="E301" s="28" t="s">
        <v>114</v>
      </c>
      <c r="F301" s="28"/>
      <c r="G301" s="37"/>
      <c r="H301" s="30">
        <v>3</v>
      </c>
      <c r="I301" s="31" t="s">
        <v>115</v>
      </c>
      <c r="J301" s="31">
        <v>2</v>
      </c>
      <c r="K301" s="30" t="s">
        <v>140</v>
      </c>
      <c r="L301" s="32">
        <v>30000</v>
      </c>
      <c r="M301" s="32" t="s">
        <v>4</v>
      </c>
      <c r="N301" s="33">
        <f t="shared" si="111"/>
        <v>45.734705171223112</v>
      </c>
      <c r="O301" s="159">
        <f t="shared" si="112"/>
        <v>274.40823102733867</v>
      </c>
      <c r="P301" s="37"/>
      <c r="Q301" s="34">
        <f t="shared" si="113"/>
        <v>0</v>
      </c>
      <c r="R301" s="34">
        <f t="shared" si="114"/>
        <v>274.40823102733867</v>
      </c>
      <c r="S301" s="37"/>
      <c r="T301" s="54">
        <f t="shared" si="115"/>
        <v>274.40823102733867</v>
      </c>
      <c r="U301" s="34"/>
      <c r="V301" s="34"/>
      <c r="W301" s="34"/>
      <c r="Y301" s="195" t="str">
        <f t="shared" si="99"/>
        <v>OK</v>
      </c>
    </row>
    <row r="302" spans="1:31" outlineLevel="2" x14ac:dyDescent="0.35">
      <c r="A302" s="25"/>
      <c r="B302" s="53" t="s">
        <v>673</v>
      </c>
      <c r="C302" s="26"/>
      <c r="D302" s="27" t="s">
        <v>125</v>
      </c>
      <c r="E302" s="28" t="s">
        <v>222</v>
      </c>
      <c r="F302" s="28"/>
      <c r="G302" s="37"/>
      <c r="H302" s="30">
        <v>97.5</v>
      </c>
      <c r="I302" s="31" t="s">
        <v>223</v>
      </c>
      <c r="J302" s="31">
        <v>1</v>
      </c>
      <c r="K302" s="30" t="s">
        <v>46</v>
      </c>
      <c r="L302" s="32">
        <v>1000</v>
      </c>
      <c r="M302" s="32" t="s">
        <v>4</v>
      </c>
      <c r="N302" s="33">
        <f t="shared" si="111"/>
        <v>1.5244901723741038</v>
      </c>
      <c r="O302" s="160">
        <f t="shared" si="112"/>
        <v>148.63779180647512</v>
      </c>
      <c r="P302" s="37"/>
      <c r="Q302" s="55">
        <f t="shared" si="113"/>
        <v>0</v>
      </c>
      <c r="R302" s="55">
        <f t="shared" si="114"/>
        <v>148.63779180647512</v>
      </c>
      <c r="S302" s="37"/>
      <c r="T302" s="54">
        <f t="shared" si="115"/>
        <v>148.63779180647512</v>
      </c>
      <c r="U302" s="55"/>
      <c r="V302" s="55"/>
      <c r="W302" s="55"/>
      <c r="Y302" s="195" t="str">
        <f t="shared" si="99"/>
        <v>OK</v>
      </c>
    </row>
    <row r="303" spans="1:31" outlineLevel="2" x14ac:dyDescent="0.35">
      <c r="A303" s="25"/>
      <c r="B303" s="53" t="s">
        <v>673</v>
      </c>
      <c r="C303" s="26"/>
      <c r="D303" s="27" t="s">
        <v>125</v>
      </c>
      <c r="E303" s="143" t="s">
        <v>228</v>
      </c>
      <c r="F303" s="28"/>
      <c r="G303" s="37"/>
      <c r="H303" s="30"/>
      <c r="I303" s="31"/>
      <c r="J303" s="31"/>
      <c r="K303" s="30"/>
      <c r="L303" s="32"/>
      <c r="M303" s="32" t="s">
        <v>4</v>
      </c>
      <c r="N303" s="33">
        <f t="shared" si="111"/>
        <v>0</v>
      </c>
      <c r="O303" s="159">
        <f t="shared" si="112"/>
        <v>0</v>
      </c>
      <c r="P303" s="37"/>
      <c r="Q303" s="34">
        <f t="shared" si="113"/>
        <v>0</v>
      </c>
      <c r="R303" s="34">
        <f t="shared" si="114"/>
        <v>0</v>
      </c>
      <c r="S303" s="37"/>
      <c r="T303" s="54">
        <f t="shared" si="115"/>
        <v>0</v>
      </c>
      <c r="U303" s="34"/>
      <c r="V303" s="34"/>
      <c r="W303" s="34"/>
      <c r="Y303" s="195" t="str">
        <f t="shared" si="99"/>
        <v>OK</v>
      </c>
    </row>
    <row r="304" spans="1:31" outlineLevel="2" x14ac:dyDescent="0.35">
      <c r="A304" s="25"/>
      <c r="B304" s="53" t="s">
        <v>673</v>
      </c>
      <c r="C304" s="26"/>
      <c r="D304" s="27" t="s">
        <v>125</v>
      </c>
      <c r="E304" s="28" t="s">
        <v>229</v>
      </c>
      <c r="F304" s="28"/>
      <c r="G304" s="37"/>
      <c r="H304" s="30">
        <v>100</v>
      </c>
      <c r="I304" s="31" t="s">
        <v>230</v>
      </c>
      <c r="J304" s="31">
        <v>1</v>
      </c>
      <c r="K304" s="30" t="s">
        <v>42</v>
      </c>
      <c r="L304" s="32">
        <v>5000</v>
      </c>
      <c r="M304" s="32" t="s">
        <v>4</v>
      </c>
      <c r="N304" s="33">
        <f t="shared" si="111"/>
        <v>7.6224508618705187</v>
      </c>
      <c r="O304" s="159">
        <f t="shared" si="112"/>
        <v>762.24508618705181</v>
      </c>
      <c r="P304" s="37"/>
      <c r="Q304" s="34">
        <f t="shared" si="113"/>
        <v>0</v>
      </c>
      <c r="R304" s="34">
        <f t="shared" si="114"/>
        <v>762.24508618705181</v>
      </c>
      <c r="S304" s="37"/>
      <c r="T304" s="54">
        <f t="shared" si="115"/>
        <v>762.24508618705181</v>
      </c>
      <c r="U304" s="34"/>
      <c r="V304" s="34"/>
      <c r="W304" s="34"/>
      <c r="Y304" s="195" t="str">
        <f t="shared" si="99"/>
        <v>OK</v>
      </c>
    </row>
    <row r="305" spans="1:25" outlineLevel="2" x14ac:dyDescent="0.35">
      <c r="A305" s="25"/>
      <c r="B305" s="53" t="s">
        <v>673</v>
      </c>
      <c r="C305" s="26"/>
      <c r="D305" s="27" t="s">
        <v>125</v>
      </c>
      <c r="E305" s="28" t="s">
        <v>231</v>
      </c>
      <c r="F305" s="28" t="s">
        <v>232</v>
      </c>
      <c r="G305" s="37"/>
      <c r="H305" s="30">
        <v>100</v>
      </c>
      <c r="I305" s="31" t="s">
        <v>233</v>
      </c>
      <c r="J305" s="31">
        <v>1</v>
      </c>
      <c r="K305" s="30" t="s">
        <v>42</v>
      </c>
      <c r="L305" s="32">
        <v>3000</v>
      </c>
      <c r="M305" s="32" t="s">
        <v>4</v>
      </c>
      <c r="N305" s="33">
        <f t="shared" si="111"/>
        <v>4.5734705171223116</v>
      </c>
      <c r="O305" s="159">
        <f t="shared" si="112"/>
        <v>457.34705171223118</v>
      </c>
      <c r="P305" s="37"/>
      <c r="Q305" s="34">
        <f t="shared" si="113"/>
        <v>0</v>
      </c>
      <c r="R305" s="34">
        <f t="shared" si="114"/>
        <v>457.34705171223118</v>
      </c>
      <c r="S305" s="37"/>
      <c r="T305" s="54">
        <f t="shared" si="115"/>
        <v>457.34705171223118</v>
      </c>
      <c r="U305" s="34"/>
      <c r="V305" s="34"/>
      <c r="W305" s="34"/>
      <c r="Y305" s="195" t="str">
        <f t="shared" si="99"/>
        <v>OK</v>
      </c>
    </row>
    <row r="306" spans="1:25" outlineLevel="2" x14ac:dyDescent="0.35">
      <c r="A306" s="25"/>
      <c r="B306" s="53" t="s">
        <v>673</v>
      </c>
      <c r="C306" s="26"/>
      <c r="D306" s="27" t="s">
        <v>125</v>
      </c>
      <c r="E306" s="28" t="s">
        <v>234</v>
      </c>
      <c r="F306" s="28"/>
      <c r="G306" s="37"/>
      <c r="H306" s="30">
        <v>3</v>
      </c>
      <c r="I306" s="31" t="s">
        <v>235</v>
      </c>
      <c r="J306" s="31">
        <v>1</v>
      </c>
      <c r="K306" s="30" t="s">
        <v>42</v>
      </c>
      <c r="L306" s="32">
        <v>50000</v>
      </c>
      <c r="M306" s="32" t="s">
        <v>4</v>
      </c>
      <c r="N306" s="33">
        <f t="shared" si="111"/>
        <v>76.224508618705187</v>
      </c>
      <c r="O306" s="159">
        <f t="shared" si="112"/>
        <v>228.67352585611556</v>
      </c>
      <c r="P306" s="37"/>
      <c r="Q306" s="34">
        <f t="shared" si="113"/>
        <v>0</v>
      </c>
      <c r="R306" s="34">
        <f t="shared" si="114"/>
        <v>228.67352585611556</v>
      </c>
      <c r="S306" s="37"/>
      <c r="T306" s="54">
        <f t="shared" si="115"/>
        <v>228.67352585611556</v>
      </c>
      <c r="U306" s="34"/>
      <c r="V306" s="34"/>
      <c r="W306" s="34"/>
      <c r="Y306" s="195" t="str">
        <f t="shared" si="99"/>
        <v>OK</v>
      </c>
    </row>
    <row r="307" spans="1:25" outlineLevel="2" x14ac:dyDescent="0.35">
      <c r="A307" s="25"/>
      <c r="B307" s="53" t="s">
        <v>673</v>
      </c>
      <c r="C307" s="26"/>
      <c r="D307" s="27" t="s">
        <v>125</v>
      </c>
      <c r="E307" s="28" t="s">
        <v>236</v>
      </c>
      <c r="F307" s="28"/>
      <c r="G307" s="37"/>
      <c r="H307" s="30">
        <v>3</v>
      </c>
      <c r="I307" s="31" t="s">
        <v>237</v>
      </c>
      <c r="J307" s="31">
        <v>1</v>
      </c>
      <c r="K307" s="30" t="s">
        <v>42</v>
      </c>
      <c r="L307" s="32">
        <v>100000</v>
      </c>
      <c r="M307" s="32" t="s">
        <v>4</v>
      </c>
      <c r="N307" s="33">
        <f t="shared" si="111"/>
        <v>152.44901723741037</v>
      </c>
      <c r="O307" s="159">
        <f t="shared" si="112"/>
        <v>457.34705171223112</v>
      </c>
      <c r="P307" s="37"/>
      <c r="Q307" s="34">
        <f t="shared" si="113"/>
        <v>0</v>
      </c>
      <c r="R307" s="34">
        <f t="shared" si="114"/>
        <v>457.34705171223112</v>
      </c>
      <c r="S307" s="37"/>
      <c r="T307" s="54">
        <f t="shared" si="115"/>
        <v>457.34705171223112</v>
      </c>
      <c r="U307" s="34"/>
      <c r="V307" s="34"/>
      <c r="W307" s="34"/>
      <c r="Y307" s="195" t="str">
        <f t="shared" si="99"/>
        <v>OK</v>
      </c>
    </row>
    <row r="308" spans="1:25" outlineLevel="2" x14ac:dyDescent="0.35">
      <c r="A308" s="25"/>
      <c r="B308" s="53" t="s">
        <v>673</v>
      </c>
      <c r="C308" s="26"/>
      <c r="D308" s="27" t="s">
        <v>125</v>
      </c>
      <c r="E308" s="143" t="s">
        <v>238</v>
      </c>
      <c r="F308" s="28"/>
      <c r="G308" s="37"/>
      <c r="H308" s="30"/>
      <c r="I308" s="31"/>
      <c r="J308" s="31"/>
      <c r="K308" s="30"/>
      <c r="L308" s="32"/>
      <c r="M308" s="32" t="s">
        <v>4</v>
      </c>
      <c r="N308" s="33">
        <f t="shared" si="111"/>
        <v>0</v>
      </c>
      <c r="O308" s="159">
        <f t="shared" si="112"/>
        <v>0</v>
      </c>
      <c r="P308" s="37"/>
      <c r="Q308" s="34">
        <f t="shared" si="113"/>
        <v>0</v>
      </c>
      <c r="R308" s="34">
        <f t="shared" si="114"/>
        <v>0</v>
      </c>
      <c r="S308" s="37"/>
      <c r="T308" s="54">
        <f t="shared" si="115"/>
        <v>0</v>
      </c>
      <c r="U308" s="34"/>
      <c r="V308" s="34"/>
      <c r="W308" s="34"/>
      <c r="Y308" s="195" t="str">
        <f t="shared" si="99"/>
        <v>OK</v>
      </c>
    </row>
    <row r="309" spans="1:25" outlineLevel="2" x14ac:dyDescent="0.35">
      <c r="A309" s="25"/>
      <c r="B309" s="53" t="s">
        <v>673</v>
      </c>
      <c r="C309" s="26"/>
      <c r="D309" s="27" t="s">
        <v>125</v>
      </c>
      <c r="E309" s="28" t="s">
        <v>239</v>
      </c>
      <c r="F309" s="28"/>
      <c r="G309" s="37"/>
      <c r="H309" s="30">
        <v>39</v>
      </c>
      <c r="I309" s="31" t="s">
        <v>240</v>
      </c>
      <c r="J309" s="31">
        <v>4</v>
      </c>
      <c r="K309" s="30" t="s">
        <v>225</v>
      </c>
      <c r="L309" s="32">
        <v>150000</v>
      </c>
      <c r="M309" s="32" t="s">
        <v>4</v>
      </c>
      <c r="N309" s="33">
        <f t="shared" si="111"/>
        <v>228.67352585611556</v>
      </c>
      <c r="O309" s="159">
        <f t="shared" si="112"/>
        <v>35673.070033554024</v>
      </c>
      <c r="P309" s="37"/>
      <c r="Q309" s="34">
        <f t="shared" si="113"/>
        <v>0</v>
      </c>
      <c r="R309" s="34">
        <f t="shared" si="114"/>
        <v>35673.070033554024</v>
      </c>
      <c r="S309" s="37"/>
      <c r="T309" s="54">
        <f t="shared" si="115"/>
        <v>35673.070033554024</v>
      </c>
      <c r="U309" s="34"/>
      <c r="V309" s="34"/>
      <c r="W309" s="34"/>
      <c r="Y309" s="195" t="str">
        <f t="shared" si="99"/>
        <v>OK</v>
      </c>
    </row>
    <row r="310" spans="1:25" outlineLevel="2" x14ac:dyDescent="0.35">
      <c r="A310" s="25"/>
      <c r="B310" s="53" t="s">
        <v>673</v>
      </c>
      <c r="C310" s="26"/>
      <c r="D310" s="27" t="s">
        <v>125</v>
      </c>
      <c r="E310" s="28" t="s">
        <v>241</v>
      </c>
      <c r="F310" s="28"/>
      <c r="G310" s="37"/>
      <c r="H310" s="30">
        <v>20</v>
      </c>
      <c r="I310" s="31" t="s">
        <v>242</v>
      </c>
      <c r="J310" s="31">
        <v>1</v>
      </c>
      <c r="K310" s="30" t="s">
        <v>42</v>
      </c>
      <c r="L310" s="32">
        <v>25000</v>
      </c>
      <c r="M310" s="32" t="s">
        <v>4</v>
      </c>
      <c r="N310" s="33">
        <f t="shared" si="111"/>
        <v>38.112254309352593</v>
      </c>
      <c r="O310" s="159">
        <f t="shared" si="112"/>
        <v>762.24508618705181</v>
      </c>
      <c r="P310" s="37"/>
      <c r="Q310" s="34">
        <f t="shared" si="113"/>
        <v>0</v>
      </c>
      <c r="R310" s="34">
        <f t="shared" si="114"/>
        <v>762.24508618705181</v>
      </c>
      <c r="S310" s="37"/>
      <c r="T310" s="54">
        <f t="shared" si="115"/>
        <v>762.24508618705181</v>
      </c>
      <c r="U310" s="34"/>
      <c r="V310" s="34"/>
      <c r="W310" s="34"/>
      <c r="Y310" s="195" t="str">
        <f t="shared" si="99"/>
        <v>OK</v>
      </c>
    </row>
    <row r="311" spans="1:25" outlineLevel="2" x14ac:dyDescent="0.35">
      <c r="A311" s="25"/>
      <c r="B311" s="53" t="s">
        <v>673</v>
      </c>
      <c r="C311" s="26"/>
      <c r="D311" s="27" t="s">
        <v>125</v>
      </c>
      <c r="E311" s="28" t="s">
        <v>243</v>
      </c>
      <c r="F311" s="28" t="s">
        <v>244</v>
      </c>
      <c r="G311" s="37"/>
      <c r="H311" s="30">
        <v>3</v>
      </c>
      <c r="I311" s="31" t="s">
        <v>245</v>
      </c>
      <c r="J311" s="31">
        <v>2</v>
      </c>
      <c r="K311" s="30" t="s">
        <v>42</v>
      </c>
      <c r="L311" s="32">
        <v>600000</v>
      </c>
      <c r="M311" s="32" t="s">
        <v>4</v>
      </c>
      <c r="N311" s="33">
        <f t="shared" si="111"/>
        <v>914.69410342446224</v>
      </c>
      <c r="O311" s="159">
        <f t="shared" si="112"/>
        <v>5488.1646205467732</v>
      </c>
      <c r="P311" s="37"/>
      <c r="Q311" s="34">
        <f t="shared" si="113"/>
        <v>0</v>
      </c>
      <c r="R311" s="34">
        <f t="shared" si="114"/>
        <v>5488.1646205467732</v>
      </c>
      <c r="S311" s="37"/>
      <c r="T311" s="54">
        <f t="shared" si="115"/>
        <v>5488.1646205467732</v>
      </c>
      <c r="U311" s="34"/>
      <c r="V311" s="34"/>
      <c r="W311" s="34"/>
      <c r="Y311" s="195" t="str">
        <f t="shared" si="99"/>
        <v>OK</v>
      </c>
    </row>
    <row r="312" spans="1:25" outlineLevel="2" x14ac:dyDescent="0.35">
      <c r="A312" s="25"/>
      <c r="B312" s="53" t="s">
        <v>673</v>
      </c>
      <c r="C312" s="26"/>
      <c r="D312" s="27" t="s">
        <v>125</v>
      </c>
      <c r="E312" s="28" t="s">
        <v>246</v>
      </c>
      <c r="F312" s="28"/>
      <c r="G312" s="37"/>
      <c r="H312" s="30">
        <v>1</v>
      </c>
      <c r="I312" s="31" t="s">
        <v>247</v>
      </c>
      <c r="J312" s="31">
        <v>1</v>
      </c>
      <c r="K312" s="30" t="s">
        <v>42</v>
      </c>
      <c r="L312" s="32">
        <v>300000</v>
      </c>
      <c r="M312" s="32" t="s">
        <v>4</v>
      </c>
      <c r="N312" s="33">
        <f t="shared" si="111"/>
        <v>457.34705171223112</v>
      </c>
      <c r="O312" s="159">
        <f t="shared" si="112"/>
        <v>457.34705171223112</v>
      </c>
      <c r="P312" s="37"/>
      <c r="Q312" s="34">
        <f t="shared" si="113"/>
        <v>0</v>
      </c>
      <c r="R312" s="34">
        <f t="shared" si="114"/>
        <v>457.34705171223112</v>
      </c>
      <c r="S312" s="37"/>
      <c r="T312" s="54">
        <f t="shared" si="115"/>
        <v>457.34705171223112</v>
      </c>
      <c r="U312" s="34"/>
      <c r="V312" s="34"/>
      <c r="W312" s="34"/>
      <c r="Y312" s="195" t="str">
        <f t="shared" si="99"/>
        <v>OK</v>
      </c>
    </row>
    <row r="313" spans="1:25" ht="15" outlineLevel="2" thickBot="1" x14ac:dyDescent="0.4">
      <c r="A313" s="25"/>
      <c r="B313" s="53" t="s">
        <v>673</v>
      </c>
      <c r="C313" s="26"/>
      <c r="D313" s="27" t="s">
        <v>125</v>
      </c>
      <c r="E313" s="28" t="s">
        <v>248</v>
      </c>
      <c r="F313" s="28"/>
      <c r="G313" s="37"/>
      <c r="H313" s="30">
        <v>1</v>
      </c>
      <c r="I313" s="31" t="s">
        <v>247</v>
      </c>
      <c r="J313" s="31">
        <v>1</v>
      </c>
      <c r="K313" s="30" t="s">
        <v>42</v>
      </c>
      <c r="L313" s="32">
        <v>300000</v>
      </c>
      <c r="M313" s="32" t="s">
        <v>4</v>
      </c>
      <c r="N313" s="33">
        <f t="shared" si="111"/>
        <v>457.34705171223112</v>
      </c>
      <c r="O313" s="159">
        <f t="shared" si="112"/>
        <v>457.34705171223112</v>
      </c>
      <c r="P313" s="37"/>
      <c r="Q313" s="34">
        <f t="shared" si="113"/>
        <v>0</v>
      </c>
      <c r="R313" s="34">
        <f t="shared" si="114"/>
        <v>457.34705171223112</v>
      </c>
      <c r="S313" s="37"/>
      <c r="T313" s="54">
        <f t="shared" si="115"/>
        <v>457.34705171223112</v>
      </c>
      <c r="U313" s="34"/>
      <c r="V313" s="34"/>
      <c r="W313" s="34"/>
      <c r="Y313" s="195" t="str">
        <f t="shared" si="99"/>
        <v>OK</v>
      </c>
    </row>
    <row r="314" spans="1:25" ht="15" outlineLevel="2" thickBot="1" x14ac:dyDescent="0.4">
      <c r="A314" s="47" t="s">
        <v>558</v>
      </c>
      <c r="B314" s="48"/>
      <c r="C314" s="49"/>
      <c r="D314" s="49"/>
      <c r="E314" s="59" t="s">
        <v>350</v>
      </c>
      <c r="F314" s="50"/>
      <c r="G314" s="51"/>
      <c r="H314" s="49">
        <v>1</v>
      </c>
      <c r="I314" s="49" t="s">
        <v>606</v>
      </c>
      <c r="J314" s="49">
        <v>2</v>
      </c>
      <c r="K314" s="49" t="s">
        <v>51</v>
      </c>
      <c r="L314" s="49">
        <f>IF(M314="EUR",O314/H314/J314,O314*$C$6/H314/J314)</f>
        <v>4671499.9999999991</v>
      </c>
      <c r="M314" s="49" t="s">
        <v>4</v>
      </c>
      <c r="N314" s="49">
        <f>O314/H314/J314</f>
        <v>7121.6558402456249</v>
      </c>
      <c r="O314" s="162">
        <f>SUBTOTAL(9,O315:O323)</f>
        <v>14243.31168049125</v>
      </c>
      <c r="P314" s="51"/>
      <c r="Q314" s="52">
        <f>SUBTOTAL(9,Q315:Q323)</f>
        <v>0</v>
      </c>
      <c r="R314" s="52">
        <f>SUBTOTAL(9,R315:R323)</f>
        <v>14243.31168049125</v>
      </c>
      <c r="S314" s="51"/>
      <c r="T314" s="52">
        <f>SUBTOTAL(9,T315:T323)</f>
        <v>14243.31168049125</v>
      </c>
      <c r="U314" s="52">
        <f>SUBTOTAL(9,U315:U323)</f>
        <v>0</v>
      </c>
      <c r="V314" s="52">
        <f>SUBTOTAL(9,V315:V323)</f>
        <v>0</v>
      </c>
      <c r="W314" s="52">
        <f>SUBTOTAL(9,W315:W323)</f>
        <v>0</v>
      </c>
      <c r="Y314" s="195" t="str">
        <f t="shared" si="99"/>
        <v>OK</v>
      </c>
    </row>
    <row r="315" spans="1:25" outlineLevel="2" x14ac:dyDescent="0.35">
      <c r="A315" s="25"/>
      <c r="B315" s="53" t="s">
        <v>674</v>
      </c>
      <c r="C315" s="26"/>
      <c r="D315" s="27" t="s">
        <v>125</v>
      </c>
      <c r="E315" s="28" t="s">
        <v>217</v>
      </c>
      <c r="F315" s="28"/>
      <c r="G315" s="37"/>
      <c r="H315" s="30">
        <v>4</v>
      </c>
      <c r="I315" s="31" t="s">
        <v>65</v>
      </c>
      <c r="J315" s="31">
        <v>2</v>
      </c>
      <c r="K315" s="30" t="s">
        <v>140</v>
      </c>
      <c r="L315" s="32">
        <v>2500</v>
      </c>
      <c r="M315" s="32" t="s">
        <v>4</v>
      </c>
      <c r="N315" s="33">
        <f t="shared" si="111"/>
        <v>3.8112254309352593</v>
      </c>
      <c r="O315" s="161">
        <f t="shared" ref="O315:O323" si="116">+N315*J315*H315</f>
        <v>30.489803447482075</v>
      </c>
      <c r="P315" s="37"/>
      <c r="Q315" s="54">
        <f t="shared" ref="Q315:Q323" si="117">IF(D315="MDM",O315,0)</f>
        <v>0</v>
      </c>
      <c r="R315" s="54">
        <f t="shared" ref="R315:R323" si="118">IF(D315="ERAD",O315,0)</f>
        <v>30.489803447482075</v>
      </c>
      <c r="S315" s="37"/>
      <c r="T315" s="54">
        <f t="shared" si="115"/>
        <v>30.489803447482075</v>
      </c>
      <c r="U315" s="54"/>
      <c r="V315" s="54"/>
      <c r="W315" s="54"/>
      <c r="Y315" s="195" t="str">
        <f t="shared" si="99"/>
        <v>OK</v>
      </c>
    </row>
    <row r="316" spans="1:25" outlineLevel="2" x14ac:dyDescent="0.35">
      <c r="A316" s="25"/>
      <c r="B316" s="53" t="s">
        <v>674</v>
      </c>
      <c r="C316" s="26"/>
      <c r="D316" s="27" t="s">
        <v>125</v>
      </c>
      <c r="E316" s="28" t="s">
        <v>218</v>
      </c>
      <c r="F316" s="28"/>
      <c r="G316" s="37"/>
      <c r="H316" s="30">
        <v>36</v>
      </c>
      <c r="I316" s="31" t="s">
        <v>65</v>
      </c>
      <c r="J316" s="31">
        <v>2</v>
      </c>
      <c r="K316" s="30" t="s">
        <v>140</v>
      </c>
      <c r="L316" s="32">
        <v>7500</v>
      </c>
      <c r="M316" s="32" t="s">
        <v>4</v>
      </c>
      <c r="N316" s="33">
        <f t="shared" si="111"/>
        <v>11.433676292805778</v>
      </c>
      <c r="O316" s="159">
        <f t="shared" si="116"/>
        <v>823.22469308201607</v>
      </c>
      <c r="P316" s="37"/>
      <c r="Q316" s="34">
        <f t="shared" si="117"/>
        <v>0</v>
      </c>
      <c r="R316" s="34">
        <f t="shared" si="118"/>
        <v>823.22469308201607</v>
      </c>
      <c r="S316" s="37"/>
      <c r="T316" s="34">
        <f t="shared" si="115"/>
        <v>823.22469308201607</v>
      </c>
      <c r="U316" s="34"/>
      <c r="V316" s="34"/>
      <c r="W316" s="34"/>
      <c r="Y316" s="195" t="str">
        <f t="shared" si="99"/>
        <v>OK</v>
      </c>
    </row>
    <row r="317" spans="1:25" outlineLevel="2" x14ac:dyDescent="0.35">
      <c r="A317" s="25"/>
      <c r="B317" s="53" t="s">
        <v>674</v>
      </c>
      <c r="C317" s="26"/>
      <c r="D317" s="27" t="s">
        <v>125</v>
      </c>
      <c r="E317" s="28" t="s">
        <v>219</v>
      </c>
      <c r="F317" s="28"/>
      <c r="G317" s="37"/>
      <c r="H317" s="30">
        <v>45</v>
      </c>
      <c r="I317" s="31" t="s">
        <v>65</v>
      </c>
      <c r="J317" s="31">
        <v>2</v>
      </c>
      <c r="K317" s="30" t="s">
        <v>140</v>
      </c>
      <c r="L317" s="32">
        <v>1000</v>
      </c>
      <c r="M317" s="32" t="s">
        <v>4</v>
      </c>
      <c r="N317" s="33">
        <f t="shared" si="111"/>
        <v>1.5244901723741038</v>
      </c>
      <c r="O317" s="159">
        <f t="shared" si="116"/>
        <v>137.20411551366934</v>
      </c>
      <c r="P317" s="37"/>
      <c r="Q317" s="34">
        <f t="shared" si="117"/>
        <v>0</v>
      </c>
      <c r="R317" s="34">
        <f t="shared" si="118"/>
        <v>137.20411551366934</v>
      </c>
      <c r="S317" s="37"/>
      <c r="T317" s="34">
        <f t="shared" si="115"/>
        <v>137.20411551366934</v>
      </c>
      <c r="U317" s="34"/>
      <c r="V317" s="34"/>
      <c r="W317" s="34"/>
      <c r="Y317" s="195" t="str">
        <f t="shared" si="99"/>
        <v>OK</v>
      </c>
    </row>
    <row r="318" spans="1:25" outlineLevel="2" x14ac:dyDescent="0.35">
      <c r="A318" s="25"/>
      <c r="B318" s="53" t="s">
        <v>674</v>
      </c>
      <c r="C318" s="26"/>
      <c r="D318" s="27" t="s">
        <v>125</v>
      </c>
      <c r="E318" s="28" t="s">
        <v>220</v>
      </c>
      <c r="F318" s="28"/>
      <c r="G318" s="37"/>
      <c r="H318" s="30">
        <v>45</v>
      </c>
      <c r="I318" s="31" t="s">
        <v>65</v>
      </c>
      <c r="J318" s="31">
        <v>2</v>
      </c>
      <c r="K318" s="30" t="s">
        <v>140</v>
      </c>
      <c r="L318" s="32">
        <v>2500</v>
      </c>
      <c r="M318" s="32" t="s">
        <v>4</v>
      </c>
      <c r="N318" s="33">
        <f t="shared" si="111"/>
        <v>3.8112254309352593</v>
      </c>
      <c r="O318" s="159">
        <f t="shared" si="116"/>
        <v>343.01028878417333</v>
      </c>
      <c r="P318" s="37"/>
      <c r="Q318" s="34">
        <f t="shared" si="117"/>
        <v>0</v>
      </c>
      <c r="R318" s="34">
        <f t="shared" si="118"/>
        <v>343.01028878417333</v>
      </c>
      <c r="S318" s="37"/>
      <c r="T318" s="34">
        <f t="shared" si="115"/>
        <v>343.01028878417333</v>
      </c>
      <c r="U318" s="34"/>
      <c r="V318" s="34"/>
      <c r="W318" s="34"/>
      <c r="Y318" s="195" t="str">
        <f t="shared" si="99"/>
        <v>OK</v>
      </c>
    </row>
    <row r="319" spans="1:25" outlineLevel="2" x14ac:dyDescent="0.35">
      <c r="A319" s="25"/>
      <c r="B319" s="53" t="s">
        <v>674</v>
      </c>
      <c r="C319" s="26"/>
      <c r="D319" s="27" t="s">
        <v>125</v>
      </c>
      <c r="E319" s="28" t="s">
        <v>221</v>
      </c>
      <c r="F319" s="28"/>
      <c r="G319" s="37"/>
      <c r="H319" s="30">
        <v>36</v>
      </c>
      <c r="I319" s="31" t="s">
        <v>65</v>
      </c>
      <c r="J319" s="31">
        <v>2</v>
      </c>
      <c r="K319" s="30" t="s">
        <v>46</v>
      </c>
      <c r="L319" s="32">
        <v>4000</v>
      </c>
      <c r="M319" s="32" t="s">
        <v>4</v>
      </c>
      <c r="N319" s="33">
        <f t="shared" si="111"/>
        <v>6.0979606894964151</v>
      </c>
      <c r="O319" s="159">
        <f t="shared" si="116"/>
        <v>439.05316964374191</v>
      </c>
      <c r="P319" s="37"/>
      <c r="Q319" s="34">
        <f t="shared" si="117"/>
        <v>0</v>
      </c>
      <c r="R319" s="34">
        <f t="shared" si="118"/>
        <v>439.05316964374191</v>
      </c>
      <c r="S319" s="37"/>
      <c r="T319" s="34">
        <f t="shared" si="115"/>
        <v>439.05316964374191</v>
      </c>
      <c r="U319" s="34"/>
      <c r="V319" s="34"/>
      <c r="W319" s="34"/>
      <c r="Y319" s="195" t="str">
        <f t="shared" si="99"/>
        <v>OK</v>
      </c>
    </row>
    <row r="320" spans="1:25" outlineLevel="2" x14ac:dyDescent="0.35">
      <c r="A320" s="25"/>
      <c r="B320" s="53" t="s">
        <v>674</v>
      </c>
      <c r="C320" s="26"/>
      <c r="D320" s="27" t="s">
        <v>125</v>
      </c>
      <c r="E320" s="28" t="s">
        <v>114</v>
      </c>
      <c r="F320" s="28"/>
      <c r="G320" s="37"/>
      <c r="H320" s="30">
        <v>1</v>
      </c>
      <c r="I320" s="31" t="s">
        <v>115</v>
      </c>
      <c r="J320" s="31">
        <v>2</v>
      </c>
      <c r="K320" s="30" t="s">
        <v>140</v>
      </c>
      <c r="L320" s="32">
        <v>30000</v>
      </c>
      <c r="M320" s="32" t="s">
        <v>4</v>
      </c>
      <c r="N320" s="33">
        <f t="shared" si="111"/>
        <v>45.734705171223112</v>
      </c>
      <c r="O320" s="159">
        <f t="shared" si="116"/>
        <v>91.469410342446224</v>
      </c>
      <c r="P320" s="37"/>
      <c r="Q320" s="34">
        <f t="shared" si="117"/>
        <v>0</v>
      </c>
      <c r="R320" s="34">
        <f t="shared" si="118"/>
        <v>91.469410342446224</v>
      </c>
      <c r="S320" s="37"/>
      <c r="T320" s="34">
        <f t="shared" si="115"/>
        <v>91.469410342446224</v>
      </c>
      <c r="U320" s="34"/>
      <c r="V320" s="34"/>
      <c r="W320" s="34"/>
      <c r="Y320" s="195" t="str">
        <f t="shared" si="99"/>
        <v>OK</v>
      </c>
    </row>
    <row r="321" spans="1:25" outlineLevel="2" x14ac:dyDescent="0.35">
      <c r="A321" s="25"/>
      <c r="B321" s="53" t="s">
        <v>674</v>
      </c>
      <c r="C321" s="26"/>
      <c r="D321" s="27" t="s">
        <v>125</v>
      </c>
      <c r="E321" s="28" t="s">
        <v>222</v>
      </c>
      <c r="F321" s="28"/>
      <c r="G321" s="37"/>
      <c r="H321" s="30">
        <v>40</v>
      </c>
      <c r="I321" s="31" t="s">
        <v>223</v>
      </c>
      <c r="J321" s="31">
        <v>1</v>
      </c>
      <c r="K321" s="30" t="s">
        <v>46</v>
      </c>
      <c r="L321" s="32">
        <v>1000</v>
      </c>
      <c r="M321" s="32" t="s">
        <v>4</v>
      </c>
      <c r="N321" s="33">
        <f t="shared" si="111"/>
        <v>1.5244901723741038</v>
      </c>
      <c r="O321" s="159">
        <f t="shared" si="116"/>
        <v>60.979606894964149</v>
      </c>
      <c r="P321" s="37"/>
      <c r="Q321" s="34">
        <f t="shared" si="117"/>
        <v>0</v>
      </c>
      <c r="R321" s="34">
        <f t="shared" si="118"/>
        <v>60.979606894964149</v>
      </c>
      <c r="S321" s="37"/>
      <c r="T321" s="34">
        <f t="shared" si="115"/>
        <v>60.979606894964149</v>
      </c>
      <c r="U321" s="34"/>
      <c r="V321" s="34"/>
      <c r="W321" s="34"/>
      <c r="Y321" s="195" t="str">
        <f t="shared" si="99"/>
        <v>OK</v>
      </c>
    </row>
    <row r="322" spans="1:25" outlineLevel="2" x14ac:dyDescent="0.35">
      <c r="A322" s="25"/>
      <c r="B322" s="53" t="s">
        <v>674</v>
      </c>
      <c r="C322" s="26"/>
      <c r="D322" s="27" t="s">
        <v>125</v>
      </c>
      <c r="E322" s="28" t="s">
        <v>224</v>
      </c>
      <c r="F322" s="28"/>
      <c r="G322" s="37"/>
      <c r="H322" s="30">
        <v>1</v>
      </c>
      <c r="I322" s="31" t="s">
        <v>65</v>
      </c>
      <c r="J322" s="31">
        <v>4</v>
      </c>
      <c r="K322" s="30" t="s">
        <v>140</v>
      </c>
      <c r="L322" s="32">
        <v>20000</v>
      </c>
      <c r="M322" s="32" t="s">
        <v>4</v>
      </c>
      <c r="N322" s="33">
        <f t="shared" si="111"/>
        <v>30.489803447482075</v>
      </c>
      <c r="O322" s="160">
        <f t="shared" si="116"/>
        <v>121.9592137899283</v>
      </c>
      <c r="P322" s="37"/>
      <c r="Q322" s="55">
        <f t="shared" si="117"/>
        <v>0</v>
      </c>
      <c r="R322" s="55">
        <f t="shared" si="118"/>
        <v>121.9592137899283</v>
      </c>
      <c r="S322" s="37"/>
      <c r="T322" s="55">
        <f t="shared" si="115"/>
        <v>121.9592137899283</v>
      </c>
      <c r="U322" s="55"/>
      <c r="V322" s="55"/>
      <c r="W322" s="55"/>
      <c r="Y322" s="195" t="str">
        <f t="shared" si="99"/>
        <v>OK</v>
      </c>
    </row>
    <row r="323" spans="1:25" ht="15" outlineLevel="2" thickBot="1" x14ac:dyDescent="0.4">
      <c r="A323" s="25"/>
      <c r="B323" s="53" t="s">
        <v>674</v>
      </c>
      <c r="C323" s="26"/>
      <c r="D323" s="27" t="s">
        <v>125</v>
      </c>
      <c r="E323" s="28" t="s">
        <v>249</v>
      </c>
      <c r="F323" s="28" t="s">
        <v>250</v>
      </c>
      <c r="G323" s="37"/>
      <c r="H323" s="30">
        <v>20</v>
      </c>
      <c r="I323" s="31" t="s">
        <v>251</v>
      </c>
      <c r="J323" s="31">
        <v>4</v>
      </c>
      <c r="K323" s="30" t="s">
        <v>225</v>
      </c>
      <c r="L323" s="32">
        <v>100000</v>
      </c>
      <c r="M323" s="32" t="s">
        <v>4</v>
      </c>
      <c r="N323" s="33">
        <f t="shared" si="111"/>
        <v>152.44901723741037</v>
      </c>
      <c r="O323" s="159">
        <f t="shared" si="116"/>
        <v>12195.921378992829</v>
      </c>
      <c r="P323" s="37"/>
      <c r="Q323" s="34">
        <f t="shared" si="117"/>
        <v>0</v>
      </c>
      <c r="R323" s="34">
        <f t="shared" si="118"/>
        <v>12195.921378992829</v>
      </c>
      <c r="S323" s="37"/>
      <c r="T323" s="34">
        <f t="shared" si="115"/>
        <v>12195.921378992829</v>
      </c>
      <c r="U323" s="34"/>
      <c r="V323" s="34"/>
      <c r="W323" s="34"/>
      <c r="Y323" s="195" t="str">
        <f t="shared" si="99"/>
        <v>OK</v>
      </c>
    </row>
    <row r="324" spans="1:25" ht="15" outlineLevel="2" thickBot="1" x14ac:dyDescent="0.4">
      <c r="A324" s="47" t="s">
        <v>559</v>
      </c>
      <c r="B324" s="48"/>
      <c r="C324" s="49"/>
      <c r="D324" s="49"/>
      <c r="E324" s="59" t="s">
        <v>351</v>
      </c>
      <c r="F324" s="50"/>
      <c r="G324" s="51"/>
      <c r="H324" s="49">
        <v>1</v>
      </c>
      <c r="I324" s="49" t="s">
        <v>606</v>
      </c>
      <c r="J324" s="49">
        <v>2</v>
      </c>
      <c r="K324" s="49" t="s">
        <v>51</v>
      </c>
      <c r="L324" s="49">
        <f>IF(M324="EUR",O324/H324/J324,O324*$C$6/H324/J324)</f>
        <v>2773000</v>
      </c>
      <c r="M324" s="49" t="s">
        <v>4</v>
      </c>
      <c r="N324" s="49">
        <f>O324/H324/J324</f>
        <v>4227.4112479933901</v>
      </c>
      <c r="O324" s="162">
        <f>SUBTOTAL(9,O325:O336)</f>
        <v>8454.8224959867803</v>
      </c>
      <c r="P324" s="51"/>
      <c r="Q324" s="52">
        <f>SUBTOTAL(9,Q325:Q336)</f>
        <v>0</v>
      </c>
      <c r="R324" s="52">
        <f>SUBTOTAL(9,R325:R336)</f>
        <v>8454.8224959867803</v>
      </c>
      <c r="S324" s="51"/>
      <c r="T324" s="52">
        <f>SUBTOTAL(9,T325:T336)</f>
        <v>8454.8224959867803</v>
      </c>
      <c r="U324" s="52">
        <f>SUBTOTAL(9,U325:U336)</f>
        <v>0</v>
      </c>
      <c r="V324" s="52">
        <f>SUBTOTAL(9,V325:V336)</f>
        <v>0</v>
      </c>
      <c r="W324" s="52">
        <f>SUBTOTAL(9,W325:W336)</f>
        <v>0</v>
      </c>
      <c r="Y324" s="195" t="str">
        <f t="shared" si="99"/>
        <v>OK</v>
      </c>
    </row>
    <row r="325" spans="1:25" outlineLevel="2" x14ac:dyDescent="0.35">
      <c r="A325" s="25"/>
      <c r="B325" s="53" t="s">
        <v>675</v>
      </c>
      <c r="C325" s="26"/>
      <c r="D325" s="27" t="s">
        <v>125</v>
      </c>
      <c r="E325" s="28" t="s">
        <v>217</v>
      </c>
      <c r="F325" s="28" t="s">
        <v>252</v>
      </c>
      <c r="G325" s="37"/>
      <c r="H325" s="30">
        <v>6</v>
      </c>
      <c r="I325" s="31" t="s">
        <v>65</v>
      </c>
      <c r="J325" s="31">
        <v>2</v>
      </c>
      <c r="K325" s="30" t="s">
        <v>140</v>
      </c>
      <c r="L325" s="32">
        <v>2500</v>
      </c>
      <c r="M325" s="32" t="s">
        <v>4</v>
      </c>
      <c r="N325" s="33">
        <f t="shared" si="111"/>
        <v>3.8112254309352593</v>
      </c>
      <c r="O325" s="161">
        <f t="shared" ref="O325:O336" si="119">+N325*J325*H325</f>
        <v>45.734705171223112</v>
      </c>
      <c r="P325" s="37"/>
      <c r="Q325" s="54">
        <f t="shared" ref="Q325:Q336" si="120">IF(D325="MDM",O325,0)</f>
        <v>0</v>
      </c>
      <c r="R325" s="54">
        <f t="shared" ref="R325:R336" si="121">IF(D325="ERAD",O325,0)</f>
        <v>45.734705171223112</v>
      </c>
      <c r="S325" s="37"/>
      <c r="T325" s="54">
        <f t="shared" si="115"/>
        <v>45.734705171223112</v>
      </c>
      <c r="U325" s="54"/>
      <c r="V325" s="54"/>
      <c r="W325" s="54"/>
      <c r="Y325" s="195" t="str">
        <f t="shared" si="99"/>
        <v>OK</v>
      </c>
    </row>
    <row r="326" spans="1:25" outlineLevel="2" x14ac:dyDescent="0.35">
      <c r="A326" s="25"/>
      <c r="B326" s="53" t="s">
        <v>675</v>
      </c>
      <c r="C326" s="26"/>
      <c r="D326" s="27" t="s">
        <v>125</v>
      </c>
      <c r="E326" s="28" t="s">
        <v>218</v>
      </c>
      <c r="F326" s="28"/>
      <c r="G326" s="37"/>
      <c r="H326" s="30">
        <v>91.5</v>
      </c>
      <c r="I326" s="31" t="s">
        <v>65</v>
      </c>
      <c r="J326" s="31">
        <v>2</v>
      </c>
      <c r="K326" s="30" t="s">
        <v>140</v>
      </c>
      <c r="L326" s="32">
        <v>7500</v>
      </c>
      <c r="M326" s="32" t="s">
        <v>4</v>
      </c>
      <c r="N326" s="33">
        <f t="shared" si="111"/>
        <v>11.433676292805778</v>
      </c>
      <c r="O326" s="159">
        <f t="shared" si="119"/>
        <v>2092.3627615834575</v>
      </c>
      <c r="P326" s="37"/>
      <c r="Q326" s="34">
        <f t="shared" si="120"/>
        <v>0</v>
      </c>
      <c r="R326" s="34">
        <f t="shared" si="121"/>
        <v>2092.3627615834575</v>
      </c>
      <c r="S326" s="37"/>
      <c r="T326" s="34">
        <f t="shared" si="115"/>
        <v>2092.3627615834575</v>
      </c>
      <c r="U326" s="34"/>
      <c r="V326" s="34"/>
      <c r="W326" s="34"/>
      <c r="Y326" s="195" t="str">
        <f t="shared" si="99"/>
        <v>OK</v>
      </c>
    </row>
    <row r="327" spans="1:25" outlineLevel="2" x14ac:dyDescent="0.35">
      <c r="A327" s="25"/>
      <c r="B327" s="53" t="s">
        <v>675</v>
      </c>
      <c r="C327" s="26"/>
      <c r="D327" s="27" t="s">
        <v>125</v>
      </c>
      <c r="E327" s="28" t="s">
        <v>219</v>
      </c>
      <c r="F327" s="28"/>
      <c r="G327" s="37"/>
      <c r="H327" s="30">
        <v>100</v>
      </c>
      <c r="I327" s="31" t="s">
        <v>65</v>
      </c>
      <c r="J327" s="31">
        <v>2</v>
      </c>
      <c r="K327" s="30" t="s">
        <v>140</v>
      </c>
      <c r="L327" s="32">
        <v>1000</v>
      </c>
      <c r="M327" s="32" t="s">
        <v>4</v>
      </c>
      <c r="N327" s="33">
        <f t="shared" si="111"/>
        <v>1.5244901723741038</v>
      </c>
      <c r="O327" s="159">
        <f t="shared" si="119"/>
        <v>304.89803447482075</v>
      </c>
      <c r="P327" s="37"/>
      <c r="Q327" s="34">
        <f t="shared" si="120"/>
        <v>0</v>
      </c>
      <c r="R327" s="34">
        <f t="shared" si="121"/>
        <v>304.89803447482075</v>
      </c>
      <c r="S327" s="37"/>
      <c r="T327" s="34">
        <f t="shared" si="115"/>
        <v>304.89803447482075</v>
      </c>
      <c r="U327" s="34"/>
      <c r="V327" s="34"/>
      <c r="W327" s="34"/>
      <c r="Y327" s="195" t="str">
        <f t="shared" si="99"/>
        <v>OK</v>
      </c>
    </row>
    <row r="328" spans="1:25" outlineLevel="2" x14ac:dyDescent="0.35">
      <c r="A328" s="25"/>
      <c r="B328" s="53" t="s">
        <v>675</v>
      </c>
      <c r="C328" s="26"/>
      <c r="D328" s="27" t="s">
        <v>125</v>
      </c>
      <c r="E328" s="28" t="s">
        <v>220</v>
      </c>
      <c r="F328" s="28"/>
      <c r="G328" s="37"/>
      <c r="H328" s="30">
        <v>100</v>
      </c>
      <c r="I328" s="31" t="s">
        <v>65</v>
      </c>
      <c r="J328" s="31">
        <v>2</v>
      </c>
      <c r="K328" s="30" t="s">
        <v>140</v>
      </c>
      <c r="L328" s="32">
        <v>2500</v>
      </c>
      <c r="M328" s="32" t="s">
        <v>4</v>
      </c>
      <c r="N328" s="33">
        <f t="shared" si="111"/>
        <v>3.8112254309352593</v>
      </c>
      <c r="O328" s="159">
        <f t="shared" si="119"/>
        <v>762.24508618705181</v>
      </c>
      <c r="P328" s="37"/>
      <c r="Q328" s="34">
        <f t="shared" si="120"/>
        <v>0</v>
      </c>
      <c r="R328" s="34">
        <f t="shared" si="121"/>
        <v>762.24508618705181</v>
      </c>
      <c r="S328" s="37"/>
      <c r="T328" s="34">
        <f t="shared" si="115"/>
        <v>762.24508618705181</v>
      </c>
      <c r="U328" s="34"/>
      <c r="V328" s="34"/>
      <c r="W328" s="34"/>
      <c r="Y328" s="195" t="str">
        <f t="shared" si="99"/>
        <v>OK</v>
      </c>
    </row>
    <row r="329" spans="1:25" outlineLevel="2" x14ac:dyDescent="0.35">
      <c r="A329" s="25"/>
      <c r="B329" s="53" t="s">
        <v>675</v>
      </c>
      <c r="C329" s="26"/>
      <c r="D329" s="27" t="s">
        <v>125</v>
      </c>
      <c r="E329" s="28" t="s">
        <v>221</v>
      </c>
      <c r="F329" s="28"/>
      <c r="G329" s="37"/>
      <c r="H329" s="30">
        <v>91.5</v>
      </c>
      <c r="I329" s="31" t="s">
        <v>160</v>
      </c>
      <c r="J329" s="31">
        <v>1</v>
      </c>
      <c r="K329" s="30" t="s">
        <v>46</v>
      </c>
      <c r="L329" s="32">
        <v>4000</v>
      </c>
      <c r="M329" s="32" t="s">
        <v>4</v>
      </c>
      <c r="N329" s="33">
        <f t="shared" si="111"/>
        <v>6.0979606894964151</v>
      </c>
      <c r="O329" s="159">
        <f t="shared" si="119"/>
        <v>557.96340308892195</v>
      </c>
      <c r="P329" s="37"/>
      <c r="Q329" s="34">
        <f t="shared" si="120"/>
        <v>0</v>
      </c>
      <c r="R329" s="34">
        <f t="shared" si="121"/>
        <v>557.96340308892195</v>
      </c>
      <c r="S329" s="37"/>
      <c r="T329" s="34">
        <f t="shared" si="115"/>
        <v>557.96340308892195</v>
      </c>
      <c r="U329" s="34"/>
      <c r="V329" s="34"/>
      <c r="W329" s="34"/>
      <c r="Y329" s="195" t="str">
        <f t="shared" si="99"/>
        <v>OK</v>
      </c>
    </row>
    <row r="330" spans="1:25" outlineLevel="2" x14ac:dyDescent="0.35">
      <c r="A330" s="25"/>
      <c r="B330" s="53" t="s">
        <v>675</v>
      </c>
      <c r="C330" s="26"/>
      <c r="D330" s="27" t="s">
        <v>125</v>
      </c>
      <c r="E330" s="28" t="s">
        <v>114</v>
      </c>
      <c r="F330" s="28"/>
      <c r="G330" s="37"/>
      <c r="H330" s="30">
        <v>3</v>
      </c>
      <c r="I330" s="31" t="s">
        <v>115</v>
      </c>
      <c r="J330" s="31">
        <v>2</v>
      </c>
      <c r="K330" s="30" t="s">
        <v>140</v>
      </c>
      <c r="L330" s="32">
        <v>30000</v>
      </c>
      <c r="M330" s="32" t="s">
        <v>4</v>
      </c>
      <c r="N330" s="33">
        <f t="shared" si="111"/>
        <v>45.734705171223112</v>
      </c>
      <c r="O330" s="159">
        <f t="shared" si="119"/>
        <v>274.40823102733867</v>
      </c>
      <c r="P330" s="37"/>
      <c r="Q330" s="34">
        <f t="shared" si="120"/>
        <v>0</v>
      </c>
      <c r="R330" s="34">
        <f t="shared" si="121"/>
        <v>274.40823102733867</v>
      </c>
      <c r="S330" s="37"/>
      <c r="T330" s="34">
        <f t="shared" si="115"/>
        <v>274.40823102733867</v>
      </c>
      <c r="U330" s="34"/>
      <c r="V330" s="34"/>
      <c r="W330" s="34"/>
      <c r="Y330" s="195" t="str">
        <f t="shared" si="99"/>
        <v>OK</v>
      </c>
    </row>
    <row r="331" spans="1:25" outlineLevel="2" x14ac:dyDescent="0.35">
      <c r="A331" s="25"/>
      <c r="B331" s="53" t="s">
        <v>675</v>
      </c>
      <c r="C331" s="26"/>
      <c r="D331" s="27" t="s">
        <v>125</v>
      </c>
      <c r="E331" s="28" t="s">
        <v>222</v>
      </c>
      <c r="F331" s="28"/>
      <c r="G331" s="37"/>
      <c r="H331" s="30">
        <v>97.5</v>
      </c>
      <c r="I331" s="31" t="s">
        <v>223</v>
      </c>
      <c r="J331" s="31">
        <v>1</v>
      </c>
      <c r="K331" s="30" t="s">
        <v>46</v>
      </c>
      <c r="L331" s="32">
        <v>1000</v>
      </c>
      <c r="M331" s="32" t="s">
        <v>4</v>
      </c>
      <c r="N331" s="33">
        <f t="shared" si="111"/>
        <v>1.5244901723741038</v>
      </c>
      <c r="O331" s="159">
        <f t="shared" si="119"/>
        <v>148.63779180647512</v>
      </c>
      <c r="P331" s="37"/>
      <c r="Q331" s="34">
        <f t="shared" si="120"/>
        <v>0</v>
      </c>
      <c r="R331" s="34">
        <f t="shared" si="121"/>
        <v>148.63779180647512</v>
      </c>
      <c r="S331" s="37"/>
      <c r="T331" s="34">
        <f t="shared" si="115"/>
        <v>148.63779180647512</v>
      </c>
      <c r="U331" s="34"/>
      <c r="V331" s="34"/>
      <c r="W331" s="34"/>
      <c r="Y331" s="195" t="str">
        <f t="shared" si="99"/>
        <v>OK</v>
      </c>
    </row>
    <row r="332" spans="1:25" outlineLevel="2" x14ac:dyDescent="0.35">
      <c r="A332" s="25"/>
      <c r="B332" s="53" t="s">
        <v>675</v>
      </c>
      <c r="C332" s="26"/>
      <c r="D332" s="27" t="s">
        <v>125</v>
      </c>
      <c r="E332" s="143" t="s">
        <v>253</v>
      </c>
      <c r="F332" s="28"/>
      <c r="G332" s="37"/>
      <c r="H332" s="30"/>
      <c r="I332" s="31"/>
      <c r="J332" s="31"/>
      <c r="K332" s="30"/>
      <c r="L332" s="32"/>
      <c r="M332" s="32" t="s">
        <v>4</v>
      </c>
      <c r="N332" s="33">
        <f t="shared" si="111"/>
        <v>0</v>
      </c>
      <c r="O332" s="159">
        <f t="shared" si="119"/>
        <v>0</v>
      </c>
      <c r="P332" s="37"/>
      <c r="Q332" s="34">
        <f t="shared" si="120"/>
        <v>0</v>
      </c>
      <c r="R332" s="34">
        <f t="shared" si="121"/>
        <v>0</v>
      </c>
      <c r="S332" s="37"/>
      <c r="T332" s="34">
        <f t="shared" si="115"/>
        <v>0</v>
      </c>
      <c r="U332" s="34"/>
      <c r="V332" s="34"/>
      <c r="W332" s="34"/>
      <c r="Y332" s="195" t="str">
        <f t="shared" ref="Y332:Y395" si="122">IF(SUM(T332:W332)=O332,"OK",O332-SUM(T332:W332))</f>
        <v>OK</v>
      </c>
    </row>
    <row r="333" spans="1:25" outlineLevel="2" x14ac:dyDescent="0.35">
      <c r="A333" s="25"/>
      <c r="B333" s="53" t="s">
        <v>675</v>
      </c>
      <c r="C333" s="26"/>
      <c r="D333" s="27" t="s">
        <v>125</v>
      </c>
      <c r="E333" s="28" t="s">
        <v>254</v>
      </c>
      <c r="F333" s="28" t="s">
        <v>255</v>
      </c>
      <c r="G333" s="37"/>
      <c r="H333" s="30">
        <v>100</v>
      </c>
      <c r="I333" s="31" t="s">
        <v>65</v>
      </c>
      <c r="J333" s="31">
        <v>4</v>
      </c>
      <c r="K333" s="30" t="s">
        <v>225</v>
      </c>
      <c r="L333" s="32">
        <v>4000</v>
      </c>
      <c r="M333" s="32" t="s">
        <v>4</v>
      </c>
      <c r="N333" s="33">
        <f t="shared" si="111"/>
        <v>6.0979606894964151</v>
      </c>
      <c r="O333" s="159">
        <f t="shared" si="119"/>
        <v>2439.184275798566</v>
      </c>
      <c r="P333" s="37"/>
      <c r="Q333" s="34">
        <f t="shared" si="120"/>
        <v>0</v>
      </c>
      <c r="R333" s="34">
        <f t="shared" si="121"/>
        <v>2439.184275798566</v>
      </c>
      <c r="S333" s="37"/>
      <c r="T333" s="34">
        <f t="shared" si="115"/>
        <v>2439.184275798566</v>
      </c>
      <c r="U333" s="34"/>
      <c r="V333" s="34"/>
      <c r="W333" s="34"/>
      <c r="Y333" s="195" t="str">
        <f t="shared" si="122"/>
        <v>OK</v>
      </c>
    </row>
    <row r="334" spans="1:25" outlineLevel="2" x14ac:dyDescent="0.35">
      <c r="A334" s="25"/>
      <c r="B334" s="53" t="s">
        <v>675</v>
      </c>
      <c r="C334" s="26"/>
      <c r="D334" s="27" t="s">
        <v>125</v>
      </c>
      <c r="E334" s="28" t="s">
        <v>256</v>
      </c>
      <c r="F334" s="28"/>
      <c r="G334" s="37"/>
      <c r="H334" s="30">
        <v>12</v>
      </c>
      <c r="I334" s="31" t="s">
        <v>65</v>
      </c>
      <c r="J334" s="31">
        <v>4</v>
      </c>
      <c r="K334" s="30" t="s">
        <v>225</v>
      </c>
      <c r="L334" s="32">
        <v>7500</v>
      </c>
      <c r="M334" s="32" t="s">
        <v>4</v>
      </c>
      <c r="N334" s="33">
        <f t="shared" si="111"/>
        <v>11.433676292805778</v>
      </c>
      <c r="O334" s="159">
        <f t="shared" si="119"/>
        <v>548.81646205467734</v>
      </c>
      <c r="P334" s="37"/>
      <c r="Q334" s="34">
        <f t="shared" si="120"/>
        <v>0</v>
      </c>
      <c r="R334" s="34">
        <f t="shared" si="121"/>
        <v>548.81646205467734</v>
      </c>
      <c r="S334" s="37"/>
      <c r="T334" s="34">
        <f t="shared" si="115"/>
        <v>548.81646205467734</v>
      </c>
      <c r="U334" s="34"/>
      <c r="V334" s="34"/>
      <c r="W334" s="34"/>
      <c r="Y334" s="195" t="str">
        <f t="shared" si="122"/>
        <v>OK</v>
      </c>
    </row>
    <row r="335" spans="1:25" outlineLevel="2" x14ac:dyDescent="0.35">
      <c r="A335" s="25"/>
      <c r="B335" s="53" t="s">
        <v>675</v>
      </c>
      <c r="C335" s="26"/>
      <c r="D335" s="27" t="s">
        <v>125</v>
      </c>
      <c r="E335" s="28" t="s">
        <v>257</v>
      </c>
      <c r="F335" s="28"/>
      <c r="G335" s="37"/>
      <c r="H335" s="30">
        <v>120</v>
      </c>
      <c r="I335" s="31" t="s">
        <v>65</v>
      </c>
      <c r="J335" s="31">
        <v>4</v>
      </c>
      <c r="K335" s="30" t="s">
        <v>225</v>
      </c>
      <c r="L335" s="32">
        <v>1500</v>
      </c>
      <c r="M335" s="32" t="s">
        <v>4</v>
      </c>
      <c r="N335" s="33">
        <f t="shared" si="111"/>
        <v>2.2867352585611558</v>
      </c>
      <c r="O335" s="159">
        <f t="shared" si="119"/>
        <v>1097.6329241093547</v>
      </c>
      <c r="P335" s="37"/>
      <c r="Q335" s="34">
        <f t="shared" si="120"/>
        <v>0</v>
      </c>
      <c r="R335" s="34">
        <f t="shared" si="121"/>
        <v>1097.6329241093547</v>
      </c>
      <c r="S335" s="37"/>
      <c r="T335" s="34">
        <f t="shared" si="115"/>
        <v>1097.6329241093547</v>
      </c>
      <c r="U335" s="34"/>
      <c r="V335" s="34"/>
      <c r="W335" s="34"/>
      <c r="Y335" s="195" t="str">
        <f t="shared" si="122"/>
        <v>OK</v>
      </c>
    </row>
    <row r="336" spans="1:25" ht="15" outlineLevel="2" thickBot="1" x14ac:dyDescent="0.4">
      <c r="A336" s="25"/>
      <c r="B336" s="53" t="s">
        <v>675</v>
      </c>
      <c r="C336" s="26"/>
      <c r="D336" s="27" t="s">
        <v>125</v>
      </c>
      <c r="E336" s="28" t="s">
        <v>114</v>
      </c>
      <c r="F336" s="28"/>
      <c r="G336" s="37"/>
      <c r="H336" s="30">
        <v>1</v>
      </c>
      <c r="I336" s="31" t="s">
        <v>115</v>
      </c>
      <c r="J336" s="31">
        <v>4</v>
      </c>
      <c r="K336" s="30" t="s">
        <v>225</v>
      </c>
      <c r="L336" s="32">
        <v>30000</v>
      </c>
      <c r="M336" s="32" t="s">
        <v>4</v>
      </c>
      <c r="N336" s="33">
        <f t="shared" si="111"/>
        <v>45.734705171223112</v>
      </c>
      <c r="O336" s="160">
        <f t="shared" si="119"/>
        <v>182.93882068489245</v>
      </c>
      <c r="P336" s="37"/>
      <c r="Q336" s="55">
        <f t="shared" si="120"/>
        <v>0</v>
      </c>
      <c r="R336" s="55">
        <f t="shared" si="121"/>
        <v>182.93882068489245</v>
      </c>
      <c r="S336" s="37"/>
      <c r="T336" s="55">
        <f t="shared" si="115"/>
        <v>182.93882068489245</v>
      </c>
      <c r="U336" s="55"/>
      <c r="V336" s="55"/>
      <c r="W336" s="55"/>
      <c r="Y336" s="195" t="str">
        <f t="shared" si="122"/>
        <v>OK</v>
      </c>
    </row>
    <row r="337" spans="1:25" ht="15" outlineLevel="2" thickBot="1" x14ac:dyDescent="0.4">
      <c r="A337" s="47" t="s">
        <v>587</v>
      </c>
      <c r="B337" s="48"/>
      <c r="C337" s="49"/>
      <c r="D337" s="49"/>
      <c r="E337" s="59" t="s">
        <v>352</v>
      </c>
      <c r="F337" s="50"/>
      <c r="G337" s="51"/>
      <c r="H337" s="49">
        <v>1</v>
      </c>
      <c r="I337" s="49" t="s">
        <v>606</v>
      </c>
      <c r="J337" s="49">
        <v>2</v>
      </c>
      <c r="K337" s="49" t="s">
        <v>51</v>
      </c>
      <c r="L337" s="49">
        <f>IF(M337="EUR",O337/H337/J337,O337*$C$6/H337/J337)</f>
        <v>1727999.9999999998</v>
      </c>
      <c r="M337" s="49" t="s">
        <v>4</v>
      </c>
      <c r="N337" s="49">
        <f>O337/H337/J337</f>
        <v>2634.3190178624509</v>
      </c>
      <c r="O337" s="162">
        <f>SUBTOTAL(9,O338:O339)</f>
        <v>5268.6380357249018</v>
      </c>
      <c r="P337" s="51"/>
      <c r="Q337" s="52">
        <f>SUBTOTAL(9,Q338:Q339)</f>
        <v>5268.6380357249018</v>
      </c>
      <c r="R337" s="52">
        <f>SUBTOTAL(9,R338:R339)</f>
        <v>0</v>
      </c>
      <c r="S337" s="51"/>
      <c r="T337" s="52">
        <f>SUBTOTAL(9,T338:T339)</f>
        <v>5268.6380357249018</v>
      </c>
      <c r="U337" s="52">
        <f>SUBTOTAL(9,U338:U339)</f>
        <v>0</v>
      </c>
      <c r="V337" s="52">
        <f>SUBTOTAL(9,V338:V339)</f>
        <v>0</v>
      </c>
      <c r="W337" s="52">
        <f>SUBTOTAL(9,W338:W339)</f>
        <v>0</v>
      </c>
      <c r="Y337" s="195" t="str">
        <f t="shared" si="122"/>
        <v>OK</v>
      </c>
    </row>
    <row r="338" spans="1:25" outlineLevel="2" x14ac:dyDescent="0.35">
      <c r="A338" s="25"/>
      <c r="B338" s="53" t="s">
        <v>676</v>
      </c>
      <c r="C338" s="26"/>
      <c r="D338" s="27" t="s">
        <v>132</v>
      </c>
      <c r="E338" s="28" t="s">
        <v>127</v>
      </c>
      <c r="F338" s="28"/>
      <c r="G338" s="37"/>
      <c r="H338" s="30">
        <v>12</v>
      </c>
      <c r="I338" s="31" t="s">
        <v>65</v>
      </c>
      <c r="J338" s="31">
        <v>24</v>
      </c>
      <c r="K338" s="30" t="s">
        <v>27</v>
      </c>
      <c r="L338" s="32">
        <v>5000</v>
      </c>
      <c r="M338" s="32" t="s">
        <v>4</v>
      </c>
      <c r="N338" s="33">
        <f t="shared" ref="N338:N401" si="123">IF(M338="EUR",L338,L338/$C$6)</f>
        <v>7.6224508618705187</v>
      </c>
      <c r="O338" s="159">
        <f>+N338*J338*H338</f>
        <v>2195.2658482187094</v>
      </c>
      <c r="P338" s="37"/>
      <c r="Q338" s="34">
        <f>IF(D338="MDM",O338,0)</f>
        <v>2195.2658482187094</v>
      </c>
      <c r="R338" s="34">
        <f>IF(D338="ERAD",O338,0)</f>
        <v>0</v>
      </c>
      <c r="S338" s="37"/>
      <c r="T338" s="34">
        <f t="shared" si="115"/>
        <v>2195.2658482187094</v>
      </c>
      <c r="U338" s="34"/>
      <c r="V338" s="34"/>
      <c r="W338" s="34"/>
      <c r="Y338" s="195" t="str">
        <f t="shared" si="122"/>
        <v>OK</v>
      </c>
    </row>
    <row r="339" spans="1:25" ht="15" outlineLevel="2" thickBot="1" x14ac:dyDescent="0.4">
      <c r="A339" s="25"/>
      <c r="B339" s="53" t="s">
        <v>676</v>
      </c>
      <c r="C339" s="26"/>
      <c r="D339" s="27" t="s">
        <v>132</v>
      </c>
      <c r="E339" s="28" t="s">
        <v>128</v>
      </c>
      <c r="F339" s="28"/>
      <c r="G339" s="37"/>
      <c r="H339" s="30">
        <v>12</v>
      </c>
      <c r="I339" s="31" t="s">
        <v>65</v>
      </c>
      <c r="J339" s="31">
        <v>24</v>
      </c>
      <c r="K339" s="30" t="s">
        <v>27</v>
      </c>
      <c r="L339" s="32">
        <v>7000</v>
      </c>
      <c r="M339" s="32" t="s">
        <v>4</v>
      </c>
      <c r="N339" s="33">
        <f t="shared" si="123"/>
        <v>10.671431206618726</v>
      </c>
      <c r="O339" s="159">
        <f>+N339*J339*H339</f>
        <v>3073.3721875061929</v>
      </c>
      <c r="P339" s="37"/>
      <c r="Q339" s="34">
        <f>IF(D339="MDM",O339,0)</f>
        <v>3073.3721875061929</v>
      </c>
      <c r="R339" s="34">
        <f>IF(D339="ERAD",O339,0)</f>
        <v>0</v>
      </c>
      <c r="S339" s="37"/>
      <c r="T339" s="34">
        <f t="shared" si="115"/>
        <v>3073.3721875061929</v>
      </c>
      <c r="U339" s="34"/>
      <c r="V339" s="34"/>
      <c r="W339" s="34"/>
      <c r="Y339" s="195" t="str">
        <f t="shared" si="122"/>
        <v>OK</v>
      </c>
    </row>
    <row r="340" spans="1:25" ht="15" outlineLevel="2" thickBot="1" x14ac:dyDescent="0.4">
      <c r="A340" s="47" t="s">
        <v>588</v>
      </c>
      <c r="B340" s="48"/>
      <c r="C340" s="49"/>
      <c r="D340" s="49"/>
      <c r="E340" s="59" t="s">
        <v>353</v>
      </c>
      <c r="F340" s="50"/>
      <c r="G340" s="51"/>
      <c r="H340" s="49">
        <v>1</v>
      </c>
      <c r="I340" s="49" t="s">
        <v>606</v>
      </c>
      <c r="J340" s="49">
        <v>2</v>
      </c>
      <c r="K340" s="49" t="s">
        <v>51</v>
      </c>
      <c r="L340" s="49">
        <f>IF(M340="EUR",O340/H340/J340,O340*$C$6/H340/J340)</f>
        <v>390999.99999999994</v>
      </c>
      <c r="M340" s="49" t="s">
        <v>4</v>
      </c>
      <c r="N340" s="49">
        <f>O340/H340/J340</f>
        <v>596.07565739827453</v>
      </c>
      <c r="O340" s="162">
        <f>SUBTOTAL(9,O341:O349)</f>
        <v>1192.1513147965491</v>
      </c>
      <c r="P340" s="51"/>
      <c r="Q340" s="52">
        <f>SUBTOTAL(9,Q341:Q349)</f>
        <v>0</v>
      </c>
      <c r="R340" s="52">
        <f>SUBTOTAL(9,R341:R349)</f>
        <v>1192.1513147965491</v>
      </c>
      <c r="S340" s="51"/>
      <c r="T340" s="52">
        <f>SUBTOTAL(9,T341:T349)</f>
        <v>1192.1513147965491</v>
      </c>
      <c r="U340" s="52">
        <f>SUBTOTAL(9,U341:U349)</f>
        <v>0</v>
      </c>
      <c r="V340" s="52">
        <f>SUBTOTAL(9,V341:V349)</f>
        <v>0</v>
      </c>
      <c r="W340" s="52">
        <f>SUBTOTAL(9,W341:W349)</f>
        <v>0</v>
      </c>
      <c r="Y340" s="195" t="str">
        <f t="shared" si="122"/>
        <v>OK</v>
      </c>
    </row>
    <row r="341" spans="1:25" outlineLevel="2" x14ac:dyDescent="0.35">
      <c r="A341" s="25"/>
      <c r="B341" s="53" t="s">
        <v>677</v>
      </c>
      <c r="C341" s="26"/>
      <c r="D341" s="27" t="s">
        <v>125</v>
      </c>
      <c r="E341" s="143" t="s">
        <v>258</v>
      </c>
      <c r="F341" s="28" t="s">
        <v>259</v>
      </c>
      <c r="G341" s="37"/>
      <c r="H341" s="30"/>
      <c r="I341" s="31"/>
      <c r="J341" s="31"/>
      <c r="K341" s="30"/>
      <c r="L341" s="32"/>
      <c r="M341" s="32" t="s">
        <v>4</v>
      </c>
      <c r="N341" s="33">
        <f t="shared" si="123"/>
        <v>0</v>
      </c>
      <c r="O341" s="161">
        <f t="shared" ref="O341:O349" si="124">+N341*J341*H341</f>
        <v>0</v>
      </c>
      <c r="P341" s="37"/>
      <c r="Q341" s="54">
        <f t="shared" ref="Q341:Q349" si="125">IF(D341="MDM",O341,0)</f>
        <v>0</v>
      </c>
      <c r="R341" s="54">
        <f t="shared" ref="R341:R349" si="126">IF(D341="ERAD",O341,0)</f>
        <v>0</v>
      </c>
      <c r="S341" s="37"/>
      <c r="T341" s="54">
        <f t="shared" si="115"/>
        <v>0</v>
      </c>
      <c r="U341" s="54"/>
      <c r="V341" s="54"/>
      <c r="W341" s="54"/>
      <c r="Y341" s="195" t="str">
        <f t="shared" si="122"/>
        <v>OK</v>
      </c>
    </row>
    <row r="342" spans="1:25" outlineLevel="2" x14ac:dyDescent="0.35">
      <c r="A342" s="25"/>
      <c r="B342" s="53" t="s">
        <v>677</v>
      </c>
      <c r="C342" s="26"/>
      <c r="D342" s="27" t="s">
        <v>125</v>
      </c>
      <c r="E342" s="28" t="s">
        <v>260</v>
      </c>
      <c r="F342" s="28"/>
      <c r="G342" s="37"/>
      <c r="H342" s="30">
        <v>25</v>
      </c>
      <c r="I342" s="31" t="s">
        <v>65</v>
      </c>
      <c r="J342" s="31">
        <v>2</v>
      </c>
      <c r="K342" s="30" t="s">
        <v>140</v>
      </c>
      <c r="L342" s="32">
        <v>1500</v>
      </c>
      <c r="M342" s="32" t="s">
        <v>4</v>
      </c>
      <c r="N342" s="33">
        <f t="shared" si="123"/>
        <v>2.2867352585611558</v>
      </c>
      <c r="O342" s="159">
        <f t="shared" si="124"/>
        <v>114.33676292805779</v>
      </c>
      <c r="P342" s="37"/>
      <c r="Q342" s="34">
        <f t="shared" si="125"/>
        <v>0</v>
      </c>
      <c r="R342" s="34">
        <f t="shared" si="126"/>
        <v>114.33676292805779</v>
      </c>
      <c r="S342" s="37"/>
      <c r="T342" s="34">
        <f t="shared" si="115"/>
        <v>114.33676292805779</v>
      </c>
      <c r="U342" s="34"/>
      <c r="V342" s="34"/>
      <c r="W342" s="34"/>
      <c r="Y342" s="195" t="str">
        <f t="shared" si="122"/>
        <v>OK</v>
      </c>
    </row>
    <row r="343" spans="1:25" outlineLevel="2" x14ac:dyDescent="0.35">
      <c r="A343" s="25"/>
      <c r="B343" s="53" t="s">
        <v>677</v>
      </c>
      <c r="C343" s="26"/>
      <c r="D343" s="27" t="s">
        <v>125</v>
      </c>
      <c r="E343" s="28" t="s">
        <v>261</v>
      </c>
      <c r="F343" s="28"/>
      <c r="G343" s="37"/>
      <c r="H343" s="30">
        <v>25</v>
      </c>
      <c r="I343" s="31" t="s">
        <v>65</v>
      </c>
      <c r="J343" s="31">
        <v>2</v>
      </c>
      <c r="K343" s="30" t="s">
        <v>140</v>
      </c>
      <c r="L343" s="32">
        <v>2000</v>
      </c>
      <c r="M343" s="32" t="s">
        <v>4</v>
      </c>
      <c r="N343" s="33">
        <f t="shared" si="123"/>
        <v>3.0489803447482076</v>
      </c>
      <c r="O343" s="159">
        <f t="shared" si="124"/>
        <v>152.44901723741037</v>
      </c>
      <c r="P343" s="37"/>
      <c r="Q343" s="34">
        <f t="shared" si="125"/>
        <v>0</v>
      </c>
      <c r="R343" s="34">
        <f t="shared" si="126"/>
        <v>152.44901723741037</v>
      </c>
      <c r="S343" s="37"/>
      <c r="T343" s="34">
        <f t="shared" si="115"/>
        <v>152.44901723741037</v>
      </c>
      <c r="U343" s="34"/>
      <c r="V343" s="34"/>
      <c r="W343" s="34"/>
      <c r="Y343" s="195" t="str">
        <f t="shared" si="122"/>
        <v>OK</v>
      </c>
    </row>
    <row r="344" spans="1:25" outlineLevel="2" x14ac:dyDescent="0.35">
      <c r="A344" s="25"/>
      <c r="B344" s="53" t="s">
        <v>677</v>
      </c>
      <c r="C344" s="26"/>
      <c r="D344" s="27" t="s">
        <v>125</v>
      </c>
      <c r="E344" s="28" t="s">
        <v>217</v>
      </c>
      <c r="F344" s="28"/>
      <c r="G344" s="37"/>
      <c r="H344" s="30">
        <v>2</v>
      </c>
      <c r="I344" s="31" t="s">
        <v>65</v>
      </c>
      <c r="J344" s="31">
        <v>2</v>
      </c>
      <c r="K344" s="30" t="s">
        <v>140</v>
      </c>
      <c r="L344" s="32">
        <v>2500</v>
      </c>
      <c r="M344" s="32" t="s">
        <v>4</v>
      </c>
      <c r="N344" s="33">
        <f t="shared" si="123"/>
        <v>3.8112254309352593</v>
      </c>
      <c r="O344" s="159">
        <f t="shared" si="124"/>
        <v>15.244901723741037</v>
      </c>
      <c r="P344" s="37"/>
      <c r="Q344" s="34">
        <f t="shared" si="125"/>
        <v>0</v>
      </c>
      <c r="R344" s="34">
        <f t="shared" si="126"/>
        <v>15.244901723741037</v>
      </c>
      <c r="S344" s="37"/>
      <c r="T344" s="34">
        <f t="shared" si="115"/>
        <v>15.244901723741037</v>
      </c>
      <c r="U344" s="34"/>
      <c r="V344" s="34"/>
      <c r="W344" s="34"/>
      <c r="Y344" s="195" t="str">
        <f t="shared" si="122"/>
        <v>OK</v>
      </c>
    </row>
    <row r="345" spans="1:25" outlineLevel="2" x14ac:dyDescent="0.35">
      <c r="A345" s="25"/>
      <c r="B345" s="53" t="s">
        <v>677</v>
      </c>
      <c r="C345" s="26"/>
      <c r="D345" s="27" t="s">
        <v>125</v>
      </c>
      <c r="E345" s="28" t="s">
        <v>218</v>
      </c>
      <c r="F345" s="28"/>
      <c r="G345" s="37"/>
      <c r="H345" s="30">
        <v>23</v>
      </c>
      <c r="I345" s="31" t="s">
        <v>65</v>
      </c>
      <c r="J345" s="31">
        <v>2</v>
      </c>
      <c r="K345" s="30" t="s">
        <v>140</v>
      </c>
      <c r="L345" s="32">
        <v>7500</v>
      </c>
      <c r="M345" s="32" t="s">
        <v>4</v>
      </c>
      <c r="N345" s="33">
        <f t="shared" si="123"/>
        <v>11.433676292805778</v>
      </c>
      <c r="O345" s="159">
        <f t="shared" si="124"/>
        <v>525.94910946906577</v>
      </c>
      <c r="P345" s="37"/>
      <c r="Q345" s="34">
        <f t="shared" si="125"/>
        <v>0</v>
      </c>
      <c r="R345" s="34">
        <f t="shared" si="126"/>
        <v>525.94910946906577</v>
      </c>
      <c r="S345" s="37"/>
      <c r="T345" s="34">
        <f t="shared" si="115"/>
        <v>525.94910946906577</v>
      </c>
      <c r="U345" s="34"/>
      <c r="V345" s="34"/>
      <c r="W345" s="34"/>
      <c r="Y345" s="195" t="str">
        <f t="shared" si="122"/>
        <v>OK</v>
      </c>
    </row>
    <row r="346" spans="1:25" outlineLevel="2" x14ac:dyDescent="0.35">
      <c r="A346" s="25"/>
      <c r="B346" s="53" t="s">
        <v>677</v>
      </c>
      <c r="C346" s="26"/>
      <c r="D346" s="27" t="s">
        <v>125</v>
      </c>
      <c r="E346" s="28" t="s">
        <v>221</v>
      </c>
      <c r="F346" s="28"/>
      <c r="G346" s="37"/>
      <c r="H346" s="30">
        <v>23</v>
      </c>
      <c r="I346" s="31" t="s">
        <v>65</v>
      </c>
      <c r="J346" s="31">
        <v>1</v>
      </c>
      <c r="K346" s="30" t="s">
        <v>46</v>
      </c>
      <c r="L346" s="32">
        <v>4000</v>
      </c>
      <c r="M346" s="32" t="s">
        <v>4</v>
      </c>
      <c r="N346" s="33">
        <f t="shared" si="123"/>
        <v>6.0979606894964151</v>
      </c>
      <c r="O346" s="159">
        <f t="shared" si="124"/>
        <v>140.25309585841754</v>
      </c>
      <c r="P346" s="37"/>
      <c r="Q346" s="34">
        <f t="shared" si="125"/>
        <v>0</v>
      </c>
      <c r="R346" s="34">
        <f t="shared" si="126"/>
        <v>140.25309585841754</v>
      </c>
      <c r="S346" s="37"/>
      <c r="T346" s="34">
        <f t="shared" si="115"/>
        <v>140.25309585841754</v>
      </c>
      <c r="U346" s="34"/>
      <c r="V346" s="34"/>
      <c r="W346" s="34"/>
      <c r="Y346" s="195" t="str">
        <f t="shared" si="122"/>
        <v>OK</v>
      </c>
    </row>
    <row r="347" spans="1:25" outlineLevel="2" x14ac:dyDescent="0.35">
      <c r="A347" s="25"/>
      <c r="B347" s="53" t="s">
        <v>677</v>
      </c>
      <c r="C347" s="26"/>
      <c r="D347" s="27" t="s">
        <v>125</v>
      </c>
      <c r="E347" s="28" t="s">
        <v>114</v>
      </c>
      <c r="F347" s="28"/>
      <c r="G347" s="37"/>
      <c r="H347" s="30">
        <v>1</v>
      </c>
      <c r="I347" s="31" t="s">
        <v>115</v>
      </c>
      <c r="J347" s="31">
        <v>2</v>
      </c>
      <c r="K347" s="30" t="s">
        <v>140</v>
      </c>
      <c r="L347" s="32">
        <v>30000</v>
      </c>
      <c r="M347" s="32" t="s">
        <v>4</v>
      </c>
      <c r="N347" s="33">
        <f t="shared" si="123"/>
        <v>45.734705171223112</v>
      </c>
      <c r="O347" s="159">
        <f t="shared" si="124"/>
        <v>91.469410342446224</v>
      </c>
      <c r="P347" s="37"/>
      <c r="Q347" s="34">
        <f t="shared" si="125"/>
        <v>0</v>
      </c>
      <c r="R347" s="34">
        <f t="shared" si="126"/>
        <v>91.469410342446224</v>
      </c>
      <c r="S347" s="37"/>
      <c r="T347" s="34">
        <f t="shared" si="115"/>
        <v>91.469410342446224</v>
      </c>
      <c r="U347" s="34"/>
      <c r="V347" s="34"/>
      <c r="W347" s="34"/>
      <c r="Y347" s="195" t="str">
        <f t="shared" si="122"/>
        <v>OK</v>
      </c>
    </row>
    <row r="348" spans="1:25" outlineLevel="2" x14ac:dyDescent="0.35">
      <c r="A348" s="25"/>
      <c r="B348" s="53" t="s">
        <v>677</v>
      </c>
      <c r="C348" s="26"/>
      <c r="D348" s="27" t="s">
        <v>125</v>
      </c>
      <c r="E348" s="28" t="s">
        <v>262</v>
      </c>
      <c r="F348" s="28"/>
      <c r="G348" s="37"/>
      <c r="H348" s="30">
        <v>1</v>
      </c>
      <c r="I348" s="31" t="s">
        <v>65</v>
      </c>
      <c r="J348" s="31">
        <v>2</v>
      </c>
      <c r="K348" s="30" t="s">
        <v>140</v>
      </c>
      <c r="L348" s="32">
        <v>10000</v>
      </c>
      <c r="M348" s="32" t="s">
        <v>4</v>
      </c>
      <c r="N348" s="33">
        <f t="shared" si="123"/>
        <v>15.244901723741037</v>
      </c>
      <c r="O348" s="159">
        <f t="shared" si="124"/>
        <v>30.489803447482075</v>
      </c>
      <c r="P348" s="37"/>
      <c r="Q348" s="34">
        <f t="shared" si="125"/>
        <v>0</v>
      </c>
      <c r="R348" s="34">
        <f t="shared" si="126"/>
        <v>30.489803447482075</v>
      </c>
      <c r="S348" s="37"/>
      <c r="T348" s="34">
        <f t="shared" si="115"/>
        <v>30.489803447482075</v>
      </c>
      <c r="U348" s="34"/>
      <c r="V348" s="34"/>
      <c r="W348" s="34"/>
      <c r="Y348" s="195" t="str">
        <f t="shared" si="122"/>
        <v>OK</v>
      </c>
    </row>
    <row r="349" spans="1:25" ht="15" outlineLevel="2" thickBot="1" x14ac:dyDescent="0.4">
      <c r="A349" s="25"/>
      <c r="B349" s="53" t="s">
        <v>677</v>
      </c>
      <c r="C349" s="26"/>
      <c r="D349" s="27" t="s">
        <v>125</v>
      </c>
      <c r="E349" s="28" t="s">
        <v>263</v>
      </c>
      <c r="F349" s="28"/>
      <c r="G349" s="37"/>
      <c r="H349" s="30">
        <v>1</v>
      </c>
      <c r="I349" s="31" t="s">
        <v>65</v>
      </c>
      <c r="J349" s="31">
        <v>4</v>
      </c>
      <c r="K349" s="30" t="s">
        <v>140</v>
      </c>
      <c r="L349" s="32">
        <v>20000</v>
      </c>
      <c r="M349" s="32" t="s">
        <v>4</v>
      </c>
      <c r="N349" s="33">
        <f t="shared" si="123"/>
        <v>30.489803447482075</v>
      </c>
      <c r="O349" s="159">
        <f t="shared" si="124"/>
        <v>121.9592137899283</v>
      </c>
      <c r="P349" s="37"/>
      <c r="Q349" s="34">
        <f t="shared" si="125"/>
        <v>0</v>
      </c>
      <c r="R349" s="34">
        <f t="shared" si="126"/>
        <v>121.9592137899283</v>
      </c>
      <c r="S349" s="37"/>
      <c r="T349" s="34">
        <f t="shared" si="115"/>
        <v>121.9592137899283</v>
      </c>
      <c r="U349" s="34"/>
      <c r="V349" s="34"/>
      <c r="W349" s="34"/>
      <c r="Y349" s="195" t="str">
        <f t="shared" si="122"/>
        <v>OK</v>
      </c>
    </row>
    <row r="350" spans="1:25" ht="15" outlineLevel="2" thickBot="1" x14ac:dyDescent="0.4">
      <c r="A350" s="47" t="s">
        <v>589</v>
      </c>
      <c r="B350" s="48"/>
      <c r="C350" s="49"/>
      <c r="D350" s="49"/>
      <c r="E350" s="59" t="s">
        <v>354</v>
      </c>
      <c r="F350" s="50"/>
      <c r="G350" s="51"/>
      <c r="H350" s="49">
        <v>1</v>
      </c>
      <c r="I350" s="49" t="s">
        <v>606</v>
      </c>
      <c r="J350" s="49">
        <v>2</v>
      </c>
      <c r="K350" s="49" t="s">
        <v>51</v>
      </c>
      <c r="L350" s="49">
        <f>IF(M350="EUR",O350/H350/J350,O350*$C$6/H350/J350)</f>
        <v>7749780</v>
      </c>
      <c r="M350" s="49" t="s">
        <v>4</v>
      </c>
      <c r="N350" s="49">
        <f>O350/H350/J350</f>
        <v>11814.463448061382</v>
      </c>
      <c r="O350" s="162">
        <f>SUBTOTAL(9,O351:O370)</f>
        <v>23628.926896122764</v>
      </c>
      <c r="P350" s="51"/>
      <c r="Q350" s="52">
        <f>SUBTOTAL(9,Q351:Q370)</f>
        <v>16007.14680992809</v>
      </c>
      <c r="R350" s="52">
        <f>SUBTOTAL(9,R351:R370)</f>
        <v>7621.7800861946744</v>
      </c>
      <c r="S350" s="51"/>
      <c r="T350" s="52">
        <f>SUBTOTAL(9,T351:T370)</f>
        <v>23628.926896122764</v>
      </c>
      <c r="U350" s="52">
        <f>SUBTOTAL(9,U351:U370)</f>
        <v>0</v>
      </c>
      <c r="V350" s="52">
        <f>SUBTOTAL(9,V351:V370)</f>
        <v>0</v>
      </c>
      <c r="W350" s="52">
        <f>SUBTOTAL(9,W351:W370)</f>
        <v>0</v>
      </c>
      <c r="Y350" s="195" t="str">
        <f t="shared" si="122"/>
        <v>OK</v>
      </c>
    </row>
    <row r="351" spans="1:25" outlineLevel="2" x14ac:dyDescent="0.35">
      <c r="A351" s="25"/>
      <c r="B351" s="53" t="s">
        <v>678</v>
      </c>
      <c r="C351" s="26"/>
      <c r="D351" s="27" t="s">
        <v>125</v>
      </c>
      <c r="E351" s="143" t="s">
        <v>264</v>
      </c>
      <c r="F351" s="28" t="s">
        <v>265</v>
      </c>
      <c r="G351" s="37"/>
      <c r="H351" s="30"/>
      <c r="I351" s="31"/>
      <c r="J351" s="31"/>
      <c r="K351" s="30"/>
      <c r="L351" s="32"/>
      <c r="M351" s="32" t="s">
        <v>4</v>
      </c>
      <c r="N351" s="33">
        <f t="shared" si="123"/>
        <v>0</v>
      </c>
      <c r="O351" s="161">
        <f t="shared" ref="O351:O370" si="127">+N351*J351*H351</f>
        <v>0</v>
      </c>
      <c r="P351" s="37"/>
      <c r="Q351" s="54">
        <f t="shared" ref="Q351:Q370" si="128">IF(D351="MDM",O351,0)</f>
        <v>0</v>
      </c>
      <c r="R351" s="54">
        <f t="shared" ref="R351:R370" si="129">IF(D351="ERAD",O351,0)</f>
        <v>0</v>
      </c>
      <c r="S351" s="37"/>
      <c r="T351" s="54">
        <f t="shared" si="115"/>
        <v>0</v>
      </c>
      <c r="U351" s="54"/>
      <c r="V351" s="54"/>
      <c r="W351" s="54"/>
      <c r="Y351" s="195" t="str">
        <f t="shared" si="122"/>
        <v>OK</v>
      </c>
    </row>
    <row r="352" spans="1:25" outlineLevel="2" x14ac:dyDescent="0.35">
      <c r="A352" s="25"/>
      <c r="B352" s="53" t="s">
        <v>678</v>
      </c>
      <c r="C352" s="26"/>
      <c r="D352" s="27" t="s">
        <v>125</v>
      </c>
      <c r="E352" s="28" t="s">
        <v>266</v>
      </c>
      <c r="F352" s="28" t="s">
        <v>267</v>
      </c>
      <c r="G352" s="37"/>
      <c r="H352" s="30"/>
      <c r="I352" s="31"/>
      <c r="J352" s="31"/>
      <c r="K352" s="30"/>
      <c r="L352" s="32"/>
      <c r="M352" s="32"/>
      <c r="N352" s="33">
        <f t="shared" si="123"/>
        <v>0</v>
      </c>
      <c r="O352" s="159">
        <f t="shared" si="127"/>
        <v>0</v>
      </c>
      <c r="P352" s="37"/>
      <c r="Q352" s="34">
        <f t="shared" si="128"/>
        <v>0</v>
      </c>
      <c r="R352" s="34">
        <f t="shared" si="129"/>
        <v>0</v>
      </c>
      <c r="S352" s="37"/>
      <c r="T352" s="34">
        <f t="shared" si="115"/>
        <v>0</v>
      </c>
      <c r="U352" s="34"/>
      <c r="V352" s="34"/>
      <c r="W352" s="34"/>
      <c r="Y352" s="195" t="str">
        <f t="shared" si="122"/>
        <v>OK</v>
      </c>
    </row>
    <row r="353" spans="1:25" outlineLevel="2" x14ac:dyDescent="0.35">
      <c r="A353" s="25"/>
      <c r="B353" s="53" t="s">
        <v>678</v>
      </c>
      <c r="C353" s="26"/>
      <c r="D353" s="27" t="s">
        <v>125</v>
      </c>
      <c r="E353" s="28" t="s">
        <v>268</v>
      </c>
      <c r="F353" s="28" t="s">
        <v>269</v>
      </c>
      <c r="G353" s="37"/>
      <c r="H353" s="30">
        <v>2</v>
      </c>
      <c r="I353" s="31" t="s">
        <v>65</v>
      </c>
      <c r="J353" s="31">
        <v>5</v>
      </c>
      <c r="K353" s="30" t="s">
        <v>140</v>
      </c>
      <c r="L353" s="32">
        <v>15000</v>
      </c>
      <c r="M353" s="32" t="s">
        <v>4</v>
      </c>
      <c r="N353" s="33">
        <f t="shared" si="123"/>
        <v>22.867352585611556</v>
      </c>
      <c r="O353" s="159">
        <f t="shared" si="127"/>
        <v>228.67352585611556</v>
      </c>
      <c r="P353" s="37"/>
      <c r="Q353" s="34">
        <f t="shared" si="128"/>
        <v>0</v>
      </c>
      <c r="R353" s="34">
        <f t="shared" si="129"/>
        <v>228.67352585611556</v>
      </c>
      <c r="S353" s="37"/>
      <c r="T353" s="34">
        <f t="shared" si="115"/>
        <v>228.67352585611556</v>
      </c>
      <c r="U353" s="34"/>
      <c r="V353" s="34"/>
      <c r="W353" s="34"/>
      <c r="Y353" s="195" t="str">
        <f t="shared" si="122"/>
        <v>OK</v>
      </c>
    </row>
    <row r="354" spans="1:25" outlineLevel="2" x14ac:dyDescent="0.35">
      <c r="A354" s="25"/>
      <c r="B354" s="53" t="s">
        <v>678</v>
      </c>
      <c r="C354" s="26"/>
      <c r="D354" s="27" t="s">
        <v>125</v>
      </c>
      <c r="E354" s="28" t="s">
        <v>270</v>
      </c>
      <c r="F354" s="28"/>
      <c r="G354" s="37"/>
      <c r="H354" s="30">
        <v>2</v>
      </c>
      <c r="I354" s="31" t="s">
        <v>137</v>
      </c>
      <c r="J354" s="31">
        <v>5</v>
      </c>
      <c r="K354" s="30" t="s">
        <v>140</v>
      </c>
      <c r="L354" s="32">
        <v>40000</v>
      </c>
      <c r="M354" s="32" t="s">
        <v>4</v>
      </c>
      <c r="N354" s="33">
        <f t="shared" si="123"/>
        <v>60.979606894964149</v>
      </c>
      <c r="O354" s="159">
        <f t="shared" si="127"/>
        <v>609.79606894964149</v>
      </c>
      <c r="P354" s="37"/>
      <c r="Q354" s="34">
        <f t="shared" si="128"/>
        <v>0</v>
      </c>
      <c r="R354" s="34">
        <f t="shared" si="129"/>
        <v>609.79606894964149</v>
      </c>
      <c r="S354" s="37"/>
      <c r="T354" s="34">
        <f t="shared" si="115"/>
        <v>609.79606894964149</v>
      </c>
      <c r="U354" s="34"/>
      <c r="V354" s="34"/>
      <c r="W354" s="34"/>
      <c r="Y354" s="195" t="str">
        <f t="shared" si="122"/>
        <v>OK</v>
      </c>
    </row>
    <row r="355" spans="1:25" outlineLevel="2" x14ac:dyDescent="0.35">
      <c r="A355" s="25"/>
      <c r="B355" s="53" t="s">
        <v>678</v>
      </c>
      <c r="C355" s="26"/>
      <c r="D355" s="27" t="s">
        <v>125</v>
      </c>
      <c r="E355" s="28" t="s">
        <v>271</v>
      </c>
      <c r="F355" s="28"/>
      <c r="G355" s="37"/>
      <c r="H355" s="30">
        <v>160</v>
      </c>
      <c r="I355" s="31" t="s">
        <v>139</v>
      </c>
      <c r="J355" s="31">
        <v>1</v>
      </c>
      <c r="K355" s="30" t="s">
        <v>54</v>
      </c>
      <c r="L355" s="32">
        <v>866</v>
      </c>
      <c r="M355" s="32" t="s">
        <v>4</v>
      </c>
      <c r="N355" s="33">
        <f t="shared" si="123"/>
        <v>1.3202084892759738</v>
      </c>
      <c r="O355" s="159">
        <f t="shared" si="127"/>
        <v>211.2333582841558</v>
      </c>
      <c r="P355" s="37"/>
      <c r="Q355" s="34">
        <f t="shared" si="128"/>
        <v>0</v>
      </c>
      <c r="R355" s="34">
        <f t="shared" si="129"/>
        <v>211.2333582841558</v>
      </c>
      <c r="S355" s="37"/>
      <c r="T355" s="34">
        <f t="shared" si="115"/>
        <v>211.2333582841558</v>
      </c>
      <c r="U355" s="34"/>
      <c r="V355" s="34"/>
      <c r="W355" s="34"/>
      <c r="Y355" s="195" t="str">
        <f t="shared" si="122"/>
        <v>OK</v>
      </c>
    </row>
    <row r="356" spans="1:25" outlineLevel="2" x14ac:dyDescent="0.35">
      <c r="A356" s="25"/>
      <c r="B356" s="53" t="s">
        <v>678</v>
      </c>
      <c r="C356" s="26"/>
      <c r="D356" s="27" t="s">
        <v>125</v>
      </c>
      <c r="E356" s="28" t="s">
        <v>272</v>
      </c>
      <c r="F356" s="28"/>
      <c r="G356" s="37"/>
      <c r="H356" s="30">
        <v>2</v>
      </c>
      <c r="I356" s="31" t="s">
        <v>65</v>
      </c>
      <c r="J356" s="31">
        <v>5</v>
      </c>
      <c r="K356" s="30" t="s">
        <v>140</v>
      </c>
      <c r="L356" s="32">
        <v>7500</v>
      </c>
      <c r="M356" s="32" t="s">
        <v>4</v>
      </c>
      <c r="N356" s="33">
        <f t="shared" si="123"/>
        <v>11.433676292805778</v>
      </c>
      <c r="O356" s="159">
        <f t="shared" si="127"/>
        <v>114.33676292805778</v>
      </c>
      <c r="P356" s="37"/>
      <c r="Q356" s="34">
        <f t="shared" si="128"/>
        <v>0</v>
      </c>
      <c r="R356" s="34">
        <f t="shared" si="129"/>
        <v>114.33676292805778</v>
      </c>
      <c r="S356" s="37"/>
      <c r="T356" s="34">
        <f t="shared" si="115"/>
        <v>114.33676292805778</v>
      </c>
      <c r="U356" s="34"/>
      <c r="V356" s="34"/>
      <c r="W356" s="34"/>
      <c r="Y356" s="195" t="str">
        <f t="shared" si="122"/>
        <v>OK</v>
      </c>
    </row>
    <row r="357" spans="1:25" outlineLevel="2" x14ac:dyDescent="0.35">
      <c r="A357" s="25"/>
      <c r="B357" s="53" t="s">
        <v>678</v>
      </c>
      <c r="C357" s="26"/>
      <c r="D357" s="27" t="s">
        <v>125</v>
      </c>
      <c r="E357" s="143" t="s">
        <v>273</v>
      </c>
      <c r="F357" s="28" t="s">
        <v>274</v>
      </c>
      <c r="G357" s="37"/>
      <c r="H357" s="30"/>
      <c r="I357" s="31"/>
      <c r="J357" s="31"/>
      <c r="K357" s="30"/>
      <c r="L357" s="32"/>
      <c r="M357" s="32"/>
      <c r="N357" s="33">
        <f t="shared" si="123"/>
        <v>0</v>
      </c>
      <c r="O357" s="159">
        <f t="shared" si="127"/>
        <v>0</v>
      </c>
      <c r="P357" s="37"/>
      <c r="Q357" s="34">
        <f t="shared" si="128"/>
        <v>0</v>
      </c>
      <c r="R357" s="34">
        <f t="shared" si="129"/>
        <v>0</v>
      </c>
      <c r="S357" s="37"/>
      <c r="T357" s="34">
        <f t="shared" si="115"/>
        <v>0</v>
      </c>
      <c r="U357" s="34"/>
      <c r="V357" s="34"/>
      <c r="W357" s="34"/>
      <c r="Y357" s="195" t="str">
        <f t="shared" si="122"/>
        <v>OK</v>
      </c>
    </row>
    <row r="358" spans="1:25" outlineLevel="2" x14ac:dyDescent="0.35">
      <c r="A358" s="25"/>
      <c r="B358" s="53" t="s">
        <v>678</v>
      </c>
      <c r="C358" s="26"/>
      <c r="D358" s="27" t="s">
        <v>125</v>
      </c>
      <c r="E358" s="28" t="s">
        <v>275</v>
      </c>
      <c r="F358" s="28"/>
      <c r="G358" s="37"/>
      <c r="H358" s="30">
        <v>6</v>
      </c>
      <c r="I358" s="31" t="s">
        <v>65</v>
      </c>
      <c r="J358" s="31">
        <v>1</v>
      </c>
      <c r="K358" s="30" t="s">
        <v>140</v>
      </c>
      <c r="L358" s="32">
        <v>2500</v>
      </c>
      <c r="M358" s="32" t="s">
        <v>4</v>
      </c>
      <c r="N358" s="33">
        <f t="shared" si="123"/>
        <v>3.8112254309352593</v>
      </c>
      <c r="O358" s="159">
        <f t="shared" si="127"/>
        <v>22.867352585611556</v>
      </c>
      <c r="P358" s="37"/>
      <c r="Q358" s="34">
        <f t="shared" si="128"/>
        <v>0</v>
      </c>
      <c r="R358" s="34">
        <f t="shared" si="129"/>
        <v>22.867352585611556</v>
      </c>
      <c r="S358" s="37"/>
      <c r="T358" s="34">
        <f t="shared" si="115"/>
        <v>22.867352585611556</v>
      </c>
      <c r="U358" s="34"/>
      <c r="V358" s="34"/>
      <c r="W358" s="34"/>
      <c r="Y358" s="195" t="str">
        <f t="shared" si="122"/>
        <v>OK</v>
      </c>
    </row>
    <row r="359" spans="1:25" outlineLevel="2" x14ac:dyDescent="0.35">
      <c r="A359" s="25"/>
      <c r="B359" s="53" t="s">
        <v>678</v>
      </c>
      <c r="C359" s="26"/>
      <c r="D359" s="27" t="s">
        <v>125</v>
      </c>
      <c r="E359" s="28" t="s">
        <v>218</v>
      </c>
      <c r="F359" s="28"/>
      <c r="G359" s="37"/>
      <c r="H359" s="30">
        <v>30</v>
      </c>
      <c r="I359" s="31" t="s">
        <v>65</v>
      </c>
      <c r="J359" s="31">
        <v>1</v>
      </c>
      <c r="K359" s="30" t="s">
        <v>140</v>
      </c>
      <c r="L359" s="32">
        <v>7500</v>
      </c>
      <c r="M359" s="32" t="s">
        <v>4</v>
      </c>
      <c r="N359" s="33">
        <f t="shared" si="123"/>
        <v>11.433676292805778</v>
      </c>
      <c r="O359" s="159">
        <f t="shared" si="127"/>
        <v>343.01028878417333</v>
      </c>
      <c r="P359" s="37"/>
      <c r="Q359" s="34">
        <f t="shared" si="128"/>
        <v>0</v>
      </c>
      <c r="R359" s="34">
        <f t="shared" si="129"/>
        <v>343.01028878417333</v>
      </c>
      <c r="S359" s="37"/>
      <c r="T359" s="34">
        <f t="shared" si="115"/>
        <v>343.01028878417333</v>
      </c>
      <c r="U359" s="34"/>
      <c r="V359" s="34"/>
      <c r="W359" s="34"/>
      <c r="Y359" s="195" t="str">
        <f t="shared" si="122"/>
        <v>OK</v>
      </c>
    </row>
    <row r="360" spans="1:25" outlineLevel="2" x14ac:dyDescent="0.35">
      <c r="A360" s="25"/>
      <c r="B360" s="53" t="s">
        <v>678</v>
      </c>
      <c r="C360" s="26"/>
      <c r="D360" s="27" t="s">
        <v>125</v>
      </c>
      <c r="E360" s="28" t="s">
        <v>219</v>
      </c>
      <c r="F360" s="28"/>
      <c r="G360" s="37"/>
      <c r="H360" s="30">
        <v>36</v>
      </c>
      <c r="I360" s="31" t="s">
        <v>65</v>
      </c>
      <c r="J360" s="31">
        <v>1</v>
      </c>
      <c r="K360" s="30" t="s">
        <v>140</v>
      </c>
      <c r="L360" s="32">
        <v>1000</v>
      </c>
      <c r="M360" s="32" t="s">
        <v>4</v>
      </c>
      <c r="N360" s="33">
        <f t="shared" si="123"/>
        <v>1.5244901723741038</v>
      </c>
      <c r="O360" s="159">
        <f t="shared" si="127"/>
        <v>54.881646205467739</v>
      </c>
      <c r="P360" s="37"/>
      <c r="Q360" s="34">
        <f t="shared" si="128"/>
        <v>0</v>
      </c>
      <c r="R360" s="34">
        <f t="shared" si="129"/>
        <v>54.881646205467739</v>
      </c>
      <c r="S360" s="37"/>
      <c r="T360" s="34">
        <f t="shared" ref="T360:T370" si="130">O360</f>
        <v>54.881646205467739</v>
      </c>
      <c r="U360" s="34"/>
      <c r="V360" s="34"/>
      <c r="W360" s="34"/>
      <c r="Y360" s="195" t="str">
        <f t="shared" si="122"/>
        <v>OK</v>
      </c>
    </row>
    <row r="361" spans="1:25" outlineLevel="2" x14ac:dyDescent="0.35">
      <c r="A361" s="25"/>
      <c r="B361" s="53" t="s">
        <v>678</v>
      </c>
      <c r="C361" s="26"/>
      <c r="D361" s="27" t="s">
        <v>125</v>
      </c>
      <c r="E361" s="28" t="s">
        <v>220</v>
      </c>
      <c r="F361" s="28"/>
      <c r="G361" s="37"/>
      <c r="H361" s="30">
        <v>36</v>
      </c>
      <c r="I361" s="31" t="s">
        <v>65</v>
      </c>
      <c r="J361" s="31">
        <v>1</v>
      </c>
      <c r="K361" s="30" t="s">
        <v>140</v>
      </c>
      <c r="L361" s="32">
        <v>2500</v>
      </c>
      <c r="M361" s="32" t="s">
        <v>4</v>
      </c>
      <c r="N361" s="33">
        <f t="shared" si="123"/>
        <v>3.8112254309352593</v>
      </c>
      <c r="O361" s="159">
        <f t="shared" si="127"/>
        <v>137.20411551366934</v>
      </c>
      <c r="P361" s="37"/>
      <c r="Q361" s="34">
        <f t="shared" si="128"/>
        <v>0</v>
      </c>
      <c r="R361" s="34">
        <f t="shared" si="129"/>
        <v>137.20411551366934</v>
      </c>
      <c r="S361" s="37"/>
      <c r="T361" s="34">
        <f t="shared" si="130"/>
        <v>137.20411551366934</v>
      </c>
      <c r="U361" s="34"/>
      <c r="V361" s="34"/>
      <c r="W361" s="34"/>
      <c r="Y361" s="195" t="str">
        <f t="shared" si="122"/>
        <v>OK</v>
      </c>
    </row>
    <row r="362" spans="1:25" outlineLevel="2" x14ac:dyDescent="0.35">
      <c r="A362" s="25"/>
      <c r="B362" s="53" t="s">
        <v>678</v>
      </c>
      <c r="C362" s="26"/>
      <c r="D362" s="27" t="s">
        <v>125</v>
      </c>
      <c r="E362" s="28" t="s">
        <v>221</v>
      </c>
      <c r="F362" s="28"/>
      <c r="G362" s="37"/>
      <c r="H362" s="30">
        <v>30</v>
      </c>
      <c r="I362" s="31" t="s">
        <v>65</v>
      </c>
      <c r="J362" s="31">
        <v>1</v>
      </c>
      <c r="K362" s="30" t="s">
        <v>140</v>
      </c>
      <c r="L362" s="32">
        <v>4000</v>
      </c>
      <c r="M362" s="32" t="s">
        <v>4</v>
      </c>
      <c r="N362" s="33">
        <f t="shared" si="123"/>
        <v>6.0979606894964151</v>
      </c>
      <c r="O362" s="159">
        <f t="shared" si="127"/>
        <v>182.93882068489245</v>
      </c>
      <c r="P362" s="37"/>
      <c r="Q362" s="34">
        <f t="shared" si="128"/>
        <v>0</v>
      </c>
      <c r="R362" s="34">
        <f t="shared" si="129"/>
        <v>182.93882068489245</v>
      </c>
      <c r="S362" s="37"/>
      <c r="T362" s="34">
        <f t="shared" si="130"/>
        <v>182.93882068489245</v>
      </c>
      <c r="U362" s="34"/>
      <c r="V362" s="34"/>
      <c r="W362" s="34"/>
      <c r="Y362" s="195" t="str">
        <f t="shared" si="122"/>
        <v>OK</v>
      </c>
    </row>
    <row r="363" spans="1:25" outlineLevel="2" x14ac:dyDescent="0.35">
      <c r="A363" s="25"/>
      <c r="B363" s="53" t="s">
        <v>678</v>
      </c>
      <c r="C363" s="26"/>
      <c r="D363" s="27" t="s">
        <v>125</v>
      </c>
      <c r="E363" s="28" t="s">
        <v>276</v>
      </c>
      <c r="F363" s="28"/>
      <c r="G363" s="37"/>
      <c r="H363" s="30">
        <v>3</v>
      </c>
      <c r="I363" s="31" t="s">
        <v>65</v>
      </c>
      <c r="J363" s="31">
        <v>2</v>
      </c>
      <c r="K363" s="30" t="s">
        <v>140</v>
      </c>
      <c r="L363" s="32">
        <v>20000</v>
      </c>
      <c r="M363" s="32" t="s">
        <v>4</v>
      </c>
      <c r="N363" s="33">
        <f t="shared" si="123"/>
        <v>30.489803447482075</v>
      </c>
      <c r="O363" s="159">
        <f t="shared" si="127"/>
        <v>182.93882068489245</v>
      </c>
      <c r="P363" s="37"/>
      <c r="Q363" s="34">
        <f t="shared" si="128"/>
        <v>0</v>
      </c>
      <c r="R363" s="34">
        <f t="shared" si="129"/>
        <v>182.93882068489245</v>
      </c>
      <c r="S363" s="37"/>
      <c r="T363" s="34">
        <f t="shared" si="130"/>
        <v>182.93882068489245</v>
      </c>
      <c r="U363" s="34"/>
      <c r="V363" s="34"/>
      <c r="W363" s="34"/>
      <c r="Y363" s="195" t="str">
        <f t="shared" si="122"/>
        <v>OK</v>
      </c>
    </row>
    <row r="364" spans="1:25" outlineLevel="2" x14ac:dyDescent="0.35">
      <c r="A364" s="25"/>
      <c r="B364" s="53" t="s">
        <v>678</v>
      </c>
      <c r="C364" s="26"/>
      <c r="D364" s="27" t="s">
        <v>125</v>
      </c>
      <c r="E364" s="143" t="s">
        <v>277</v>
      </c>
      <c r="F364" s="28" t="s">
        <v>278</v>
      </c>
      <c r="G364" s="37"/>
      <c r="H364" s="30"/>
      <c r="I364" s="31"/>
      <c r="J364" s="31"/>
      <c r="K364" s="30"/>
      <c r="L364" s="32"/>
      <c r="M364" s="32"/>
      <c r="N364" s="33">
        <f t="shared" si="123"/>
        <v>0</v>
      </c>
      <c r="O364" s="159">
        <f t="shared" si="127"/>
        <v>0</v>
      </c>
      <c r="P364" s="37"/>
      <c r="Q364" s="34">
        <f t="shared" si="128"/>
        <v>0</v>
      </c>
      <c r="R364" s="34">
        <f t="shared" si="129"/>
        <v>0</v>
      </c>
      <c r="S364" s="37"/>
      <c r="T364" s="34">
        <f t="shared" si="130"/>
        <v>0</v>
      </c>
      <c r="U364" s="34"/>
      <c r="V364" s="34"/>
      <c r="W364" s="34"/>
      <c r="Y364" s="195" t="str">
        <f t="shared" si="122"/>
        <v>OK</v>
      </c>
    </row>
    <row r="365" spans="1:25" outlineLevel="2" x14ac:dyDescent="0.35">
      <c r="A365" s="25"/>
      <c r="B365" s="53" t="s">
        <v>678</v>
      </c>
      <c r="C365" s="26"/>
      <c r="D365" s="27" t="s">
        <v>125</v>
      </c>
      <c r="E365" s="28" t="s">
        <v>279</v>
      </c>
      <c r="F365" s="28" t="s">
        <v>280</v>
      </c>
      <c r="G365" s="37"/>
      <c r="H365" s="30">
        <v>250</v>
      </c>
      <c r="I365" s="31" t="s">
        <v>65</v>
      </c>
      <c r="J365" s="31">
        <v>2</v>
      </c>
      <c r="K365" s="30" t="s">
        <v>281</v>
      </c>
      <c r="L365" s="32">
        <v>3500</v>
      </c>
      <c r="M365" s="32" t="s">
        <v>4</v>
      </c>
      <c r="N365" s="33">
        <f t="shared" si="123"/>
        <v>5.3357156033093629</v>
      </c>
      <c r="O365" s="159">
        <f t="shared" si="127"/>
        <v>2667.8578016546812</v>
      </c>
      <c r="P365" s="37"/>
      <c r="Q365" s="34">
        <f t="shared" si="128"/>
        <v>0</v>
      </c>
      <c r="R365" s="34">
        <f t="shared" si="129"/>
        <v>2667.8578016546812</v>
      </c>
      <c r="S365" s="37"/>
      <c r="T365" s="34">
        <f t="shared" si="130"/>
        <v>2667.8578016546812</v>
      </c>
      <c r="U365" s="34"/>
      <c r="V365" s="34"/>
      <c r="W365" s="34"/>
      <c r="Y365" s="195" t="str">
        <f t="shared" si="122"/>
        <v>OK</v>
      </c>
    </row>
    <row r="366" spans="1:25" outlineLevel="2" x14ac:dyDescent="0.35">
      <c r="A366" s="25"/>
      <c r="B366" s="53" t="s">
        <v>678</v>
      </c>
      <c r="C366" s="26"/>
      <c r="D366" s="27" t="s">
        <v>125</v>
      </c>
      <c r="E366" s="28" t="s">
        <v>282</v>
      </c>
      <c r="F366" s="28" t="s">
        <v>283</v>
      </c>
      <c r="G366" s="37"/>
      <c r="H366" s="30">
        <v>10</v>
      </c>
      <c r="I366" s="31" t="s">
        <v>65</v>
      </c>
      <c r="J366" s="31">
        <v>2</v>
      </c>
      <c r="K366" s="30" t="s">
        <v>281</v>
      </c>
      <c r="L366" s="32">
        <v>5000</v>
      </c>
      <c r="M366" s="32" t="s">
        <v>4</v>
      </c>
      <c r="N366" s="33">
        <f t="shared" si="123"/>
        <v>7.6224508618705187</v>
      </c>
      <c r="O366" s="159">
        <f t="shared" si="127"/>
        <v>152.44901723741037</v>
      </c>
      <c r="P366" s="37"/>
      <c r="Q366" s="34">
        <f t="shared" si="128"/>
        <v>0</v>
      </c>
      <c r="R366" s="34">
        <f t="shared" si="129"/>
        <v>152.44901723741037</v>
      </c>
      <c r="S366" s="37"/>
      <c r="T366" s="34">
        <f t="shared" si="130"/>
        <v>152.44901723741037</v>
      </c>
      <c r="U366" s="34"/>
      <c r="V366" s="34"/>
      <c r="W366" s="34"/>
      <c r="Y366" s="195" t="str">
        <f t="shared" si="122"/>
        <v>OK</v>
      </c>
    </row>
    <row r="367" spans="1:25" outlineLevel="2" x14ac:dyDescent="0.35">
      <c r="A367" s="25"/>
      <c r="B367" s="53" t="s">
        <v>678</v>
      </c>
      <c r="C367" s="26"/>
      <c r="D367" s="27" t="s">
        <v>125</v>
      </c>
      <c r="E367" s="28" t="s">
        <v>284</v>
      </c>
      <c r="F367" s="28"/>
      <c r="G367" s="37"/>
      <c r="H367" s="30">
        <v>1</v>
      </c>
      <c r="I367" s="31" t="s">
        <v>54</v>
      </c>
      <c r="J367" s="31">
        <v>2</v>
      </c>
      <c r="K367" s="30" t="s">
        <v>42</v>
      </c>
      <c r="L367" s="32">
        <v>250000</v>
      </c>
      <c r="M367" s="32" t="s">
        <v>4</v>
      </c>
      <c r="N367" s="33">
        <f t="shared" si="123"/>
        <v>381.12254309352596</v>
      </c>
      <c r="O367" s="159">
        <f t="shared" si="127"/>
        <v>762.24508618705192</v>
      </c>
      <c r="P367" s="37"/>
      <c r="Q367" s="34">
        <f t="shared" si="128"/>
        <v>0</v>
      </c>
      <c r="R367" s="34">
        <f t="shared" si="129"/>
        <v>762.24508618705192</v>
      </c>
      <c r="S367" s="37"/>
      <c r="T367" s="34">
        <f t="shared" si="130"/>
        <v>762.24508618705192</v>
      </c>
      <c r="U367" s="34"/>
      <c r="V367" s="34"/>
      <c r="W367" s="34"/>
      <c r="Y367" s="195" t="str">
        <f t="shared" si="122"/>
        <v>OK</v>
      </c>
    </row>
    <row r="368" spans="1:25" outlineLevel="2" x14ac:dyDescent="0.35">
      <c r="A368" s="25"/>
      <c r="B368" s="53" t="s">
        <v>678</v>
      </c>
      <c r="C368" s="26"/>
      <c r="D368" s="27" t="s">
        <v>125</v>
      </c>
      <c r="E368" s="28" t="s">
        <v>285</v>
      </c>
      <c r="F368" s="28" t="s">
        <v>286</v>
      </c>
      <c r="G368" s="37"/>
      <c r="H368" s="30">
        <v>250</v>
      </c>
      <c r="I368" s="31" t="s">
        <v>65</v>
      </c>
      <c r="J368" s="31">
        <v>2</v>
      </c>
      <c r="K368" s="30" t="s">
        <v>42</v>
      </c>
      <c r="L368" s="32">
        <v>1000</v>
      </c>
      <c r="M368" s="32" t="s">
        <v>4</v>
      </c>
      <c r="N368" s="33">
        <f t="shared" si="123"/>
        <v>1.5244901723741038</v>
      </c>
      <c r="O368" s="159">
        <f t="shared" si="127"/>
        <v>762.24508618705192</v>
      </c>
      <c r="P368" s="37"/>
      <c r="Q368" s="34">
        <f t="shared" si="128"/>
        <v>0</v>
      </c>
      <c r="R368" s="34">
        <f t="shared" si="129"/>
        <v>762.24508618705192</v>
      </c>
      <c r="S368" s="37"/>
      <c r="T368" s="34">
        <f t="shared" si="130"/>
        <v>762.24508618705192</v>
      </c>
      <c r="U368" s="34"/>
      <c r="V368" s="34"/>
      <c r="W368" s="34"/>
      <c r="Y368" s="195" t="str">
        <f t="shared" si="122"/>
        <v>OK</v>
      </c>
    </row>
    <row r="369" spans="1:25" outlineLevel="2" x14ac:dyDescent="0.35">
      <c r="A369" s="25"/>
      <c r="B369" s="53" t="s">
        <v>678</v>
      </c>
      <c r="C369" s="26"/>
      <c r="D369" s="27" t="s">
        <v>125</v>
      </c>
      <c r="E369" s="28" t="s">
        <v>287</v>
      </c>
      <c r="F369" s="28"/>
      <c r="G369" s="37"/>
      <c r="H369" s="30">
        <v>10</v>
      </c>
      <c r="I369" s="31" t="s">
        <v>167</v>
      </c>
      <c r="J369" s="31">
        <v>6</v>
      </c>
      <c r="K369" s="30" t="s">
        <v>180</v>
      </c>
      <c r="L369" s="32">
        <v>13000</v>
      </c>
      <c r="M369" s="32" t="s">
        <v>4</v>
      </c>
      <c r="N369" s="33">
        <f t="shared" si="123"/>
        <v>19.818372240863351</v>
      </c>
      <c r="O369" s="159">
        <f t="shared" si="127"/>
        <v>1189.102334451801</v>
      </c>
      <c r="P369" s="37"/>
      <c r="Q369" s="34">
        <f t="shared" si="128"/>
        <v>0</v>
      </c>
      <c r="R369" s="34">
        <f t="shared" si="129"/>
        <v>1189.102334451801</v>
      </c>
      <c r="S369" s="37"/>
      <c r="T369" s="34">
        <f t="shared" si="130"/>
        <v>1189.102334451801</v>
      </c>
      <c r="U369" s="34"/>
      <c r="V369" s="34"/>
      <c r="W369" s="34"/>
      <c r="Y369" s="195" t="str">
        <f t="shared" si="122"/>
        <v>OK</v>
      </c>
    </row>
    <row r="370" spans="1:25" ht="15" outlineLevel="2" thickBot="1" x14ac:dyDescent="0.4">
      <c r="A370" s="25"/>
      <c r="B370" s="53" t="s">
        <v>678</v>
      </c>
      <c r="C370" s="26"/>
      <c r="D370" s="27" t="s">
        <v>126</v>
      </c>
      <c r="E370" s="28" t="s">
        <v>130</v>
      </c>
      <c r="F370" s="28"/>
      <c r="G370" s="37"/>
      <c r="H370" s="30">
        <v>3</v>
      </c>
      <c r="I370" s="31" t="s">
        <v>131</v>
      </c>
      <c r="J370" s="31">
        <v>1</v>
      </c>
      <c r="K370" s="30" t="s">
        <v>51</v>
      </c>
      <c r="L370" s="32">
        <v>3500000</v>
      </c>
      <c r="M370" s="32" t="s">
        <v>4</v>
      </c>
      <c r="N370" s="33">
        <f t="shared" si="123"/>
        <v>5335.7156033093634</v>
      </c>
      <c r="O370" s="160">
        <f t="shared" si="127"/>
        <v>16007.14680992809</v>
      </c>
      <c r="P370" s="37"/>
      <c r="Q370" s="55">
        <f t="shared" si="128"/>
        <v>16007.14680992809</v>
      </c>
      <c r="R370" s="55">
        <f t="shared" si="129"/>
        <v>0</v>
      </c>
      <c r="S370" s="37"/>
      <c r="T370" s="55">
        <f t="shared" si="130"/>
        <v>16007.14680992809</v>
      </c>
      <c r="U370" s="55"/>
      <c r="V370" s="55"/>
      <c r="W370" s="55"/>
      <c r="Y370" s="195" t="str">
        <f t="shared" si="122"/>
        <v>OK</v>
      </c>
    </row>
    <row r="371" spans="1:25" ht="15" outlineLevel="2" thickBot="1" x14ac:dyDescent="0.4">
      <c r="A371" s="47" t="s">
        <v>590</v>
      </c>
      <c r="B371" s="48"/>
      <c r="C371" s="49"/>
      <c r="D371" s="49" t="s">
        <v>125</v>
      </c>
      <c r="E371" s="59" t="s">
        <v>355</v>
      </c>
      <c r="F371" s="50"/>
      <c r="G371" s="51"/>
      <c r="H371" s="49">
        <v>1</v>
      </c>
      <c r="I371" s="49" t="s">
        <v>606</v>
      </c>
      <c r="J371" s="49">
        <v>2</v>
      </c>
      <c r="K371" s="49" t="s">
        <v>51</v>
      </c>
      <c r="L371" s="49">
        <f>IF(M371="EUR",O371/H371/J371,O371*$C$6/H371/J371)</f>
        <v>1661999.9999999998</v>
      </c>
      <c r="M371" s="49" t="s">
        <v>4</v>
      </c>
      <c r="N371" s="49">
        <f>O371/H371/J371</f>
        <v>2533.7026664857603</v>
      </c>
      <c r="O371" s="162">
        <f>SUBTOTAL(9,O372:O384)</f>
        <v>5067.4053329715207</v>
      </c>
      <c r="P371" s="51"/>
      <c r="Q371" s="52">
        <f>SUBTOTAL(9,Q372:Q384)</f>
        <v>0</v>
      </c>
      <c r="R371" s="52">
        <f>SUBTOTAL(9,R372:R384)</f>
        <v>5067.4053329715207</v>
      </c>
      <c r="S371" s="51"/>
      <c r="T371" s="52">
        <f>SUBTOTAL(9,T372:T384)</f>
        <v>5067.4053329715207</v>
      </c>
      <c r="U371" s="52">
        <f>SUBTOTAL(9,U372:U384)</f>
        <v>0</v>
      </c>
      <c r="V371" s="52">
        <f>SUBTOTAL(9,V372:V384)</f>
        <v>0</v>
      </c>
      <c r="W371" s="52">
        <f>SUBTOTAL(9,W372:W384)</f>
        <v>0</v>
      </c>
      <c r="Y371" s="195" t="str">
        <f t="shared" si="122"/>
        <v>OK</v>
      </c>
    </row>
    <row r="372" spans="1:25" outlineLevel="2" x14ac:dyDescent="0.35">
      <c r="A372" s="25"/>
      <c r="B372" s="53" t="s">
        <v>679</v>
      </c>
      <c r="C372" s="26"/>
      <c r="D372" s="27" t="s">
        <v>125</v>
      </c>
      <c r="E372" s="143" t="s">
        <v>288</v>
      </c>
      <c r="F372" s="28"/>
      <c r="G372" s="37"/>
      <c r="H372" s="30"/>
      <c r="I372" s="31"/>
      <c r="J372" s="31"/>
      <c r="K372" s="30"/>
      <c r="L372" s="32"/>
      <c r="M372" s="32" t="s">
        <v>4</v>
      </c>
      <c r="N372" s="33">
        <f t="shared" si="123"/>
        <v>0</v>
      </c>
      <c r="O372" s="161">
        <f t="shared" ref="O372:O384" si="131">+N372*J372*H372</f>
        <v>0</v>
      </c>
      <c r="P372" s="37"/>
      <c r="Q372" s="54">
        <f t="shared" ref="Q372:Q384" si="132">IF(D372="MDM",O372,0)</f>
        <v>0</v>
      </c>
      <c r="R372" s="54">
        <f t="shared" ref="R372:R384" si="133">IF(D372="ERAD",O372,0)</f>
        <v>0</v>
      </c>
      <c r="S372" s="37"/>
      <c r="T372" s="54">
        <f t="shared" ref="T372:T384" si="134">O372</f>
        <v>0</v>
      </c>
      <c r="U372" s="54"/>
      <c r="V372" s="54"/>
      <c r="W372" s="54"/>
      <c r="Y372" s="195" t="str">
        <f t="shared" si="122"/>
        <v>OK</v>
      </c>
    </row>
    <row r="373" spans="1:25" outlineLevel="2" x14ac:dyDescent="0.35">
      <c r="A373" s="25"/>
      <c r="B373" s="53" t="s">
        <v>679</v>
      </c>
      <c r="C373" s="26"/>
      <c r="D373" s="27" t="s">
        <v>125</v>
      </c>
      <c r="E373" s="28" t="s">
        <v>289</v>
      </c>
      <c r="F373" s="28"/>
      <c r="G373" s="37"/>
      <c r="H373" s="30">
        <v>12</v>
      </c>
      <c r="I373" s="31" t="s">
        <v>65</v>
      </c>
      <c r="J373" s="31">
        <v>4</v>
      </c>
      <c r="K373" s="30" t="s">
        <v>140</v>
      </c>
      <c r="L373" s="32">
        <v>3000</v>
      </c>
      <c r="M373" s="32" t="s">
        <v>4</v>
      </c>
      <c r="N373" s="33">
        <f t="shared" si="123"/>
        <v>4.5734705171223116</v>
      </c>
      <c r="O373" s="159">
        <f t="shared" si="131"/>
        <v>219.52658482187096</v>
      </c>
      <c r="P373" s="37"/>
      <c r="Q373" s="34">
        <f t="shared" si="132"/>
        <v>0</v>
      </c>
      <c r="R373" s="34">
        <f t="shared" si="133"/>
        <v>219.52658482187096</v>
      </c>
      <c r="S373" s="37"/>
      <c r="T373" s="34">
        <f t="shared" si="134"/>
        <v>219.52658482187096</v>
      </c>
      <c r="U373" s="34"/>
      <c r="V373" s="34"/>
      <c r="W373" s="34"/>
      <c r="Y373" s="195" t="str">
        <f t="shared" si="122"/>
        <v>OK</v>
      </c>
    </row>
    <row r="374" spans="1:25" outlineLevel="2" x14ac:dyDescent="0.35">
      <c r="A374" s="25"/>
      <c r="B374" s="53" t="s">
        <v>679</v>
      </c>
      <c r="C374" s="26"/>
      <c r="D374" s="27" t="s">
        <v>125</v>
      </c>
      <c r="E374" s="28" t="s">
        <v>290</v>
      </c>
      <c r="F374" s="28"/>
      <c r="G374" s="37"/>
      <c r="H374" s="30">
        <v>12</v>
      </c>
      <c r="I374" s="31" t="s">
        <v>65</v>
      </c>
      <c r="J374" s="31">
        <v>4</v>
      </c>
      <c r="K374" s="30" t="s">
        <v>140</v>
      </c>
      <c r="L374" s="32">
        <v>1000</v>
      </c>
      <c r="M374" s="32" t="s">
        <v>4</v>
      </c>
      <c r="N374" s="33">
        <f t="shared" si="123"/>
        <v>1.5244901723741038</v>
      </c>
      <c r="O374" s="159">
        <f t="shared" si="131"/>
        <v>73.175528273956985</v>
      </c>
      <c r="P374" s="37"/>
      <c r="Q374" s="34">
        <f t="shared" si="132"/>
        <v>0</v>
      </c>
      <c r="R374" s="34">
        <f t="shared" si="133"/>
        <v>73.175528273956985</v>
      </c>
      <c r="S374" s="37"/>
      <c r="T374" s="34">
        <f t="shared" si="134"/>
        <v>73.175528273956985</v>
      </c>
      <c r="U374" s="34"/>
      <c r="V374" s="34"/>
      <c r="W374" s="34"/>
      <c r="Y374" s="195" t="str">
        <f t="shared" si="122"/>
        <v>OK</v>
      </c>
    </row>
    <row r="375" spans="1:25" outlineLevel="2" x14ac:dyDescent="0.35">
      <c r="A375" s="25"/>
      <c r="B375" s="53" t="s">
        <v>679</v>
      </c>
      <c r="C375" s="26"/>
      <c r="D375" s="27" t="s">
        <v>125</v>
      </c>
      <c r="E375" s="28" t="s">
        <v>222</v>
      </c>
      <c r="F375" s="28"/>
      <c r="G375" s="37"/>
      <c r="H375" s="30">
        <v>4</v>
      </c>
      <c r="I375" s="31" t="s">
        <v>65</v>
      </c>
      <c r="J375" s="31">
        <v>4</v>
      </c>
      <c r="K375" s="30" t="s">
        <v>140</v>
      </c>
      <c r="L375" s="32">
        <v>20000</v>
      </c>
      <c r="M375" s="32" t="s">
        <v>4</v>
      </c>
      <c r="N375" s="33">
        <f t="shared" si="123"/>
        <v>30.489803447482075</v>
      </c>
      <c r="O375" s="159">
        <f t="shared" si="131"/>
        <v>487.8368551597132</v>
      </c>
      <c r="P375" s="37"/>
      <c r="Q375" s="34">
        <f t="shared" si="132"/>
        <v>0</v>
      </c>
      <c r="R375" s="34">
        <f t="shared" si="133"/>
        <v>487.8368551597132</v>
      </c>
      <c r="S375" s="37"/>
      <c r="T375" s="34">
        <f t="shared" si="134"/>
        <v>487.8368551597132</v>
      </c>
      <c r="U375" s="34"/>
      <c r="V375" s="34"/>
      <c r="W375" s="34"/>
      <c r="Y375" s="195" t="str">
        <f t="shared" si="122"/>
        <v>OK</v>
      </c>
    </row>
    <row r="376" spans="1:25" outlineLevel="2" x14ac:dyDescent="0.35">
      <c r="A376" s="25"/>
      <c r="B376" s="53" t="s">
        <v>679</v>
      </c>
      <c r="C376" s="26"/>
      <c r="D376" s="27" t="s">
        <v>125</v>
      </c>
      <c r="E376" s="28" t="s">
        <v>276</v>
      </c>
      <c r="F376" s="28" t="s">
        <v>291</v>
      </c>
      <c r="G376" s="37"/>
      <c r="H376" s="30"/>
      <c r="I376" s="31"/>
      <c r="J376" s="31"/>
      <c r="K376" s="30"/>
      <c r="L376" s="32"/>
      <c r="M376" s="32" t="s">
        <v>4</v>
      </c>
      <c r="N376" s="33">
        <f t="shared" si="123"/>
        <v>0</v>
      </c>
      <c r="O376" s="159">
        <f t="shared" si="131"/>
        <v>0</v>
      </c>
      <c r="P376" s="37"/>
      <c r="Q376" s="34">
        <f t="shared" si="132"/>
        <v>0</v>
      </c>
      <c r="R376" s="34">
        <f t="shared" si="133"/>
        <v>0</v>
      </c>
      <c r="S376" s="37"/>
      <c r="T376" s="34">
        <f t="shared" si="134"/>
        <v>0</v>
      </c>
      <c r="U376" s="34"/>
      <c r="V376" s="34"/>
      <c r="W376" s="34"/>
      <c r="Y376" s="195" t="str">
        <f t="shared" si="122"/>
        <v>OK</v>
      </c>
    </row>
    <row r="377" spans="1:25" outlineLevel="2" x14ac:dyDescent="0.35">
      <c r="A377" s="25"/>
      <c r="B377" s="53" t="s">
        <v>679</v>
      </c>
      <c r="C377" s="26"/>
      <c r="D377" s="27" t="s">
        <v>125</v>
      </c>
      <c r="E377" s="143" t="s">
        <v>292</v>
      </c>
      <c r="F377" s="28"/>
      <c r="G377" s="37"/>
      <c r="H377" s="30"/>
      <c r="I377" s="31"/>
      <c r="J377" s="31"/>
      <c r="K377" s="30"/>
      <c r="L377" s="32"/>
      <c r="M377" s="32" t="s">
        <v>4</v>
      </c>
      <c r="N377" s="33">
        <f t="shared" si="123"/>
        <v>0</v>
      </c>
      <c r="O377" s="159">
        <f t="shared" si="131"/>
        <v>0</v>
      </c>
      <c r="P377" s="37"/>
      <c r="Q377" s="34">
        <f t="shared" si="132"/>
        <v>0</v>
      </c>
      <c r="R377" s="34">
        <f t="shared" si="133"/>
        <v>0</v>
      </c>
      <c r="S377" s="37"/>
      <c r="T377" s="34">
        <f t="shared" si="134"/>
        <v>0</v>
      </c>
      <c r="U377" s="34"/>
      <c r="V377" s="34"/>
      <c r="W377" s="34"/>
      <c r="Y377" s="195" t="str">
        <f t="shared" si="122"/>
        <v>OK</v>
      </c>
    </row>
    <row r="378" spans="1:25" outlineLevel="2" x14ac:dyDescent="0.35">
      <c r="A378" s="25"/>
      <c r="B378" s="53" t="s">
        <v>679</v>
      </c>
      <c r="C378" s="26"/>
      <c r="D378" s="27" t="s">
        <v>125</v>
      </c>
      <c r="E378" s="28" t="s">
        <v>275</v>
      </c>
      <c r="F378" s="28"/>
      <c r="G378" s="37"/>
      <c r="H378" s="30">
        <v>6</v>
      </c>
      <c r="I378" s="31" t="s">
        <v>65</v>
      </c>
      <c r="J378" s="31">
        <v>2</v>
      </c>
      <c r="K378" s="30" t="s">
        <v>140</v>
      </c>
      <c r="L378" s="32">
        <v>2500</v>
      </c>
      <c r="M378" s="32" t="s">
        <v>4</v>
      </c>
      <c r="N378" s="33">
        <f t="shared" si="123"/>
        <v>3.8112254309352593</v>
      </c>
      <c r="O378" s="160">
        <f t="shared" si="131"/>
        <v>45.734705171223112</v>
      </c>
      <c r="P378" s="37"/>
      <c r="Q378" s="55">
        <f t="shared" si="132"/>
        <v>0</v>
      </c>
      <c r="R378" s="55">
        <f t="shared" si="133"/>
        <v>45.734705171223112</v>
      </c>
      <c r="S378" s="37"/>
      <c r="T378" s="55">
        <f t="shared" si="134"/>
        <v>45.734705171223112</v>
      </c>
      <c r="U378" s="55"/>
      <c r="V378" s="55"/>
      <c r="W378" s="55"/>
      <c r="Y378" s="195" t="str">
        <f t="shared" si="122"/>
        <v>OK</v>
      </c>
    </row>
    <row r="379" spans="1:25" outlineLevel="2" x14ac:dyDescent="0.35">
      <c r="A379" s="25"/>
      <c r="B379" s="53" t="s">
        <v>679</v>
      </c>
      <c r="C379" s="26"/>
      <c r="D379" s="27" t="s">
        <v>125</v>
      </c>
      <c r="E379" s="28" t="s">
        <v>218</v>
      </c>
      <c r="F379" s="28"/>
      <c r="G379" s="37"/>
      <c r="H379" s="30">
        <v>72</v>
      </c>
      <c r="I379" s="31" t="s">
        <v>65</v>
      </c>
      <c r="J379" s="31">
        <v>2</v>
      </c>
      <c r="K379" s="30" t="s">
        <v>140</v>
      </c>
      <c r="L379" s="32">
        <v>7500</v>
      </c>
      <c r="M379" s="32" t="s">
        <v>4</v>
      </c>
      <c r="N379" s="33">
        <f t="shared" si="123"/>
        <v>11.433676292805778</v>
      </c>
      <c r="O379" s="159">
        <f t="shared" si="131"/>
        <v>1646.4493861640321</v>
      </c>
      <c r="P379" s="37"/>
      <c r="Q379" s="34">
        <f t="shared" si="132"/>
        <v>0</v>
      </c>
      <c r="R379" s="34">
        <f t="shared" si="133"/>
        <v>1646.4493861640321</v>
      </c>
      <c r="S379" s="37"/>
      <c r="T379" s="34">
        <f t="shared" si="134"/>
        <v>1646.4493861640321</v>
      </c>
      <c r="U379" s="34"/>
      <c r="V379" s="34"/>
      <c r="W379" s="34"/>
      <c r="Y379" s="195" t="str">
        <f t="shared" si="122"/>
        <v>OK</v>
      </c>
    </row>
    <row r="380" spans="1:25" outlineLevel="2" x14ac:dyDescent="0.35">
      <c r="A380" s="25"/>
      <c r="B380" s="53" t="s">
        <v>679</v>
      </c>
      <c r="C380" s="26"/>
      <c r="D380" s="27" t="s">
        <v>125</v>
      </c>
      <c r="E380" s="28" t="s">
        <v>219</v>
      </c>
      <c r="F380" s="28"/>
      <c r="G380" s="37"/>
      <c r="H380" s="30">
        <v>82</v>
      </c>
      <c r="I380" s="31" t="s">
        <v>65</v>
      </c>
      <c r="J380" s="31">
        <v>2</v>
      </c>
      <c r="K380" s="30" t="s">
        <v>140</v>
      </c>
      <c r="L380" s="32">
        <v>1000</v>
      </c>
      <c r="M380" s="32" t="s">
        <v>4</v>
      </c>
      <c r="N380" s="33">
        <f t="shared" si="123"/>
        <v>1.5244901723741038</v>
      </c>
      <c r="O380" s="159">
        <f t="shared" si="131"/>
        <v>250.01638826935303</v>
      </c>
      <c r="P380" s="37"/>
      <c r="Q380" s="34">
        <f t="shared" si="132"/>
        <v>0</v>
      </c>
      <c r="R380" s="34">
        <f t="shared" si="133"/>
        <v>250.01638826935303</v>
      </c>
      <c r="S380" s="37"/>
      <c r="T380" s="34">
        <f t="shared" si="134"/>
        <v>250.01638826935303</v>
      </c>
      <c r="U380" s="34"/>
      <c r="V380" s="34"/>
      <c r="W380" s="34"/>
      <c r="Y380" s="195" t="str">
        <f t="shared" si="122"/>
        <v>OK</v>
      </c>
    </row>
    <row r="381" spans="1:25" outlineLevel="2" x14ac:dyDescent="0.35">
      <c r="A381" s="25"/>
      <c r="B381" s="53" t="s">
        <v>679</v>
      </c>
      <c r="C381" s="26"/>
      <c r="D381" s="27" t="s">
        <v>125</v>
      </c>
      <c r="E381" s="28" t="s">
        <v>220</v>
      </c>
      <c r="F381" s="28"/>
      <c r="G381" s="37"/>
      <c r="H381" s="30">
        <v>82</v>
      </c>
      <c r="I381" s="31" t="s">
        <v>65</v>
      </c>
      <c r="J381" s="31">
        <v>2</v>
      </c>
      <c r="K381" s="30" t="s">
        <v>140</v>
      </c>
      <c r="L381" s="32">
        <v>2500</v>
      </c>
      <c r="M381" s="32" t="s">
        <v>4</v>
      </c>
      <c r="N381" s="33">
        <f t="shared" si="123"/>
        <v>3.8112254309352593</v>
      </c>
      <c r="O381" s="159">
        <f t="shared" si="131"/>
        <v>625.0409706733825</v>
      </c>
      <c r="P381" s="37"/>
      <c r="Q381" s="34">
        <f t="shared" si="132"/>
        <v>0</v>
      </c>
      <c r="R381" s="34">
        <f t="shared" si="133"/>
        <v>625.0409706733825</v>
      </c>
      <c r="S381" s="37"/>
      <c r="T381" s="34">
        <f t="shared" si="134"/>
        <v>625.0409706733825</v>
      </c>
      <c r="U381" s="34"/>
      <c r="V381" s="34"/>
      <c r="W381" s="34"/>
      <c r="Y381" s="195" t="str">
        <f t="shared" si="122"/>
        <v>OK</v>
      </c>
    </row>
    <row r="382" spans="1:25" outlineLevel="2" x14ac:dyDescent="0.35">
      <c r="A382" s="25"/>
      <c r="B382" s="53" t="s">
        <v>679</v>
      </c>
      <c r="C382" s="26"/>
      <c r="D382" s="27" t="s">
        <v>125</v>
      </c>
      <c r="E382" s="28" t="s">
        <v>293</v>
      </c>
      <c r="F382" s="28"/>
      <c r="G382" s="37"/>
      <c r="H382" s="30">
        <v>72</v>
      </c>
      <c r="I382" s="31" t="s">
        <v>65</v>
      </c>
      <c r="J382" s="31">
        <v>1</v>
      </c>
      <c r="K382" s="30" t="s">
        <v>140</v>
      </c>
      <c r="L382" s="32">
        <v>4000</v>
      </c>
      <c r="M382" s="32" t="s">
        <v>4</v>
      </c>
      <c r="N382" s="33">
        <f t="shared" si="123"/>
        <v>6.0979606894964151</v>
      </c>
      <c r="O382" s="159">
        <f t="shared" si="131"/>
        <v>439.05316964374191</v>
      </c>
      <c r="P382" s="37"/>
      <c r="Q382" s="34">
        <f t="shared" si="132"/>
        <v>0</v>
      </c>
      <c r="R382" s="34">
        <f t="shared" si="133"/>
        <v>439.05316964374191</v>
      </c>
      <c r="S382" s="37"/>
      <c r="T382" s="34">
        <f t="shared" si="134"/>
        <v>439.05316964374191</v>
      </c>
      <c r="U382" s="34"/>
      <c r="V382" s="34"/>
      <c r="W382" s="34"/>
      <c r="Y382" s="195" t="str">
        <f t="shared" si="122"/>
        <v>OK</v>
      </c>
    </row>
    <row r="383" spans="1:25" outlineLevel="2" x14ac:dyDescent="0.35">
      <c r="A383" s="25"/>
      <c r="B383" s="53" t="s">
        <v>679</v>
      </c>
      <c r="C383" s="26"/>
      <c r="D383" s="27" t="s">
        <v>125</v>
      </c>
      <c r="E383" s="28" t="s">
        <v>276</v>
      </c>
      <c r="F383" s="28"/>
      <c r="G383" s="37"/>
      <c r="H383" s="30">
        <v>3</v>
      </c>
      <c r="I383" s="31" t="s">
        <v>65</v>
      </c>
      <c r="J383" s="31">
        <v>4</v>
      </c>
      <c r="K383" s="30" t="s">
        <v>140</v>
      </c>
      <c r="L383" s="32">
        <v>20000</v>
      </c>
      <c r="M383" s="32" t="s">
        <v>4</v>
      </c>
      <c r="N383" s="33">
        <f t="shared" si="123"/>
        <v>30.489803447482075</v>
      </c>
      <c r="O383" s="159">
        <f t="shared" si="131"/>
        <v>365.8776413697849</v>
      </c>
      <c r="P383" s="37"/>
      <c r="Q383" s="34">
        <f t="shared" si="132"/>
        <v>0</v>
      </c>
      <c r="R383" s="34">
        <f t="shared" si="133"/>
        <v>365.8776413697849</v>
      </c>
      <c r="S383" s="37"/>
      <c r="T383" s="34">
        <f t="shared" si="134"/>
        <v>365.8776413697849</v>
      </c>
      <c r="U383" s="34"/>
      <c r="V383" s="34"/>
      <c r="W383" s="34"/>
      <c r="Y383" s="195" t="str">
        <f t="shared" si="122"/>
        <v>OK</v>
      </c>
    </row>
    <row r="384" spans="1:25" ht="15" outlineLevel="2" thickBot="1" x14ac:dyDescent="0.4">
      <c r="A384" s="25"/>
      <c r="B384" s="53" t="s">
        <v>679</v>
      </c>
      <c r="C384" s="26"/>
      <c r="D384" s="27" t="s">
        <v>125</v>
      </c>
      <c r="E384" s="28" t="s">
        <v>294</v>
      </c>
      <c r="F384" s="28"/>
      <c r="G384" s="37"/>
      <c r="H384" s="30">
        <v>1</v>
      </c>
      <c r="I384" s="31" t="s">
        <v>295</v>
      </c>
      <c r="J384" s="31">
        <v>4</v>
      </c>
      <c r="K384" s="30" t="s">
        <v>296</v>
      </c>
      <c r="L384" s="32">
        <v>150000</v>
      </c>
      <c r="M384" s="32" t="s">
        <v>4</v>
      </c>
      <c r="N384" s="33">
        <f t="shared" si="123"/>
        <v>228.67352585611556</v>
      </c>
      <c r="O384" s="159">
        <f t="shared" si="131"/>
        <v>914.69410342446224</v>
      </c>
      <c r="P384" s="37"/>
      <c r="Q384" s="34">
        <f t="shared" si="132"/>
        <v>0</v>
      </c>
      <c r="R384" s="34">
        <f t="shared" si="133"/>
        <v>914.69410342446224</v>
      </c>
      <c r="S384" s="37"/>
      <c r="T384" s="34">
        <f t="shared" si="134"/>
        <v>914.69410342446224</v>
      </c>
      <c r="U384" s="34"/>
      <c r="V384" s="34"/>
      <c r="W384" s="34"/>
      <c r="Y384" s="195" t="str">
        <f t="shared" si="122"/>
        <v>OK</v>
      </c>
    </row>
    <row r="385" spans="1:25" ht="15" outlineLevel="2" thickBot="1" x14ac:dyDescent="0.4">
      <c r="A385" s="47" t="s">
        <v>591</v>
      </c>
      <c r="B385" s="48"/>
      <c r="C385" s="49"/>
      <c r="D385" s="49" t="s">
        <v>125</v>
      </c>
      <c r="E385" s="59" t="s">
        <v>593</v>
      </c>
      <c r="F385" s="50"/>
      <c r="G385" s="51"/>
      <c r="H385" s="49">
        <v>1</v>
      </c>
      <c r="I385" s="49" t="s">
        <v>606</v>
      </c>
      <c r="J385" s="49">
        <v>2</v>
      </c>
      <c r="K385" s="49" t="s">
        <v>51</v>
      </c>
      <c r="L385" s="49">
        <f>IF(M385="EUR",O385/H385/J385,O385*$C$6/H385/J385)</f>
        <v>3899999.9999999991</v>
      </c>
      <c r="M385" s="49" t="s">
        <v>4</v>
      </c>
      <c r="N385" s="49">
        <f>O385/H385/J385</f>
        <v>5945.5116722590037</v>
      </c>
      <c r="O385" s="162">
        <f>SUBTOTAL(9,O386:O395)</f>
        <v>11891.023344518007</v>
      </c>
      <c r="P385" s="51"/>
      <c r="Q385" s="52">
        <f>SUBTOTAL(9,Q386:Q395)</f>
        <v>0</v>
      </c>
      <c r="R385" s="52">
        <f>SUBTOTAL(9,R386:R395)</f>
        <v>11891.023344518007</v>
      </c>
      <c r="S385" s="51"/>
      <c r="T385" s="52">
        <f>SUBTOTAL(9,T386:T395)</f>
        <v>11891.023344518007</v>
      </c>
      <c r="U385" s="52">
        <f>SUBTOTAL(9,U386:U395)</f>
        <v>0</v>
      </c>
      <c r="V385" s="52">
        <f>SUBTOTAL(9,V386:V395)</f>
        <v>0</v>
      </c>
      <c r="W385" s="52">
        <f>SUBTOTAL(9,W386:W395)</f>
        <v>0</v>
      </c>
      <c r="Y385" s="195" t="str">
        <f t="shared" si="122"/>
        <v>OK</v>
      </c>
    </row>
    <row r="386" spans="1:25" outlineLevel="2" x14ac:dyDescent="0.35">
      <c r="A386" s="25"/>
      <c r="B386" s="53" t="s">
        <v>680</v>
      </c>
      <c r="C386" s="26"/>
      <c r="D386" s="27" t="s">
        <v>125</v>
      </c>
      <c r="E386" s="28" t="s">
        <v>297</v>
      </c>
      <c r="F386" s="28" t="s">
        <v>298</v>
      </c>
      <c r="G386" s="37"/>
      <c r="H386" s="30">
        <v>40</v>
      </c>
      <c r="I386" s="31" t="s">
        <v>65</v>
      </c>
      <c r="J386" s="31">
        <v>2</v>
      </c>
      <c r="K386" s="30" t="s">
        <v>42</v>
      </c>
      <c r="L386" s="32">
        <v>75000</v>
      </c>
      <c r="M386" s="32" t="s">
        <v>4</v>
      </c>
      <c r="N386" s="33">
        <f t="shared" si="123"/>
        <v>114.33676292805778</v>
      </c>
      <c r="O386" s="161">
        <f t="shared" ref="O386:O395" si="135">+N386*J386*H386</f>
        <v>9146.9410342446226</v>
      </c>
      <c r="P386" s="37"/>
      <c r="Q386" s="54">
        <f t="shared" ref="Q386:Q395" si="136">IF(D386="MDM",O386,0)</f>
        <v>0</v>
      </c>
      <c r="R386" s="54">
        <f t="shared" ref="R386:R395" si="137">IF(D386="ERAD",O386,0)</f>
        <v>9146.9410342446226</v>
      </c>
      <c r="S386" s="37"/>
      <c r="T386" s="54">
        <f t="shared" ref="T386:T395" si="138">O386</f>
        <v>9146.9410342446226</v>
      </c>
      <c r="U386" s="54"/>
      <c r="V386" s="54"/>
      <c r="W386" s="54"/>
      <c r="Y386" s="195" t="str">
        <f t="shared" si="122"/>
        <v>OK</v>
      </c>
    </row>
    <row r="387" spans="1:25" outlineLevel="2" x14ac:dyDescent="0.35">
      <c r="A387" s="25"/>
      <c r="B387" s="53" t="s">
        <v>680</v>
      </c>
      <c r="C387" s="26"/>
      <c r="D387" s="27" t="s">
        <v>125</v>
      </c>
      <c r="E387" s="143" t="s">
        <v>299</v>
      </c>
      <c r="F387" s="28"/>
      <c r="G387" s="37"/>
      <c r="H387" s="30"/>
      <c r="I387" s="31"/>
      <c r="J387" s="31"/>
      <c r="K387" s="30"/>
      <c r="L387" s="32"/>
      <c r="M387" s="32" t="s">
        <v>4</v>
      </c>
      <c r="N387" s="33">
        <f t="shared" si="123"/>
        <v>0</v>
      </c>
      <c r="O387" s="159">
        <f t="shared" si="135"/>
        <v>0</v>
      </c>
      <c r="P387" s="37"/>
      <c r="Q387" s="34">
        <f t="shared" si="136"/>
        <v>0</v>
      </c>
      <c r="R387" s="34">
        <f t="shared" si="137"/>
        <v>0</v>
      </c>
      <c r="S387" s="37"/>
      <c r="T387" s="34">
        <f t="shared" si="138"/>
        <v>0</v>
      </c>
      <c r="U387" s="34"/>
      <c r="V387" s="34"/>
      <c r="W387" s="34"/>
      <c r="Y387" s="195" t="str">
        <f t="shared" si="122"/>
        <v>OK</v>
      </c>
    </row>
    <row r="388" spans="1:25" outlineLevel="2" x14ac:dyDescent="0.35">
      <c r="A388" s="25"/>
      <c r="B388" s="53" t="s">
        <v>680</v>
      </c>
      <c r="C388" s="26"/>
      <c r="D388" s="27" t="s">
        <v>125</v>
      </c>
      <c r="E388" s="28" t="s">
        <v>217</v>
      </c>
      <c r="F388" s="28"/>
      <c r="G388" s="37"/>
      <c r="H388" s="30">
        <v>5</v>
      </c>
      <c r="I388" s="31" t="s">
        <v>65</v>
      </c>
      <c r="J388" s="31">
        <v>3</v>
      </c>
      <c r="K388" s="30" t="s">
        <v>140</v>
      </c>
      <c r="L388" s="32">
        <v>2500</v>
      </c>
      <c r="M388" s="32" t="s">
        <v>4</v>
      </c>
      <c r="N388" s="33">
        <f t="shared" si="123"/>
        <v>3.8112254309352593</v>
      </c>
      <c r="O388" s="159">
        <f t="shared" si="135"/>
        <v>57.16838146402889</v>
      </c>
      <c r="P388" s="37"/>
      <c r="Q388" s="34">
        <f t="shared" si="136"/>
        <v>0</v>
      </c>
      <c r="R388" s="34">
        <f t="shared" si="137"/>
        <v>57.16838146402889</v>
      </c>
      <c r="S388" s="37"/>
      <c r="T388" s="34">
        <f t="shared" si="138"/>
        <v>57.16838146402889</v>
      </c>
      <c r="U388" s="34"/>
      <c r="V388" s="34"/>
      <c r="W388" s="34"/>
      <c r="Y388" s="195" t="str">
        <f t="shared" si="122"/>
        <v>OK</v>
      </c>
    </row>
    <row r="389" spans="1:25" outlineLevel="2" x14ac:dyDescent="0.35">
      <c r="A389" s="25"/>
      <c r="B389" s="53" t="s">
        <v>680</v>
      </c>
      <c r="C389" s="26"/>
      <c r="D389" s="27" t="s">
        <v>125</v>
      </c>
      <c r="E389" s="28" t="s">
        <v>218</v>
      </c>
      <c r="F389" s="28"/>
      <c r="G389" s="37"/>
      <c r="H389" s="30">
        <v>40</v>
      </c>
      <c r="I389" s="31" t="s">
        <v>65</v>
      </c>
      <c r="J389" s="31">
        <v>3</v>
      </c>
      <c r="K389" s="30" t="s">
        <v>140</v>
      </c>
      <c r="L389" s="32">
        <v>7500</v>
      </c>
      <c r="M389" s="32" t="s">
        <v>4</v>
      </c>
      <c r="N389" s="33">
        <f t="shared" si="123"/>
        <v>11.433676292805778</v>
      </c>
      <c r="O389" s="159">
        <f t="shared" si="135"/>
        <v>1372.0411551366933</v>
      </c>
      <c r="P389" s="37"/>
      <c r="Q389" s="34">
        <f t="shared" si="136"/>
        <v>0</v>
      </c>
      <c r="R389" s="34">
        <f t="shared" si="137"/>
        <v>1372.0411551366933</v>
      </c>
      <c r="S389" s="37"/>
      <c r="T389" s="34">
        <f t="shared" si="138"/>
        <v>1372.0411551366933</v>
      </c>
      <c r="U389" s="34"/>
      <c r="V389" s="34"/>
      <c r="W389" s="34"/>
      <c r="Y389" s="195" t="str">
        <f t="shared" si="122"/>
        <v>OK</v>
      </c>
    </row>
    <row r="390" spans="1:25" outlineLevel="2" x14ac:dyDescent="0.35">
      <c r="A390" s="25"/>
      <c r="B390" s="53" t="s">
        <v>680</v>
      </c>
      <c r="C390" s="26"/>
      <c r="D390" s="27" t="s">
        <v>125</v>
      </c>
      <c r="E390" s="28" t="s">
        <v>219</v>
      </c>
      <c r="F390" s="28"/>
      <c r="G390" s="37"/>
      <c r="H390" s="30">
        <v>45</v>
      </c>
      <c r="I390" s="31" t="s">
        <v>65</v>
      </c>
      <c r="J390" s="31">
        <v>3</v>
      </c>
      <c r="K390" s="30" t="s">
        <v>140</v>
      </c>
      <c r="L390" s="32">
        <v>1000</v>
      </c>
      <c r="M390" s="32" t="s">
        <v>4</v>
      </c>
      <c r="N390" s="33">
        <f t="shared" si="123"/>
        <v>1.5244901723741038</v>
      </c>
      <c r="O390" s="159">
        <f t="shared" si="135"/>
        <v>205.80617327050402</v>
      </c>
      <c r="P390" s="37"/>
      <c r="Q390" s="34">
        <f t="shared" si="136"/>
        <v>0</v>
      </c>
      <c r="R390" s="34">
        <f t="shared" si="137"/>
        <v>205.80617327050402</v>
      </c>
      <c r="S390" s="37"/>
      <c r="T390" s="34">
        <f t="shared" si="138"/>
        <v>205.80617327050402</v>
      </c>
      <c r="U390" s="34"/>
      <c r="V390" s="34"/>
      <c r="W390" s="34"/>
      <c r="Y390" s="195" t="str">
        <f t="shared" si="122"/>
        <v>OK</v>
      </c>
    </row>
    <row r="391" spans="1:25" outlineLevel="2" x14ac:dyDescent="0.35">
      <c r="A391" s="25"/>
      <c r="B391" s="53" t="s">
        <v>680</v>
      </c>
      <c r="C391" s="26"/>
      <c r="D391" s="27" t="s">
        <v>125</v>
      </c>
      <c r="E391" s="28" t="s">
        <v>220</v>
      </c>
      <c r="F391" s="28"/>
      <c r="G391" s="37"/>
      <c r="H391" s="30">
        <v>45</v>
      </c>
      <c r="I391" s="31" t="s">
        <v>65</v>
      </c>
      <c r="J391" s="31">
        <v>3</v>
      </c>
      <c r="K391" s="30" t="s">
        <v>140</v>
      </c>
      <c r="L391" s="32">
        <v>2500</v>
      </c>
      <c r="M391" s="32" t="s">
        <v>4</v>
      </c>
      <c r="N391" s="33">
        <f t="shared" si="123"/>
        <v>3.8112254309352593</v>
      </c>
      <c r="O391" s="159">
        <f t="shared" si="135"/>
        <v>514.51543317625999</v>
      </c>
      <c r="P391" s="37"/>
      <c r="Q391" s="34">
        <f t="shared" si="136"/>
        <v>0</v>
      </c>
      <c r="R391" s="34">
        <f t="shared" si="137"/>
        <v>514.51543317625999</v>
      </c>
      <c r="S391" s="37"/>
      <c r="T391" s="34">
        <f t="shared" si="138"/>
        <v>514.51543317625999</v>
      </c>
      <c r="U391" s="34"/>
      <c r="V391" s="34"/>
      <c r="W391" s="34"/>
      <c r="Y391" s="195" t="str">
        <f t="shared" si="122"/>
        <v>OK</v>
      </c>
    </row>
    <row r="392" spans="1:25" outlineLevel="2" x14ac:dyDescent="0.35">
      <c r="A392" s="25"/>
      <c r="B392" s="53" t="s">
        <v>680</v>
      </c>
      <c r="C392" s="26"/>
      <c r="D392" s="27" t="s">
        <v>125</v>
      </c>
      <c r="E392" s="28" t="s">
        <v>221</v>
      </c>
      <c r="F392" s="28"/>
      <c r="G392" s="37"/>
      <c r="H392" s="30">
        <v>40</v>
      </c>
      <c r="I392" s="31" t="s">
        <v>65</v>
      </c>
      <c r="J392" s="31">
        <v>1</v>
      </c>
      <c r="K392" s="30" t="s">
        <v>140</v>
      </c>
      <c r="L392" s="32">
        <v>4000</v>
      </c>
      <c r="M392" s="32" t="s">
        <v>4</v>
      </c>
      <c r="N392" s="33">
        <f t="shared" si="123"/>
        <v>6.0979606894964151</v>
      </c>
      <c r="O392" s="159">
        <f t="shared" si="135"/>
        <v>243.9184275798566</v>
      </c>
      <c r="P392" s="37"/>
      <c r="Q392" s="34">
        <f t="shared" si="136"/>
        <v>0</v>
      </c>
      <c r="R392" s="34">
        <f t="shared" si="137"/>
        <v>243.9184275798566</v>
      </c>
      <c r="S392" s="37"/>
      <c r="T392" s="34">
        <f t="shared" si="138"/>
        <v>243.9184275798566</v>
      </c>
      <c r="U392" s="34"/>
      <c r="V392" s="34"/>
      <c r="W392" s="34"/>
      <c r="Y392" s="195" t="str">
        <f t="shared" si="122"/>
        <v>OK</v>
      </c>
    </row>
    <row r="393" spans="1:25" outlineLevel="2" x14ac:dyDescent="0.35">
      <c r="A393" s="25"/>
      <c r="B393" s="53" t="s">
        <v>680</v>
      </c>
      <c r="C393" s="26"/>
      <c r="D393" s="27" t="s">
        <v>125</v>
      </c>
      <c r="E393" s="28" t="s">
        <v>114</v>
      </c>
      <c r="F393" s="28"/>
      <c r="G393" s="37"/>
      <c r="H393" s="30">
        <v>1</v>
      </c>
      <c r="I393" s="31" t="s">
        <v>115</v>
      </c>
      <c r="J393" s="31">
        <v>3</v>
      </c>
      <c r="K393" s="30" t="s">
        <v>140</v>
      </c>
      <c r="L393" s="32">
        <v>30000</v>
      </c>
      <c r="M393" s="32" t="s">
        <v>4</v>
      </c>
      <c r="N393" s="33">
        <f t="shared" si="123"/>
        <v>45.734705171223112</v>
      </c>
      <c r="O393" s="159">
        <f t="shared" si="135"/>
        <v>137.20411551366934</v>
      </c>
      <c r="P393" s="37"/>
      <c r="Q393" s="34">
        <f t="shared" si="136"/>
        <v>0</v>
      </c>
      <c r="R393" s="34">
        <f t="shared" si="137"/>
        <v>137.20411551366934</v>
      </c>
      <c r="S393" s="37"/>
      <c r="T393" s="34">
        <f t="shared" si="138"/>
        <v>137.20411551366934</v>
      </c>
      <c r="U393" s="34"/>
      <c r="V393" s="34"/>
      <c r="W393" s="34"/>
      <c r="Y393" s="195" t="str">
        <f t="shared" si="122"/>
        <v>OK</v>
      </c>
    </row>
    <row r="394" spans="1:25" outlineLevel="2" x14ac:dyDescent="0.35">
      <c r="A394" s="25"/>
      <c r="B394" s="53" t="s">
        <v>680</v>
      </c>
      <c r="C394" s="26"/>
      <c r="D394" s="27" t="s">
        <v>125</v>
      </c>
      <c r="E394" s="28" t="s">
        <v>222</v>
      </c>
      <c r="F394" s="28"/>
      <c r="G394" s="37"/>
      <c r="H394" s="30">
        <v>40</v>
      </c>
      <c r="I394" s="31" t="s">
        <v>223</v>
      </c>
      <c r="J394" s="31">
        <v>1</v>
      </c>
      <c r="K394" s="30" t="s">
        <v>46</v>
      </c>
      <c r="L394" s="32">
        <v>1000</v>
      </c>
      <c r="M394" s="32" t="s">
        <v>4</v>
      </c>
      <c r="N394" s="33">
        <f t="shared" si="123"/>
        <v>1.5244901723741038</v>
      </c>
      <c r="O394" s="159">
        <f t="shared" si="135"/>
        <v>60.979606894964149</v>
      </c>
      <c r="P394" s="37"/>
      <c r="Q394" s="34">
        <f t="shared" si="136"/>
        <v>0</v>
      </c>
      <c r="R394" s="34">
        <f t="shared" si="137"/>
        <v>60.979606894964149</v>
      </c>
      <c r="S394" s="37"/>
      <c r="T394" s="34">
        <f t="shared" si="138"/>
        <v>60.979606894964149</v>
      </c>
      <c r="U394" s="34"/>
      <c r="V394" s="34"/>
      <c r="W394" s="34"/>
      <c r="Y394" s="195" t="str">
        <f t="shared" si="122"/>
        <v>OK</v>
      </c>
    </row>
    <row r="395" spans="1:25" ht="15" outlineLevel="2" thickBot="1" x14ac:dyDescent="0.4">
      <c r="A395" s="25"/>
      <c r="B395" s="53" t="s">
        <v>680</v>
      </c>
      <c r="C395" s="26"/>
      <c r="D395" s="27" t="s">
        <v>125</v>
      </c>
      <c r="E395" s="28" t="s">
        <v>276</v>
      </c>
      <c r="F395" s="28"/>
      <c r="G395" s="37"/>
      <c r="H395" s="30">
        <v>1</v>
      </c>
      <c r="I395" s="31" t="s">
        <v>65</v>
      </c>
      <c r="J395" s="31">
        <v>5</v>
      </c>
      <c r="K395" s="30" t="s">
        <v>140</v>
      </c>
      <c r="L395" s="32">
        <v>20000</v>
      </c>
      <c r="M395" s="32" t="s">
        <v>4</v>
      </c>
      <c r="N395" s="33">
        <f t="shared" si="123"/>
        <v>30.489803447482075</v>
      </c>
      <c r="O395" s="159">
        <f t="shared" si="135"/>
        <v>152.44901723741037</v>
      </c>
      <c r="P395" s="37"/>
      <c r="Q395" s="34">
        <f t="shared" si="136"/>
        <v>0</v>
      </c>
      <c r="R395" s="34">
        <f t="shared" si="137"/>
        <v>152.44901723741037</v>
      </c>
      <c r="S395" s="37"/>
      <c r="T395" s="34">
        <f t="shared" si="138"/>
        <v>152.44901723741037</v>
      </c>
      <c r="U395" s="34"/>
      <c r="V395" s="34"/>
      <c r="W395" s="34"/>
      <c r="Y395" s="195" t="str">
        <f t="shared" si="122"/>
        <v>OK</v>
      </c>
    </row>
    <row r="396" spans="1:25" ht="15" outlineLevel="2" thickBot="1" x14ac:dyDescent="0.4">
      <c r="A396" s="47" t="s">
        <v>592</v>
      </c>
      <c r="B396" s="48"/>
      <c r="C396" s="49"/>
      <c r="D396" s="49" t="s">
        <v>132</v>
      </c>
      <c r="E396" s="59" t="s">
        <v>594</v>
      </c>
      <c r="F396" s="50"/>
      <c r="G396" s="51"/>
      <c r="H396" s="49">
        <v>1</v>
      </c>
      <c r="I396" s="49" t="s">
        <v>606</v>
      </c>
      <c r="J396" s="49">
        <v>2</v>
      </c>
      <c r="K396" s="49" t="s">
        <v>51</v>
      </c>
      <c r="L396" s="49">
        <f>IF(M396="EUR",O396/H396/J396,O396*$C$6/H396/J396)</f>
        <v>2000000</v>
      </c>
      <c r="M396" s="49" t="s">
        <v>4</v>
      </c>
      <c r="N396" s="49">
        <f>O396/H396/J396</f>
        <v>3048.9803447482077</v>
      </c>
      <c r="O396" s="162">
        <f>SUBTOTAL(9,O397:O397)</f>
        <v>6097.9606894964154</v>
      </c>
      <c r="P396" s="51"/>
      <c r="Q396" s="52">
        <f>SUBTOTAL(9,Q397:Q397)</f>
        <v>6097.9606894964154</v>
      </c>
      <c r="R396" s="52">
        <f>SUBTOTAL(9,R397:R397)</f>
        <v>0</v>
      </c>
      <c r="S396" s="51"/>
      <c r="T396" s="52">
        <f>SUBTOTAL(9,T397:T397)</f>
        <v>6097.9606894964154</v>
      </c>
      <c r="U396" s="52">
        <f>SUBTOTAL(9,U397:U397)</f>
        <v>0</v>
      </c>
      <c r="V396" s="52">
        <f>SUBTOTAL(9,V397:V397)</f>
        <v>0</v>
      </c>
      <c r="W396" s="52">
        <f>SUBTOTAL(9,W397:W397)</f>
        <v>0</v>
      </c>
      <c r="Y396" s="195" t="str">
        <f t="shared" ref="Y396:Y459" si="139">IF(SUM(T396:W396)=O396,"OK",O396-SUM(T396:W396))</f>
        <v>OK</v>
      </c>
    </row>
    <row r="397" spans="1:25" ht="15" outlineLevel="2" thickBot="1" x14ac:dyDescent="0.4">
      <c r="A397" s="25"/>
      <c r="B397" s="53" t="s">
        <v>681</v>
      </c>
      <c r="C397" s="26"/>
      <c r="D397" s="27" t="s">
        <v>132</v>
      </c>
      <c r="E397" s="28" t="s">
        <v>133</v>
      </c>
      <c r="F397" s="28" t="s">
        <v>134</v>
      </c>
      <c r="G397" s="37"/>
      <c r="H397" s="30">
        <v>1</v>
      </c>
      <c r="I397" s="31" t="s">
        <v>135</v>
      </c>
      <c r="J397" s="31">
        <v>2</v>
      </c>
      <c r="K397" s="30" t="s">
        <v>42</v>
      </c>
      <c r="L397" s="32">
        <v>2000000</v>
      </c>
      <c r="M397" s="32" t="s">
        <v>4</v>
      </c>
      <c r="N397" s="33">
        <f t="shared" si="123"/>
        <v>3048.9803447482077</v>
      </c>
      <c r="O397" s="161">
        <f>+N397*J397*H397</f>
        <v>6097.9606894964154</v>
      </c>
      <c r="P397" s="37"/>
      <c r="Q397" s="54">
        <f>IF(D397="MDM",O397,0)</f>
        <v>6097.9606894964154</v>
      </c>
      <c r="R397" s="54">
        <f>IF(D397="ERAD",O397,0)</f>
        <v>0</v>
      </c>
      <c r="S397" s="37"/>
      <c r="T397" s="54">
        <f t="shared" ref="T397" si="140">O397</f>
        <v>6097.9606894964154</v>
      </c>
      <c r="U397" s="54"/>
      <c r="V397" s="54"/>
      <c r="W397" s="54"/>
      <c r="Y397" s="195" t="str">
        <f t="shared" si="139"/>
        <v>OK</v>
      </c>
    </row>
    <row r="398" spans="1:25" ht="15" outlineLevel="1" thickBot="1" x14ac:dyDescent="0.4">
      <c r="A398" s="40" t="s">
        <v>560</v>
      </c>
      <c r="B398" s="41"/>
      <c r="C398" s="42"/>
      <c r="D398" s="42"/>
      <c r="E398" s="43" t="s">
        <v>141</v>
      </c>
      <c r="F398" s="43"/>
      <c r="G398" s="22"/>
      <c r="H398" s="44"/>
      <c r="I398" s="44"/>
      <c r="J398" s="44"/>
      <c r="K398" s="44"/>
      <c r="L398" s="45"/>
      <c r="M398" s="45"/>
      <c r="N398" s="45"/>
      <c r="O398" s="158">
        <f>SUBTOTAL(9,O399:O474)</f>
        <v>486728.6026370629</v>
      </c>
      <c r="P398" s="22"/>
      <c r="Q398" s="46">
        <f>SUBTOTAL(9,Q399:Q474)</f>
        <v>486728.6026370629</v>
      </c>
      <c r="R398" s="46">
        <f>SUBTOTAL(9,R399:R474)</f>
        <v>0</v>
      </c>
      <c r="S398" s="22"/>
      <c r="T398" s="46">
        <f>SUBTOTAL(9,T399:T474)</f>
        <v>0</v>
      </c>
      <c r="U398" s="46">
        <f>SUBTOTAL(9,U399:U474)</f>
        <v>486728.6026370629</v>
      </c>
      <c r="V398" s="46">
        <f>SUBTOTAL(9,V399:V474)</f>
        <v>0</v>
      </c>
      <c r="W398" s="46">
        <f>SUBTOTAL(9,W399:W474)</f>
        <v>0</v>
      </c>
      <c r="Y398" s="195" t="str">
        <f t="shared" si="139"/>
        <v>OK</v>
      </c>
    </row>
    <row r="399" spans="1:25" ht="15" outlineLevel="2" thickBot="1" x14ac:dyDescent="0.4">
      <c r="A399" s="47" t="s">
        <v>561</v>
      </c>
      <c r="B399" s="48"/>
      <c r="C399" s="49"/>
      <c r="D399" s="49"/>
      <c r="E399" s="50" t="s">
        <v>142</v>
      </c>
      <c r="F399" s="50"/>
      <c r="G399" s="51"/>
      <c r="H399" s="49">
        <v>1</v>
      </c>
      <c r="I399" s="49" t="s">
        <v>606</v>
      </c>
      <c r="J399" s="49">
        <v>2</v>
      </c>
      <c r="K399" s="49" t="s">
        <v>51</v>
      </c>
      <c r="L399" s="49">
        <f>IF(M399="EUR",O399/H399/J399,O399*$C$6/H399/J399)</f>
        <v>146244.73784104749</v>
      </c>
      <c r="M399" s="49" t="s">
        <v>3</v>
      </c>
      <c r="N399" s="49">
        <f>O399/H399/J399</f>
        <v>146244.73784104749</v>
      </c>
      <c r="O399" s="162">
        <f>SUBTOTAL(9,O400:O408)</f>
        <v>292489.47568209498</v>
      </c>
      <c r="P399" s="51"/>
      <c r="Q399" s="52">
        <f>SUBTOTAL(9,Q400:Q408)</f>
        <v>292489.47568209498</v>
      </c>
      <c r="R399" s="52">
        <f>SUBTOTAL(9,R400:R408)</f>
        <v>0</v>
      </c>
      <c r="S399" s="51"/>
      <c r="T399" s="52">
        <f>SUBTOTAL(9,T400:T408)</f>
        <v>0</v>
      </c>
      <c r="U399" s="52">
        <f>SUBTOTAL(9,U400:U408)</f>
        <v>292489.47568209498</v>
      </c>
      <c r="V399" s="52">
        <f>SUBTOTAL(9,V400:V408)</f>
        <v>0</v>
      </c>
      <c r="W399" s="52">
        <f>SUBTOTAL(9,W400:W408)</f>
        <v>0</v>
      </c>
      <c r="Y399" s="195" t="str">
        <f t="shared" si="139"/>
        <v>OK</v>
      </c>
    </row>
    <row r="400" spans="1:25" outlineLevel="2" x14ac:dyDescent="0.35">
      <c r="A400" s="25"/>
      <c r="B400" s="53" t="s">
        <v>682</v>
      </c>
      <c r="C400" s="26"/>
      <c r="D400" s="27" t="s">
        <v>132</v>
      </c>
      <c r="E400" s="28" t="s">
        <v>341</v>
      </c>
      <c r="F400" s="28"/>
      <c r="G400" s="37"/>
      <c r="H400" s="30">
        <v>1</v>
      </c>
      <c r="I400" s="31" t="s">
        <v>46</v>
      </c>
      <c r="J400" s="31">
        <v>2</v>
      </c>
      <c r="K400" s="30" t="s">
        <v>42</v>
      </c>
      <c r="L400" s="32">
        <v>40000</v>
      </c>
      <c r="M400" s="32" t="s">
        <v>3</v>
      </c>
      <c r="N400" s="33">
        <f t="shared" si="123"/>
        <v>40000</v>
      </c>
      <c r="O400" s="161">
        <f>+N400*J400*H400</f>
        <v>80000</v>
      </c>
      <c r="P400" s="37"/>
      <c r="Q400" s="54">
        <f t="shared" ref="Q400:Q408" si="141">IF(D400="MDM",O400,0)</f>
        <v>80000</v>
      </c>
      <c r="R400" s="54">
        <f t="shared" ref="R400:R408" si="142">IF(D400="ERAD",O400,0)</f>
        <v>0</v>
      </c>
      <c r="S400" s="37"/>
      <c r="T400" s="54"/>
      <c r="U400" s="54">
        <f>O400</f>
        <v>80000</v>
      </c>
      <c r="V400" s="54"/>
      <c r="W400" s="54"/>
      <c r="Y400" s="195" t="str">
        <f t="shared" si="139"/>
        <v>OK</v>
      </c>
    </row>
    <row r="401" spans="1:25" outlineLevel="2" x14ac:dyDescent="0.35">
      <c r="A401" s="25"/>
      <c r="B401" s="53" t="s">
        <v>682</v>
      </c>
      <c r="C401" s="26"/>
      <c r="D401" s="27" t="s">
        <v>132</v>
      </c>
      <c r="E401" s="28" t="s">
        <v>342</v>
      </c>
      <c r="F401" s="28"/>
      <c r="G401" s="37"/>
      <c r="H401" s="30">
        <v>1</v>
      </c>
      <c r="I401" s="31" t="s">
        <v>46</v>
      </c>
      <c r="J401" s="31">
        <v>2</v>
      </c>
      <c r="K401" s="30" t="s">
        <v>42</v>
      </c>
      <c r="L401" s="32">
        <v>80000</v>
      </c>
      <c r="M401" s="32" t="s">
        <v>3</v>
      </c>
      <c r="N401" s="33">
        <f t="shared" si="123"/>
        <v>80000</v>
      </c>
      <c r="O401" s="161">
        <f>+N401*J401*H401</f>
        <v>160000</v>
      </c>
      <c r="P401" s="37"/>
      <c r="Q401" s="54">
        <f t="shared" si="141"/>
        <v>160000</v>
      </c>
      <c r="R401" s="54">
        <f t="shared" si="142"/>
        <v>0</v>
      </c>
      <c r="S401" s="37"/>
      <c r="T401" s="54"/>
      <c r="U401" s="54">
        <f t="shared" ref="U401:U418" si="143">O401</f>
        <v>160000</v>
      </c>
      <c r="V401" s="54"/>
      <c r="W401" s="54"/>
      <c r="Y401" s="195" t="str">
        <f t="shared" si="139"/>
        <v>OK</v>
      </c>
    </row>
    <row r="402" spans="1:25" outlineLevel="2" x14ac:dyDescent="0.35">
      <c r="A402" s="25"/>
      <c r="B402" s="53" t="s">
        <v>682</v>
      </c>
      <c r="C402" s="26"/>
      <c r="D402" s="27" t="s">
        <v>132</v>
      </c>
      <c r="E402" s="28" t="s">
        <v>143</v>
      </c>
      <c r="F402" s="28"/>
      <c r="G402" s="37"/>
      <c r="H402" s="30">
        <v>1</v>
      </c>
      <c r="I402" s="31" t="s">
        <v>46</v>
      </c>
      <c r="J402" s="31">
        <v>2</v>
      </c>
      <c r="K402" s="30" t="s">
        <v>42</v>
      </c>
      <c r="L402" s="32">
        <v>3500</v>
      </c>
      <c r="M402" s="32" t="s">
        <v>3</v>
      </c>
      <c r="N402" s="33">
        <f t="shared" ref="N402:N465" si="144">IF(M402="EUR",L402,L402/$C$6)</f>
        <v>3500</v>
      </c>
      <c r="O402" s="159">
        <f>+N402*J402*H402</f>
        <v>7000</v>
      </c>
      <c r="P402" s="37"/>
      <c r="Q402" s="34">
        <f t="shared" si="141"/>
        <v>7000</v>
      </c>
      <c r="R402" s="34">
        <f t="shared" si="142"/>
        <v>0</v>
      </c>
      <c r="S402" s="37"/>
      <c r="T402" s="34"/>
      <c r="U402" s="54">
        <f t="shared" si="143"/>
        <v>7000</v>
      </c>
      <c r="V402" s="34"/>
      <c r="W402" s="34"/>
      <c r="Y402" s="195" t="str">
        <f t="shared" si="139"/>
        <v>OK</v>
      </c>
    </row>
    <row r="403" spans="1:25" outlineLevel="2" x14ac:dyDescent="0.35">
      <c r="A403" s="25"/>
      <c r="B403" s="53" t="s">
        <v>682</v>
      </c>
      <c r="C403" s="26"/>
      <c r="D403" s="27" t="s">
        <v>132</v>
      </c>
      <c r="E403" s="28" t="s">
        <v>144</v>
      </c>
      <c r="F403" s="28" t="s">
        <v>145</v>
      </c>
      <c r="G403" s="37"/>
      <c r="H403" s="61">
        <v>0.25</v>
      </c>
      <c r="I403" s="31" t="s">
        <v>46</v>
      </c>
      <c r="J403" s="31">
        <v>2</v>
      </c>
      <c r="K403" s="30" t="s">
        <v>42</v>
      </c>
      <c r="L403" s="32">
        <f>+L400</f>
        <v>40000</v>
      </c>
      <c r="M403" s="32" t="s">
        <v>146</v>
      </c>
      <c r="N403" s="33">
        <f t="shared" si="144"/>
        <v>40000</v>
      </c>
      <c r="O403" s="159">
        <f>+N403*J403*H403</f>
        <v>20000</v>
      </c>
      <c r="P403" s="37"/>
      <c r="Q403" s="34">
        <f t="shared" si="141"/>
        <v>20000</v>
      </c>
      <c r="R403" s="34">
        <f t="shared" si="142"/>
        <v>0</v>
      </c>
      <c r="S403" s="37"/>
      <c r="T403" s="34"/>
      <c r="U403" s="54">
        <f t="shared" si="143"/>
        <v>20000</v>
      </c>
      <c r="V403" s="34"/>
      <c r="W403" s="34"/>
      <c r="Y403" s="195" t="str">
        <f t="shared" si="139"/>
        <v>OK</v>
      </c>
    </row>
    <row r="404" spans="1:25" outlineLevel="2" x14ac:dyDescent="0.35">
      <c r="A404" s="25"/>
      <c r="B404" s="53" t="s">
        <v>682</v>
      </c>
      <c r="C404" s="26"/>
      <c r="D404" s="27" t="s">
        <v>132</v>
      </c>
      <c r="E404" s="28" t="s">
        <v>147</v>
      </c>
      <c r="F404" s="28"/>
      <c r="G404" s="37"/>
      <c r="H404" s="30">
        <v>1</v>
      </c>
      <c r="I404" s="31" t="s">
        <v>46</v>
      </c>
      <c r="J404" s="31">
        <v>2</v>
      </c>
      <c r="K404" s="30" t="s">
        <v>42</v>
      </c>
      <c r="L404" s="32">
        <v>1000000</v>
      </c>
      <c r="M404" s="32" t="s">
        <v>4</v>
      </c>
      <c r="N404" s="33">
        <f t="shared" si="144"/>
        <v>1524.4901723741038</v>
      </c>
      <c r="O404" s="159">
        <f>+N404*J404*H404</f>
        <v>3048.9803447482077</v>
      </c>
      <c r="P404" s="37"/>
      <c r="Q404" s="34">
        <f t="shared" si="141"/>
        <v>3048.9803447482077</v>
      </c>
      <c r="R404" s="34">
        <f t="shared" si="142"/>
        <v>0</v>
      </c>
      <c r="S404" s="37"/>
      <c r="T404" s="34"/>
      <c r="U404" s="54">
        <f t="shared" si="143"/>
        <v>3048.9803447482077</v>
      </c>
      <c r="V404" s="34"/>
      <c r="W404" s="34"/>
      <c r="Y404" s="195" t="str">
        <f t="shared" si="139"/>
        <v>OK</v>
      </c>
    </row>
    <row r="405" spans="1:25" outlineLevel="2" x14ac:dyDescent="0.35">
      <c r="A405" s="25"/>
      <c r="B405" s="53" t="s">
        <v>682</v>
      </c>
      <c r="C405" s="26"/>
      <c r="D405" s="27" t="s">
        <v>132</v>
      </c>
      <c r="E405" s="143" t="s">
        <v>148</v>
      </c>
      <c r="F405" s="28"/>
      <c r="G405" s="37"/>
      <c r="H405" s="30"/>
      <c r="I405" s="31"/>
      <c r="J405" s="31"/>
      <c r="K405" s="30"/>
      <c r="L405" s="32"/>
      <c r="M405" s="32"/>
      <c r="N405" s="33">
        <f t="shared" si="144"/>
        <v>0</v>
      </c>
      <c r="O405" s="159"/>
      <c r="P405" s="37"/>
      <c r="Q405" s="34">
        <f t="shared" si="141"/>
        <v>0</v>
      </c>
      <c r="R405" s="34">
        <f t="shared" si="142"/>
        <v>0</v>
      </c>
      <c r="S405" s="37"/>
      <c r="T405" s="34"/>
      <c r="U405" s="54">
        <f t="shared" si="143"/>
        <v>0</v>
      </c>
      <c r="V405" s="34"/>
      <c r="W405" s="34"/>
      <c r="Y405" s="195" t="str">
        <f t="shared" si="139"/>
        <v>OK</v>
      </c>
    </row>
    <row r="406" spans="1:25" outlineLevel="2" x14ac:dyDescent="0.35">
      <c r="A406" s="25"/>
      <c r="B406" s="53" t="s">
        <v>682</v>
      </c>
      <c r="C406" s="26"/>
      <c r="D406" s="27" t="s">
        <v>132</v>
      </c>
      <c r="E406" s="28" t="s">
        <v>149</v>
      </c>
      <c r="F406" s="28" t="s">
        <v>150</v>
      </c>
      <c r="G406" s="37"/>
      <c r="H406" s="30">
        <v>1</v>
      </c>
      <c r="I406" s="31" t="s">
        <v>137</v>
      </c>
      <c r="J406" s="31">
        <f>23*8</f>
        <v>184</v>
      </c>
      <c r="K406" s="30" t="s">
        <v>140</v>
      </c>
      <c r="L406" s="32">
        <v>50000</v>
      </c>
      <c r="M406" s="32" t="s">
        <v>4</v>
      </c>
      <c r="N406" s="33">
        <f t="shared" si="144"/>
        <v>76.224508618705187</v>
      </c>
      <c r="O406" s="159">
        <f>+N406*J406*H406</f>
        <v>14025.309585841755</v>
      </c>
      <c r="P406" s="37"/>
      <c r="Q406" s="34">
        <f t="shared" si="141"/>
        <v>14025.309585841755</v>
      </c>
      <c r="R406" s="34">
        <f t="shared" si="142"/>
        <v>0</v>
      </c>
      <c r="S406" s="37"/>
      <c r="T406" s="34"/>
      <c r="U406" s="54">
        <f t="shared" si="143"/>
        <v>14025.309585841755</v>
      </c>
      <c r="V406" s="34"/>
      <c r="W406" s="34"/>
      <c r="Y406" s="195" t="str">
        <f t="shared" si="139"/>
        <v>OK</v>
      </c>
    </row>
    <row r="407" spans="1:25" outlineLevel="2" x14ac:dyDescent="0.35">
      <c r="A407" s="25"/>
      <c r="B407" s="53" t="s">
        <v>682</v>
      </c>
      <c r="C407" s="26"/>
      <c r="D407" s="27" t="s">
        <v>132</v>
      </c>
      <c r="E407" s="28" t="s">
        <v>138</v>
      </c>
      <c r="F407" s="28"/>
      <c r="G407" s="37"/>
      <c r="H407" s="30">
        <v>25</v>
      </c>
      <c r="I407" s="31" t="s">
        <v>139</v>
      </c>
      <c r="J407" s="31">
        <f>23*8</f>
        <v>184</v>
      </c>
      <c r="K407" s="30" t="s">
        <v>140</v>
      </c>
      <c r="L407" s="32">
        <v>900</v>
      </c>
      <c r="M407" s="32" t="s">
        <v>4</v>
      </c>
      <c r="N407" s="33">
        <f t="shared" si="144"/>
        <v>1.3720411551366933</v>
      </c>
      <c r="O407" s="159">
        <f>+N407*J407*H407</f>
        <v>6311.3893136287888</v>
      </c>
      <c r="P407" s="37"/>
      <c r="Q407" s="34">
        <f t="shared" si="141"/>
        <v>6311.3893136287888</v>
      </c>
      <c r="R407" s="34">
        <f t="shared" si="142"/>
        <v>0</v>
      </c>
      <c r="S407" s="37"/>
      <c r="T407" s="34"/>
      <c r="U407" s="54">
        <f t="shared" si="143"/>
        <v>6311.3893136287888</v>
      </c>
      <c r="V407" s="34"/>
      <c r="W407" s="34"/>
      <c r="Y407" s="195" t="str">
        <f t="shared" si="139"/>
        <v>OK</v>
      </c>
    </row>
    <row r="408" spans="1:25" ht="15" outlineLevel="2" thickBot="1" x14ac:dyDescent="0.4">
      <c r="A408" s="25"/>
      <c r="B408" s="53" t="s">
        <v>682</v>
      </c>
      <c r="C408" s="26"/>
      <c r="D408" s="27" t="s">
        <v>132</v>
      </c>
      <c r="E408" s="28" t="s">
        <v>151</v>
      </c>
      <c r="F408" s="28"/>
      <c r="G408" s="37"/>
      <c r="H408" s="30">
        <v>1</v>
      </c>
      <c r="I408" s="31" t="s">
        <v>65</v>
      </c>
      <c r="J408" s="31">
        <f>23*8</f>
        <v>184</v>
      </c>
      <c r="K408" s="30" t="s">
        <v>140</v>
      </c>
      <c r="L408" s="32">
        <v>7500</v>
      </c>
      <c r="M408" s="32" t="s">
        <v>4</v>
      </c>
      <c r="N408" s="33">
        <f t="shared" si="144"/>
        <v>11.433676292805778</v>
      </c>
      <c r="O408" s="160">
        <f>+N408*J408*H408</f>
        <v>2103.7964378762631</v>
      </c>
      <c r="P408" s="37"/>
      <c r="Q408" s="55">
        <f t="shared" si="141"/>
        <v>2103.7964378762631</v>
      </c>
      <c r="R408" s="55">
        <f t="shared" si="142"/>
        <v>0</v>
      </c>
      <c r="S408" s="37"/>
      <c r="T408" s="55"/>
      <c r="U408" s="54">
        <f t="shared" si="143"/>
        <v>2103.7964378762631</v>
      </c>
      <c r="V408" s="55"/>
      <c r="W408" s="55"/>
      <c r="Y408" s="195" t="str">
        <f t="shared" si="139"/>
        <v>OK</v>
      </c>
    </row>
    <row r="409" spans="1:25" ht="15" outlineLevel="2" thickBot="1" x14ac:dyDescent="0.4">
      <c r="A409" s="47" t="s">
        <v>562</v>
      </c>
      <c r="B409" s="48"/>
      <c r="C409" s="49"/>
      <c r="D409" s="49"/>
      <c r="E409" s="59" t="s">
        <v>152</v>
      </c>
      <c r="F409" s="50" t="s">
        <v>153</v>
      </c>
      <c r="G409" s="51"/>
      <c r="H409" s="49">
        <v>1</v>
      </c>
      <c r="I409" s="49" t="s">
        <v>606</v>
      </c>
      <c r="J409" s="49">
        <v>1</v>
      </c>
      <c r="K409" s="49" t="s">
        <v>51</v>
      </c>
      <c r="L409" s="49">
        <f>O409*$C$6/H409/J409</f>
        <v>5360000</v>
      </c>
      <c r="M409" s="49" t="s">
        <v>4</v>
      </c>
      <c r="N409" s="49">
        <f>O409/H409/J409</f>
        <v>8171.2673239251963</v>
      </c>
      <c r="O409" s="162">
        <f>SUBTOTAL(9,O410:O414)</f>
        <v>8171.2673239251963</v>
      </c>
      <c r="P409" s="51"/>
      <c r="Q409" s="52">
        <f>SUBTOTAL(9,Q410:Q414)</f>
        <v>8171.2673239251963</v>
      </c>
      <c r="R409" s="52">
        <f>SUBTOTAL(9,R410:R414)</f>
        <v>0</v>
      </c>
      <c r="S409" s="51"/>
      <c r="T409" s="52">
        <f>SUBTOTAL(9,T410:T414)</f>
        <v>0</v>
      </c>
      <c r="U409" s="52">
        <f>SUBTOTAL(9,U410:U414)</f>
        <v>8171.2673239251963</v>
      </c>
      <c r="V409" s="52">
        <f>SUBTOTAL(9,V410:V414)</f>
        <v>0</v>
      </c>
      <c r="W409" s="52">
        <f>SUBTOTAL(9,W410:W414)</f>
        <v>0</v>
      </c>
      <c r="Y409" s="195" t="str">
        <f t="shared" si="139"/>
        <v>OK</v>
      </c>
    </row>
    <row r="410" spans="1:25" outlineLevel="2" x14ac:dyDescent="0.35">
      <c r="A410" s="25"/>
      <c r="B410" s="53" t="s">
        <v>683</v>
      </c>
      <c r="C410" s="26"/>
      <c r="D410" s="27" t="s">
        <v>132</v>
      </c>
      <c r="E410" s="28" t="s">
        <v>114</v>
      </c>
      <c r="F410" s="28"/>
      <c r="G410" s="37"/>
      <c r="H410" s="30">
        <v>1</v>
      </c>
      <c r="I410" s="31" t="s">
        <v>115</v>
      </c>
      <c r="J410" s="31">
        <v>4</v>
      </c>
      <c r="K410" s="30" t="s">
        <v>154</v>
      </c>
      <c r="L410" s="32">
        <v>50000</v>
      </c>
      <c r="M410" s="32" t="s">
        <v>4</v>
      </c>
      <c r="N410" s="33">
        <f t="shared" si="144"/>
        <v>76.224508618705187</v>
      </c>
      <c r="O410" s="159">
        <f>+N410*J410*H410</f>
        <v>304.89803447482075</v>
      </c>
      <c r="P410" s="37"/>
      <c r="Q410" s="34">
        <f>IF(D410="MDM",O410,0)</f>
        <v>304.89803447482075</v>
      </c>
      <c r="R410" s="34">
        <f>IF(D410="ERAD",O410,0)</f>
        <v>0</v>
      </c>
      <c r="S410" s="37"/>
      <c r="T410" s="34"/>
      <c r="U410" s="34">
        <f t="shared" si="143"/>
        <v>304.89803447482075</v>
      </c>
      <c r="V410" s="34"/>
      <c r="W410" s="34"/>
      <c r="Y410" s="195" t="str">
        <f t="shared" si="139"/>
        <v>OK</v>
      </c>
    </row>
    <row r="411" spans="1:25" outlineLevel="2" x14ac:dyDescent="0.35">
      <c r="A411" s="25"/>
      <c r="B411" s="53" t="s">
        <v>683</v>
      </c>
      <c r="C411" s="26"/>
      <c r="D411" s="27" t="s">
        <v>132</v>
      </c>
      <c r="E411" s="28" t="s">
        <v>155</v>
      </c>
      <c r="F411" s="28"/>
      <c r="G411" s="37"/>
      <c r="H411" s="30">
        <v>2</v>
      </c>
      <c r="I411" s="31" t="s">
        <v>156</v>
      </c>
      <c r="J411" s="31">
        <v>4</v>
      </c>
      <c r="K411" s="30" t="s">
        <v>154</v>
      </c>
      <c r="L411" s="32">
        <v>40000</v>
      </c>
      <c r="M411" s="32" t="s">
        <v>4</v>
      </c>
      <c r="N411" s="33">
        <f t="shared" si="144"/>
        <v>60.979606894964149</v>
      </c>
      <c r="O411" s="159">
        <f>+N411*J411*H411</f>
        <v>487.8368551597132</v>
      </c>
      <c r="P411" s="37"/>
      <c r="Q411" s="34">
        <f>IF(D411="MDM",O411,0)</f>
        <v>487.8368551597132</v>
      </c>
      <c r="R411" s="34">
        <f>IF(D411="ERAD",O411,0)</f>
        <v>0</v>
      </c>
      <c r="S411" s="37"/>
      <c r="T411" s="34"/>
      <c r="U411" s="34">
        <f t="shared" si="143"/>
        <v>487.8368551597132</v>
      </c>
      <c r="V411" s="34"/>
      <c r="W411" s="34"/>
      <c r="Y411" s="195" t="str">
        <f t="shared" si="139"/>
        <v>OK</v>
      </c>
    </row>
    <row r="412" spans="1:25" outlineLevel="2" x14ac:dyDescent="0.35">
      <c r="A412" s="25"/>
      <c r="B412" s="53" t="s">
        <v>683</v>
      </c>
      <c r="C412" s="26"/>
      <c r="D412" s="27" t="s">
        <v>132</v>
      </c>
      <c r="E412" s="28" t="s">
        <v>157</v>
      </c>
      <c r="F412" s="28"/>
      <c r="G412" s="37"/>
      <c r="H412" s="30">
        <v>45</v>
      </c>
      <c r="I412" s="31" t="s">
        <v>156</v>
      </c>
      <c r="J412" s="31">
        <v>6</v>
      </c>
      <c r="K412" s="30" t="s">
        <v>154</v>
      </c>
      <c r="L412" s="32">
        <v>15000</v>
      </c>
      <c r="M412" s="32" t="s">
        <v>4</v>
      </c>
      <c r="N412" s="33">
        <f t="shared" si="144"/>
        <v>22.867352585611556</v>
      </c>
      <c r="O412" s="159">
        <f>+N412*J412*H412</f>
        <v>6174.1851981151203</v>
      </c>
      <c r="P412" s="37"/>
      <c r="Q412" s="34">
        <f>IF(D412="MDM",O412,0)</f>
        <v>6174.1851981151203</v>
      </c>
      <c r="R412" s="34">
        <f>IF(D412="ERAD",O412,0)</f>
        <v>0</v>
      </c>
      <c r="S412" s="37"/>
      <c r="T412" s="34"/>
      <c r="U412" s="34">
        <f t="shared" si="143"/>
        <v>6174.1851981151203</v>
      </c>
      <c r="V412" s="34"/>
      <c r="W412" s="34"/>
      <c r="Y412" s="195" t="str">
        <f t="shared" si="139"/>
        <v>OK</v>
      </c>
    </row>
    <row r="413" spans="1:25" outlineLevel="2" x14ac:dyDescent="0.35">
      <c r="A413" s="25"/>
      <c r="B413" s="53" t="s">
        <v>683</v>
      </c>
      <c r="C413" s="26"/>
      <c r="D413" s="27" t="s">
        <v>132</v>
      </c>
      <c r="E413" s="28" t="s">
        <v>158</v>
      </c>
      <c r="F413" s="28"/>
      <c r="G413" s="37"/>
      <c r="H413" s="30">
        <v>45</v>
      </c>
      <c r="I413" s="31" t="s">
        <v>156</v>
      </c>
      <c r="J413" s="31">
        <v>1</v>
      </c>
      <c r="K413" s="30" t="s">
        <v>51</v>
      </c>
      <c r="L413" s="32">
        <v>2000</v>
      </c>
      <c r="M413" s="32" t="s">
        <v>4</v>
      </c>
      <c r="N413" s="33">
        <f t="shared" si="144"/>
        <v>3.0489803447482076</v>
      </c>
      <c r="O413" s="159">
        <f>+N413*J413*H413</f>
        <v>137.20411551366934</v>
      </c>
      <c r="P413" s="37"/>
      <c r="Q413" s="34">
        <f>IF(D413="MDM",O413,0)</f>
        <v>137.20411551366934</v>
      </c>
      <c r="R413" s="34">
        <f>IF(D413="ERAD",O413,0)</f>
        <v>0</v>
      </c>
      <c r="S413" s="37"/>
      <c r="T413" s="34"/>
      <c r="U413" s="34">
        <f t="shared" si="143"/>
        <v>137.20411551366934</v>
      </c>
      <c r="V413" s="34"/>
      <c r="W413" s="34"/>
      <c r="Y413" s="195" t="str">
        <f t="shared" si="139"/>
        <v>OK</v>
      </c>
    </row>
    <row r="414" spans="1:25" ht="15" outlineLevel="2" thickBot="1" x14ac:dyDescent="0.4">
      <c r="A414" s="25"/>
      <c r="B414" s="53" t="s">
        <v>683</v>
      </c>
      <c r="C414" s="26"/>
      <c r="D414" s="27" t="s">
        <v>132</v>
      </c>
      <c r="E414" s="28" t="s">
        <v>159</v>
      </c>
      <c r="F414" s="28"/>
      <c r="G414" s="37"/>
      <c r="H414" s="30">
        <v>50</v>
      </c>
      <c r="I414" s="31" t="s">
        <v>156</v>
      </c>
      <c r="J414" s="31">
        <v>4</v>
      </c>
      <c r="K414" s="30" t="s">
        <v>160</v>
      </c>
      <c r="L414" s="32">
        <v>3500</v>
      </c>
      <c r="M414" s="32" t="s">
        <v>4</v>
      </c>
      <c r="N414" s="33">
        <f t="shared" si="144"/>
        <v>5.3357156033093629</v>
      </c>
      <c r="O414" s="159">
        <f>+N414*J414*H414</f>
        <v>1067.1431206618727</v>
      </c>
      <c r="P414" s="37"/>
      <c r="Q414" s="34">
        <f>IF(D414="MDM",O414,0)</f>
        <v>1067.1431206618727</v>
      </c>
      <c r="R414" s="34">
        <f>IF(D414="ERAD",O414,0)</f>
        <v>0</v>
      </c>
      <c r="S414" s="37"/>
      <c r="T414" s="34"/>
      <c r="U414" s="34">
        <f t="shared" si="143"/>
        <v>1067.1431206618727</v>
      </c>
      <c r="V414" s="34"/>
      <c r="W414" s="34"/>
      <c r="Y414" s="195" t="str">
        <f t="shared" si="139"/>
        <v>OK</v>
      </c>
    </row>
    <row r="415" spans="1:25" ht="15" outlineLevel="2" thickBot="1" x14ac:dyDescent="0.4">
      <c r="A415" s="47" t="s">
        <v>563</v>
      </c>
      <c r="B415" s="48"/>
      <c r="C415" s="49"/>
      <c r="D415" s="49"/>
      <c r="E415" s="59" t="s">
        <v>161</v>
      </c>
      <c r="F415" s="50"/>
      <c r="G415" s="51"/>
      <c r="H415" s="49">
        <v>1</v>
      </c>
      <c r="I415" s="49" t="s">
        <v>606</v>
      </c>
      <c r="J415" s="49">
        <v>6</v>
      </c>
      <c r="K415" s="49" t="s">
        <v>51</v>
      </c>
      <c r="L415" s="49">
        <f>O415*$C$6/H415/J415</f>
        <v>668000</v>
      </c>
      <c r="M415" s="49" t="s">
        <v>4</v>
      </c>
      <c r="N415" s="49">
        <f>O415/H415/J415</f>
        <v>1018.3594351459013</v>
      </c>
      <c r="O415" s="162">
        <f>SUBTOTAL(9,O416:O418)</f>
        <v>6110.1566108754078</v>
      </c>
      <c r="P415" s="51"/>
      <c r="Q415" s="52">
        <f>SUBTOTAL(9,Q416:Q418)</f>
        <v>6110.1566108754078</v>
      </c>
      <c r="R415" s="52">
        <f>SUBTOTAL(9,R416:R418)</f>
        <v>0</v>
      </c>
      <c r="S415" s="51"/>
      <c r="T415" s="52">
        <f>SUBTOTAL(9,T416:T418)</f>
        <v>0</v>
      </c>
      <c r="U415" s="52">
        <f>SUBTOTAL(9,U416:U418)</f>
        <v>6110.1566108754078</v>
      </c>
      <c r="V415" s="52">
        <f>SUBTOTAL(9,V416:V418)</f>
        <v>0</v>
      </c>
      <c r="W415" s="52">
        <f>SUBTOTAL(9,W416:W418)</f>
        <v>0</v>
      </c>
      <c r="Y415" s="195" t="str">
        <f t="shared" si="139"/>
        <v>OK</v>
      </c>
    </row>
    <row r="416" spans="1:25" outlineLevel="2" x14ac:dyDescent="0.35">
      <c r="A416" s="25"/>
      <c r="B416" s="53" t="s">
        <v>684</v>
      </c>
      <c r="C416" s="26"/>
      <c r="D416" s="27" t="s">
        <v>132</v>
      </c>
      <c r="E416" s="28" t="s">
        <v>136</v>
      </c>
      <c r="F416" s="28"/>
      <c r="G416" s="37"/>
      <c r="H416" s="30">
        <v>1</v>
      </c>
      <c r="I416" s="31" t="s">
        <v>137</v>
      </c>
      <c r="J416" s="31">
        <f>6*2*4</f>
        <v>48</v>
      </c>
      <c r="K416" s="30" t="s">
        <v>160</v>
      </c>
      <c r="L416" s="32">
        <v>50000</v>
      </c>
      <c r="M416" s="32" t="s">
        <v>4</v>
      </c>
      <c r="N416" s="33">
        <f t="shared" si="144"/>
        <v>76.224508618705187</v>
      </c>
      <c r="O416" s="161">
        <f>+N416*J416*H416</f>
        <v>3658.776413697849</v>
      </c>
      <c r="P416" s="37"/>
      <c r="Q416" s="54">
        <f>IF(D416="MDM",O416,0)</f>
        <v>3658.776413697849</v>
      </c>
      <c r="R416" s="54">
        <f>IF(D416="ERAD",O416,0)</f>
        <v>0</v>
      </c>
      <c r="S416" s="37"/>
      <c r="T416" s="54"/>
      <c r="U416" s="54">
        <f t="shared" si="143"/>
        <v>3658.776413697849</v>
      </c>
      <c r="V416" s="54"/>
      <c r="W416" s="54"/>
      <c r="Y416" s="195" t="str">
        <f t="shared" si="139"/>
        <v>OK</v>
      </c>
    </row>
    <row r="417" spans="1:25" outlineLevel="2" x14ac:dyDescent="0.35">
      <c r="A417" s="25"/>
      <c r="B417" s="53" t="s">
        <v>684</v>
      </c>
      <c r="C417" s="26"/>
      <c r="D417" s="27" t="s">
        <v>132</v>
      </c>
      <c r="E417" s="28" t="s">
        <v>138</v>
      </c>
      <c r="F417" s="28"/>
      <c r="G417" s="37"/>
      <c r="H417" s="30">
        <v>15</v>
      </c>
      <c r="I417" s="31" t="s">
        <v>139</v>
      </c>
      <c r="J417" s="31">
        <f>6*2*4</f>
        <v>48</v>
      </c>
      <c r="K417" s="30" t="s">
        <v>140</v>
      </c>
      <c r="L417" s="32">
        <v>900</v>
      </c>
      <c r="M417" s="32" t="s">
        <v>4</v>
      </c>
      <c r="N417" s="33">
        <f t="shared" si="144"/>
        <v>1.3720411551366933</v>
      </c>
      <c r="O417" s="159">
        <f>+N417*J417*H417</f>
        <v>987.8696316984192</v>
      </c>
      <c r="P417" s="37"/>
      <c r="Q417" s="34">
        <f>IF(D417="MDM",O417,0)</f>
        <v>987.8696316984192</v>
      </c>
      <c r="R417" s="34">
        <f>IF(D417="ERAD",O417,0)</f>
        <v>0</v>
      </c>
      <c r="S417" s="37"/>
      <c r="T417" s="34"/>
      <c r="U417" s="34">
        <f t="shared" si="143"/>
        <v>987.8696316984192</v>
      </c>
      <c r="V417" s="34"/>
      <c r="W417" s="34"/>
      <c r="Y417" s="195" t="str">
        <f t="shared" si="139"/>
        <v>OK</v>
      </c>
    </row>
    <row r="418" spans="1:25" ht="15" outlineLevel="2" thickBot="1" x14ac:dyDescent="0.4">
      <c r="A418" s="25"/>
      <c r="B418" s="53" t="s">
        <v>684</v>
      </c>
      <c r="C418" s="26"/>
      <c r="D418" s="27" t="s">
        <v>132</v>
      </c>
      <c r="E418" s="28" t="s">
        <v>162</v>
      </c>
      <c r="F418" s="28"/>
      <c r="G418" s="37"/>
      <c r="H418" s="30">
        <v>2</v>
      </c>
      <c r="I418" s="31" t="s">
        <v>163</v>
      </c>
      <c r="J418" s="31">
        <f>8*2*4</f>
        <v>64</v>
      </c>
      <c r="K418" s="30" t="s">
        <v>140</v>
      </c>
      <c r="L418" s="32">
        <v>7500</v>
      </c>
      <c r="M418" s="32" t="s">
        <v>4</v>
      </c>
      <c r="N418" s="33">
        <f t="shared" si="144"/>
        <v>11.433676292805778</v>
      </c>
      <c r="O418" s="159">
        <f>+N418*J418*H418</f>
        <v>1463.5105654791396</v>
      </c>
      <c r="P418" s="37"/>
      <c r="Q418" s="34">
        <f>IF(D418="MDM",O418,0)</f>
        <v>1463.5105654791396</v>
      </c>
      <c r="R418" s="34">
        <f>IF(D418="ERAD",O418,0)</f>
        <v>0</v>
      </c>
      <c r="S418" s="37"/>
      <c r="T418" s="34"/>
      <c r="U418" s="34">
        <f t="shared" si="143"/>
        <v>1463.5105654791396</v>
      </c>
      <c r="V418" s="34"/>
      <c r="W418" s="34"/>
      <c r="Y418" s="195" t="str">
        <f t="shared" si="139"/>
        <v>OK</v>
      </c>
    </row>
    <row r="419" spans="1:25" ht="15" outlineLevel="2" thickBot="1" x14ac:dyDescent="0.4">
      <c r="A419" s="47" t="s">
        <v>602</v>
      </c>
      <c r="B419" s="48"/>
      <c r="C419" s="49"/>
      <c r="D419" s="49"/>
      <c r="E419" s="59" t="s">
        <v>164</v>
      </c>
      <c r="F419" s="50"/>
      <c r="G419" s="51"/>
      <c r="H419" s="49">
        <v>1</v>
      </c>
      <c r="I419" s="49" t="s">
        <v>606</v>
      </c>
      <c r="J419" s="49">
        <v>1</v>
      </c>
      <c r="K419" s="49" t="s">
        <v>51</v>
      </c>
      <c r="L419" s="49">
        <f>O419*$C$6/H419/J419</f>
        <v>83999.999999999985</v>
      </c>
      <c r="M419" s="49" t="s">
        <v>4</v>
      </c>
      <c r="N419" s="49">
        <f>O419/H419/J419</f>
        <v>128.0571744794247</v>
      </c>
      <c r="O419" s="162">
        <f>SUBTOTAL(9,O420:O420)</f>
        <v>128.0571744794247</v>
      </c>
      <c r="P419" s="51"/>
      <c r="Q419" s="52">
        <f>SUBTOTAL(9,Q420:Q420)</f>
        <v>128.0571744794247</v>
      </c>
      <c r="R419" s="52">
        <f>SUBTOTAL(9,R420:R420)</f>
        <v>0</v>
      </c>
      <c r="S419" s="51"/>
      <c r="T419" s="52">
        <f>SUBTOTAL(9,T420:T420)</f>
        <v>0</v>
      </c>
      <c r="U419" s="52">
        <f>SUBTOTAL(9,U420:U420)</f>
        <v>128.0571744794247</v>
      </c>
      <c r="V419" s="52">
        <f>SUBTOTAL(9,V420:V420)</f>
        <v>0</v>
      </c>
      <c r="W419" s="52">
        <f>SUBTOTAL(9,W420:W420)</f>
        <v>0</v>
      </c>
      <c r="Y419" s="195" t="str">
        <f t="shared" si="139"/>
        <v>OK</v>
      </c>
    </row>
    <row r="420" spans="1:25" ht="27.65" customHeight="1" outlineLevel="2" thickBot="1" x14ac:dyDescent="0.4">
      <c r="A420" s="25"/>
      <c r="B420" s="53" t="s">
        <v>685</v>
      </c>
      <c r="C420" s="26"/>
      <c r="D420" s="27" t="s">
        <v>132</v>
      </c>
      <c r="E420" s="28" t="s">
        <v>165</v>
      </c>
      <c r="F420" s="62" t="s">
        <v>166</v>
      </c>
      <c r="G420" s="37"/>
      <c r="H420" s="30">
        <v>3</v>
      </c>
      <c r="I420" s="31" t="s">
        <v>167</v>
      </c>
      <c r="J420" s="31">
        <v>1</v>
      </c>
      <c r="K420" s="30" t="s">
        <v>51</v>
      </c>
      <c r="L420" s="32">
        <v>28000</v>
      </c>
      <c r="M420" s="32" t="s">
        <v>4</v>
      </c>
      <c r="N420" s="33">
        <f t="shared" si="144"/>
        <v>42.685724826474903</v>
      </c>
      <c r="O420" s="161">
        <f>+N420*J420*H420</f>
        <v>128.0571744794247</v>
      </c>
      <c r="P420" s="37"/>
      <c r="Q420" s="54">
        <f>IF(D420="MDM",O420,0)</f>
        <v>128.0571744794247</v>
      </c>
      <c r="R420" s="54">
        <f>IF(D420="ERAD",O420,0)</f>
        <v>0</v>
      </c>
      <c r="S420" s="37"/>
      <c r="T420" s="54"/>
      <c r="U420" s="54">
        <f t="shared" ref="U420" si="145">O420</f>
        <v>128.0571744794247</v>
      </c>
      <c r="V420" s="54"/>
      <c r="W420" s="54"/>
      <c r="Y420" s="195" t="str">
        <f t="shared" si="139"/>
        <v>OK</v>
      </c>
    </row>
    <row r="421" spans="1:25" ht="15" outlineLevel="2" thickBot="1" x14ac:dyDescent="0.4">
      <c r="A421" s="47" t="s">
        <v>601</v>
      </c>
      <c r="B421" s="48"/>
      <c r="C421" s="49"/>
      <c r="D421" s="49"/>
      <c r="E421" s="59" t="s">
        <v>168</v>
      </c>
      <c r="F421" s="50"/>
      <c r="G421" s="51"/>
      <c r="H421" s="49">
        <v>1</v>
      </c>
      <c r="I421" s="49" t="s">
        <v>606</v>
      </c>
      <c r="J421" s="49">
        <v>24</v>
      </c>
      <c r="K421" s="49" t="s">
        <v>27</v>
      </c>
      <c r="L421" s="49">
        <f>O421*$C$6/H421/J421</f>
        <v>1026553.333333333</v>
      </c>
      <c r="M421" s="49" t="s">
        <v>4</v>
      </c>
      <c r="N421" s="49">
        <f>O421/H421/J421</f>
        <v>1564.9704680845437</v>
      </c>
      <c r="O421" s="162">
        <f>SUBTOTAL(9,O422:O443)</f>
        <v>37559.29123402905</v>
      </c>
      <c r="P421" s="51"/>
      <c r="Q421" s="52">
        <f>SUBTOTAL(9,Q422:Q443)</f>
        <v>37559.29123402905</v>
      </c>
      <c r="R421" s="52">
        <f>SUBTOTAL(9,R422:R443)</f>
        <v>0</v>
      </c>
      <c r="S421" s="51"/>
      <c r="T421" s="52">
        <f>SUBTOTAL(9,T422:T443)</f>
        <v>0</v>
      </c>
      <c r="U421" s="52">
        <f>SUBTOTAL(9,U422:U443)</f>
        <v>37559.29123402905</v>
      </c>
      <c r="V421" s="52">
        <f>SUBTOTAL(9,V422:V443)</f>
        <v>0</v>
      </c>
      <c r="W421" s="52">
        <f>SUBTOTAL(9,W422:W443)</f>
        <v>0</v>
      </c>
      <c r="Y421" s="195" t="str">
        <f t="shared" si="139"/>
        <v>OK</v>
      </c>
    </row>
    <row r="422" spans="1:25" outlineLevel="2" x14ac:dyDescent="0.35">
      <c r="A422" s="25"/>
      <c r="B422" s="53" t="s">
        <v>686</v>
      </c>
      <c r="C422" s="26"/>
      <c r="D422" s="27" t="s">
        <v>132</v>
      </c>
      <c r="E422" s="143"/>
      <c r="F422" s="28"/>
      <c r="G422" s="37"/>
      <c r="H422" s="30"/>
      <c r="I422" s="31"/>
      <c r="J422" s="31"/>
      <c r="K422" s="30"/>
      <c r="L422" s="32"/>
      <c r="M422" s="32"/>
      <c r="N422" s="33">
        <f t="shared" si="144"/>
        <v>0</v>
      </c>
      <c r="O422" s="161">
        <f t="shared" ref="O422:O434" si="146">+N422*J422*H422</f>
        <v>0</v>
      </c>
      <c r="P422" s="37"/>
      <c r="Q422" s="54">
        <f t="shared" ref="Q422:Q443" si="147">IF(D422="MDM",O422,0)</f>
        <v>0</v>
      </c>
      <c r="R422" s="54">
        <f t="shared" ref="R422:R443" si="148">IF(D422="ERAD",O422,0)</f>
        <v>0</v>
      </c>
      <c r="S422" s="37"/>
      <c r="T422" s="54"/>
      <c r="U422" s="54">
        <f t="shared" ref="U422:U443" si="149">O422</f>
        <v>0</v>
      </c>
      <c r="V422" s="54"/>
      <c r="W422" s="54"/>
      <c r="Y422" s="195" t="str">
        <f t="shared" si="139"/>
        <v>OK</v>
      </c>
    </row>
    <row r="423" spans="1:25" outlineLevel="2" x14ac:dyDescent="0.35">
      <c r="A423" s="25"/>
      <c r="B423" s="53" t="s">
        <v>686</v>
      </c>
      <c r="C423" s="26"/>
      <c r="D423" s="27" t="s">
        <v>132</v>
      </c>
      <c r="E423" s="28" t="s">
        <v>169</v>
      </c>
      <c r="F423" s="28"/>
      <c r="G423" s="37"/>
      <c r="H423" s="30">
        <v>8</v>
      </c>
      <c r="I423" s="31" t="s">
        <v>156</v>
      </c>
      <c r="J423" s="31">
        <v>24</v>
      </c>
      <c r="K423" s="30" t="s">
        <v>27</v>
      </c>
      <c r="L423" s="32">
        <v>75000</v>
      </c>
      <c r="M423" s="32" t="s">
        <v>4</v>
      </c>
      <c r="N423" s="33">
        <f t="shared" si="144"/>
        <v>114.33676292805778</v>
      </c>
      <c r="O423" s="159">
        <f t="shared" si="146"/>
        <v>21952.658482187093</v>
      </c>
      <c r="P423" s="37"/>
      <c r="Q423" s="34">
        <f t="shared" si="147"/>
        <v>21952.658482187093</v>
      </c>
      <c r="R423" s="34">
        <f t="shared" si="148"/>
        <v>0</v>
      </c>
      <c r="S423" s="37"/>
      <c r="T423" s="34"/>
      <c r="U423" s="34">
        <f t="shared" si="149"/>
        <v>21952.658482187093</v>
      </c>
      <c r="V423" s="34"/>
      <c r="W423" s="34"/>
      <c r="Y423" s="195" t="str">
        <f t="shared" si="139"/>
        <v>OK</v>
      </c>
    </row>
    <row r="424" spans="1:25" outlineLevel="2" x14ac:dyDescent="0.35">
      <c r="A424" s="25"/>
      <c r="B424" s="53" t="s">
        <v>686</v>
      </c>
      <c r="C424" s="26"/>
      <c r="D424" s="27" t="s">
        <v>132</v>
      </c>
      <c r="E424" s="28" t="s">
        <v>170</v>
      </c>
      <c r="F424" s="28"/>
      <c r="G424" s="37"/>
      <c r="H424" s="30">
        <v>2</v>
      </c>
      <c r="I424" s="31" t="s">
        <v>171</v>
      </c>
      <c r="J424" s="31">
        <v>2</v>
      </c>
      <c r="K424" s="30" t="s">
        <v>42</v>
      </c>
      <c r="L424" s="32">
        <v>70000</v>
      </c>
      <c r="M424" s="32" t="s">
        <v>4</v>
      </c>
      <c r="N424" s="33">
        <f t="shared" si="144"/>
        <v>106.71431206618726</v>
      </c>
      <c r="O424" s="159">
        <f t="shared" si="146"/>
        <v>426.85724826474905</v>
      </c>
      <c r="P424" s="37"/>
      <c r="Q424" s="34">
        <f t="shared" si="147"/>
        <v>426.85724826474905</v>
      </c>
      <c r="R424" s="34">
        <f t="shared" si="148"/>
        <v>0</v>
      </c>
      <c r="S424" s="37"/>
      <c r="T424" s="34"/>
      <c r="U424" s="34">
        <f t="shared" si="149"/>
        <v>426.85724826474905</v>
      </c>
      <c r="V424" s="34"/>
      <c r="W424" s="34"/>
      <c r="Y424" s="195" t="str">
        <f t="shared" si="139"/>
        <v>OK</v>
      </c>
    </row>
    <row r="425" spans="1:25" outlineLevel="2" x14ac:dyDescent="0.35">
      <c r="A425" s="25"/>
      <c r="B425" s="53" t="s">
        <v>686</v>
      </c>
      <c r="C425" s="26"/>
      <c r="D425" s="27" t="s">
        <v>132</v>
      </c>
      <c r="E425" s="28" t="s">
        <v>172</v>
      </c>
      <c r="F425" s="28"/>
      <c r="G425" s="37"/>
      <c r="H425" s="30">
        <v>50</v>
      </c>
      <c r="I425" s="31" t="s">
        <v>173</v>
      </c>
      <c r="J425" s="31">
        <v>2</v>
      </c>
      <c r="K425" s="30" t="s">
        <v>42</v>
      </c>
      <c r="L425" s="32">
        <v>23000</v>
      </c>
      <c r="M425" s="32" t="s">
        <v>4</v>
      </c>
      <c r="N425" s="33">
        <f t="shared" si="144"/>
        <v>35.063273964604385</v>
      </c>
      <c r="O425" s="159">
        <f t="shared" si="146"/>
        <v>3506.3273964604386</v>
      </c>
      <c r="P425" s="37"/>
      <c r="Q425" s="34">
        <f t="shared" si="147"/>
        <v>3506.3273964604386</v>
      </c>
      <c r="R425" s="34">
        <f t="shared" si="148"/>
        <v>0</v>
      </c>
      <c r="S425" s="37"/>
      <c r="T425" s="34"/>
      <c r="U425" s="34">
        <f t="shared" si="149"/>
        <v>3506.3273964604386</v>
      </c>
      <c r="V425" s="34"/>
      <c r="W425" s="34"/>
      <c r="Y425" s="195" t="str">
        <f t="shared" si="139"/>
        <v>OK</v>
      </c>
    </row>
    <row r="426" spans="1:25" outlineLevel="2" x14ac:dyDescent="0.35">
      <c r="A426" s="25"/>
      <c r="B426" s="53" t="s">
        <v>686</v>
      </c>
      <c r="C426" s="26"/>
      <c r="D426" s="27" t="s">
        <v>132</v>
      </c>
      <c r="E426" s="143" t="s">
        <v>174</v>
      </c>
      <c r="F426" s="28"/>
      <c r="G426" s="37"/>
      <c r="H426" s="30"/>
      <c r="I426" s="31"/>
      <c r="J426" s="31"/>
      <c r="K426" s="30"/>
      <c r="L426" s="32"/>
      <c r="M426" s="32"/>
      <c r="N426" s="33">
        <f t="shared" si="144"/>
        <v>0</v>
      </c>
      <c r="O426" s="159">
        <f t="shared" si="146"/>
        <v>0</v>
      </c>
      <c r="P426" s="37"/>
      <c r="Q426" s="34">
        <f t="shared" si="147"/>
        <v>0</v>
      </c>
      <c r="R426" s="34">
        <f t="shared" si="148"/>
        <v>0</v>
      </c>
      <c r="S426" s="37"/>
      <c r="T426" s="34"/>
      <c r="U426" s="34">
        <f t="shared" si="149"/>
        <v>0</v>
      </c>
      <c r="V426" s="34"/>
      <c r="W426" s="34"/>
      <c r="Y426" s="195" t="str">
        <f t="shared" si="139"/>
        <v>OK</v>
      </c>
    </row>
    <row r="427" spans="1:25" outlineLevel="2" x14ac:dyDescent="0.35">
      <c r="A427" s="25"/>
      <c r="B427" s="53" t="s">
        <v>686</v>
      </c>
      <c r="C427" s="26"/>
      <c r="D427" s="27" t="s">
        <v>132</v>
      </c>
      <c r="E427" s="28" t="s">
        <v>175</v>
      </c>
      <c r="F427" s="28"/>
      <c r="G427" s="37"/>
      <c r="H427" s="30">
        <v>1</v>
      </c>
      <c r="I427" s="31" t="s">
        <v>176</v>
      </c>
      <c r="J427" s="31">
        <v>1</v>
      </c>
      <c r="K427" s="30" t="s">
        <v>51</v>
      </c>
      <c r="L427" s="32">
        <v>300000</v>
      </c>
      <c r="M427" s="32" t="s">
        <v>4</v>
      </c>
      <c r="N427" s="33">
        <f t="shared" si="144"/>
        <v>457.34705171223112</v>
      </c>
      <c r="O427" s="159">
        <f t="shared" si="146"/>
        <v>457.34705171223112</v>
      </c>
      <c r="P427" s="37"/>
      <c r="Q427" s="34">
        <f t="shared" si="147"/>
        <v>457.34705171223112</v>
      </c>
      <c r="R427" s="34">
        <f t="shared" si="148"/>
        <v>0</v>
      </c>
      <c r="S427" s="37"/>
      <c r="T427" s="34"/>
      <c r="U427" s="34">
        <f t="shared" si="149"/>
        <v>457.34705171223112</v>
      </c>
      <c r="V427" s="34"/>
      <c r="W427" s="34"/>
      <c r="Y427" s="195" t="str">
        <f t="shared" si="139"/>
        <v>OK</v>
      </c>
    </row>
    <row r="428" spans="1:25" outlineLevel="2" x14ac:dyDescent="0.35">
      <c r="A428" s="25"/>
      <c r="B428" s="53" t="s">
        <v>686</v>
      </c>
      <c r="C428" s="26"/>
      <c r="D428" s="27" t="s">
        <v>132</v>
      </c>
      <c r="E428" s="28" t="s">
        <v>56</v>
      </c>
      <c r="F428" s="28"/>
      <c r="G428" s="37"/>
      <c r="H428" s="30">
        <v>1</v>
      </c>
      <c r="I428" s="31" t="s">
        <v>54</v>
      </c>
      <c r="J428" s="31">
        <v>24</v>
      </c>
      <c r="K428" s="30" t="s">
        <v>27</v>
      </c>
      <c r="L428" s="32">
        <v>15000</v>
      </c>
      <c r="M428" s="32" t="s">
        <v>4</v>
      </c>
      <c r="N428" s="33">
        <f t="shared" si="144"/>
        <v>22.867352585611556</v>
      </c>
      <c r="O428" s="159">
        <f t="shared" si="146"/>
        <v>548.81646205467734</v>
      </c>
      <c r="P428" s="37"/>
      <c r="Q428" s="34">
        <f t="shared" si="147"/>
        <v>548.81646205467734</v>
      </c>
      <c r="R428" s="34">
        <f t="shared" si="148"/>
        <v>0</v>
      </c>
      <c r="S428" s="37"/>
      <c r="T428" s="34"/>
      <c r="U428" s="34">
        <f t="shared" si="149"/>
        <v>548.81646205467734</v>
      </c>
      <c r="V428" s="34"/>
      <c r="W428" s="34"/>
      <c r="Y428" s="195" t="str">
        <f t="shared" si="139"/>
        <v>OK</v>
      </c>
    </row>
    <row r="429" spans="1:25" outlineLevel="2" x14ac:dyDescent="0.35">
      <c r="A429" s="25"/>
      <c r="B429" s="53" t="s">
        <v>686</v>
      </c>
      <c r="C429" s="26"/>
      <c r="D429" s="27" t="s">
        <v>132</v>
      </c>
      <c r="E429" s="28" t="s">
        <v>177</v>
      </c>
      <c r="F429" s="28"/>
      <c r="G429" s="37"/>
      <c r="H429" s="30">
        <v>2</v>
      </c>
      <c r="I429" s="31" t="s">
        <v>176</v>
      </c>
      <c r="J429" s="31">
        <v>24</v>
      </c>
      <c r="K429" s="30" t="s">
        <v>27</v>
      </c>
      <c r="L429" s="32">
        <v>10000</v>
      </c>
      <c r="M429" s="32" t="s">
        <v>4</v>
      </c>
      <c r="N429" s="33">
        <f t="shared" si="144"/>
        <v>15.244901723741037</v>
      </c>
      <c r="O429" s="159">
        <f t="shared" si="146"/>
        <v>731.75528273956979</v>
      </c>
      <c r="P429" s="37"/>
      <c r="Q429" s="34">
        <f t="shared" si="147"/>
        <v>731.75528273956979</v>
      </c>
      <c r="R429" s="34">
        <f t="shared" si="148"/>
        <v>0</v>
      </c>
      <c r="S429" s="37"/>
      <c r="T429" s="34"/>
      <c r="U429" s="34">
        <f t="shared" si="149"/>
        <v>731.75528273956979</v>
      </c>
      <c r="V429" s="34"/>
      <c r="W429" s="34"/>
      <c r="Y429" s="195" t="str">
        <f t="shared" si="139"/>
        <v>OK</v>
      </c>
    </row>
    <row r="430" spans="1:25" outlineLevel="2" x14ac:dyDescent="0.35">
      <c r="A430" s="25"/>
      <c r="B430" s="53" t="s">
        <v>686</v>
      </c>
      <c r="C430" s="26"/>
      <c r="D430" s="27" t="s">
        <v>132</v>
      </c>
      <c r="E430" s="28" t="s">
        <v>178</v>
      </c>
      <c r="F430" s="28"/>
      <c r="G430" s="37"/>
      <c r="H430" s="30">
        <v>1</v>
      </c>
      <c r="I430" s="31" t="s">
        <v>179</v>
      </c>
      <c r="J430" s="31">
        <v>8</v>
      </c>
      <c r="K430" s="30" t="s">
        <v>180</v>
      </c>
      <c r="L430" s="32">
        <v>30000</v>
      </c>
      <c r="M430" s="32" t="s">
        <v>4</v>
      </c>
      <c r="N430" s="33">
        <f t="shared" si="144"/>
        <v>45.734705171223112</v>
      </c>
      <c r="O430" s="159">
        <f t="shared" si="146"/>
        <v>365.8776413697849</v>
      </c>
      <c r="P430" s="37"/>
      <c r="Q430" s="34">
        <f t="shared" si="147"/>
        <v>365.8776413697849</v>
      </c>
      <c r="R430" s="34">
        <f t="shared" si="148"/>
        <v>0</v>
      </c>
      <c r="S430" s="37"/>
      <c r="T430" s="34"/>
      <c r="U430" s="34">
        <f t="shared" si="149"/>
        <v>365.8776413697849</v>
      </c>
      <c r="V430" s="34"/>
      <c r="W430" s="34"/>
      <c r="Y430" s="195" t="str">
        <f t="shared" si="139"/>
        <v>OK</v>
      </c>
    </row>
    <row r="431" spans="1:25" outlineLevel="2" x14ac:dyDescent="0.35">
      <c r="A431" s="25"/>
      <c r="B431" s="53" t="s">
        <v>686</v>
      </c>
      <c r="C431" s="26"/>
      <c r="D431" s="27" t="s">
        <v>132</v>
      </c>
      <c r="E431" s="28" t="s">
        <v>181</v>
      </c>
      <c r="F431" s="28"/>
      <c r="G431" s="37"/>
      <c r="H431" s="30">
        <v>1</v>
      </c>
      <c r="I431" s="31" t="s">
        <v>179</v>
      </c>
      <c r="J431" s="31">
        <v>8</v>
      </c>
      <c r="K431" s="30" t="s">
        <v>180</v>
      </c>
      <c r="L431" s="32">
        <v>30000</v>
      </c>
      <c r="M431" s="32" t="s">
        <v>4</v>
      </c>
      <c r="N431" s="33">
        <f t="shared" si="144"/>
        <v>45.734705171223112</v>
      </c>
      <c r="O431" s="159">
        <f t="shared" si="146"/>
        <v>365.8776413697849</v>
      </c>
      <c r="P431" s="37"/>
      <c r="Q431" s="34">
        <f t="shared" si="147"/>
        <v>365.8776413697849</v>
      </c>
      <c r="R431" s="34">
        <f t="shared" si="148"/>
        <v>0</v>
      </c>
      <c r="S431" s="37"/>
      <c r="T431" s="34"/>
      <c r="U431" s="34">
        <f t="shared" si="149"/>
        <v>365.8776413697849</v>
      </c>
      <c r="V431" s="34"/>
      <c r="W431" s="34"/>
      <c r="Y431" s="195" t="str">
        <f t="shared" si="139"/>
        <v>OK</v>
      </c>
    </row>
    <row r="432" spans="1:25" outlineLevel="2" x14ac:dyDescent="0.35">
      <c r="A432" s="25"/>
      <c r="B432" s="53" t="s">
        <v>686</v>
      </c>
      <c r="C432" s="26"/>
      <c r="D432" s="27" t="s">
        <v>132</v>
      </c>
      <c r="E432" s="28" t="s">
        <v>76</v>
      </c>
      <c r="F432" s="28"/>
      <c r="G432" s="37"/>
      <c r="H432" s="30">
        <v>1</v>
      </c>
      <c r="I432" s="31" t="s">
        <v>179</v>
      </c>
      <c r="J432" s="31">
        <v>8</v>
      </c>
      <c r="K432" s="30" t="s">
        <v>180</v>
      </c>
      <c r="L432" s="32">
        <v>23000</v>
      </c>
      <c r="M432" s="32" t="s">
        <v>4</v>
      </c>
      <c r="N432" s="33">
        <f t="shared" si="144"/>
        <v>35.063273964604385</v>
      </c>
      <c r="O432" s="159">
        <f t="shared" si="146"/>
        <v>280.50619171683508</v>
      </c>
      <c r="P432" s="37"/>
      <c r="Q432" s="34">
        <f t="shared" si="147"/>
        <v>280.50619171683508</v>
      </c>
      <c r="R432" s="34">
        <f t="shared" si="148"/>
        <v>0</v>
      </c>
      <c r="S432" s="37"/>
      <c r="T432" s="34"/>
      <c r="U432" s="34">
        <f t="shared" si="149"/>
        <v>280.50619171683508</v>
      </c>
      <c r="V432" s="34"/>
      <c r="W432" s="34"/>
      <c r="Y432" s="195" t="str">
        <f t="shared" si="139"/>
        <v>OK</v>
      </c>
    </row>
    <row r="433" spans="1:25" outlineLevel="2" x14ac:dyDescent="0.35">
      <c r="A433" s="25"/>
      <c r="B433" s="53" t="s">
        <v>686</v>
      </c>
      <c r="C433" s="26"/>
      <c r="D433" s="27" t="s">
        <v>132</v>
      </c>
      <c r="E433" s="28" t="s">
        <v>182</v>
      </c>
      <c r="F433" s="28"/>
      <c r="G433" s="37"/>
      <c r="H433" s="30">
        <v>67</v>
      </c>
      <c r="I433" s="31" t="s">
        <v>139</v>
      </c>
      <c r="J433" s="31">
        <v>24</v>
      </c>
      <c r="K433" s="30" t="s">
        <v>27</v>
      </c>
      <c r="L433" s="32">
        <v>900</v>
      </c>
      <c r="M433" s="32" t="s">
        <v>4</v>
      </c>
      <c r="N433" s="33">
        <f t="shared" si="144"/>
        <v>1.3720411551366933</v>
      </c>
      <c r="O433" s="159">
        <f t="shared" si="146"/>
        <v>2206.2421774598029</v>
      </c>
      <c r="P433" s="37"/>
      <c r="Q433" s="34">
        <f t="shared" si="147"/>
        <v>2206.2421774598029</v>
      </c>
      <c r="R433" s="34">
        <f t="shared" si="148"/>
        <v>0</v>
      </c>
      <c r="S433" s="37"/>
      <c r="T433" s="34"/>
      <c r="U433" s="34">
        <f t="shared" si="149"/>
        <v>2206.2421774598029</v>
      </c>
      <c r="V433" s="34"/>
      <c r="W433" s="34"/>
      <c r="Y433" s="195" t="str">
        <f t="shared" si="139"/>
        <v>OK</v>
      </c>
    </row>
    <row r="434" spans="1:25" outlineLevel="2" x14ac:dyDescent="0.35">
      <c r="A434" s="25"/>
      <c r="B434" s="53" t="s">
        <v>686</v>
      </c>
      <c r="C434" s="26"/>
      <c r="D434" s="27" t="s">
        <v>132</v>
      </c>
      <c r="E434" s="28" t="s">
        <v>183</v>
      </c>
      <c r="F434" s="28"/>
      <c r="G434" s="37"/>
      <c r="H434" s="30">
        <v>5</v>
      </c>
      <c r="I434" s="31" t="s">
        <v>65</v>
      </c>
      <c r="J434" s="31">
        <v>24</v>
      </c>
      <c r="K434" s="30" t="s">
        <v>27</v>
      </c>
      <c r="L434" s="32">
        <v>20000</v>
      </c>
      <c r="M434" s="32" t="s">
        <v>4</v>
      </c>
      <c r="N434" s="33">
        <f t="shared" si="144"/>
        <v>30.489803447482075</v>
      </c>
      <c r="O434" s="159">
        <f t="shared" si="146"/>
        <v>3658.776413697849</v>
      </c>
      <c r="P434" s="37"/>
      <c r="Q434" s="34">
        <f t="shared" si="147"/>
        <v>3658.776413697849</v>
      </c>
      <c r="R434" s="34">
        <f t="shared" si="148"/>
        <v>0</v>
      </c>
      <c r="S434" s="37"/>
      <c r="T434" s="34"/>
      <c r="U434" s="34">
        <f t="shared" si="149"/>
        <v>3658.776413697849</v>
      </c>
      <c r="V434" s="34"/>
      <c r="W434" s="34"/>
      <c r="Y434" s="195" t="str">
        <f t="shared" si="139"/>
        <v>OK</v>
      </c>
    </row>
    <row r="435" spans="1:25" outlineLevel="2" x14ac:dyDescent="0.35">
      <c r="A435" s="25"/>
      <c r="B435" s="53" t="s">
        <v>686</v>
      </c>
      <c r="C435" s="26"/>
      <c r="D435" s="27" t="s">
        <v>132</v>
      </c>
      <c r="E435" s="143" t="s">
        <v>184</v>
      </c>
      <c r="F435" s="28" t="s">
        <v>185</v>
      </c>
      <c r="G435" s="37"/>
      <c r="H435" s="30"/>
      <c r="I435" s="31"/>
      <c r="J435" s="31"/>
      <c r="K435" s="30"/>
      <c r="L435" s="32"/>
      <c r="M435" s="32"/>
      <c r="N435" s="33">
        <f t="shared" si="144"/>
        <v>0</v>
      </c>
      <c r="O435" s="159"/>
      <c r="P435" s="37"/>
      <c r="Q435" s="34">
        <f t="shared" si="147"/>
        <v>0</v>
      </c>
      <c r="R435" s="34">
        <f t="shared" si="148"/>
        <v>0</v>
      </c>
      <c r="S435" s="37"/>
      <c r="T435" s="34"/>
      <c r="U435" s="34">
        <f t="shared" si="149"/>
        <v>0</v>
      </c>
      <c r="V435" s="34"/>
      <c r="W435" s="34"/>
      <c r="Y435" s="195" t="str">
        <f t="shared" si="139"/>
        <v>OK</v>
      </c>
    </row>
    <row r="436" spans="1:25" outlineLevel="2" x14ac:dyDescent="0.35">
      <c r="A436" s="25"/>
      <c r="B436" s="53" t="s">
        <v>686</v>
      </c>
      <c r="C436" s="26"/>
      <c r="D436" s="27" t="s">
        <v>132</v>
      </c>
      <c r="E436" s="28" t="s">
        <v>138</v>
      </c>
      <c r="F436" s="28"/>
      <c r="G436" s="37"/>
      <c r="H436" s="30">
        <f>52.8*2</f>
        <v>105.6</v>
      </c>
      <c r="I436" s="31" t="s">
        <v>139</v>
      </c>
      <c r="J436" s="31">
        <v>2</v>
      </c>
      <c r="K436" s="30" t="s">
        <v>51</v>
      </c>
      <c r="L436" s="32">
        <v>900</v>
      </c>
      <c r="M436" s="32" t="s">
        <v>4</v>
      </c>
      <c r="N436" s="33">
        <f t="shared" si="144"/>
        <v>1.3720411551366933</v>
      </c>
      <c r="O436" s="159">
        <f t="shared" ref="O436:O443" si="150">+N436*J436*H436</f>
        <v>289.7750919648696</v>
      </c>
      <c r="P436" s="37"/>
      <c r="Q436" s="34">
        <f t="shared" si="147"/>
        <v>289.7750919648696</v>
      </c>
      <c r="R436" s="34">
        <f t="shared" si="148"/>
        <v>0</v>
      </c>
      <c r="S436" s="37"/>
      <c r="T436" s="34"/>
      <c r="U436" s="34">
        <f t="shared" si="149"/>
        <v>289.7750919648696</v>
      </c>
      <c r="V436" s="34"/>
      <c r="W436" s="34"/>
      <c r="Y436" s="195" t="str">
        <f t="shared" si="139"/>
        <v>OK</v>
      </c>
    </row>
    <row r="437" spans="1:25" outlineLevel="2" x14ac:dyDescent="0.35">
      <c r="A437" s="25"/>
      <c r="B437" s="53" t="s">
        <v>686</v>
      </c>
      <c r="C437" s="26"/>
      <c r="D437" s="27" t="s">
        <v>132</v>
      </c>
      <c r="E437" s="28" t="s">
        <v>186</v>
      </c>
      <c r="F437" s="28"/>
      <c r="G437" s="37"/>
      <c r="H437" s="30">
        <v>3</v>
      </c>
      <c r="I437" s="31" t="s">
        <v>65</v>
      </c>
      <c r="J437" s="31">
        <v>2</v>
      </c>
      <c r="K437" s="30" t="s">
        <v>140</v>
      </c>
      <c r="L437" s="32">
        <v>17500</v>
      </c>
      <c r="M437" s="32" t="s">
        <v>4</v>
      </c>
      <c r="N437" s="33">
        <f t="shared" si="144"/>
        <v>26.678578016546815</v>
      </c>
      <c r="O437" s="159">
        <f t="shared" si="150"/>
        <v>160.07146809928088</v>
      </c>
      <c r="P437" s="37"/>
      <c r="Q437" s="34">
        <f t="shared" si="147"/>
        <v>160.07146809928088</v>
      </c>
      <c r="R437" s="34">
        <f t="shared" si="148"/>
        <v>0</v>
      </c>
      <c r="S437" s="37"/>
      <c r="T437" s="34"/>
      <c r="U437" s="34">
        <f t="shared" si="149"/>
        <v>160.07146809928088</v>
      </c>
      <c r="V437" s="34"/>
      <c r="W437" s="34"/>
      <c r="Y437" s="195" t="str">
        <f t="shared" si="139"/>
        <v>OK</v>
      </c>
    </row>
    <row r="438" spans="1:25" outlineLevel="2" x14ac:dyDescent="0.35">
      <c r="A438" s="25"/>
      <c r="B438" s="53" t="s">
        <v>686</v>
      </c>
      <c r="C438" s="26"/>
      <c r="D438" s="27" t="s">
        <v>132</v>
      </c>
      <c r="E438" s="28" t="s">
        <v>118</v>
      </c>
      <c r="F438" s="28"/>
      <c r="G438" s="37"/>
      <c r="H438" s="30">
        <v>3</v>
      </c>
      <c r="I438" s="31" t="s">
        <v>65</v>
      </c>
      <c r="J438" s="31">
        <v>3</v>
      </c>
      <c r="K438" s="30" t="s">
        <v>140</v>
      </c>
      <c r="L438" s="32">
        <v>25000</v>
      </c>
      <c r="M438" s="32" t="s">
        <v>4</v>
      </c>
      <c r="N438" s="33">
        <f t="shared" si="144"/>
        <v>38.112254309352593</v>
      </c>
      <c r="O438" s="159">
        <f t="shared" si="150"/>
        <v>343.01028878417333</v>
      </c>
      <c r="P438" s="37"/>
      <c r="Q438" s="34">
        <f t="shared" si="147"/>
        <v>343.01028878417333</v>
      </c>
      <c r="R438" s="34">
        <f t="shared" si="148"/>
        <v>0</v>
      </c>
      <c r="S438" s="37"/>
      <c r="T438" s="34"/>
      <c r="U438" s="34">
        <f t="shared" si="149"/>
        <v>343.01028878417333</v>
      </c>
      <c r="V438" s="34"/>
      <c r="W438" s="34"/>
      <c r="Y438" s="195" t="str">
        <f t="shared" si="139"/>
        <v>OK</v>
      </c>
    </row>
    <row r="439" spans="1:25" outlineLevel="2" x14ac:dyDescent="0.35">
      <c r="A439" s="25"/>
      <c r="B439" s="53" t="s">
        <v>686</v>
      </c>
      <c r="C439" s="26"/>
      <c r="D439" s="27" t="s">
        <v>132</v>
      </c>
      <c r="E439" s="143" t="s">
        <v>187</v>
      </c>
      <c r="F439" s="28"/>
      <c r="G439" s="37"/>
      <c r="H439" s="30"/>
      <c r="I439" s="31"/>
      <c r="J439" s="31"/>
      <c r="K439" s="30"/>
      <c r="L439" s="32"/>
      <c r="M439" s="32" t="s">
        <v>4</v>
      </c>
      <c r="N439" s="33">
        <f t="shared" si="144"/>
        <v>0</v>
      </c>
      <c r="O439" s="159">
        <f t="shared" si="150"/>
        <v>0</v>
      </c>
      <c r="P439" s="37"/>
      <c r="Q439" s="34">
        <f t="shared" si="147"/>
        <v>0</v>
      </c>
      <c r="R439" s="34">
        <f t="shared" si="148"/>
        <v>0</v>
      </c>
      <c r="S439" s="37"/>
      <c r="T439" s="34"/>
      <c r="U439" s="34">
        <f t="shared" si="149"/>
        <v>0</v>
      </c>
      <c r="V439" s="34"/>
      <c r="W439" s="34"/>
      <c r="Y439" s="195" t="str">
        <f t="shared" si="139"/>
        <v>OK</v>
      </c>
    </row>
    <row r="440" spans="1:25" outlineLevel="2" x14ac:dyDescent="0.35">
      <c r="A440" s="25"/>
      <c r="B440" s="53" t="s">
        <v>686</v>
      </c>
      <c r="C440" s="26"/>
      <c r="D440" s="27" t="s">
        <v>132</v>
      </c>
      <c r="E440" s="28" t="s">
        <v>149</v>
      </c>
      <c r="F440" s="28"/>
      <c r="G440" s="37"/>
      <c r="H440" s="30">
        <v>1</v>
      </c>
      <c r="I440" s="31" t="s">
        <v>188</v>
      </c>
      <c r="J440" s="31">
        <f>8*1</f>
        <v>8</v>
      </c>
      <c r="K440" s="30" t="s">
        <v>140</v>
      </c>
      <c r="L440" s="32">
        <v>50000</v>
      </c>
      <c r="M440" s="32" t="s">
        <v>4</v>
      </c>
      <c r="N440" s="33">
        <f t="shared" si="144"/>
        <v>76.224508618705187</v>
      </c>
      <c r="O440" s="159">
        <f t="shared" si="150"/>
        <v>609.79606894964149</v>
      </c>
      <c r="P440" s="37"/>
      <c r="Q440" s="55">
        <f t="shared" si="147"/>
        <v>609.79606894964149</v>
      </c>
      <c r="R440" s="55">
        <f t="shared" si="148"/>
        <v>0</v>
      </c>
      <c r="S440" s="37"/>
      <c r="T440" s="55"/>
      <c r="U440" s="55">
        <f t="shared" si="149"/>
        <v>609.79606894964149</v>
      </c>
      <c r="V440" s="55"/>
      <c r="W440" s="55"/>
      <c r="Y440" s="195" t="str">
        <f t="shared" si="139"/>
        <v>OK</v>
      </c>
    </row>
    <row r="441" spans="1:25" outlineLevel="2" x14ac:dyDescent="0.35">
      <c r="A441" s="25"/>
      <c r="B441" s="53" t="s">
        <v>686</v>
      </c>
      <c r="C441" s="26"/>
      <c r="D441" s="27" t="s">
        <v>132</v>
      </c>
      <c r="E441" s="28" t="s">
        <v>138</v>
      </c>
      <c r="F441" s="28"/>
      <c r="G441" s="37"/>
      <c r="H441" s="30">
        <f>60*2</f>
        <v>120</v>
      </c>
      <c r="I441" s="31" t="s">
        <v>139</v>
      </c>
      <c r="J441" s="31">
        <v>2</v>
      </c>
      <c r="K441" s="30" t="s">
        <v>51</v>
      </c>
      <c r="L441" s="32">
        <v>900</v>
      </c>
      <c r="M441" s="32" t="s">
        <v>4</v>
      </c>
      <c r="N441" s="33">
        <f t="shared" si="144"/>
        <v>1.3720411551366933</v>
      </c>
      <c r="O441" s="159">
        <f t="shared" si="150"/>
        <v>329.28987723280642</v>
      </c>
      <c r="P441" s="37"/>
      <c r="Q441" s="55">
        <f t="shared" si="147"/>
        <v>329.28987723280642</v>
      </c>
      <c r="R441" s="55">
        <f t="shared" si="148"/>
        <v>0</v>
      </c>
      <c r="S441" s="37"/>
      <c r="T441" s="55"/>
      <c r="U441" s="55">
        <f t="shared" si="149"/>
        <v>329.28987723280642</v>
      </c>
      <c r="V441" s="55"/>
      <c r="W441" s="55"/>
      <c r="Y441" s="195" t="str">
        <f t="shared" si="139"/>
        <v>OK</v>
      </c>
    </row>
    <row r="442" spans="1:25" outlineLevel="2" x14ac:dyDescent="0.35">
      <c r="A442" s="25"/>
      <c r="B442" s="53" t="s">
        <v>686</v>
      </c>
      <c r="C442" s="26"/>
      <c r="D442" s="27" t="s">
        <v>132</v>
      </c>
      <c r="E442" s="28" t="s">
        <v>118</v>
      </c>
      <c r="F442" s="28"/>
      <c r="G442" s="37"/>
      <c r="H442" s="30">
        <v>9</v>
      </c>
      <c r="I442" s="31" t="s">
        <v>65</v>
      </c>
      <c r="J442" s="31">
        <f>4*1</f>
        <v>4</v>
      </c>
      <c r="K442" s="30" t="s">
        <v>140</v>
      </c>
      <c r="L442" s="32">
        <v>7500</v>
      </c>
      <c r="M442" s="32" t="s">
        <v>4</v>
      </c>
      <c r="N442" s="33">
        <f t="shared" si="144"/>
        <v>11.433676292805778</v>
      </c>
      <c r="O442" s="159">
        <f t="shared" si="150"/>
        <v>411.61234654100804</v>
      </c>
      <c r="P442" s="37"/>
      <c r="Q442" s="55">
        <f t="shared" si="147"/>
        <v>411.61234654100804</v>
      </c>
      <c r="R442" s="55">
        <f t="shared" si="148"/>
        <v>0</v>
      </c>
      <c r="S442" s="37"/>
      <c r="T442" s="55"/>
      <c r="U442" s="55">
        <f t="shared" si="149"/>
        <v>411.61234654100804</v>
      </c>
      <c r="V442" s="55"/>
      <c r="W442" s="55"/>
      <c r="Y442" s="195" t="str">
        <f t="shared" si="139"/>
        <v>OK</v>
      </c>
    </row>
    <row r="443" spans="1:25" ht="15" outlineLevel="2" thickBot="1" x14ac:dyDescent="0.4">
      <c r="A443" s="25"/>
      <c r="B443" s="53" t="s">
        <v>686</v>
      </c>
      <c r="C443" s="26"/>
      <c r="D443" s="27" t="s">
        <v>132</v>
      </c>
      <c r="E443" s="28" t="s">
        <v>189</v>
      </c>
      <c r="F443" s="28"/>
      <c r="G443" s="37"/>
      <c r="H443" s="30">
        <v>8</v>
      </c>
      <c r="I443" s="31" t="s">
        <v>65</v>
      </c>
      <c r="J443" s="31">
        <v>3</v>
      </c>
      <c r="K443" s="30" t="s">
        <v>140</v>
      </c>
      <c r="L443" s="32">
        <v>25000</v>
      </c>
      <c r="M443" s="32" t="s">
        <v>4</v>
      </c>
      <c r="N443" s="33">
        <f t="shared" si="144"/>
        <v>38.112254309352593</v>
      </c>
      <c r="O443" s="159">
        <f t="shared" si="150"/>
        <v>914.69410342446224</v>
      </c>
      <c r="P443" s="37"/>
      <c r="Q443" s="55">
        <f t="shared" si="147"/>
        <v>914.69410342446224</v>
      </c>
      <c r="R443" s="55">
        <f t="shared" si="148"/>
        <v>0</v>
      </c>
      <c r="S443" s="37"/>
      <c r="T443" s="55"/>
      <c r="U443" s="55">
        <f t="shared" si="149"/>
        <v>914.69410342446224</v>
      </c>
      <c r="V443" s="55"/>
      <c r="W443" s="55"/>
      <c r="Y443" s="195" t="str">
        <f t="shared" si="139"/>
        <v>OK</v>
      </c>
    </row>
    <row r="444" spans="1:25" ht="15" outlineLevel="2" thickBot="1" x14ac:dyDescent="0.4">
      <c r="A444" s="47" t="s">
        <v>600</v>
      </c>
      <c r="B444" s="48"/>
      <c r="C444" s="49"/>
      <c r="D444" s="49"/>
      <c r="E444" s="59" t="s">
        <v>190</v>
      </c>
      <c r="F444" s="50"/>
      <c r="G444" s="51"/>
      <c r="H444" s="49">
        <v>1</v>
      </c>
      <c r="I444" s="49" t="s">
        <v>606</v>
      </c>
      <c r="J444" s="49">
        <v>2</v>
      </c>
      <c r="K444" s="49" t="s">
        <v>51</v>
      </c>
      <c r="L444" s="49">
        <f>O444*$C$6/H444/J444</f>
        <v>1250000</v>
      </c>
      <c r="M444" s="49" t="s">
        <v>4</v>
      </c>
      <c r="N444" s="49">
        <f>O444/H444/J444</f>
        <v>1905.6127154676296</v>
      </c>
      <c r="O444" s="162">
        <f>SUBTOTAL(9,O445:O447)</f>
        <v>3811.2254309352593</v>
      </c>
      <c r="P444" s="51"/>
      <c r="Q444" s="52">
        <f>SUBTOTAL(9,Q445:Q447)</f>
        <v>3811.2254309352593</v>
      </c>
      <c r="R444" s="52">
        <f>SUBTOTAL(9,R445:R447)</f>
        <v>0</v>
      </c>
      <c r="S444" s="51"/>
      <c r="T444" s="52">
        <f>SUBTOTAL(9,T445:T447)</f>
        <v>0</v>
      </c>
      <c r="U444" s="52">
        <f>SUBTOTAL(9,U445:U447)</f>
        <v>3811.2254309352593</v>
      </c>
      <c r="V444" s="52">
        <f>SUBTOTAL(9,V445:V447)</f>
        <v>0</v>
      </c>
      <c r="W444" s="52">
        <f>SUBTOTAL(9,W445:W447)</f>
        <v>0</v>
      </c>
      <c r="Y444" s="195" t="str">
        <f t="shared" si="139"/>
        <v>OK</v>
      </c>
    </row>
    <row r="445" spans="1:25" outlineLevel="2" x14ac:dyDescent="0.35">
      <c r="A445" s="25"/>
      <c r="B445" s="53" t="s">
        <v>687</v>
      </c>
      <c r="C445" s="26"/>
      <c r="D445" s="27" t="s">
        <v>132</v>
      </c>
      <c r="E445" s="28" t="s">
        <v>191</v>
      </c>
      <c r="F445" s="28"/>
      <c r="G445" s="37"/>
      <c r="H445" s="30">
        <v>50</v>
      </c>
      <c r="I445" s="31" t="s">
        <v>129</v>
      </c>
      <c r="J445" s="31">
        <v>2</v>
      </c>
      <c r="K445" s="30" t="s">
        <v>192</v>
      </c>
      <c r="L445" s="32">
        <v>4000</v>
      </c>
      <c r="M445" s="32" t="s">
        <v>4</v>
      </c>
      <c r="N445" s="33">
        <f t="shared" si="144"/>
        <v>6.0979606894964151</v>
      </c>
      <c r="O445" s="161">
        <f>+N445*J445*H445</f>
        <v>609.79606894964149</v>
      </c>
      <c r="P445" s="37"/>
      <c r="Q445" s="54">
        <f>IF(D445="MDM",O445,0)</f>
        <v>609.79606894964149</v>
      </c>
      <c r="R445" s="54">
        <f>IF(D445="ERAD",O445,0)</f>
        <v>0</v>
      </c>
      <c r="S445" s="37"/>
      <c r="T445" s="54"/>
      <c r="U445" s="54">
        <f t="shared" ref="U445:U447" si="151">O445</f>
        <v>609.79606894964149</v>
      </c>
      <c r="V445" s="54"/>
      <c r="W445" s="54"/>
      <c r="Y445" s="195" t="str">
        <f t="shared" si="139"/>
        <v>OK</v>
      </c>
    </row>
    <row r="446" spans="1:25" outlineLevel="2" x14ac:dyDescent="0.35">
      <c r="A446" s="25"/>
      <c r="B446" s="53" t="s">
        <v>687</v>
      </c>
      <c r="C446" s="26"/>
      <c r="D446" s="27" t="s">
        <v>132</v>
      </c>
      <c r="E446" s="28" t="s">
        <v>193</v>
      </c>
      <c r="F446" s="28"/>
      <c r="G446" s="37"/>
      <c r="H446" s="30">
        <v>1</v>
      </c>
      <c r="I446" s="31" t="s">
        <v>115</v>
      </c>
      <c r="J446" s="31">
        <v>2</v>
      </c>
      <c r="K446" s="30" t="s">
        <v>192</v>
      </c>
      <c r="L446" s="32">
        <v>50000</v>
      </c>
      <c r="M446" s="32" t="s">
        <v>4</v>
      </c>
      <c r="N446" s="33">
        <f t="shared" si="144"/>
        <v>76.224508618705187</v>
      </c>
      <c r="O446" s="159">
        <f>+N446*J446*H446</f>
        <v>152.44901723741037</v>
      </c>
      <c r="P446" s="37"/>
      <c r="Q446" s="34">
        <f>IF(D446="MDM",O446,0)</f>
        <v>152.44901723741037</v>
      </c>
      <c r="R446" s="34">
        <f>IF(D446="ERAD",O446,0)</f>
        <v>0</v>
      </c>
      <c r="S446" s="37"/>
      <c r="T446" s="34"/>
      <c r="U446" s="34">
        <f t="shared" si="151"/>
        <v>152.44901723741037</v>
      </c>
      <c r="V446" s="34"/>
      <c r="W446" s="34"/>
      <c r="Y446" s="195" t="str">
        <f t="shared" si="139"/>
        <v>OK</v>
      </c>
    </row>
    <row r="447" spans="1:25" ht="15" outlineLevel="2" thickBot="1" x14ac:dyDescent="0.4">
      <c r="A447" s="25"/>
      <c r="B447" s="53" t="s">
        <v>687</v>
      </c>
      <c r="C447" s="26"/>
      <c r="D447" s="27" t="s">
        <v>132</v>
      </c>
      <c r="E447" s="60" t="s">
        <v>194</v>
      </c>
      <c r="F447" s="60"/>
      <c r="G447" s="37"/>
      <c r="H447" s="30">
        <v>1</v>
      </c>
      <c r="I447" s="31" t="s">
        <v>195</v>
      </c>
      <c r="J447" s="31">
        <v>2</v>
      </c>
      <c r="K447" s="30" t="s">
        <v>42</v>
      </c>
      <c r="L447" s="32">
        <v>1000000</v>
      </c>
      <c r="M447" s="32" t="s">
        <v>4</v>
      </c>
      <c r="N447" s="33">
        <f t="shared" si="144"/>
        <v>1524.4901723741038</v>
      </c>
      <c r="O447" s="160">
        <f>+N447*J447*H447</f>
        <v>3048.9803447482077</v>
      </c>
      <c r="P447" s="37"/>
      <c r="Q447" s="55">
        <f>IF(D447="MDM",O447,0)</f>
        <v>3048.9803447482077</v>
      </c>
      <c r="R447" s="55">
        <f>IF(D447="ERAD",O447,0)</f>
        <v>0</v>
      </c>
      <c r="S447" s="37"/>
      <c r="T447" s="55"/>
      <c r="U447" s="55">
        <f t="shared" si="151"/>
        <v>3048.9803447482077</v>
      </c>
      <c r="V447" s="55"/>
      <c r="W447" s="55"/>
      <c r="Y447" s="195" t="str">
        <f t="shared" si="139"/>
        <v>OK</v>
      </c>
    </row>
    <row r="448" spans="1:25" ht="15" outlineLevel="2" thickBot="1" x14ac:dyDescent="0.4">
      <c r="A448" s="47" t="s">
        <v>599</v>
      </c>
      <c r="B448" s="48"/>
      <c r="C448" s="49"/>
      <c r="D448" s="49"/>
      <c r="E448" s="59" t="s">
        <v>344</v>
      </c>
      <c r="F448" s="50"/>
      <c r="G448" s="51"/>
      <c r="H448" s="49">
        <v>1</v>
      </c>
      <c r="I448" s="49" t="s">
        <v>606</v>
      </c>
      <c r="J448" s="49">
        <v>12</v>
      </c>
      <c r="K448" s="49" t="s">
        <v>51</v>
      </c>
      <c r="L448" s="49">
        <f>O448*$C$6/H448/J448</f>
        <v>196250</v>
      </c>
      <c r="M448" s="49" t="s">
        <v>4</v>
      </c>
      <c r="N448" s="49">
        <f>O448/H448/J448</f>
        <v>299.18119632841785</v>
      </c>
      <c r="O448" s="162">
        <f>SUBTOTAL(9,O449:O451)</f>
        <v>3590.1743559410143</v>
      </c>
      <c r="P448" s="51"/>
      <c r="Q448" s="52">
        <f>SUBTOTAL(9,Q449:Q451)</f>
        <v>3590.1743559410143</v>
      </c>
      <c r="R448" s="52">
        <f>SUBTOTAL(9,R449:R451)</f>
        <v>0</v>
      </c>
      <c r="S448" s="51"/>
      <c r="T448" s="52">
        <f>SUBTOTAL(9,T449:T451)</f>
        <v>0</v>
      </c>
      <c r="U448" s="52">
        <f>SUBTOTAL(9,U449:U451)</f>
        <v>3590.1743559410143</v>
      </c>
      <c r="V448" s="52">
        <f>SUBTOTAL(9,V449:V451)</f>
        <v>0</v>
      </c>
      <c r="W448" s="52">
        <f>SUBTOTAL(9,W449:W451)</f>
        <v>0</v>
      </c>
      <c r="Y448" s="195" t="str">
        <f t="shared" si="139"/>
        <v>OK</v>
      </c>
    </row>
    <row r="449" spans="1:25" outlineLevel="2" x14ac:dyDescent="0.35">
      <c r="A449" s="25"/>
      <c r="B449" s="53" t="s">
        <v>688</v>
      </c>
      <c r="C449" s="26"/>
      <c r="D449" s="27" t="s">
        <v>132</v>
      </c>
      <c r="E449" s="28" t="s">
        <v>196</v>
      </c>
      <c r="F449" s="28"/>
      <c r="G449" s="37"/>
      <c r="H449" s="30">
        <v>1</v>
      </c>
      <c r="I449" s="31" t="s">
        <v>137</v>
      </c>
      <c r="J449" s="31">
        <f>10*3</f>
        <v>30</v>
      </c>
      <c r="K449" s="30" t="s">
        <v>160</v>
      </c>
      <c r="L449" s="32">
        <v>50000</v>
      </c>
      <c r="M449" s="32" t="s">
        <v>4</v>
      </c>
      <c r="N449" s="33">
        <f t="shared" si="144"/>
        <v>76.224508618705187</v>
      </c>
      <c r="O449" s="161">
        <f>+N449*J449*H449</f>
        <v>2286.7352585611557</v>
      </c>
      <c r="P449" s="37"/>
      <c r="Q449" s="54">
        <f>IF(D449="MDM",O449,0)</f>
        <v>2286.7352585611557</v>
      </c>
      <c r="R449" s="54">
        <f>IF(D449="ERAD",O449,0)</f>
        <v>0</v>
      </c>
      <c r="S449" s="37"/>
      <c r="T449" s="54"/>
      <c r="U449" s="54">
        <f t="shared" ref="U449:U451" si="152">O449</f>
        <v>2286.7352585611557</v>
      </c>
      <c r="V449" s="54"/>
      <c r="W449" s="54"/>
      <c r="Y449" s="195" t="str">
        <f t="shared" si="139"/>
        <v>OK</v>
      </c>
    </row>
    <row r="450" spans="1:25" outlineLevel="2" x14ac:dyDescent="0.35">
      <c r="A450" s="25"/>
      <c r="B450" s="53" t="s">
        <v>688</v>
      </c>
      <c r="C450" s="26"/>
      <c r="D450" s="27" t="s">
        <v>132</v>
      </c>
      <c r="E450" s="28" t="s">
        <v>138</v>
      </c>
      <c r="F450" s="28"/>
      <c r="G450" s="37"/>
      <c r="H450" s="30">
        <v>15</v>
      </c>
      <c r="I450" s="31" t="s">
        <v>139</v>
      </c>
      <c r="J450" s="31">
        <f>10*3</f>
        <v>30</v>
      </c>
      <c r="K450" s="30" t="s">
        <v>140</v>
      </c>
      <c r="L450" s="32">
        <v>900</v>
      </c>
      <c r="M450" s="32" t="s">
        <v>4</v>
      </c>
      <c r="N450" s="33">
        <f t="shared" si="144"/>
        <v>1.3720411551366933</v>
      </c>
      <c r="O450" s="159">
        <f>+N450*J450*H450</f>
        <v>617.41851981151206</v>
      </c>
      <c r="P450" s="37"/>
      <c r="Q450" s="34">
        <f>IF(D450="MDM",O450,0)</f>
        <v>617.41851981151206</v>
      </c>
      <c r="R450" s="34">
        <f>IF(D450="ERAD",O450,0)</f>
        <v>0</v>
      </c>
      <c r="S450" s="37"/>
      <c r="T450" s="34"/>
      <c r="U450" s="34">
        <f t="shared" si="152"/>
        <v>617.41851981151206</v>
      </c>
      <c r="V450" s="34"/>
      <c r="W450" s="34"/>
      <c r="Y450" s="195" t="str">
        <f t="shared" si="139"/>
        <v>OK</v>
      </c>
    </row>
    <row r="451" spans="1:25" ht="15" outlineLevel="2" thickBot="1" x14ac:dyDescent="0.4">
      <c r="A451" s="25"/>
      <c r="B451" s="53" t="s">
        <v>688</v>
      </c>
      <c r="C451" s="26"/>
      <c r="D451" s="27" t="s">
        <v>132</v>
      </c>
      <c r="E451" s="28" t="s">
        <v>118</v>
      </c>
      <c r="F451" s="28"/>
      <c r="G451" s="37"/>
      <c r="H451" s="30">
        <v>2</v>
      </c>
      <c r="I451" s="31" t="s">
        <v>163</v>
      </c>
      <c r="J451" s="31">
        <f>10*3</f>
        <v>30</v>
      </c>
      <c r="K451" s="30" t="s">
        <v>140</v>
      </c>
      <c r="L451" s="32">
        <v>7500</v>
      </c>
      <c r="M451" s="32" t="s">
        <v>4</v>
      </c>
      <c r="N451" s="33">
        <f t="shared" si="144"/>
        <v>11.433676292805778</v>
      </c>
      <c r="O451" s="159">
        <f>+N451*J451*H451</f>
        <v>686.02057756834665</v>
      </c>
      <c r="P451" s="37"/>
      <c r="Q451" s="34">
        <f>IF(D451="MDM",O451,0)</f>
        <v>686.02057756834665</v>
      </c>
      <c r="R451" s="34">
        <f>IF(D451="ERAD",O451,0)</f>
        <v>0</v>
      </c>
      <c r="S451" s="37"/>
      <c r="T451" s="34"/>
      <c r="U451" s="34">
        <f t="shared" si="152"/>
        <v>686.02057756834665</v>
      </c>
      <c r="V451" s="34"/>
      <c r="W451" s="34"/>
      <c r="Y451" s="195" t="str">
        <f t="shared" si="139"/>
        <v>OK</v>
      </c>
    </row>
    <row r="452" spans="1:25" ht="15" outlineLevel="2" thickBot="1" x14ac:dyDescent="0.4">
      <c r="A452" s="47" t="s">
        <v>598</v>
      </c>
      <c r="B452" s="48"/>
      <c r="C452" s="49"/>
      <c r="D452" s="49"/>
      <c r="E452" s="59" t="s">
        <v>345</v>
      </c>
      <c r="F452" s="50"/>
      <c r="G452" s="51"/>
      <c r="H452" s="49">
        <v>1</v>
      </c>
      <c r="I452" s="49" t="s">
        <v>606</v>
      </c>
      <c r="J452" s="49">
        <v>12</v>
      </c>
      <c r="K452" s="49" t="s">
        <v>51</v>
      </c>
      <c r="L452" s="49">
        <f>O452*$C$6/H452/J452</f>
        <v>612062.50000000012</v>
      </c>
      <c r="M452" s="49" t="s">
        <v>4</v>
      </c>
      <c r="N452" s="49">
        <f>O452/H452/J452</f>
        <v>933.08326612872497</v>
      </c>
      <c r="O452" s="162">
        <f>SUBTOTAL(9,O453:O456)</f>
        <v>11196.9991935447</v>
      </c>
      <c r="P452" s="51"/>
      <c r="Q452" s="52">
        <f>SUBTOTAL(9,Q453:Q456)</f>
        <v>11196.9991935447</v>
      </c>
      <c r="R452" s="52">
        <f>SUBTOTAL(9,R453:R456)</f>
        <v>0</v>
      </c>
      <c r="S452" s="51"/>
      <c r="T452" s="52">
        <f>SUBTOTAL(9,T453:T456)</f>
        <v>0</v>
      </c>
      <c r="U452" s="52">
        <f>SUBTOTAL(9,U453:U456)</f>
        <v>11196.9991935447</v>
      </c>
      <c r="V452" s="52">
        <f>SUBTOTAL(9,V453:V456)</f>
        <v>0</v>
      </c>
      <c r="W452" s="52">
        <f>SUBTOTAL(9,W453:W456)</f>
        <v>0</v>
      </c>
      <c r="Y452" s="195" t="str">
        <f t="shared" si="139"/>
        <v>OK</v>
      </c>
    </row>
    <row r="453" spans="1:25" outlineLevel="2" x14ac:dyDescent="0.35">
      <c r="A453" s="25"/>
      <c r="B453" s="53" t="s">
        <v>689</v>
      </c>
      <c r="C453" s="26"/>
      <c r="D453" s="27" t="s">
        <v>132</v>
      </c>
      <c r="E453" s="28" t="s">
        <v>196</v>
      </c>
      <c r="F453" s="28" t="s">
        <v>197</v>
      </c>
      <c r="G453" s="37"/>
      <c r="H453" s="30">
        <v>1</v>
      </c>
      <c r="I453" s="31" t="s">
        <v>137</v>
      </c>
      <c r="J453" s="31">
        <f>5*17</f>
        <v>85</v>
      </c>
      <c r="K453" s="30" t="s">
        <v>140</v>
      </c>
      <c r="L453" s="32">
        <v>50000</v>
      </c>
      <c r="M453" s="32" t="s">
        <v>4</v>
      </c>
      <c r="N453" s="33">
        <f t="shared" si="144"/>
        <v>76.224508618705187</v>
      </c>
      <c r="O453" s="161">
        <f>+N453*J453*H453</f>
        <v>6479.083232589941</v>
      </c>
      <c r="P453" s="37"/>
      <c r="Q453" s="54">
        <f>IF(D453="MDM",O453,0)</f>
        <v>6479.083232589941</v>
      </c>
      <c r="R453" s="54">
        <f>IF(D453="ERAD",O453,0)</f>
        <v>0</v>
      </c>
      <c r="S453" s="37"/>
      <c r="T453" s="54"/>
      <c r="U453" s="54">
        <f t="shared" ref="U453:U456" si="153">O453</f>
        <v>6479.083232589941</v>
      </c>
      <c r="V453" s="54"/>
      <c r="W453" s="54"/>
      <c r="Y453" s="195" t="str">
        <f t="shared" si="139"/>
        <v>OK</v>
      </c>
    </row>
    <row r="454" spans="1:25" outlineLevel="2" x14ac:dyDescent="0.35">
      <c r="A454" s="25"/>
      <c r="B454" s="53" t="s">
        <v>689</v>
      </c>
      <c r="C454" s="26"/>
      <c r="D454" s="27" t="s">
        <v>132</v>
      </c>
      <c r="E454" s="28" t="s">
        <v>138</v>
      </c>
      <c r="F454" s="28"/>
      <c r="G454" s="37"/>
      <c r="H454" s="30">
        <v>10</v>
      </c>
      <c r="I454" s="31" t="s">
        <v>139</v>
      </c>
      <c r="J454" s="31">
        <f>5*17</f>
        <v>85</v>
      </c>
      <c r="K454" s="30" t="s">
        <v>140</v>
      </c>
      <c r="L454" s="32">
        <v>685</v>
      </c>
      <c r="M454" s="32" t="s">
        <v>4</v>
      </c>
      <c r="N454" s="33">
        <f t="shared" si="144"/>
        <v>1.0442757680762611</v>
      </c>
      <c r="O454" s="159">
        <f>+N454*J454*H454</f>
        <v>887.63440286482194</v>
      </c>
      <c r="P454" s="37"/>
      <c r="Q454" s="34">
        <f>IF(D454="MDM",O454,0)</f>
        <v>887.63440286482194</v>
      </c>
      <c r="R454" s="34">
        <f>IF(D454="ERAD",O454,0)</f>
        <v>0</v>
      </c>
      <c r="S454" s="37"/>
      <c r="T454" s="34"/>
      <c r="U454" s="34">
        <f t="shared" si="153"/>
        <v>887.63440286482194</v>
      </c>
      <c r="V454" s="34"/>
      <c r="W454" s="34"/>
      <c r="Y454" s="195" t="str">
        <f t="shared" si="139"/>
        <v>OK</v>
      </c>
    </row>
    <row r="455" spans="1:25" outlineLevel="2" x14ac:dyDescent="0.35">
      <c r="A455" s="25"/>
      <c r="B455" s="53" t="s">
        <v>689</v>
      </c>
      <c r="C455" s="26"/>
      <c r="D455" s="27" t="s">
        <v>132</v>
      </c>
      <c r="E455" s="28" t="s">
        <v>198</v>
      </c>
      <c r="F455" s="28"/>
      <c r="G455" s="37"/>
      <c r="H455" s="30">
        <v>3</v>
      </c>
      <c r="I455" s="31" t="s">
        <v>156</v>
      </c>
      <c r="J455" s="31">
        <f>5*17</f>
        <v>85</v>
      </c>
      <c r="K455" s="30" t="s">
        <v>140</v>
      </c>
      <c r="L455" s="32">
        <v>7500</v>
      </c>
      <c r="M455" s="32" t="s">
        <v>4</v>
      </c>
      <c r="N455" s="33">
        <f t="shared" si="144"/>
        <v>11.433676292805778</v>
      </c>
      <c r="O455" s="159">
        <f>+N455*J455*H455</f>
        <v>2915.5874546654736</v>
      </c>
      <c r="P455" s="37"/>
      <c r="Q455" s="34">
        <f>IF(D455="MDM",O455,0)</f>
        <v>2915.5874546654736</v>
      </c>
      <c r="R455" s="34">
        <f>IF(D455="ERAD",O455,0)</f>
        <v>0</v>
      </c>
      <c r="S455" s="37"/>
      <c r="T455" s="34"/>
      <c r="U455" s="34">
        <f t="shared" si="153"/>
        <v>2915.5874546654736</v>
      </c>
      <c r="V455" s="34"/>
      <c r="W455" s="34"/>
      <c r="Y455" s="195" t="str">
        <f t="shared" si="139"/>
        <v>OK</v>
      </c>
    </row>
    <row r="456" spans="1:25" ht="15" outlineLevel="2" thickBot="1" x14ac:dyDescent="0.4">
      <c r="A456" s="25"/>
      <c r="B456" s="53" t="s">
        <v>689</v>
      </c>
      <c r="C456" s="26"/>
      <c r="D456" s="27" t="s">
        <v>132</v>
      </c>
      <c r="E456" s="28" t="s">
        <v>199</v>
      </c>
      <c r="F456" s="28" t="s">
        <v>200</v>
      </c>
      <c r="G456" s="37"/>
      <c r="H456" s="30">
        <v>1</v>
      </c>
      <c r="I456" s="31" t="s">
        <v>201</v>
      </c>
      <c r="J456" s="31">
        <v>2</v>
      </c>
      <c r="K456" s="30" t="s">
        <v>92</v>
      </c>
      <c r="L456" s="32">
        <v>300000</v>
      </c>
      <c r="M456" s="32" t="s">
        <v>4</v>
      </c>
      <c r="N456" s="33">
        <f t="shared" si="144"/>
        <v>457.34705171223112</v>
      </c>
      <c r="O456" s="159">
        <f>+N456*J456*H456</f>
        <v>914.69410342446224</v>
      </c>
      <c r="P456" s="37"/>
      <c r="Q456" s="34">
        <f>IF(D456="MDM",O456,0)</f>
        <v>914.69410342446224</v>
      </c>
      <c r="R456" s="34">
        <f>IF(D456="ERAD",O456,0)</f>
        <v>0</v>
      </c>
      <c r="S456" s="37"/>
      <c r="T456" s="34"/>
      <c r="U456" s="34">
        <f t="shared" si="153"/>
        <v>914.69410342446224</v>
      </c>
      <c r="V456" s="34"/>
      <c r="W456" s="34"/>
      <c r="Y456" s="195" t="str">
        <f t="shared" si="139"/>
        <v>OK</v>
      </c>
    </row>
    <row r="457" spans="1:25" ht="15" outlineLevel="2" thickBot="1" x14ac:dyDescent="0.4">
      <c r="A457" s="47" t="s">
        <v>597</v>
      </c>
      <c r="B457" s="48"/>
      <c r="C457" s="49"/>
      <c r="D457" s="49"/>
      <c r="E457" s="59" t="s">
        <v>346</v>
      </c>
      <c r="F457" s="50"/>
      <c r="G457" s="51"/>
      <c r="H457" s="49">
        <v>2</v>
      </c>
      <c r="I457" s="49" t="s">
        <v>606</v>
      </c>
      <c r="J457" s="49">
        <v>8</v>
      </c>
      <c r="K457" s="49" t="s">
        <v>51</v>
      </c>
      <c r="L457" s="49">
        <f>O457*$C$6/H457/J457</f>
        <v>604750</v>
      </c>
      <c r="M457" s="49" t="s">
        <v>4</v>
      </c>
      <c r="N457" s="49">
        <f>O457/H457/J457</f>
        <v>921.93543174323929</v>
      </c>
      <c r="O457" s="162">
        <f>SUBTOTAL(9,O458:O466)</f>
        <v>14750.966907891829</v>
      </c>
      <c r="P457" s="51"/>
      <c r="Q457" s="52">
        <f>SUBTOTAL(9,Q458:Q466)</f>
        <v>14750.966907891829</v>
      </c>
      <c r="R457" s="52">
        <f>SUBTOTAL(9,R458:R466)</f>
        <v>0</v>
      </c>
      <c r="S457" s="51"/>
      <c r="T457" s="52">
        <f>SUBTOTAL(9,T458:T466)</f>
        <v>0</v>
      </c>
      <c r="U457" s="52">
        <f>SUBTOTAL(9,U458:U466)</f>
        <v>14750.966907891829</v>
      </c>
      <c r="V457" s="52">
        <f>SUBTOTAL(9,V458:V466)</f>
        <v>0</v>
      </c>
      <c r="W457" s="52">
        <f>SUBTOTAL(9,W458:W466)</f>
        <v>0</v>
      </c>
      <c r="Y457" s="195" t="str">
        <f t="shared" si="139"/>
        <v>OK</v>
      </c>
    </row>
    <row r="458" spans="1:25" outlineLevel="2" x14ac:dyDescent="0.35">
      <c r="A458" s="25"/>
      <c r="B458" s="53" t="s">
        <v>690</v>
      </c>
      <c r="C458" s="26"/>
      <c r="D458" s="27" t="s">
        <v>132</v>
      </c>
      <c r="E458" s="143" t="s">
        <v>202</v>
      </c>
      <c r="F458" s="28" t="s">
        <v>203</v>
      </c>
      <c r="G458" s="37"/>
      <c r="H458" s="30"/>
      <c r="I458" s="31"/>
      <c r="J458" s="31"/>
      <c r="K458" s="30"/>
      <c r="L458" s="32"/>
      <c r="M458" s="32" t="s">
        <v>4</v>
      </c>
      <c r="N458" s="33">
        <f t="shared" si="144"/>
        <v>0</v>
      </c>
      <c r="O458" s="161">
        <f t="shared" ref="O458:O466" si="154">+N458*J458*H458</f>
        <v>0</v>
      </c>
      <c r="P458" s="37"/>
      <c r="Q458" s="54">
        <f t="shared" ref="Q458:Q466" si="155">IF(D458="MDM",O458,0)</f>
        <v>0</v>
      </c>
      <c r="R458" s="54">
        <f t="shared" ref="R458:R466" si="156">IF(D458="ERAD",O458,0)</f>
        <v>0</v>
      </c>
      <c r="S458" s="37"/>
      <c r="T458" s="54"/>
      <c r="U458" s="54">
        <f t="shared" ref="U458:U466" si="157">O458</f>
        <v>0</v>
      </c>
      <c r="V458" s="54"/>
      <c r="W458" s="54"/>
      <c r="Y458" s="195" t="str">
        <f t="shared" si="139"/>
        <v>OK</v>
      </c>
    </row>
    <row r="459" spans="1:25" outlineLevel="2" x14ac:dyDescent="0.35">
      <c r="A459" s="25"/>
      <c r="B459" s="53" t="s">
        <v>690</v>
      </c>
      <c r="C459" s="26"/>
      <c r="D459" s="27" t="s">
        <v>132</v>
      </c>
      <c r="E459" s="28" t="s">
        <v>196</v>
      </c>
      <c r="F459" s="28"/>
      <c r="G459" s="37"/>
      <c r="H459" s="30">
        <v>1</v>
      </c>
      <c r="I459" s="31" t="s">
        <v>137</v>
      </c>
      <c r="J459" s="31">
        <f>8*8</f>
        <v>64</v>
      </c>
      <c r="K459" s="30" t="s">
        <v>140</v>
      </c>
      <c r="L459" s="32">
        <v>50000</v>
      </c>
      <c r="M459" s="32" t="s">
        <v>4</v>
      </c>
      <c r="N459" s="33">
        <f t="shared" si="144"/>
        <v>76.224508618705187</v>
      </c>
      <c r="O459" s="159">
        <f t="shared" si="154"/>
        <v>4878.368551597132</v>
      </c>
      <c r="P459" s="37"/>
      <c r="Q459" s="34">
        <f t="shared" si="155"/>
        <v>4878.368551597132</v>
      </c>
      <c r="R459" s="34">
        <f t="shared" si="156"/>
        <v>0</v>
      </c>
      <c r="S459" s="37"/>
      <c r="T459" s="34"/>
      <c r="U459" s="34">
        <f t="shared" si="157"/>
        <v>4878.368551597132</v>
      </c>
      <c r="V459" s="34"/>
      <c r="W459" s="34"/>
      <c r="Y459" s="195" t="str">
        <f t="shared" si="139"/>
        <v>OK</v>
      </c>
    </row>
    <row r="460" spans="1:25" outlineLevel="2" x14ac:dyDescent="0.35">
      <c r="A460" s="25"/>
      <c r="B460" s="53" t="s">
        <v>690</v>
      </c>
      <c r="C460" s="26"/>
      <c r="D460" s="27" t="s">
        <v>132</v>
      </c>
      <c r="E460" s="28" t="s">
        <v>138</v>
      </c>
      <c r="F460" s="28"/>
      <c r="G460" s="37"/>
      <c r="H460" s="30">
        <v>10</v>
      </c>
      <c r="I460" s="31" t="s">
        <v>139</v>
      </c>
      <c r="J460" s="31">
        <f>8*8</f>
        <v>64</v>
      </c>
      <c r="K460" s="30" t="s">
        <v>140</v>
      </c>
      <c r="L460" s="32">
        <v>900</v>
      </c>
      <c r="M460" s="32" t="s">
        <v>4</v>
      </c>
      <c r="N460" s="33">
        <f t="shared" si="144"/>
        <v>1.3720411551366933</v>
      </c>
      <c r="O460" s="159">
        <f t="shared" si="154"/>
        <v>878.10633928748371</v>
      </c>
      <c r="P460" s="37"/>
      <c r="Q460" s="34">
        <f t="shared" si="155"/>
        <v>878.10633928748371</v>
      </c>
      <c r="R460" s="34">
        <f t="shared" si="156"/>
        <v>0</v>
      </c>
      <c r="S460" s="37"/>
      <c r="T460" s="34"/>
      <c r="U460" s="34">
        <f t="shared" si="157"/>
        <v>878.10633928748371</v>
      </c>
      <c r="V460" s="34"/>
      <c r="W460" s="34"/>
      <c r="Y460" s="195" t="str">
        <f t="shared" ref="Y460:Y498" si="158">IF(SUM(T460:W460)=O460,"OK",O460-SUM(T460:W460))</f>
        <v>OK</v>
      </c>
    </row>
    <row r="461" spans="1:25" outlineLevel="2" x14ac:dyDescent="0.35">
      <c r="A461" s="25"/>
      <c r="B461" s="53" t="s">
        <v>690</v>
      </c>
      <c r="C461" s="26"/>
      <c r="D461" s="27" t="s">
        <v>132</v>
      </c>
      <c r="E461" s="28" t="s">
        <v>204</v>
      </c>
      <c r="F461" s="28"/>
      <c r="G461" s="37"/>
      <c r="H461" s="30">
        <v>1</v>
      </c>
      <c r="I461" s="31" t="s">
        <v>156</v>
      </c>
      <c r="J461" s="31">
        <f>8*8</f>
        <v>64</v>
      </c>
      <c r="K461" s="30" t="s">
        <v>140</v>
      </c>
      <c r="L461" s="32">
        <v>5000</v>
      </c>
      <c r="M461" s="32" t="s">
        <v>4</v>
      </c>
      <c r="N461" s="33">
        <f t="shared" si="144"/>
        <v>7.6224508618705187</v>
      </c>
      <c r="O461" s="159">
        <f t="shared" si="154"/>
        <v>487.8368551597132</v>
      </c>
      <c r="P461" s="37"/>
      <c r="Q461" s="34">
        <f t="shared" si="155"/>
        <v>487.8368551597132</v>
      </c>
      <c r="R461" s="34">
        <f t="shared" si="156"/>
        <v>0</v>
      </c>
      <c r="S461" s="37"/>
      <c r="T461" s="34"/>
      <c r="U461" s="34">
        <f t="shared" si="157"/>
        <v>487.8368551597132</v>
      </c>
      <c r="V461" s="34"/>
      <c r="W461" s="34"/>
      <c r="Y461" s="195" t="str">
        <f t="shared" si="158"/>
        <v>OK</v>
      </c>
    </row>
    <row r="462" spans="1:25" outlineLevel="2" x14ac:dyDescent="0.35">
      <c r="A462" s="25"/>
      <c r="B462" s="53" t="s">
        <v>690</v>
      </c>
      <c r="C462" s="26"/>
      <c r="D462" s="27" t="s">
        <v>132</v>
      </c>
      <c r="E462" s="28" t="s">
        <v>205</v>
      </c>
      <c r="F462" s="28"/>
      <c r="G462" s="37"/>
      <c r="H462" s="30">
        <v>3</v>
      </c>
      <c r="I462" s="31" t="s">
        <v>156</v>
      </c>
      <c r="J462" s="31">
        <f>8*8</f>
        <v>64</v>
      </c>
      <c r="K462" s="30" t="s">
        <v>140</v>
      </c>
      <c r="L462" s="32">
        <v>7500</v>
      </c>
      <c r="M462" s="32" t="s">
        <v>4</v>
      </c>
      <c r="N462" s="33">
        <f t="shared" si="144"/>
        <v>11.433676292805778</v>
      </c>
      <c r="O462" s="159">
        <f t="shared" si="154"/>
        <v>2195.2658482187094</v>
      </c>
      <c r="P462" s="37"/>
      <c r="Q462" s="34">
        <f t="shared" si="155"/>
        <v>2195.2658482187094</v>
      </c>
      <c r="R462" s="34">
        <f t="shared" si="156"/>
        <v>0</v>
      </c>
      <c r="S462" s="37"/>
      <c r="T462" s="34"/>
      <c r="U462" s="34">
        <f t="shared" si="157"/>
        <v>2195.2658482187094</v>
      </c>
      <c r="V462" s="34"/>
      <c r="W462" s="34"/>
      <c r="Y462" s="195" t="str">
        <f t="shared" si="158"/>
        <v>OK</v>
      </c>
    </row>
    <row r="463" spans="1:25" outlineLevel="2" x14ac:dyDescent="0.35">
      <c r="A463" s="25"/>
      <c r="B463" s="53" t="s">
        <v>690</v>
      </c>
      <c r="C463" s="26"/>
      <c r="D463" s="27" t="s">
        <v>132</v>
      </c>
      <c r="E463" s="143" t="s">
        <v>206</v>
      </c>
      <c r="F463" s="28" t="s">
        <v>207</v>
      </c>
      <c r="G463" s="37"/>
      <c r="H463" s="30"/>
      <c r="I463" s="31"/>
      <c r="J463" s="31"/>
      <c r="K463" s="30"/>
      <c r="L463" s="32"/>
      <c r="M463" s="32" t="s">
        <v>4</v>
      </c>
      <c r="N463" s="33">
        <f t="shared" si="144"/>
        <v>0</v>
      </c>
      <c r="O463" s="159">
        <f t="shared" si="154"/>
        <v>0</v>
      </c>
      <c r="P463" s="37"/>
      <c r="Q463" s="34">
        <f t="shared" si="155"/>
        <v>0</v>
      </c>
      <c r="R463" s="34">
        <f t="shared" si="156"/>
        <v>0</v>
      </c>
      <c r="S463" s="37"/>
      <c r="T463" s="34"/>
      <c r="U463" s="34">
        <f t="shared" si="157"/>
        <v>0</v>
      </c>
      <c r="V463" s="34"/>
      <c r="W463" s="34"/>
      <c r="Y463" s="195" t="str">
        <f t="shared" si="158"/>
        <v>OK</v>
      </c>
    </row>
    <row r="464" spans="1:25" outlineLevel="2" x14ac:dyDescent="0.35">
      <c r="A464" s="25"/>
      <c r="B464" s="53" t="s">
        <v>690</v>
      </c>
      <c r="C464" s="26"/>
      <c r="D464" s="27" t="s">
        <v>132</v>
      </c>
      <c r="E464" s="28" t="s">
        <v>196</v>
      </c>
      <c r="F464" s="28"/>
      <c r="G464" s="37"/>
      <c r="H464" s="30">
        <v>1</v>
      </c>
      <c r="I464" s="31" t="s">
        <v>137</v>
      </c>
      <c r="J464" s="31">
        <f>5*12</f>
        <v>60</v>
      </c>
      <c r="K464" s="30" t="s">
        <v>140</v>
      </c>
      <c r="L464" s="32">
        <v>50000</v>
      </c>
      <c r="M464" s="32" t="s">
        <v>4</v>
      </c>
      <c r="N464" s="33">
        <f t="shared" si="144"/>
        <v>76.224508618705187</v>
      </c>
      <c r="O464" s="159">
        <f t="shared" si="154"/>
        <v>4573.4705171223113</v>
      </c>
      <c r="P464" s="37"/>
      <c r="Q464" s="34">
        <f t="shared" si="155"/>
        <v>4573.4705171223113</v>
      </c>
      <c r="R464" s="34">
        <f t="shared" si="156"/>
        <v>0</v>
      </c>
      <c r="S464" s="37"/>
      <c r="T464" s="34"/>
      <c r="U464" s="34">
        <f t="shared" si="157"/>
        <v>4573.4705171223113</v>
      </c>
      <c r="V464" s="34"/>
      <c r="W464" s="34"/>
      <c r="Y464" s="195" t="str">
        <f t="shared" si="158"/>
        <v>OK</v>
      </c>
    </row>
    <row r="465" spans="1:25" outlineLevel="2" x14ac:dyDescent="0.35">
      <c r="A465" s="25"/>
      <c r="B465" s="53" t="s">
        <v>690</v>
      </c>
      <c r="C465" s="26"/>
      <c r="D465" s="27" t="s">
        <v>132</v>
      </c>
      <c r="E465" s="28" t="s">
        <v>138</v>
      </c>
      <c r="F465" s="28"/>
      <c r="G465" s="37"/>
      <c r="H465" s="30">
        <v>10</v>
      </c>
      <c r="I465" s="31" t="s">
        <v>139</v>
      </c>
      <c r="J465" s="31">
        <f>5*12</f>
        <v>60</v>
      </c>
      <c r="K465" s="30" t="s">
        <v>140</v>
      </c>
      <c r="L465" s="32">
        <v>900</v>
      </c>
      <c r="M465" s="32" t="s">
        <v>4</v>
      </c>
      <c r="N465" s="33">
        <f t="shared" si="144"/>
        <v>1.3720411551366933</v>
      </c>
      <c r="O465" s="159">
        <f t="shared" si="154"/>
        <v>823.22469308201607</v>
      </c>
      <c r="P465" s="37"/>
      <c r="Q465" s="34">
        <f t="shared" si="155"/>
        <v>823.22469308201607</v>
      </c>
      <c r="R465" s="34">
        <f t="shared" si="156"/>
        <v>0</v>
      </c>
      <c r="S465" s="37"/>
      <c r="T465" s="34"/>
      <c r="U465" s="34">
        <f t="shared" si="157"/>
        <v>823.22469308201607</v>
      </c>
      <c r="V465" s="34"/>
      <c r="W465" s="34"/>
      <c r="Y465" s="195" t="str">
        <f t="shared" si="158"/>
        <v>OK</v>
      </c>
    </row>
    <row r="466" spans="1:25" ht="15" outlineLevel="2" thickBot="1" x14ac:dyDescent="0.4">
      <c r="A466" s="25"/>
      <c r="B466" s="53" t="s">
        <v>690</v>
      </c>
      <c r="C466" s="26"/>
      <c r="D466" s="27" t="s">
        <v>132</v>
      </c>
      <c r="E466" s="28" t="s">
        <v>204</v>
      </c>
      <c r="F466" s="28"/>
      <c r="G466" s="37"/>
      <c r="H466" s="30">
        <v>2</v>
      </c>
      <c r="I466" s="31" t="s">
        <v>156</v>
      </c>
      <c r="J466" s="31">
        <f>5*12</f>
        <v>60</v>
      </c>
      <c r="K466" s="30" t="s">
        <v>140</v>
      </c>
      <c r="L466" s="32">
        <v>5000</v>
      </c>
      <c r="M466" s="32" t="s">
        <v>4</v>
      </c>
      <c r="N466" s="33">
        <f t="shared" ref="N466:N472" si="159">IF(M466="EUR",L466,L466/$C$6)</f>
        <v>7.6224508618705187</v>
      </c>
      <c r="O466" s="160">
        <f t="shared" si="154"/>
        <v>914.69410342446224</v>
      </c>
      <c r="P466" s="37"/>
      <c r="Q466" s="55">
        <f t="shared" si="155"/>
        <v>914.69410342446224</v>
      </c>
      <c r="R466" s="55">
        <f t="shared" si="156"/>
        <v>0</v>
      </c>
      <c r="S466" s="37"/>
      <c r="T466" s="55"/>
      <c r="U466" s="55">
        <f t="shared" si="157"/>
        <v>914.69410342446224</v>
      </c>
      <c r="V466" s="55"/>
      <c r="W466" s="55"/>
      <c r="Y466" s="195" t="str">
        <f t="shared" si="158"/>
        <v>OK</v>
      </c>
    </row>
    <row r="467" spans="1:25" ht="15" outlineLevel="2" thickBot="1" x14ac:dyDescent="0.4">
      <c r="A467" s="47" t="s">
        <v>595</v>
      </c>
      <c r="B467" s="48"/>
      <c r="C467" s="49"/>
      <c r="D467" s="49"/>
      <c r="E467" s="59" t="s">
        <v>347</v>
      </c>
      <c r="F467" s="50"/>
      <c r="G467" s="51"/>
      <c r="H467" s="49">
        <v>1</v>
      </c>
      <c r="I467" s="49" t="s">
        <v>606</v>
      </c>
      <c r="J467" s="49">
        <v>24</v>
      </c>
      <c r="K467" s="49" t="s">
        <v>27</v>
      </c>
      <c r="L467" s="49">
        <f>O467*$C$6/H467/J467</f>
        <v>107166.66666666667</v>
      </c>
      <c r="M467" s="49" t="s">
        <v>4</v>
      </c>
      <c r="N467" s="49">
        <f>O467/H467/J467</f>
        <v>163.37453013942479</v>
      </c>
      <c r="O467" s="162">
        <f>SUBTOTAL(9,O468:O472)</f>
        <v>3920.988723346195</v>
      </c>
      <c r="P467" s="51"/>
      <c r="Q467" s="52">
        <f>SUBTOTAL(9,Q468:Q472)</f>
        <v>3920.988723346195</v>
      </c>
      <c r="R467" s="52">
        <f>SUBTOTAL(9,R468:R472)</f>
        <v>0</v>
      </c>
      <c r="S467" s="51"/>
      <c r="T467" s="52">
        <f t="shared" ref="T467:W467" si="160">SUBTOTAL(9,T468:T472)</f>
        <v>0</v>
      </c>
      <c r="U467" s="52">
        <f t="shared" si="160"/>
        <v>3920.988723346195</v>
      </c>
      <c r="V467" s="52">
        <f t="shared" si="160"/>
        <v>0</v>
      </c>
      <c r="W467" s="52">
        <f t="shared" si="160"/>
        <v>0</v>
      </c>
      <c r="Y467" s="195" t="str">
        <f t="shared" si="158"/>
        <v>OK</v>
      </c>
    </row>
    <row r="468" spans="1:25" outlineLevel="2" x14ac:dyDescent="0.35">
      <c r="A468" s="25"/>
      <c r="B468" s="53" t="s">
        <v>691</v>
      </c>
      <c r="C468" s="26"/>
      <c r="D468" s="27" t="s">
        <v>132</v>
      </c>
      <c r="E468" s="28" t="s">
        <v>208</v>
      </c>
      <c r="F468" s="28"/>
      <c r="G468" s="37"/>
      <c r="H468" s="30">
        <v>1</v>
      </c>
      <c r="I468" s="31" t="s">
        <v>135</v>
      </c>
      <c r="J468" s="31">
        <v>2</v>
      </c>
      <c r="K468" s="30" t="s">
        <v>42</v>
      </c>
      <c r="L468" s="32">
        <v>200000</v>
      </c>
      <c r="M468" s="32" t="s">
        <v>4</v>
      </c>
      <c r="N468" s="33">
        <f t="shared" si="159"/>
        <v>304.89803447482075</v>
      </c>
      <c r="O468" s="161">
        <f>+N468*J468*H468</f>
        <v>609.79606894964149</v>
      </c>
      <c r="P468" s="37"/>
      <c r="Q468" s="54">
        <f>IF(D468="MDM",O468,0)</f>
        <v>609.79606894964149</v>
      </c>
      <c r="R468" s="54">
        <f>IF(D468="ERAD",O468,0)</f>
        <v>0</v>
      </c>
      <c r="S468" s="37"/>
      <c r="T468" s="54"/>
      <c r="U468" s="54">
        <f t="shared" ref="U468:U472" si="161">O468</f>
        <v>609.79606894964149</v>
      </c>
      <c r="V468" s="54"/>
      <c r="W468" s="54"/>
      <c r="Y468" s="195" t="str">
        <f t="shared" si="158"/>
        <v>OK</v>
      </c>
    </row>
    <row r="469" spans="1:25" outlineLevel="2" x14ac:dyDescent="0.35">
      <c r="A469" s="25"/>
      <c r="B469" s="53" t="s">
        <v>691</v>
      </c>
      <c r="C469" s="26"/>
      <c r="D469" s="27" t="s">
        <v>132</v>
      </c>
      <c r="E469" s="143" t="s">
        <v>209</v>
      </c>
      <c r="F469" s="28"/>
      <c r="G469" s="37"/>
      <c r="H469" s="30"/>
      <c r="I469" s="31"/>
      <c r="J469" s="31"/>
      <c r="K469" s="30"/>
      <c r="L469" s="32"/>
      <c r="M469" s="32" t="s">
        <v>4</v>
      </c>
      <c r="N469" s="33">
        <f t="shared" si="159"/>
        <v>0</v>
      </c>
      <c r="O469" s="159">
        <f>+N469*J469*H469</f>
        <v>0</v>
      </c>
      <c r="P469" s="37"/>
      <c r="Q469" s="34">
        <f>IF(D469="MDM",O469,0)</f>
        <v>0</v>
      </c>
      <c r="R469" s="34">
        <f>IF(D469="ERAD",O469,0)</f>
        <v>0</v>
      </c>
      <c r="S469" s="37"/>
      <c r="T469" s="34"/>
      <c r="U469" s="34">
        <f t="shared" si="161"/>
        <v>0</v>
      </c>
      <c r="V469" s="34"/>
      <c r="W469" s="34"/>
      <c r="Y469" s="195" t="str">
        <f t="shared" si="158"/>
        <v>OK</v>
      </c>
    </row>
    <row r="470" spans="1:25" outlineLevel="2" x14ac:dyDescent="0.35">
      <c r="A470" s="25"/>
      <c r="B470" s="53" t="s">
        <v>691</v>
      </c>
      <c r="C470" s="26"/>
      <c r="D470" s="27" t="s">
        <v>132</v>
      </c>
      <c r="E470" s="28" t="s">
        <v>210</v>
      </c>
      <c r="F470" s="28"/>
      <c r="G470" s="37"/>
      <c r="H470" s="30">
        <v>1</v>
      </c>
      <c r="I470" s="31" t="s">
        <v>137</v>
      </c>
      <c r="J470" s="31">
        <v>24</v>
      </c>
      <c r="K470" s="30" t="s">
        <v>27</v>
      </c>
      <c r="L470" s="32">
        <v>50000</v>
      </c>
      <c r="M470" s="32" t="s">
        <v>4</v>
      </c>
      <c r="N470" s="33">
        <f t="shared" si="159"/>
        <v>76.224508618705187</v>
      </c>
      <c r="O470" s="159">
        <f>+N470*J470*H470</f>
        <v>1829.3882068489245</v>
      </c>
      <c r="P470" s="37"/>
      <c r="Q470" s="34">
        <f>IF(D470="MDM",O470,0)</f>
        <v>1829.3882068489245</v>
      </c>
      <c r="R470" s="34">
        <f>IF(D470="ERAD",O470,0)</f>
        <v>0</v>
      </c>
      <c r="S470" s="37"/>
      <c r="T470" s="34"/>
      <c r="U470" s="34">
        <f t="shared" si="161"/>
        <v>1829.3882068489245</v>
      </c>
      <c r="V470" s="34"/>
      <c r="W470" s="34"/>
      <c r="Y470" s="195" t="str">
        <f t="shared" si="158"/>
        <v>OK</v>
      </c>
    </row>
    <row r="471" spans="1:25" outlineLevel="2" x14ac:dyDescent="0.35">
      <c r="A471" s="25"/>
      <c r="B471" s="53" t="s">
        <v>691</v>
      </c>
      <c r="C471" s="26"/>
      <c r="D471" s="27" t="s">
        <v>132</v>
      </c>
      <c r="E471" s="28" t="s">
        <v>138</v>
      </c>
      <c r="F471" s="28"/>
      <c r="G471" s="37"/>
      <c r="H471" s="30">
        <v>20</v>
      </c>
      <c r="I471" s="31" t="s">
        <v>139</v>
      </c>
      <c r="J471" s="31">
        <v>24</v>
      </c>
      <c r="K471" s="30" t="s">
        <v>27</v>
      </c>
      <c r="L471" s="32">
        <v>900</v>
      </c>
      <c r="M471" s="32" t="s">
        <v>4</v>
      </c>
      <c r="N471" s="33">
        <f t="shared" si="159"/>
        <v>1.3720411551366933</v>
      </c>
      <c r="O471" s="159">
        <f>+N471*J471*H471</f>
        <v>658.57975446561284</v>
      </c>
      <c r="P471" s="37"/>
      <c r="Q471" s="34">
        <f>IF(D471="MDM",O471,0)</f>
        <v>658.57975446561284</v>
      </c>
      <c r="R471" s="34">
        <f>IF(D471="ERAD",O471,0)</f>
        <v>0</v>
      </c>
      <c r="S471" s="37"/>
      <c r="T471" s="34"/>
      <c r="U471" s="34">
        <f t="shared" si="161"/>
        <v>658.57975446561284</v>
      </c>
      <c r="V471" s="34"/>
      <c r="W471" s="34"/>
      <c r="Y471" s="195" t="str">
        <f t="shared" si="158"/>
        <v>OK</v>
      </c>
    </row>
    <row r="472" spans="1:25" ht="15" outlineLevel="2" thickBot="1" x14ac:dyDescent="0.4">
      <c r="A472" s="25"/>
      <c r="B472" s="53" t="s">
        <v>691</v>
      </c>
      <c r="C472" s="26"/>
      <c r="D472" s="27" t="s">
        <v>132</v>
      </c>
      <c r="E472" s="28" t="s">
        <v>211</v>
      </c>
      <c r="F472" s="28"/>
      <c r="G472" s="37"/>
      <c r="H472" s="30">
        <v>3</v>
      </c>
      <c r="I472" s="31" t="s">
        <v>156</v>
      </c>
      <c r="J472" s="31">
        <v>24</v>
      </c>
      <c r="K472" s="30" t="s">
        <v>27</v>
      </c>
      <c r="L472" s="32">
        <v>7500</v>
      </c>
      <c r="M472" s="32" t="s">
        <v>4</v>
      </c>
      <c r="N472" s="33">
        <f t="shared" si="159"/>
        <v>11.433676292805778</v>
      </c>
      <c r="O472" s="159">
        <f>+N472*J472*H472</f>
        <v>823.22469308201607</v>
      </c>
      <c r="P472" s="37"/>
      <c r="Q472" s="34">
        <f>IF(D472="MDM",O472,0)</f>
        <v>823.22469308201607</v>
      </c>
      <c r="R472" s="34">
        <f>IF(D472="ERAD",O472,0)</f>
        <v>0</v>
      </c>
      <c r="S472" s="37"/>
      <c r="T472" s="34"/>
      <c r="U472" s="34">
        <f t="shared" si="161"/>
        <v>823.22469308201607</v>
      </c>
      <c r="V472" s="34"/>
      <c r="W472" s="34"/>
      <c r="Y472" s="195" t="str">
        <f t="shared" si="158"/>
        <v>OK</v>
      </c>
    </row>
    <row r="473" spans="1:25" ht="15" outlineLevel="2" thickBot="1" x14ac:dyDescent="0.4">
      <c r="A473" s="47" t="s">
        <v>596</v>
      </c>
      <c r="B473" s="48"/>
      <c r="C473" s="49"/>
      <c r="D473" s="49"/>
      <c r="E473" s="59" t="s">
        <v>348</v>
      </c>
      <c r="F473" s="50"/>
      <c r="G473" s="51"/>
      <c r="H473" s="49">
        <v>1</v>
      </c>
      <c r="I473" s="49" t="s">
        <v>606</v>
      </c>
      <c r="J473" s="49">
        <v>24</v>
      </c>
      <c r="K473" s="49" t="s">
        <v>27</v>
      </c>
      <c r="L473" s="49">
        <f>O473*$C$6/H473/J473</f>
        <v>2869811.875</v>
      </c>
      <c r="M473" s="49" t="s">
        <v>4</v>
      </c>
      <c r="N473" s="49">
        <f>O473/H473/J473</f>
        <v>4375</v>
      </c>
      <c r="O473" s="162">
        <f>SUBTOTAL(9,O474:O474)</f>
        <v>105000</v>
      </c>
      <c r="P473" s="51"/>
      <c r="Q473" s="52">
        <f>SUBTOTAL(9,Q474:Q474)</f>
        <v>105000</v>
      </c>
      <c r="R473" s="52">
        <f>SUBTOTAL(9,R474:R474)</f>
        <v>0</v>
      </c>
      <c r="S473" s="51"/>
      <c r="T473" s="52">
        <f>SUBTOTAL(9,T474:T474)</f>
        <v>0</v>
      </c>
      <c r="U473" s="52">
        <f>SUBTOTAL(9,U474:U474)</f>
        <v>105000</v>
      </c>
      <c r="V473" s="52">
        <f>SUBTOTAL(9,V474:V474)</f>
        <v>0</v>
      </c>
      <c r="W473" s="52">
        <f>SUBTOTAL(9,W474:W474)</f>
        <v>0</v>
      </c>
      <c r="Y473" s="195" t="str">
        <f t="shared" si="158"/>
        <v>OK</v>
      </c>
    </row>
    <row r="474" spans="1:25" ht="15" outlineLevel="2" thickBot="1" x14ac:dyDescent="0.4">
      <c r="A474" s="25"/>
      <c r="B474" s="53" t="s">
        <v>692</v>
      </c>
      <c r="C474" s="26"/>
      <c r="D474" s="27" t="s">
        <v>132</v>
      </c>
      <c r="E474" s="28" t="s">
        <v>343</v>
      </c>
      <c r="F474" s="28"/>
      <c r="G474" s="37"/>
      <c r="H474" s="30">
        <v>15000</v>
      </c>
      <c r="I474" s="31" t="s">
        <v>65</v>
      </c>
      <c r="J474" s="31">
        <v>1</v>
      </c>
      <c r="K474" s="30" t="s">
        <v>51</v>
      </c>
      <c r="L474" s="32">
        <v>7</v>
      </c>
      <c r="M474" s="32" t="s">
        <v>3</v>
      </c>
      <c r="N474" s="33">
        <f t="shared" ref="N474:N496" si="162">IF(M474="EUR",L474,L474/$C$6)</f>
        <v>7</v>
      </c>
      <c r="O474" s="159">
        <f>+N474*J474*H474</f>
        <v>105000</v>
      </c>
      <c r="P474" s="37"/>
      <c r="Q474" s="34">
        <f>IF(D474="MDM",O474,0)</f>
        <v>105000</v>
      </c>
      <c r="R474" s="34">
        <f>IF(D474="ERAD",O474,0)</f>
        <v>0</v>
      </c>
      <c r="S474" s="37"/>
      <c r="T474" s="34"/>
      <c r="U474" s="34">
        <f t="shared" ref="U474" si="163">O474</f>
        <v>105000</v>
      </c>
      <c r="V474" s="34"/>
      <c r="W474" s="34"/>
      <c r="Y474" s="195" t="str">
        <f t="shared" si="158"/>
        <v>OK</v>
      </c>
    </row>
    <row r="475" spans="1:25" ht="15" outlineLevel="1" thickBot="1" x14ac:dyDescent="0.4">
      <c r="A475" s="40" t="s">
        <v>564</v>
      </c>
      <c r="B475" s="41"/>
      <c r="C475" s="42"/>
      <c r="D475" s="42"/>
      <c r="E475" s="43" t="s">
        <v>212</v>
      </c>
      <c r="F475" s="43"/>
      <c r="G475" s="22"/>
      <c r="H475" s="44"/>
      <c r="I475" s="44"/>
      <c r="J475" s="44"/>
      <c r="K475" s="44"/>
      <c r="L475" s="45"/>
      <c r="M475" s="45"/>
      <c r="N475" s="45"/>
      <c r="O475" s="158">
        <f>SUBTOTAL(9,O476:O496)</f>
        <v>10710.674632635981</v>
      </c>
      <c r="P475" s="22"/>
      <c r="Q475" s="46">
        <f>SUBTOTAL(9,Q476:Q496)</f>
        <v>6000</v>
      </c>
      <c r="R475" s="46">
        <f>SUBTOTAL(9,R476:R496)</f>
        <v>4710.6746326359807</v>
      </c>
      <c r="S475" s="22"/>
      <c r="T475" s="46">
        <f>SUBTOTAL(9,T476:T496)</f>
        <v>0</v>
      </c>
      <c r="U475" s="46">
        <f>SUBTOTAL(9,U476:U496)</f>
        <v>0</v>
      </c>
      <c r="V475" s="46">
        <f>SUBTOTAL(9,V476:V496)</f>
        <v>10710.674632635981</v>
      </c>
      <c r="W475" s="46">
        <f>SUBTOTAL(9,W476:W496)</f>
        <v>0</v>
      </c>
      <c r="Y475" s="195" t="str">
        <f t="shared" si="158"/>
        <v>OK</v>
      </c>
    </row>
    <row r="476" spans="1:25" ht="15" outlineLevel="2" thickBot="1" x14ac:dyDescent="0.4">
      <c r="A476" s="47" t="s">
        <v>565</v>
      </c>
      <c r="B476" s="48"/>
      <c r="C476" s="49"/>
      <c r="D476" s="49"/>
      <c r="E476" s="59" t="s">
        <v>213</v>
      </c>
      <c r="F476" s="50"/>
      <c r="G476" s="51"/>
      <c r="H476" s="49">
        <v>1</v>
      </c>
      <c r="I476" s="49" t="s">
        <v>46</v>
      </c>
      <c r="J476" s="49">
        <v>1</v>
      </c>
      <c r="K476" s="49" t="s">
        <v>51</v>
      </c>
      <c r="L476" s="49">
        <f>655957</f>
        <v>655957</v>
      </c>
      <c r="M476" s="163" t="s">
        <v>4</v>
      </c>
      <c r="N476" s="49">
        <f>O476/H476/J476</f>
        <v>1000</v>
      </c>
      <c r="O476" s="162">
        <f>SUBTOTAL(9,O477:O477)</f>
        <v>1000</v>
      </c>
      <c r="P476" s="51"/>
      <c r="Q476" s="52">
        <f>SUBTOTAL(9,Q477:Q477)</f>
        <v>1000</v>
      </c>
      <c r="R476" s="52">
        <f>SUBTOTAL(9,R477:R477)</f>
        <v>0</v>
      </c>
      <c r="S476" s="51"/>
      <c r="T476" s="52">
        <f>SUBTOTAL(9,T477:T477)</f>
        <v>0</v>
      </c>
      <c r="U476" s="52">
        <f>SUBTOTAL(9,U477:U477)</f>
        <v>0</v>
      </c>
      <c r="V476" s="52">
        <f>SUBTOTAL(9,V477:V477)</f>
        <v>1000</v>
      </c>
      <c r="W476" s="52">
        <f>SUBTOTAL(9,W477:W477)</f>
        <v>0</v>
      </c>
      <c r="Y476" s="195" t="str">
        <f t="shared" si="158"/>
        <v>OK</v>
      </c>
    </row>
    <row r="477" spans="1:25" ht="15" outlineLevel="2" thickBot="1" x14ac:dyDescent="0.4">
      <c r="A477" s="25"/>
      <c r="B477" s="53" t="s">
        <v>693</v>
      </c>
      <c r="C477" s="26"/>
      <c r="D477" s="27" t="s">
        <v>132</v>
      </c>
      <c r="E477" s="28" t="s">
        <v>214</v>
      </c>
      <c r="F477" s="28"/>
      <c r="G477" s="37"/>
      <c r="H477" s="30">
        <v>1</v>
      </c>
      <c r="I477" s="31" t="s">
        <v>46</v>
      </c>
      <c r="J477" s="31">
        <v>1</v>
      </c>
      <c r="K477" s="30" t="s">
        <v>51</v>
      </c>
      <c r="L477" s="32">
        <f>655957</f>
        <v>655957</v>
      </c>
      <c r="M477" s="32" t="s">
        <v>4</v>
      </c>
      <c r="N477" s="33">
        <f t="shared" si="162"/>
        <v>1000</v>
      </c>
      <c r="O477" s="161">
        <f>+N477*J477*H477</f>
        <v>1000</v>
      </c>
      <c r="P477" s="37"/>
      <c r="Q477" s="54">
        <f>IF(D477="MDM",O477,0)</f>
        <v>1000</v>
      </c>
      <c r="R477" s="54">
        <f>IF(D477="ERAD",O477,0)</f>
        <v>0</v>
      </c>
      <c r="S477" s="37"/>
      <c r="T477" s="54"/>
      <c r="U477" s="54"/>
      <c r="V477" s="54">
        <f>O477</f>
        <v>1000</v>
      </c>
      <c r="W477" s="54"/>
      <c r="Y477" s="195" t="str">
        <f t="shared" si="158"/>
        <v>OK</v>
      </c>
    </row>
    <row r="478" spans="1:25" ht="15" outlineLevel="2" thickBot="1" x14ac:dyDescent="0.4">
      <c r="A478" s="47" t="s">
        <v>603</v>
      </c>
      <c r="B478" s="48"/>
      <c r="C478" s="49"/>
      <c r="D478" s="49"/>
      <c r="E478" s="59" t="s">
        <v>215</v>
      </c>
      <c r="F478" s="50"/>
      <c r="G478" s="51"/>
      <c r="H478" s="163">
        <v>1</v>
      </c>
      <c r="I478" s="163" t="s">
        <v>46</v>
      </c>
      <c r="J478" s="163">
        <v>1</v>
      </c>
      <c r="K478" s="163" t="s">
        <v>51</v>
      </c>
      <c r="L478" s="163">
        <f>5000*655.957</f>
        <v>3279785</v>
      </c>
      <c r="M478" s="163" t="s">
        <v>4</v>
      </c>
      <c r="N478" s="49">
        <f>O478/H478/J478</f>
        <v>5000</v>
      </c>
      <c r="O478" s="162">
        <f>SUBTOTAL(9,O479:O479)</f>
        <v>5000</v>
      </c>
      <c r="P478" s="51"/>
      <c r="Q478" s="52">
        <f>SUBTOTAL(9,Q479:Q479)</f>
        <v>5000</v>
      </c>
      <c r="R478" s="52">
        <f>SUBTOTAL(9,R479:R479)</f>
        <v>0</v>
      </c>
      <c r="S478" s="51"/>
      <c r="T478" s="52">
        <f>SUBTOTAL(9,T479:T479)</f>
        <v>0</v>
      </c>
      <c r="U478" s="52">
        <f>SUBTOTAL(9,U479:U479)</f>
        <v>0</v>
      </c>
      <c r="V478" s="52">
        <f>SUBTOTAL(9,V479:V479)</f>
        <v>5000</v>
      </c>
      <c r="W478" s="52">
        <f>SUBTOTAL(9,W479:W479)</f>
        <v>0</v>
      </c>
      <c r="Y478" s="195" t="str">
        <f t="shared" si="158"/>
        <v>OK</v>
      </c>
    </row>
    <row r="479" spans="1:25" ht="15" outlineLevel="2" thickBot="1" x14ac:dyDescent="0.4">
      <c r="A479" s="25"/>
      <c r="B479" s="53" t="s">
        <v>694</v>
      </c>
      <c r="C479" s="26"/>
      <c r="D479" s="27" t="s">
        <v>132</v>
      </c>
      <c r="E479" s="28" t="s">
        <v>216</v>
      </c>
      <c r="F479" s="28"/>
      <c r="G479" s="37"/>
      <c r="H479" s="30">
        <v>1</v>
      </c>
      <c r="I479" s="31" t="s">
        <v>46</v>
      </c>
      <c r="J479" s="31">
        <v>1</v>
      </c>
      <c r="K479" s="30" t="s">
        <v>51</v>
      </c>
      <c r="L479" s="32">
        <f>5000*655.957</f>
        <v>3279785</v>
      </c>
      <c r="M479" s="32" t="s">
        <v>4</v>
      </c>
      <c r="N479" s="33">
        <f t="shared" si="162"/>
        <v>5000</v>
      </c>
      <c r="O479" s="161">
        <f>+N479*J479*H479</f>
        <v>5000</v>
      </c>
      <c r="P479" s="37"/>
      <c r="Q479" s="54">
        <f>IF(D479="MDM",O479,0)</f>
        <v>5000</v>
      </c>
      <c r="R479" s="54">
        <f>IF(D479="ERAD",O479,0)</f>
        <v>0</v>
      </c>
      <c r="S479" s="37"/>
      <c r="T479" s="54"/>
      <c r="U479" s="54"/>
      <c r="V479" s="54">
        <f>O479</f>
        <v>5000</v>
      </c>
      <c r="W479" s="54"/>
      <c r="Y479" s="195" t="str">
        <f t="shared" si="158"/>
        <v>OK</v>
      </c>
    </row>
    <row r="480" spans="1:25" ht="15" outlineLevel="2" thickBot="1" x14ac:dyDescent="0.4">
      <c r="A480" s="47" t="s">
        <v>604</v>
      </c>
      <c r="B480" s="48"/>
      <c r="C480" s="49"/>
      <c r="D480" s="49"/>
      <c r="E480" s="59" t="s">
        <v>573</v>
      </c>
      <c r="F480" s="50"/>
      <c r="G480" s="51"/>
      <c r="H480" s="49">
        <v>1</v>
      </c>
      <c r="I480" s="49" t="s">
        <v>606</v>
      </c>
      <c r="J480" s="49">
        <v>4</v>
      </c>
      <c r="K480" s="49" t="s">
        <v>51</v>
      </c>
      <c r="L480" s="49">
        <f>O480*$C$6/H480/J480</f>
        <v>307500</v>
      </c>
      <c r="M480" s="163" t="s">
        <v>4</v>
      </c>
      <c r="N480" s="49">
        <f>O480/H480/J480</f>
        <v>468.78072800503696</v>
      </c>
      <c r="O480" s="162">
        <f>SUBTOTAL(9,O481:O487)</f>
        <v>1875.1229120201479</v>
      </c>
      <c r="P480" s="51"/>
      <c r="Q480" s="52">
        <f>SUBTOTAL(9,Q481:Q487)</f>
        <v>0</v>
      </c>
      <c r="R480" s="52">
        <f>SUBTOTAL(9,R481:R487)</f>
        <v>1875.1229120201479</v>
      </c>
      <c r="S480" s="51"/>
      <c r="T480" s="52">
        <f>SUBTOTAL(9,T481:T487)</f>
        <v>0</v>
      </c>
      <c r="U480" s="52">
        <f>SUBTOTAL(9,U481:U487)</f>
        <v>0</v>
      </c>
      <c r="V480" s="52">
        <f>SUBTOTAL(9,V481:V487)</f>
        <v>1875.1229120201479</v>
      </c>
      <c r="W480" s="52">
        <f>SUBTOTAL(9,W481:W487)</f>
        <v>0</v>
      </c>
      <c r="Y480" s="195" t="str">
        <f t="shared" si="158"/>
        <v>OK</v>
      </c>
    </row>
    <row r="481" spans="1:25" outlineLevel="2" x14ac:dyDescent="0.35">
      <c r="A481" s="25"/>
      <c r="B481" s="53" t="s">
        <v>695</v>
      </c>
      <c r="C481" s="26"/>
      <c r="D481" s="27" t="s">
        <v>125</v>
      </c>
      <c r="E481" s="143" t="s">
        <v>300</v>
      </c>
      <c r="F481" s="28" t="s">
        <v>301</v>
      </c>
      <c r="G481" s="37"/>
      <c r="H481" s="30"/>
      <c r="I481" s="31"/>
      <c r="J481" s="31"/>
      <c r="K481" s="30"/>
      <c r="L481" s="32"/>
      <c r="M481" s="32" t="s">
        <v>4</v>
      </c>
      <c r="N481" s="33">
        <f t="shared" si="162"/>
        <v>0</v>
      </c>
      <c r="O481" s="161">
        <f t="shared" ref="O481:O487" si="164">+N481*J481*H481</f>
        <v>0</v>
      </c>
      <c r="P481" s="37"/>
      <c r="Q481" s="54">
        <f t="shared" ref="Q481:Q487" si="165">IF(D481="MDM",O481,0)</f>
        <v>0</v>
      </c>
      <c r="R481" s="54">
        <f t="shared" ref="R481:R487" si="166">IF(D481="ERAD",O481,0)</f>
        <v>0</v>
      </c>
      <c r="S481" s="37"/>
      <c r="T481" s="54"/>
      <c r="U481" s="54"/>
      <c r="V481" s="54">
        <f t="shared" ref="V481:V487" si="167">O481</f>
        <v>0</v>
      </c>
      <c r="W481" s="54"/>
      <c r="Y481" s="195" t="str">
        <f t="shared" si="158"/>
        <v>OK</v>
      </c>
    </row>
    <row r="482" spans="1:25" outlineLevel="2" x14ac:dyDescent="0.35">
      <c r="A482" s="25"/>
      <c r="B482" s="53" t="s">
        <v>695</v>
      </c>
      <c r="C482" s="26"/>
      <c r="D482" s="27" t="s">
        <v>125</v>
      </c>
      <c r="E482" s="28" t="s">
        <v>302</v>
      </c>
      <c r="F482" s="28"/>
      <c r="G482" s="37"/>
      <c r="H482" s="30">
        <v>10</v>
      </c>
      <c r="I482" s="31" t="s">
        <v>65</v>
      </c>
      <c r="J482" s="31">
        <v>4</v>
      </c>
      <c r="K482" s="30" t="s">
        <v>225</v>
      </c>
      <c r="L482" s="32">
        <v>7500</v>
      </c>
      <c r="M482" s="32" t="s">
        <v>4</v>
      </c>
      <c r="N482" s="33">
        <f t="shared" si="162"/>
        <v>11.433676292805778</v>
      </c>
      <c r="O482" s="159">
        <f t="shared" si="164"/>
        <v>457.34705171223112</v>
      </c>
      <c r="P482" s="37"/>
      <c r="Q482" s="34">
        <f t="shared" si="165"/>
        <v>0</v>
      </c>
      <c r="R482" s="34">
        <f t="shared" si="166"/>
        <v>457.34705171223112</v>
      </c>
      <c r="S482" s="37"/>
      <c r="T482" s="34"/>
      <c r="U482" s="34"/>
      <c r="V482" s="34">
        <f t="shared" si="167"/>
        <v>457.34705171223112</v>
      </c>
      <c r="W482" s="34"/>
      <c r="Y482" s="195" t="str">
        <f t="shared" si="158"/>
        <v>OK</v>
      </c>
    </row>
    <row r="483" spans="1:25" outlineLevel="2" x14ac:dyDescent="0.35">
      <c r="A483" s="25"/>
      <c r="B483" s="53" t="s">
        <v>695</v>
      </c>
      <c r="C483" s="26"/>
      <c r="D483" s="27" t="s">
        <v>125</v>
      </c>
      <c r="E483" s="28" t="s">
        <v>303</v>
      </c>
      <c r="F483" s="28"/>
      <c r="G483" s="37"/>
      <c r="H483" s="30">
        <v>10</v>
      </c>
      <c r="I483" s="31" t="s">
        <v>65</v>
      </c>
      <c r="J483" s="31">
        <v>4</v>
      </c>
      <c r="K483" s="30" t="s">
        <v>225</v>
      </c>
      <c r="L483" s="32">
        <v>4000</v>
      </c>
      <c r="M483" s="32" t="s">
        <v>4</v>
      </c>
      <c r="N483" s="33">
        <f t="shared" si="162"/>
        <v>6.0979606894964151</v>
      </c>
      <c r="O483" s="159">
        <f t="shared" si="164"/>
        <v>243.9184275798566</v>
      </c>
      <c r="P483" s="37"/>
      <c r="Q483" s="34">
        <f t="shared" si="165"/>
        <v>0</v>
      </c>
      <c r="R483" s="34">
        <f t="shared" si="166"/>
        <v>243.9184275798566</v>
      </c>
      <c r="S483" s="37"/>
      <c r="T483" s="34"/>
      <c r="U483" s="34"/>
      <c r="V483" s="34">
        <f t="shared" si="167"/>
        <v>243.9184275798566</v>
      </c>
      <c r="W483" s="34"/>
      <c r="Y483" s="195" t="str">
        <f t="shared" si="158"/>
        <v>OK</v>
      </c>
    </row>
    <row r="484" spans="1:25" outlineLevel="2" x14ac:dyDescent="0.35">
      <c r="A484" s="25"/>
      <c r="B484" s="53" t="s">
        <v>695</v>
      </c>
      <c r="C484" s="26"/>
      <c r="D484" s="27" t="s">
        <v>125</v>
      </c>
      <c r="E484" s="28" t="s">
        <v>304</v>
      </c>
      <c r="F484" s="28"/>
      <c r="G484" s="37"/>
      <c r="H484" s="30">
        <v>15</v>
      </c>
      <c r="I484" s="31" t="s">
        <v>65</v>
      </c>
      <c r="J484" s="31">
        <v>4</v>
      </c>
      <c r="K484" s="30" t="s">
        <v>225</v>
      </c>
      <c r="L484" s="32">
        <v>5000</v>
      </c>
      <c r="M484" s="32" t="s">
        <v>4</v>
      </c>
      <c r="N484" s="33">
        <f t="shared" si="162"/>
        <v>7.6224508618705187</v>
      </c>
      <c r="O484" s="159">
        <f t="shared" si="164"/>
        <v>457.34705171223112</v>
      </c>
      <c r="P484" s="37"/>
      <c r="Q484" s="34">
        <f t="shared" si="165"/>
        <v>0</v>
      </c>
      <c r="R484" s="34">
        <f t="shared" si="166"/>
        <v>457.34705171223112</v>
      </c>
      <c r="S484" s="37"/>
      <c r="T484" s="34"/>
      <c r="U484" s="34"/>
      <c r="V484" s="34">
        <f t="shared" si="167"/>
        <v>457.34705171223112</v>
      </c>
      <c r="W484" s="34"/>
      <c r="Y484" s="195" t="str">
        <f t="shared" si="158"/>
        <v>OK</v>
      </c>
    </row>
    <row r="485" spans="1:25" outlineLevel="2" x14ac:dyDescent="0.35">
      <c r="A485" s="25"/>
      <c r="B485" s="53" t="s">
        <v>695</v>
      </c>
      <c r="C485" s="26"/>
      <c r="D485" s="27" t="s">
        <v>125</v>
      </c>
      <c r="E485" s="28" t="s">
        <v>219</v>
      </c>
      <c r="F485" s="28"/>
      <c r="G485" s="37"/>
      <c r="H485" s="30">
        <v>25</v>
      </c>
      <c r="I485" s="31" t="s">
        <v>65</v>
      </c>
      <c r="J485" s="31">
        <v>4</v>
      </c>
      <c r="K485" s="30" t="s">
        <v>225</v>
      </c>
      <c r="L485" s="32">
        <v>1000</v>
      </c>
      <c r="M485" s="32" t="s">
        <v>4</v>
      </c>
      <c r="N485" s="33">
        <f t="shared" si="162"/>
        <v>1.5244901723741038</v>
      </c>
      <c r="O485" s="159">
        <f t="shared" si="164"/>
        <v>152.44901723741037</v>
      </c>
      <c r="P485" s="37"/>
      <c r="Q485" s="34">
        <f t="shared" si="165"/>
        <v>0</v>
      </c>
      <c r="R485" s="34">
        <f t="shared" si="166"/>
        <v>152.44901723741037</v>
      </c>
      <c r="S485" s="37"/>
      <c r="T485" s="34"/>
      <c r="U485" s="34"/>
      <c r="V485" s="34">
        <f t="shared" si="167"/>
        <v>152.44901723741037</v>
      </c>
      <c r="W485" s="34"/>
      <c r="Y485" s="195" t="str">
        <f t="shared" si="158"/>
        <v>OK</v>
      </c>
    </row>
    <row r="486" spans="1:25" outlineLevel="2" x14ac:dyDescent="0.35">
      <c r="A486" s="25"/>
      <c r="B486" s="53" t="s">
        <v>695</v>
      </c>
      <c r="C486" s="26"/>
      <c r="D486" s="27" t="s">
        <v>125</v>
      </c>
      <c r="E486" s="28" t="s">
        <v>220</v>
      </c>
      <c r="F486" s="28"/>
      <c r="G486" s="37"/>
      <c r="H486" s="30">
        <v>25</v>
      </c>
      <c r="I486" s="31" t="s">
        <v>65</v>
      </c>
      <c r="J486" s="31">
        <v>4</v>
      </c>
      <c r="K486" s="30" t="s">
        <v>225</v>
      </c>
      <c r="L486" s="32">
        <v>2500</v>
      </c>
      <c r="M486" s="32" t="s">
        <v>4</v>
      </c>
      <c r="N486" s="33">
        <f t="shared" si="162"/>
        <v>3.8112254309352593</v>
      </c>
      <c r="O486" s="159">
        <f t="shared" si="164"/>
        <v>381.12254309352591</v>
      </c>
      <c r="P486" s="37"/>
      <c r="Q486" s="34">
        <f t="shared" si="165"/>
        <v>0</v>
      </c>
      <c r="R486" s="34">
        <f t="shared" si="166"/>
        <v>381.12254309352591</v>
      </c>
      <c r="S486" s="37"/>
      <c r="T486" s="34"/>
      <c r="U486" s="34"/>
      <c r="V486" s="34">
        <f t="shared" si="167"/>
        <v>381.12254309352591</v>
      </c>
      <c r="W486" s="34"/>
      <c r="Y486" s="195" t="str">
        <f t="shared" si="158"/>
        <v>OK</v>
      </c>
    </row>
    <row r="487" spans="1:25" ht="15" outlineLevel="2" thickBot="1" x14ac:dyDescent="0.4">
      <c r="A487" s="25"/>
      <c r="B487" s="53" t="s">
        <v>695</v>
      </c>
      <c r="C487" s="26"/>
      <c r="D487" s="27" t="s">
        <v>125</v>
      </c>
      <c r="E487" s="28" t="s">
        <v>114</v>
      </c>
      <c r="F487" s="28"/>
      <c r="G487" s="37"/>
      <c r="H487" s="30">
        <v>1</v>
      </c>
      <c r="I487" s="31" t="s">
        <v>115</v>
      </c>
      <c r="J487" s="31">
        <v>4</v>
      </c>
      <c r="K487" s="30" t="s">
        <v>305</v>
      </c>
      <c r="L487" s="32">
        <v>30000</v>
      </c>
      <c r="M487" s="32" t="s">
        <v>4</v>
      </c>
      <c r="N487" s="33">
        <f t="shared" si="162"/>
        <v>45.734705171223112</v>
      </c>
      <c r="O487" s="159">
        <f t="shared" si="164"/>
        <v>182.93882068489245</v>
      </c>
      <c r="P487" s="37"/>
      <c r="Q487" s="34">
        <f t="shared" si="165"/>
        <v>0</v>
      </c>
      <c r="R487" s="34">
        <f t="shared" si="166"/>
        <v>182.93882068489245</v>
      </c>
      <c r="S487" s="37"/>
      <c r="T487" s="34"/>
      <c r="U487" s="34"/>
      <c r="V487" s="34">
        <f t="shared" si="167"/>
        <v>182.93882068489245</v>
      </c>
      <c r="W487" s="34"/>
      <c r="Y487" s="195" t="str">
        <f t="shared" si="158"/>
        <v>OK</v>
      </c>
    </row>
    <row r="488" spans="1:25" ht="15" outlineLevel="2" thickBot="1" x14ac:dyDescent="0.4">
      <c r="A488" s="47" t="s">
        <v>605</v>
      </c>
      <c r="B488" s="48"/>
      <c r="C488" s="49"/>
      <c r="D488" s="49"/>
      <c r="E488" s="59" t="s">
        <v>574</v>
      </c>
      <c r="F488" s="50"/>
      <c r="G488" s="51"/>
      <c r="H488" s="49">
        <v>1</v>
      </c>
      <c r="I488" s="49" t="s">
        <v>606</v>
      </c>
      <c r="J488" s="49">
        <v>1</v>
      </c>
      <c r="K488" s="49" t="s">
        <v>51</v>
      </c>
      <c r="L488" s="49">
        <f>O488*$C$6/H488/J488</f>
        <v>1859999.9999999998</v>
      </c>
      <c r="M488" s="49" t="s">
        <v>4</v>
      </c>
      <c r="N488" s="49">
        <f>O488/H488/J488</f>
        <v>2835.5517206158329</v>
      </c>
      <c r="O488" s="162">
        <f>SUBTOTAL(9,O489:O496)</f>
        <v>2835.5517206158329</v>
      </c>
      <c r="P488" s="51"/>
      <c r="Q488" s="52">
        <f>SUBTOTAL(9,Q489:Q496)</f>
        <v>0</v>
      </c>
      <c r="R488" s="52">
        <f>SUBTOTAL(9,R489:R496)</f>
        <v>2835.5517206158329</v>
      </c>
      <c r="S488" s="51"/>
      <c r="T488" s="52">
        <f>SUBTOTAL(9,T489:T496)</f>
        <v>0</v>
      </c>
      <c r="U488" s="52">
        <f>SUBTOTAL(9,U489:U496)</f>
        <v>0</v>
      </c>
      <c r="V488" s="52">
        <f>SUBTOTAL(9,V489:V496)</f>
        <v>2835.5517206158329</v>
      </c>
      <c r="W488" s="52">
        <f>SUBTOTAL(9,W489:W496)</f>
        <v>0</v>
      </c>
      <c r="Y488" s="195" t="str">
        <f t="shared" si="158"/>
        <v>OK</v>
      </c>
    </row>
    <row r="489" spans="1:25" outlineLevel="2" x14ac:dyDescent="0.35">
      <c r="A489" s="25"/>
      <c r="B489" s="53" t="s">
        <v>696</v>
      </c>
      <c r="C489" s="26"/>
      <c r="D489" s="27" t="s">
        <v>125</v>
      </c>
      <c r="E489" s="143" t="s">
        <v>306</v>
      </c>
      <c r="F489" s="28" t="s">
        <v>307</v>
      </c>
      <c r="G489" s="37"/>
      <c r="H489" s="30"/>
      <c r="I489" s="31"/>
      <c r="J489" s="31"/>
      <c r="K489" s="30"/>
      <c r="L489" s="32"/>
      <c r="M489" s="32" t="s">
        <v>4</v>
      </c>
      <c r="N489" s="33">
        <f t="shared" si="162"/>
        <v>0</v>
      </c>
      <c r="O489" s="161">
        <f t="shared" ref="O489:O496" si="168">+N489*J489*H489</f>
        <v>0</v>
      </c>
      <c r="P489" s="37"/>
      <c r="Q489" s="54">
        <f t="shared" ref="Q489:Q496" si="169">IF(D489="MDM",O489,0)</f>
        <v>0</v>
      </c>
      <c r="R489" s="54">
        <f t="shared" ref="R489:R496" si="170">IF(D489="ERAD",O489,0)</f>
        <v>0</v>
      </c>
      <c r="S489" s="37"/>
      <c r="T489" s="54"/>
      <c r="U489" s="54"/>
      <c r="V489" s="54">
        <f t="shared" ref="V489:V496" si="171">O489</f>
        <v>0</v>
      </c>
      <c r="W489" s="54"/>
      <c r="Y489" s="195" t="str">
        <f t="shared" si="158"/>
        <v>OK</v>
      </c>
    </row>
    <row r="490" spans="1:25" outlineLevel="2" x14ac:dyDescent="0.35">
      <c r="A490" s="25"/>
      <c r="B490" s="53" t="s">
        <v>696</v>
      </c>
      <c r="C490" s="26"/>
      <c r="D490" s="27" t="s">
        <v>125</v>
      </c>
      <c r="E490" s="28" t="s">
        <v>218</v>
      </c>
      <c r="F490" s="28"/>
      <c r="G490" s="37"/>
      <c r="H490" s="30">
        <v>5</v>
      </c>
      <c r="I490" s="31" t="s">
        <v>65</v>
      </c>
      <c r="J490" s="31">
        <v>8</v>
      </c>
      <c r="K490" s="30" t="s">
        <v>140</v>
      </c>
      <c r="L490" s="32">
        <v>7500</v>
      </c>
      <c r="M490" s="32" t="s">
        <v>4</v>
      </c>
      <c r="N490" s="33">
        <f t="shared" si="162"/>
        <v>11.433676292805778</v>
      </c>
      <c r="O490" s="161">
        <f t="shared" si="168"/>
        <v>457.34705171223112</v>
      </c>
      <c r="P490" s="37"/>
      <c r="Q490" s="54">
        <f t="shared" si="169"/>
        <v>0</v>
      </c>
      <c r="R490" s="54">
        <f t="shared" si="170"/>
        <v>457.34705171223112</v>
      </c>
      <c r="S490" s="37"/>
      <c r="T490" s="54"/>
      <c r="U490" s="54"/>
      <c r="V490" s="54">
        <f t="shared" si="171"/>
        <v>457.34705171223112</v>
      </c>
      <c r="W490" s="54"/>
      <c r="Y490" s="195" t="str">
        <f t="shared" si="158"/>
        <v>OK</v>
      </c>
    </row>
    <row r="491" spans="1:25" outlineLevel="2" x14ac:dyDescent="0.35">
      <c r="A491" s="25"/>
      <c r="B491" s="53" t="s">
        <v>696</v>
      </c>
      <c r="C491" s="26"/>
      <c r="D491" s="27" t="s">
        <v>125</v>
      </c>
      <c r="E491" s="28" t="s">
        <v>303</v>
      </c>
      <c r="F491" s="28"/>
      <c r="G491" s="37"/>
      <c r="H491" s="30">
        <v>5</v>
      </c>
      <c r="I491" s="31" t="s">
        <v>65</v>
      </c>
      <c r="J491" s="31">
        <v>8</v>
      </c>
      <c r="K491" s="30" t="s">
        <v>140</v>
      </c>
      <c r="L491" s="32">
        <v>4000</v>
      </c>
      <c r="M491" s="32" t="s">
        <v>4</v>
      </c>
      <c r="N491" s="33">
        <f t="shared" si="162"/>
        <v>6.0979606894964151</v>
      </c>
      <c r="O491" s="161">
        <f t="shared" si="168"/>
        <v>243.9184275798566</v>
      </c>
      <c r="P491" s="37"/>
      <c r="Q491" s="54">
        <f t="shared" si="169"/>
        <v>0</v>
      </c>
      <c r="R491" s="54">
        <f t="shared" si="170"/>
        <v>243.9184275798566</v>
      </c>
      <c r="S491" s="37"/>
      <c r="T491" s="54"/>
      <c r="U491" s="54"/>
      <c r="V491" s="54">
        <f t="shared" si="171"/>
        <v>243.9184275798566</v>
      </c>
      <c r="W491" s="54"/>
      <c r="Y491" s="195" t="str">
        <f t="shared" si="158"/>
        <v>OK</v>
      </c>
    </row>
    <row r="492" spans="1:25" outlineLevel="2" x14ac:dyDescent="0.35">
      <c r="A492" s="25"/>
      <c r="B492" s="53" t="s">
        <v>696</v>
      </c>
      <c r="C492" s="26"/>
      <c r="D492" s="27" t="s">
        <v>125</v>
      </c>
      <c r="E492" s="28" t="s">
        <v>304</v>
      </c>
      <c r="F492" s="28"/>
      <c r="G492" s="37"/>
      <c r="H492" s="30">
        <v>15</v>
      </c>
      <c r="I492" s="31" t="s">
        <v>65</v>
      </c>
      <c r="J492" s="31">
        <v>8</v>
      </c>
      <c r="K492" s="30" t="s">
        <v>140</v>
      </c>
      <c r="L492" s="32">
        <v>5000</v>
      </c>
      <c r="M492" s="32" t="s">
        <v>4</v>
      </c>
      <c r="N492" s="33">
        <f t="shared" si="162"/>
        <v>7.6224508618705187</v>
      </c>
      <c r="O492" s="161">
        <f t="shared" si="168"/>
        <v>914.69410342446224</v>
      </c>
      <c r="P492" s="37"/>
      <c r="Q492" s="54">
        <f t="shared" si="169"/>
        <v>0</v>
      </c>
      <c r="R492" s="54">
        <f t="shared" si="170"/>
        <v>914.69410342446224</v>
      </c>
      <c r="S492" s="37"/>
      <c r="T492" s="54"/>
      <c r="U492" s="54"/>
      <c r="V492" s="54">
        <f t="shared" si="171"/>
        <v>914.69410342446224</v>
      </c>
      <c r="W492" s="54"/>
      <c r="Y492" s="195" t="str">
        <f t="shared" si="158"/>
        <v>OK</v>
      </c>
    </row>
    <row r="493" spans="1:25" outlineLevel="2" x14ac:dyDescent="0.35">
      <c r="A493" s="25"/>
      <c r="B493" s="53" t="s">
        <v>696</v>
      </c>
      <c r="C493" s="26"/>
      <c r="D493" s="27" t="s">
        <v>125</v>
      </c>
      <c r="E493" s="28" t="s">
        <v>219</v>
      </c>
      <c r="F493" s="28"/>
      <c r="G493" s="37"/>
      <c r="H493" s="30">
        <v>20</v>
      </c>
      <c r="I493" s="31" t="s">
        <v>65</v>
      </c>
      <c r="J493" s="31">
        <v>8</v>
      </c>
      <c r="K493" s="30" t="s">
        <v>140</v>
      </c>
      <c r="L493" s="32">
        <v>1000</v>
      </c>
      <c r="M493" s="32" t="s">
        <v>4</v>
      </c>
      <c r="N493" s="33">
        <f t="shared" si="162"/>
        <v>1.5244901723741038</v>
      </c>
      <c r="O493" s="159">
        <f t="shared" si="168"/>
        <v>243.9184275798566</v>
      </c>
      <c r="P493" s="37"/>
      <c r="Q493" s="34">
        <f t="shared" si="169"/>
        <v>0</v>
      </c>
      <c r="R493" s="34">
        <f t="shared" si="170"/>
        <v>243.9184275798566</v>
      </c>
      <c r="S493" s="37"/>
      <c r="T493" s="34"/>
      <c r="U493" s="34"/>
      <c r="V493" s="34">
        <f t="shared" si="171"/>
        <v>243.9184275798566</v>
      </c>
      <c r="W493" s="34"/>
      <c r="Y493" s="195" t="str">
        <f t="shared" si="158"/>
        <v>OK</v>
      </c>
    </row>
    <row r="494" spans="1:25" outlineLevel="2" x14ac:dyDescent="0.35">
      <c r="A494" s="25"/>
      <c r="B494" s="53" t="s">
        <v>696</v>
      </c>
      <c r="C494" s="26"/>
      <c r="D494" s="27" t="s">
        <v>125</v>
      </c>
      <c r="E494" s="28" t="s">
        <v>220</v>
      </c>
      <c r="F494" s="28"/>
      <c r="G494" s="37"/>
      <c r="H494" s="30">
        <v>20</v>
      </c>
      <c r="I494" s="31" t="s">
        <v>65</v>
      </c>
      <c r="J494" s="31">
        <v>8</v>
      </c>
      <c r="K494" s="30" t="s">
        <v>140</v>
      </c>
      <c r="L494" s="32">
        <v>2500</v>
      </c>
      <c r="M494" s="32" t="s">
        <v>4</v>
      </c>
      <c r="N494" s="33">
        <f t="shared" si="162"/>
        <v>3.8112254309352593</v>
      </c>
      <c r="O494" s="159">
        <f t="shared" si="168"/>
        <v>609.79606894964149</v>
      </c>
      <c r="P494" s="37"/>
      <c r="Q494" s="34">
        <f t="shared" si="169"/>
        <v>0</v>
      </c>
      <c r="R494" s="34">
        <f t="shared" si="170"/>
        <v>609.79606894964149</v>
      </c>
      <c r="S494" s="37"/>
      <c r="T494" s="34"/>
      <c r="U494" s="34"/>
      <c r="V494" s="34">
        <f t="shared" si="171"/>
        <v>609.79606894964149</v>
      </c>
      <c r="W494" s="34"/>
      <c r="Y494" s="195" t="str">
        <f t="shared" si="158"/>
        <v>OK</v>
      </c>
    </row>
    <row r="495" spans="1:25" outlineLevel="2" x14ac:dyDescent="0.35">
      <c r="A495" s="25"/>
      <c r="B495" s="53" t="s">
        <v>696</v>
      </c>
      <c r="C495" s="26"/>
      <c r="D495" s="27" t="s">
        <v>125</v>
      </c>
      <c r="E495" s="28" t="s">
        <v>114</v>
      </c>
      <c r="F495" s="28"/>
      <c r="G495" s="37"/>
      <c r="H495" s="30">
        <v>1</v>
      </c>
      <c r="I495" s="31" t="s">
        <v>115</v>
      </c>
      <c r="J495" s="31">
        <v>8</v>
      </c>
      <c r="K495" s="30" t="s">
        <v>140</v>
      </c>
      <c r="L495" s="32">
        <v>30000</v>
      </c>
      <c r="M495" s="32" t="s">
        <v>4</v>
      </c>
      <c r="N495" s="33">
        <f t="shared" si="162"/>
        <v>45.734705171223112</v>
      </c>
      <c r="O495" s="159">
        <f t="shared" si="168"/>
        <v>365.8776413697849</v>
      </c>
      <c r="P495" s="37"/>
      <c r="Q495" s="34">
        <f t="shared" si="169"/>
        <v>0</v>
      </c>
      <c r="R495" s="34">
        <f t="shared" si="170"/>
        <v>365.8776413697849</v>
      </c>
      <c r="S495" s="37"/>
      <c r="T495" s="34"/>
      <c r="U495" s="34"/>
      <c r="V495" s="34">
        <f t="shared" si="171"/>
        <v>365.8776413697849</v>
      </c>
      <c r="W495" s="34"/>
      <c r="Y495" s="195" t="str">
        <f t="shared" si="158"/>
        <v>OK</v>
      </c>
    </row>
    <row r="496" spans="1:25" ht="15" outlineLevel="2" thickBot="1" x14ac:dyDescent="0.4">
      <c r="A496" s="25"/>
      <c r="B496" s="53" t="s">
        <v>696</v>
      </c>
      <c r="C496" s="26"/>
      <c r="D496" s="27" t="s">
        <v>125</v>
      </c>
      <c r="E496" s="28"/>
      <c r="F496" s="28"/>
      <c r="G496" s="37"/>
      <c r="H496" s="30"/>
      <c r="I496" s="31"/>
      <c r="J496" s="31"/>
      <c r="K496" s="30"/>
      <c r="L496" s="32"/>
      <c r="M496" s="32" t="s">
        <v>4</v>
      </c>
      <c r="N496" s="33">
        <f t="shared" si="162"/>
        <v>0</v>
      </c>
      <c r="O496" s="160">
        <f t="shared" si="168"/>
        <v>0</v>
      </c>
      <c r="P496" s="37"/>
      <c r="Q496" s="55">
        <f t="shared" si="169"/>
        <v>0</v>
      </c>
      <c r="R496" s="55">
        <f t="shared" si="170"/>
        <v>0</v>
      </c>
      <c r="S496" s="37"/>
      <c r="T496" s="55"/>
      <c r="U496" s="55"/>
      <c r="V496" s="55">
        <f t="shared" si="171"/>
        <v>0</v>
      </c>
      <c r="W496" s="55"/>
      <c r="Y496" s="195" t="str">
        <f t="shared" si="158"/>
        <v>OK</v>
      </c>
    </row>
    <row r="497" spans="1:25" ht="15" thickBot="1" x14ac:dyDescent="0.4">
      <c r="A497" s="40"/>
      <c r="B497" s="41"/>
      <c r="C497" s="42"/>
      <c r="D497" s="42"/>
      <c r="E497" s="43" t="s">
        <v>16</v>
      </c>
      <c r="F497" s="43"/>
      <c r="G497" s="22"/>
      <c r="H497" s="44"/>
      <c r="I497" s="44"/>
      <c r="J497" s="44"/>
      <c r="K497" s="44"/>
      <c r="L497" s="45"/>
      <c r="M497" s="45"/>
      <c r="N497" s="45"/>
      <c r="O497" s="158">
        <f>SUBTOTAL(9,O13:O496)</f>
        <v>2115638.9999999995</v>
      </c>
      <c r="P497" s="22"/>
      <c r="Q497" s="46">
        <f>SUBTOTAL(9,Q13:Q496)</f>
        <v>1825491.0787185738</v>
      </c>
      <c r="R497" s="46">
        <f>SUBTOTAL(9,R13:R496)</f>
        <v>290147.92128142517</v>
      </c>
      <c r="S497" s="22"/>
      <c r="T497" s="46">
        <f>SUBTOTAL(9,T13:T496)</f>
        <v>417506.7279244099</v>
      </c>
      <c r="U497" s="46">
        <f>SUBTOTAL(9,U13:U496)</f>
        <v>1628640.7118373567</v>
      </c>
      <c r="V497" s="46">
        <f>SUBTOTAL(9,V13:V496)</f>
        <v>35838.947338301186</v>
      </c>
      <c r="W497" s="46">
        <f>SUBTOTAL(9,W13:W496)</f>
        <v>33652.612899930944</v>
      </c>
      <c r="Y497" s="10" t="str">
        <f t="shared" si="158"/>
        <v>OK</v>
      </c>
    </row>
    <row r="498" spans="1:25" x14ac:dyDescent="0.35">
      <c r="Y498" s="10" t="str">
        <f t="shared" si="158"/>
        <v>OK</v>
      </c>
    </row>
  </sheetData>
  <mergeCells count="32">
    <mergeCell ref="B8:C8"/>
    <mergeCell ref="D8:E8"/>
    <mergeCell ref="H8:O8"/>
    <mergeCell ref="A9:A11"/>
    <mergeCell ref="B9:B11"/>
    <mergeCell ref="C9:F9"/>
    <mergeCell ref="H9:O9"/>
    <mergeCell ref="C10:C11"/>
    <mergeCell ref="D10:D11"/>
    <mergeCell ref="E10:F11"/>
    <mergeCell ref="W10:W11"/>
    <mergeCell ref="B12:F12"/>
    <mergeCell ref="B13:F13"/>
    <mergeCell ref="B47:F47"/>
    <mergeCell ref="B98:F98"/>
    <mergeCell ref="N10:N11"/>
    <mergeCell ref="O10:O11"/>
    <mergeCell ref="Q10:Q11"/>
    <mergeCell ref="R10:R11"/>
    <mergeCell ref="T10:T11"/>
    <mergeCell ref="U10:U11"/>
    <mergeCell ref="H10:H11"/>
    <mergeCell ref="I10:I11"/>
    <mergeCell ref="J10:J11"/>
    <mergeCell ref="K10:K11"/>
    <mergeCell ref="L10:L11"/>
    <mergeCell ref="B163:F163"/>
    <mergeCell ref="B260:F260"/>
    <mergeCell ref="B284:F284"/>
    <mergeCell ref="B292:F292"/>
    <mergeCell ref="V10:V11"/>
    <mergeCell ref="M10:M11"/>
  </mergeCells>
  <dataValidations count="4">
    <dataValidation type="list" allowBlank="1" showInputMessage="1" showErrorMessage="1" sqref="M410:M414 M445:M446 M416 M399:M405" xr:uid="{CAA9AC43-322A-4DD7-A5FC-6E908B257A67}">
      <formula1>$J$4:$J$5</formula1>
    </dataValidation>
    <dataValidation type="list" allowBlank="1" showInputMessage="1" showErrorMessage="1" sqref="M474 M449:M451 M406:M408 M481:M487 M479 M386:M395 M458:M466 M468:M472 M420 M453:M456 M135:M142 M144:M145 M286:M288 M165:M184 M282 M275:M280 M290:M291 M206:M218 M245:M252 M186:M204 M338:M339 M341:M349 M397 M128:M133 M123:M126 M100:M111 M30:M32 M15 M477 M84:M86 M39:M46 M34:M37 M24:M28 M17:M22 M417:M418 M447 M489:M496 M422:M443 M259 M262:M273 M372:M384 M351:M370 M325:M336 M315:M323 M295:M313 M49:M61 M88:M97 M64:M82 M147:M153 M220:M243 M254:M257 M113:M121 M155:M162" xr:uid="{8DD2C76B-053B-436D-AF8A-54552C4F446E}">
      <formula1>$J$6:$J$6</formula1>
    </dataValidation>
    <dataValidation type="list" allowBlank="1" showInputMessage="1" showErrorMessage="1" sqref="WUU982927:WUU982987 M444 M421 M419 M409 M415 M475:M476 WBC982927:WBC982987 VRG982927:VRG982987 VHK982927:VHK982987 UXO982927:UXO982987 UNS982927:UNS982987 UDW982927:UDW982987 TUA982927:TUA982987 TKE982927:TKE982987 TAI982927:TAI982987 SQM982927:SQM982987 SGQ982927:SGQ982987 RWU982927:RWU982987 RMY982927:RMY982987 RDC982927:RDC982987 QTG982927:QTG982987 QJK982927:QJK982987 PZO982927:PZO982987 PPS982927:PPS982987 PFW982927:PFW982987 OWA982927:OWA982987 OME982927:OME982987 OCI982927:OCI982987 NSM982927:NSM982987 NIQ982927:NIQ982987 MYU982927:MYU982987 MOY982927:MOY982987 MFC982927:MFC982987 LVG982927:LVG982987 LLK982927:LLK982987 LBO982927:LBO982987 KRS982927:KRS982987 KHW982927:KHW982987 JYA982927:JYA982987 JOE982927:JOE982987 JEI982927:JEI982987 IUM982927:IUM982987 IKQ982927:IKQ982987 IAU982927:IAU982987 HQY982927:HQY982987 HHC982927:HHC982987 GXG982927:GXG982987 GNK982927:GNK982987 GDO982927:GDO982987 FTS982927:FTS982987 FJW982927:FJW982987 FAA982927:FAA982987 EQE982927:EQE982987 EGI982927:EGI982987 DWM982927:DWM982987 DMQ982927:DMQ982987 DCU982927:DCU982987 CSY982927:CSY982987 CJC982927:CJC982987 BZG982927:BZG982987 BPK982927:BPK982987 BFO982927:BFO982987 AVS982927:AVS982987 ALW982927:ALW982987 ACA982927:ACA982987 SE982927:SE982987 II982927:II982987 M983123:M983183 WUU917391:WUU917451 WKY917391:WKY917451 WBC917391:WBC917451 VRG917391:VRG917451 VHK917391:VHK917451 UXO917391:UXO917451 UNS917391:UNS917451 UDW917391:UDW917451 TUA917391:TUA917451 TKE917391:TKE917451 TAI917391:TAI917451 SQM917391:SQM917451 SGQ917391:SGQ917451 RWU917391:RWU917451 RMY917391:RMY917451 RDC917391:RDC917451 QTG917391:QTG917451 QJK917391:QJK917451 PZO917391:PZO917451 PPS917391:PPS917451 PFW917391:PFW917451 OWA917391:OWA917451 OME917391:OME917451 OCI917391:OCI917451 NSM917391:NSM917451 NIQ917391:NIQ917451 MYU917391:MYU917451 MOY917391:MOY917451 MFC917391:MFC917451 LVG917391:LVG917451 LLK917391:LLK917451 LBO917391:LBO917451 KRS917391:KRS917451 KHW917391:KHW917451 JYA917391:JYA917451 JOE917391:JOE917451 JEI917391:JEI917451 IUM917391:IUM917451 IKQ917391:IKQ917451 IAU917391:IAU917451 HQY917391:HQY917451 HHC917391:HHC917451 GXG917391:GXG917451 GNK917391:GNK917451 GDO917391:GDO917451 FTS917391:FTS917451 FJW917391:FJW917451 FAA917391:FAA917451 EQE917391:EQE917451 EGI917391:EGI917451 DWM917391:DWM917451 DMQ917391:DMQ917451 DCU917391:DCU917451 CSY917391:CSY917451 CJC917391:CJC917451 BZG917391:BZG917451 BPK917391:BPK917451 BFO917391:BFO917451 AVS917391:AVS917451 ALW917391:ALW917451 ACA917391:ACA917451 SE917391:SE917451 II917391:II917451 M917587:M917647 WUU851855:WUU851915 WKY851855:WKY851915 WBC851855:WBC851915 VRG851855:VRG851915 VHK851855:VHK851915 UXO851855:UXO851915 UNS851855:UNS851915 UDW851855:UDW851915 TUA851855:TUA851915 TKE851855:TKE851915 TAI851855:TAI851915 SQM851855:SQM851915 SGQ851855:SGQ851915 RWU851855:RWU851915 RMY851855:RMY851915 RDC851855:RDC851915 QTG851855:QTG851915 QJK851855:QJK851915 PZO851855:PZO851915 PPS851855:PPS851915 PFW851855:PFW851915 OWA851855:OWA851915 OME851855:OME851915 OCI851855:OCI851915 NSM851855:NSM851915 NIQ851855:NIQ851915 MYU851855:MYU851915 MOY851855:MOY851915 MFC851855:MFC851915 LVG851855:LVG851915 LLK851855:LLK851915 LBO851855:LBO851915 KRS851855:KRS851915 KHW851855:KHW851915 JYA851855:JYA851915 JOE851855:JOE851915 JEI851855:JEI851915 IUM851855:IUM851915 IKQ851855:IKQ851915 IAU851855:IAU851915 HQY851855:HQY851915 HHC851855:HHC851915 GXG851855:GXG851915 GNK851855:GNK851915 GDO851855:GDO851915 FTS851855:FTS851915 FJW851855:FJW851915 FAA851855:FAA851915 EQE851855:EQE851915 EGI851855:EGI851915 DWM851855:DWM851915 DMQ851855:DMQ851915 DCU851855:DCU851915 CSY851855:CSY851915 CJC851855:CJC851915 BZG851855:BZG851915 BPK851855:BPK851915 BFO851855:BFO851915 AVS851855:AVS851915 ALW851855:ALW851915 ACA851855:ACA851915 SE851855:SE851915 II851855:II851915 M852051:M852111 WUU786319:WUU786379 WKY786319:WKY786379 WBC786319:WBC786379 VRG786319:VRG786379 VHK786319:VHK786379 UXO786319:UXO786379 UNS786319:UNS786379 UDW786319:UDW786379 TUA786319:TUA786379 TKE786319:TKE786379 TAI786319:TAI786379 SQM786319:SQM786379 SGQ786319:SGQ786379 RWU786319:RWU786379 RMY786319:RMY786379 RDC786319:RDC786379 QTG786319:QTG786379 QJK786319:QJK786379 PZO786319:PZO786379 PPS786319:PPS786379 PFW786319:PFW786379 OWA786319:OWA786379 OME786319:OME786379 OCI786319:OCI786379 NSM786319:NSM786379 NIQ786319:NIQ786379 MYU786319:MYU786379 MOY786319:MOY786379 MFC786319:MFC786379 LVG786319:LVG786379 LLK786319:LLK786379 LBO786319:LBO786379 KRS786319:KRS786379 KHW786319:KHW786379 JYA786319:JYA786379 JOE786319:JOE786379 JEI786319:JEI786379 IUM786319:IUM786379 IKQ786319:IKQ786379 IAU786319:IAU786379 HQY786319:HQY786379 HHC786319:HHC786379 GXG786319:GXG786379 GNK786319:GNK786379 GDO786319:GDO786379 FTS786319:FTS786379 FJW786319:FJW786379 FAA786319:FAA786379 EQE786319:EQE786379 EGI786319:EGI786379 DWM786319:DWM786379 DMQ786319:DMQ786379 DCU786319:DCU786379 CSY786319:CSY786379 CJC786319:CJC786379 BZG786319:BZG786379 BPK786319:BPK786379 BFO786319:BFO786379 AVS786319:AVS786379 ALW786319:ALW786379 ACA786319:ACA786379 SE786319:SE786379 II786319:II786379 M786515:M786575 WUU720783:WUU720843 WKY720783:WKY720843 WBC720783:WBC720843 VRG720783:VRG720843 VHK720783:VHK720843 UXO720783:UXO720843 UNS720783:UNS720843 UDW720783:UDW720843 TUA720783:TUA720843 TKE720783:TKE720843 TAI720783:TAI720843 SQM720783:SQM720843 SGQ720783:SGQ720843 RWU720783:RWU720843 RMY720783:RMY720843 RDC720783:RDC720843 QTG720783:QTG720843 QJK720783:QJK720843 PZO720783:PZO720843 PPS720783:PPS720843 PFW720783:PFW720843 OWA720783:OWA720843 OME720783:OME720843 OCI720783:OCI720843 NSM720783:NSM720843 NIQ720783:NIQ720843 MYU720783:MYU720843 MOY720783:MOY720843 MFC720783:MFC720843 LVG720783:LVG720843 LLK720783:LLK720843 LBO720783:LBO720843 KRS720783:KRS720843 KHW720783:KHW720843 JYA720783:JYA720843 JOE720783:JOE720843 JEI720783:JEI720843 IUM720783:IUM720843 IKQ720783:IKQ720843 IAU720783:IAU720843 HQY720783:HQY720843 HHC720783:HHC720843 GXG720783:GXG720843 GNK720783:GNK720843 GDO720783:GDO720843 FTS720783:FTS720843 FJW720783:FJW720843 FAA720783:FAA720843 EQE720783:EQE720843 EGI720783:EGI720843 DWM720783:DWM720843 DMQ720783:DMQ720843 DCU720783:DCU720843 CSY720783:CSY720843 CJC720783:CJC720843 BZG720783:BZG720843 BPK720783:BPK720843 BFO720783:BFO720843 AVS720783:AVS720843 ALW720783:ALW720843 ACA720783:ACA720843 SE720783:SE720843 II720783:II720843 M720979:M721039 WUU655247:WUU655307 WKY655247:WKY655307 WBC655247:WBC655307 VRG655247:VRG655307 VHK655247:VHK655307 UXO655247:UXO655307 UNS655247:UNS655307 UDW655247:UDW655307 TUA655247:TUA655307 TKE655247:TKE655307 TAI655247:TAI655307 SQM655247:SQM655307 SGQ655247:SGQ655307 RWU655247:RWU655307 RMY655247:RMY655307 RDC655247:RDC655307 QTG655247:QTG655307 QJK655247:QJK655307 PZO655247:PZO655307 PPS655247:PPS655307 PFW655247:PFW655307 OWA655247:OWA655307 OME655247:OME655307 OCI655247:OCI655307 NSM655247:NSM655307 NIQ655247:NIQ655307 MYU655247:MYU655307 MOY655247:MOY655307 MFC655247:MFC655307 LVG655247:LVG655307 LLK655247:LLK655307 LBO655247:LBO655307 KRS655247:KRS655307 KHW655247:KHW655307 JYA655247:JYA655307 JOE655247:JOE655307 JEI655247:JEI655307 IUM655247:IUM655307 IKQ655247:IKQ655307 IAU655247:IAU655307 HQY655247:HQY655307 HHC655247:HHC655307 GXG655247:GXG655307 GNK655247:GNK655307 GDO655247:GDO655307 FTS655247:FTS655307 FJW655247:FJW655307 FAA655247:FAA655307 EQE655247:EQE655307 EGI655247:EGI655307 DWM655247:DWM655307 DMQ655247:DMQ655307 DCU655247:DCU655307 CSY655247:CSY655307 CJC655247:CJC655307 BZG655247:BZG655307 BPK655247:BPK655307 BFO655247:BFO655307 AVS655247:AVS655307 ALW655247:ALW655307 ACA655247:ACA655307 SE655247:SE655307 II655247:II655307 M655443:M655503 WUU589711:WUU589771 WKY589711:WKY589771 WBC589711:WBC589771 VRG589711:VRG589771 VHK589711:VHK589771 UXO589711:UXO589771 UNS589711:UNS589771 UDW589711:UDW589771 TUA589711:TUA589771 TKE589711:TKE589771 TAI589711:TAI589771 SQM589711:SQM589771 SGQ589711:SGQ589771 RWU589711:RWU589771 RMY589711:RMY589771 RDC589711:RDC589771 QTG589711:QTG589771 QJK589711:QJK589771 PZO589711:PZO589771 PPS589711:PPS589771 PFW589711:PFW589771 OWA589711:OWA589771 OME589711:OME589771 OCI589711:OCI589771 NSM589711:NSM589771 NIQ589711:NIQ589771 MYU589711:MYU589771 MOY589711:MOY589771 MFC589711:MFC589771 LVG589711:LVG589771 LLK589711:LLK589771 LBO589711:LBO589771 KRS589711:KRS589771 KHW589711:KHW589771 JYA589711:JYA589771 JOE589711:JOE589771 JEI589711:JEI589771 IUM589711:IUM589771 IKQ589711:IKQ589771 IAU589711:IAU589771 HQY589711:HQY589771 HHC589711:HHC589771 GXG589711:GXG589771 GNK589711:GNK589771 GDO589711:GDO589771 FTS589711:FTS589771 FJW589711:FJW589771 FAA589711:FAA589771 EQE589711:EQE589771 EGI589711:EGI589771 DWM589711:DWM589771 DMQ589711:DMQ589771 DCU589711:DCU589771 CSY589711:CSY589771 CJC589711:CJC589771 BZG589711:BZG589771 BPK589711:BPK589771 BFO589711:BFO589771 AVS589711:AVS589771 ALW589711:ALW589771 ACA589711:ACA589771 SE589711:SE589771 II589711:II589771 M589907:M589967 WUU524175:WUU524235 WKY524175:WKY524235 WBC524175:WBC524235 VRG524175:VRG524235 VHK524175:VHK524235 UXO524175:UXO524235 UNS524175:UNS524235 UDW524175:UDW524235 TUA524175:TUA524235 TKE524175:TKE524235 TAI524175:TAI524235 SQM524175:SQM524235 SGQ524175:SGQ524235 RWU524175:RWU524235 RMY524175:RMY524235 RDC524175:RDC524235 QTG524175:QTG524235 QJK524175:QJK524235 PZO524175:PZO524235 PPS524175:PPS524235 PFW524175:PFW524235 OWA524175:OWA524235 OME524175:OME524235 OCI524175:OCI524235 NSM524175:NSM524235 NIQ524175:NIQ524235 MYU524175:MYU524235 MOY524175:MOY524235 MFC524175:MFC524235 LVG524175:LVG524235 LLK524175:LLK524235 LBO524175:LBO524235 KRS524175:KRS524235 KHW524175:KHW524235 JYA524175:JYA524235 JOE524175:JOE524235 JEI524175:JEI524235 IUM524175:IUM524235 IKQ524175:IKQ524235 IAU524175:IAU524235 HQY524175:HQY524235 HHC524175:HHC524235 GXG524175:GXG524235 GNK524175:GNK524235 GDO524175:GDO524235 FTS524175:FTS524235 FJW524175:FJW524235 FAA524175:FAA524235 EQE524175:EQE524235 EGI524175:EGI524235 DWM524175:DWM524235 DMQ524175:DMQ524235 DCU524175:DCU524235 CSY524175:CSY524235 CJC524175:CJC524235 BZG524175:BZG524235 BPK524175:BPK524235 BFO524175:BFO524235 AVS524175:AVS524235 ALW524175:ALW524235 ACA524175:ACA524235 SE524175:SE524235 II524175:II524235 M524371:M524431 WUU458639:WUU458699 WKY458639:WKY458699 WBC458639:WBC458699 VRG458639:VRG458699 VHK458639:VHK458699 UXO458639:UXO458699 UNS458639:UNS458699 UDW458639:UDW458699 TUA458639:TUA458699 TKE458639:TKE458699 TAI458639:TAI458699 SQM458639:SQM458699 SGQ458639:SGQ458699 RWU458639:RWU458699 RMY458639:RMY458699 RDC458639:RDC458699 QTG458639:QTG458699 QJK458639:QJK458699 PZO458639:PZO458699 PPS458639:PPS458699 PFW458639:PFW458699 OWA458639:OWA458699 OME458639:OME458699 OCI458639:OCI458699 NSM458639:NSM458699 NIQ458639:NIQ458699 MYU458639:MYU458699 MOY458639:MOY458699 MFC458639:MFC458699 LVG458639:LVG458699 LLK458639:LLK458699 LBO458639:LBO458699 KRS458639:KRS458699 KHW458639:KHW458699 JYA458639:JYA458699 JOE458639:JOE458699 JEI458639:JEI458699 IUM458639:IUM458699 IKQ458639:IKQ458699 IAU458639:IAU458699 HQY458639:HQY458699 HHC458639:HHC458699 GXG458639:GXG458699 GNK458639:GNK458699 GDO458639:GDO458699 FTS458639:FTS458699 FJW458639:FJW458699 FAA458639:FAA458699 EQE458639:EQE458699 EGI458639:EGI458699 DWM458639:DWM458699 DMQ458639:DMQ458699 DCU458639:DCU458699 CSY458639:CSY458699 CJC458639:CJC458699 BZG458639:BZG458699 BPK458639:BPK458699 BFO458639:BFO458699 AVS458639:AVS458699 ALW458639:ALW458699 ACA458639:ACA458699 SE458639:SE458699 II458639:II458699 M458835:M458895 WUU393103:WUU393163 WKY393103:WKY393163 WBC393103:WBC393163 VRG393103:VRG393163 VHK393103:VHK393163 UXO393103:UXO393163 UNS393103:UNS393163 UDW393103:UDW393163 TUA393103:TUA393163 TKE393103:TKE393163 TAI393103:TAI393163 SQM393103:SQM393163 SGQ393103:SGQ393163 RWU393103:RWU393163 RMY393103:RMY393163 RDC393103:RDC393163 QTG393103:QTG393163 QJK393103:QJK393163 PZO393103:PZO393163 PPS393103:PPS393163 PFW393103:PFW393163 OWA393103:OWA393163 OME393103:OME393163 OCI393103:OCI393163 NSM393103:NSM393163 NIQ393103:NIQ393163 MYU393103:MYU393163 MOY393103:MOY393163 MFC393103:MFC393163 LVG393103:LVG393163 LLK393103:LLK393163 LBO393103:LBO393163 KRS393103:KRS393163 KHW393103:KHW393163 JYA393103:JYA393163 JOE393103:JOE393163 JEI393103:JEI393163 IUM393103:IUM393163 IKQ393103:IKQ393163 IAU393103:IAU393163 HQY393103:HQY393163 HHC393103:HHC393163 GXG393103:GXG393163 GNK393103:GNK393163 GDO393103:GDO393163 FTS393103:FTS393163 FJW393103:FJW393163 FAA393103:FAA393163 EQE393103:EQE393163 EGI393103:EGI393163 DWM393103:DWM393163 DMQ393103:DMQ393163 DCU393103:DCU393163 CSY393103:CSY393163 CJC393103:CJC393163 BZG393103:BZG393163 BPK393103:BPK393163 BFO393103:BFO393163 AVS393103:AVS393163 ALW393103:ALW393163 ACA393103:ACA393163 SE393103:SE393163 II393103:II393163 M393299:M393359 WUU327567:WUU327627 WKY327567:WKY327627 WBC327567:WBC327627 VRG327567:VRG327627 VHK327567:VHK327627 UXO327567:UXO327627 UNS327567:UNS327627 UDW327567:UDW327627 TUA327567:TUA327627 TKE327567:TKE327627 TAI327567:TAI327627 SQM327567:SQM327627 SGQ327567:SGQ327627 RWU327567:RWU327627 RMY327567:RMY327627 RDC327567:RDC327627 QTG327567:QTG327627 QJK327567:QJK327627 PZO327567:PZO327627 PPS327567:PPS327627 PFW327567:PFW327627 OWA327567:OWA327627 OME327567:OME327627 OCI327567:OCI327627 NSM327567:NSM327627 NIQ327567:NIQ327627 MYU327567:MYU327627 MOY327567:MOY327627 MFC327567:MFC327627 LVG327567:LVG327627 LLK327567:LLK327627 LBO327567:LBO327627 KRS327567:KRS327627 KHW327567:KHW327627 JYA327567:JYA327627 JOE327567:JOE327627 JEI327567:JEI327627 IUM327567:IUM327627 IKQ327567:IKQ327627 IAU327567:IAU327627 HQY327567:HQY327627 HHC327567:HHC327627 GXG327567:GXG327627 GNK327567:GNK327627 GDO327567:GDO327627 FTS327567:FTS327627 FJW327567:FJW327627 FAA327567:FAA327627 EQE327567:EQE327627 EGI327567:EGI327627 DWM327567:DWM327627 DMQ327567:DMQ327627 DCU327567:DCU327627 CSY327567:CSY327627 CJC327567:CJC327627 BZG327567:BZG327627 BPK327567:BPK327627 BFO327567:BFO327627 AVS327567:AVS327627 ALW327567:ALW327627 ACA327567:ACA327627 SE327567:SE327627 II327567:II327627 M327763:M327823 WUU262031:WUU262091 WKY262031:WKY262091 WBC262031:WBC262091 VRG262031:VRG262091 VHK262031:VHK262091 UXO262031:UXO262091 UNS262031:UNS262091 UDW262031:UDW262091 TUA262031:TUA262091 TKE262031:TKE262091 TAI262031:TAI262091 SQM262031:SQM262091 SGQ262031:SGQ262091 RWU262031:RWU262091 RMY262031:RMY262091 RDC262031:RDC262091 QTG262031:QTG262091 QJK262031:QJK262091 PZO262031:PZO262091 PPS262031:PPS262091 PFW262031:PFW262091 OWA262031:OWA262091 OME262031:OME262091 OCI262031:OCI262091 NSM262031:NSM262091 NIQ262031:NIQ262091 MYU262031:MYU262091 MOY262031:MOY262091 MFC262031:MFC262091 LVG262031:LVG262091 LLK262031:LLK262091 LBO262031:LBO262091 KRS262031:KRS262091 KHW262031:KHW262091 JYA262031:JYA262091 JOE262031:JOE262091 JEI262031:JEI262091 IUM262031:IUM262091 IKQ262031:IKQ262091 IAU262031:IAU262091 HQY262031:HQY262091 HHC262031:HHC262091 GXG262031:GXG262091 GNK262031:GNK262091 GDO262031:GDO262091 FTS262031:FTS262091 FJW262031:FJW262091 FAA262031:FAA262091 EQE262031:EQE262091 EGI262031:EGI262091 DWM262031:DWM262091 DMQ262031:DMQ262091 DCU262031:DCU262091 CSY262031:CSY262091 CJC262031:CJC262091 BZG262031:BZG262091 BPK262031:BPK262091 BFO262031:BFO262091 AVS262031:AVS262091 ALW262031:ALW262091 ACA262031:ACA262091 SE262031:SE262091 II262031:II262091 M262227:M262287 WUU196495:WUU196555 WKY196495:WKY196555 WBC196495:WBC196555 VRG196495:VRG196555 VHK196495:VHK196555 UXO196495:UXO196555 UNS196495:UNS196555 UDW196495:UDW196555 TUA196495:TUA196555 TKE196495:TKE196555 TAI196495:TAI196555 SQM196495:SQM196555 SGQ196495:SGQ196555 RWU196495:RWU196555 RMY196495:RMY196555 RDC196495:RDC196555 QTG196495:QTG196555 QJK196495:QJK196555 PZO196495:PZO196555 PPS196495:PPS196555 PFW196495:PFW196555 OWA196495:OWA196555 OME196495:OME196555 OCI196495:OCI196555 NSM196495:NSM196555 NIQ196495:NIQ196555 MYU196495:MYU196555 MOY196495:MOY196555 MFC196495:MFC196555 LVG196495:LVG196555 LLK196495:LLK196555 LBO196495:LBO196555 KRS196495:KRS196555 KHW196495:KHW196555 JYA196495:JYA196555 JOE196495:JOE196555 JEI196495:JEI196555 IUM196495:IUM196555 IKQ196495:IKQ196555 IAU196495:IAU196555 HQY196495:HQY196555 HHC196495:HHC196555 GXG196495:GXG196555 GNK196495:GNK196555 GDO196495:GDO196555 FTS196495:FTS196555 FJW196495:FJW196555 FAA196495:FAA196555 EQE196495:EQE196555 EGI196495:EGI196555 DWM196495:DWM196555 DMQ196495:DMQ196555 DCU196495:DCU196555 CSY196495:CSY196555 CJC196495:CJC196555 BZG196495:BZG196555 BPK196495:BPK196555 BFO196495:BFO196555 AVS196495:AVS196555 ALW196495:ALW196555 ACA196495:ACA196555 SE196495:SE196555 II196495:II196555 M196691:M196751 WUU130959:WUU131019 WKY130959:WKY131019 WBC130959:WBC131019 VRG130959:VRG131019 VHK130959:VHK131019 UXO130959:UXO131019 UNS130959:UNS131019 UDW130959:UDW131019 TUA130959:TUA131019 TKE130959:TKE131019 TAI130959:TAI131019 SQM130959:SQM131019 SGQ130959:SGQ131019 RWU130959:RWU131019 RMY130959:RMY131019 RDC130959:RDC131019 QTG130959:QTG131019 QJK130959:QJK131019 PZO130959:PZO131019 PPS130959:PPS131019 PFW130959:PFW131019 OWA130959:OWA131019 OME130959:OME131019 OCI130959:OCI131019 NSM130959:NSM131019 NIQ130959:NIQ131019 MYU130959:MYU131019 MOY130959:MOY131019 MFC130959:MFC131019 LVG130959:LVG131019 LLK130959:LLK131019 LBO130959:LBO131019 KRS130959:KRS131019 KHW130959:KHW131019 JYA130959:JYA131019 JOE130959:JOE131019 JEI130959:JEI131019 IUM130959:IUM131019 IKQ130959:IKQ131019 IAU130959:IAU131019 HQY130959:HQY131019 HHC130959:HHC131019 GXG130959:GXG131019 GNK130959:GNK131019 GDO130959:GDO131019 FTS130959:FTS131019 FJW130959:FJW131019 FAA130959:FAA131019 EQE130959:EQE131019 EGI130959:EGI131019 DWM130959:DWM131019 DMQ130959:DMQ131019 DCU130959:DCU131019 CSY130959:CSY131019 CJC130959:CJC131019 BZG130959:BZG131019 BPK130959:BPK131019 BFO130959:BFO131019 AVS130959:AVS131019 ALW130959:ALW131019 ACA130959:ACA131019 SE130959:SE131019 II130959:II131019 M131155:M131215 WUU65423:WUU65483 WKY65423:WKY65483 WBC65423:WBC65483 VRG65423:VRG65483 VHK65423:VHK65483 UXO65423:UXO65483 UNS65423:UNS65483 UDW65423:UDW65483 TUA65423:TUA65483 TKE65423:TKE65483 TAI65423:TAI65483 SQM65423:SQM65483 SGQ65423:SGQ65483 RWU65423:RWU65483 RMY65423:RMY65483 RDC65423:RDC65483 QTG65423:QTG65483 QJK65423:QJK65483 PZO65423:PZO65483 PPS65423:PPS65483 PFW65423:PFW65483 OWA65423:OWA65483 OME65423:OME65483 OCI65423:OCI65483 NSM65423:NSM65483 NIQ65423:NIQ65483 MYU65423:MYU65483 MOY65423:MOY65483 MFC65423:MFC65483 LVG65423:LVG65483 LLK65423:LLK65483 LBO65423:LBO65483 KRS65423:KRS65483 KHW65423:KHW65483 JYA65423:JYA65483 JOE65423:JOE65483 JEI65423:JEI65483 IUM65423:IUM65483 IKQ65423:IKQ65483 IAU65423:IAU65483 HQY65423:HQY65483 HHC65423:HHC65483 GXG65423:GXG65483 GNK65423:GNK65483 GDO65423:GDO65483 FTS65423:FTS65483 FJW65423:FJW65483 FAA65423:FAA65483 EQE65423:EQE65483 EGI65423:EGI65483 DWM65423:DWM65483 DMQ65423:DMQ65483 DCU65423:DCU65483 CSY65423:CSY65483 CJC65423:CJC65483 BZG65423:BZG65483 BPK65423:BPK65483 BFO65423:BFO65483 AVS65423:AVS65483 ALW65423:ALW65483 ACA65423:ACA65483 SE65423:SE65483 II65423:II65483 M65619:M65679 WUU982989:WUU982994 WKY982989:WKY982994 WBC982989:WBC982994 VRG982989:VRG982994 VHK982989:VHK982994 UXO982989:UXO982994 UNS982989:UNS982994 UDW982989:UDW982994 TUA982989:TUA982994 TKE982989:TKE982994 TAI982989:TAI982994 SQM982989:SQM982994 SGQ982989:SGQ982994 RWU982989:RWU982994 RMY982989:RMY982994 RDC982989:RDC982994 QTG982989:QTG982994 QJK982989:QJK982994 PZO982989:PZO982994 PPS982989:PPS982994 PFW982989:PFW982994 OWA982989:OWA982994 OME982989:OME982994 OCI982989:OCI982994 NSM982989:NSM982994 NIQ982989:NIQ982994 MYU982989:MYU982994 MOY982989:MOY982994 MFC982989:MFC982994 LVG982989:LVG982994 LLK982989:LLK982994 LBO982989:LBO982994 KRS982989:KRS982994 KHW982989:KHW982994 JYA982989:JYA982994 JOE982989:JOE982994 JEI982989:JEI982994 IUM982989:IUM982994 IKQ982989:IKQ982994 IAU982989:IAU982994 HQY982989:HQY982994 HHC982989:HHC982994 GXG982989:GXG982994 GNK982989:GNK982994 GDO982989:GDO982994 FTS982989:FTS982994 FJW982989:FJW982994 FAA982989:FAA982994 EQE982989:EQE982994 EGI982989:EGI982994 DWM982989:DWM982994 DMQ982989:DMQ982994 DCU982989:DCU982994 CSY982989:CSY982994 CJC982989:CJC982994 BZG982989:BZG982994 BPK982989:BPK982994 BFO982989:BFO982994 AVS982989:AVS982994 ALW982989:ALW982994 ACA982989:ACA982994 SE982989:SE982994 II982989:II982994 M983185:M983190 WUU917453:WUU917458 WKY917453:WKY917458 WBC917453:WBC917458 VRG917453:VRG917458 VHK917453:VHK917458 UXO917453:UXO917458 UNS917453:UNS917458 UDW917453:UDW917458 TUA917453:TUA917458 TKE917453:TKE917458 TAI917453:TAI917458 SQM917453:SQM917458 SGQ917453:SGQ917458 RWU917453:RWU917458 RMY917453:RMY917458 RDC917453:RDC917458 QTG917453:QTG917458 QJK917453:QJK917458 PZO917453:PZO917458 PPS917453:PPS917458 PFW917453:PFW917458 OWA917453:OWA917458 OME917453:OME917458 OCI917453:OCI917458 NSM917453:NSM917458 NIQ917453:NIQ917458 MYU917453:MYU917458 MOY917453:MOY917458 MFC917453:MFC917458 LVG917453:LVG917458 LLK917453:LLK917458 LBO917453:LBO917458 KRS917453:KRS917458 KHW917453:KHW917458 JYA917453:JYA917458 JOE917453:JOE917458 JEI917453:JEI917458 IUM917453:IUM917458 IKQ917453:IKQ917458 IAU917453:IAU917458 HQY917453:HQY917458 HHC917453:HHC917458 GXG917453:GXG917458 GNK917453:GNK917458 GDO917453:GDO917458 FTS917453:FTS917458 FJW917453:FJW917458 FAA917453:FAA917458 EQE917453:EQE917458 EGI917453:EGI917458 DWM917453:DWM917458 DMQ917453:DMQ917458 DCU917453:DCU917458 CSY917453:CSY917458 CJC917453:CJC917458 BZG917453:BZG917458 BPK917453:BPK917458 BFO917453:BFO917458 AVS917453:AVS917458 ALW917453:ALW917458 ACA917453:ACA917458 SE917453:SE917458 II917453:II917458 M917649:M917654 WUU851917:WUU851922 WKY851917:WKY851922 WBC851917:WBC851922 VRG851917:VRG851922 VHK851917:VHK851922 UXO851917:UXO851922 UNS851917:UNS851922 UDW851917:UDW851922 TUA851917:TUA851922 TKE851917:TKE851922 TAI851917:TAI851922 SQM851917:SQM851922 SGQ851917:SGQ851922 RWU851917:RWU851922 RMY851917:RMY851922 RDC851917:RDC851922 QTG851917:QTG851922 QJK851917:QJK851922 PZO851917:PZO851922 PPS851917:PPS851922 PFW851917:PFW851922 OWA851917:OWA851922 OME851917:OME851922 OCI851917:OCI851922 NSM851917:NSM851922 NIQ851917:NIQ851922 MYU851917:MYU851922 MOY851917:MOY851922 MFC851917:MFC851922 LVG851917:LVG851922 LLK851917:LLK851922 LBO851917:LBO851922 KRS851917:KRS851922 KHW851917:KHW851922 JYA851917:JYA851922 JOE851917:JOE851922 JEI851917:JEI851922 IUM851917:IUM851922 IKQ851917:IKQ851922 IAU851917:IAU851922 HQY851917:HQY851922 HHC851917:HHC851922 GXG851917:GXG851922 GNK851917:GNK851922 GDO851917:GDO851922 FTS851917:FTS851922 FJW851917:FJW851922 FAA851917:FAA851922 EQE851917:EQE851922 EGI851917:EGI851922 DWM851917:DWM851922 DMQ851917:DMQ851922 DCU851917:DCU851922 CSY851917:CSY851922 CJC851917:CJC851922 BZG851917:BZG851922 BPK851917:BPK851922 BFO851917:BFO851922 AVS851917:AVS851922 ALW851917:ALW851922 ACA851917:ACA851922 SE851917:SE851922 II851917:II851922 M852113:M852118 WUU786381:WUU786386 WKY786381:WKY786386 WBC786381:WBC786386 VRG786381:VRG786386 VHK786381:VHK786386 UXO786381:UXO786386 UNS786381:UNS786386 UDW786381:UDW786386 TUA786381:TUA786386 TKE786381:TKE786386 TAI786381:TAI786386 SQM786381:SQM786386 SGQ786381:SGQ786386 RWU786381:RWU786386 RMY786381:RMY786386 RDC786381:RDC786386 QTG786381:QTG786386 QJK786381:QJK786386 PZO786381:PZO786386 PPS786381:PPS786386 PFW786381:PFW786386 OWA786381:OWA786386 OME786381:OME786386 OCI786381:OCI786386 NSM786381:NSM786386 NIQ786381:NIQ786386 MYU786381:MYU786386 MOY786381:MOY786386 MFC786381:MFC786386 LVG786381:LVG786386 LLK786381:LLK786386 LBO786381:LBO786386 KRS786381:KRS786386 KHW786381:KHW786386 JYA786381:JYA786386 JOE786381:JOE786386 JEI786381:JEI786386 IUM786381:IUM786386 IKQ786381:IKQ786386 IAU786381:IAU786386 HQY786381:HQY786386 HHC786381:HHC786386 GXG786381:GXG786386 GNK786381:GNK786386 GDO786381:GDO786386 FTS786381:FTS786386 FJW786381:FJW786386 FAA786381:FAA786386 EQE786381:EQE786386 EGI786381:EGI786386 DWM786381:DWM786386 DMQ786381:DMQ786386 DCU786381:DCU786386 CSY786381:CSY786386 CJC786381:CJC786386 BZG786381:BZG786386 BPK786381:BPK786386 BFO786381:BFO786386 AVS786381:AVS786386 ALW786381:ALW786386 ACA786381:ACA786386 SE786381:SE786386 II786381:II786386 M786577:M786582 WUU720845:WUU720850 WKY720845:WKY720850 WBC720845:WBC720850 VRG720845:VRG720850 VHK720845:VHK720850 UXO720845:UXO720850 UNS720845:UNS720850 UDW720845:UDW720850 TUA720845:TUA720850 TKE720845:TKE720850 TAI720845:TAI720850 SQM720845:SQM720850 SGQ720845:SGQ720850 RWU720845:RWU720850 RMY720845:RMY720850 RDC720845:RDC720850 QTG720845:QTG720850 QJK720845:QJK720850 PZO720845:PZO720850 PPS720845:PPS720850 PFW720845:PFW720850 OWA720845:OWA720850 OME720845:OME720850 OCI720845:OCI720850 NSM720845:NSM720850 NIQ720845:NIQ720850 MYU720845:MYU720850 MOY720845:MOY720850 MFC720845:MFC720850 LVG720845:LVG720850 LLK720845:LLK720850 LBO720845:LBO720850 KRS720845:KRS720850 KHW720845:KHW720850 JYA720845:JYA720850 JOE720845:JOE720850 JEI720845:JEI720850 IUM720845:IUM720850 IKQ720845:IKQ720850 IAU720845:IAU720850 HQY720845:HQY720850 HHC720845:HHC720850 GXG720845:GXG720850 GNK720845:GNK720850 GDO720845:GDO720850 FTS720845:FTS720850 FJW720845:FJW720850 FAA720845:FAA720850 EQE720845:EQE720850 EGI720845:EGI720850 DWM720845:DWM720850 DMQ720845:DMQ720850 DCU720845:DCU720850 CSY720845:CSY720850 CJC720845:CJC720850 BZG720845:BZG720850 BPK720845:BPK720850 BFO720845:BFO720850 AVS720845:AVS720850 ALW720845:ALW720850 ACA720845:ACA720850 SE720845:SE720850 II720845:II720850 M721041:M721046 WUU655309:WUU655314 WKY655309:WKY655314 WBC655309:WBC655314 VRG655309:VRG655314 VHK655309:VHK655314 UXO655309:UXO655314 UNS655309:UNS655314 UDW655309:UDW655314 TUA655309:TUA655314 TKE655309:TKE655314 TAI655309:TAI655314 SQM655309:SQM655314 SGQ655309:SGQ655314 RWU655309:RWU655314 RMY655309:RMY655314 RDC655309:RDC655314 QTG655309:QTG655314 QJK655309:QJK655314 PZO655309:PZO655314 PPS655309:PPS655314 PFW655309:PFW655314 OWA655309:OWA655314 OME655309:OME655314 OCI655309:OCI655314 NSM655309:NSM655314 NIQ655309:NIQ655314 MYU655309:MYU655314 MOY655309:MOY655314 MFC655309:MFC655314 LVG655309:LVG655314 LLK655309:LLK655314 LBO655309:LBO655314 KRS655309:KRS655314 KHW655309:KHW655314 JYA655309:JYA655314 JOE655309:JOE655314 JEI655309:JEI655314 IUM655309:IUM655314 IKQ655309:IKQ655314 IAU655309:IAU655314 HQY655309:HQY655314 HHC655309:HHC655314 GXG655309:GXG655314 GNK655309:GNK655314 GDO655309:GDO655314 FTS655309:FTS655314 FJW655309:FJW655314 FAA655309:FAA655314 EQE655309:EQE655314 EGI655309:EGI655314 DWM655309:DWM655314 DMQ655309:DMQ655314 DCU655309:DCU655314 CSY655309:CSY655314 CJC655309:CJC655314 BZG655309:BZG655314 BPK655309:BPK655314 BFO655309:BFO655314 AVS655309:AVS655314 ALW655309:ALW655314 ACA655309:ACA655314 SE655309:SE655314 II655309:II655314 M655505:M655510 WUU589773:WUU589778 WKY589773:WKY589778 WBC589773:WBC589778 VRG589773:VRG589778 VHK589773:VHK589778 UXO589773:UXO589778 UNS589773:UNS589778 UDW589773:UDW589778 TUA589773:TUA589778 TKE589773:TKE589778 TAI589773:TAI589778 SQM589773:SQM589778 SGQ589773:SGQ589778 RWU589773:RWU589778 RMY589773:RMY589778 RDC589773:RDC589778 QTG589773:QTG589778 QJK589773:QJK589778 PZO589773:PZO589778 PPS589773:PPS589778 PFW589773:PFW589778 OWA589773:OWA589778 OME589773:OME589778 OCI589773:OCI589778 NSM589773:NSM589778 NIQ589773:NIQ589778 MYU589773:MYU589778 MOY589773:MOY589778 MFC589773:MFC589778 LVG589773:LVG589778 LLK589773:LLK589778 LBO589773:LBO589778 KRS589773:KRS589778 KHW589773:KHW589778 JYA589773:JYA589778 JOE589773:JOE589778 JEI589773:JEI589778 IUM589773:IUM589778 IKQ589773:IKQ589778 IAU589773:IAU589778 HQY589773:HQY589778 HHC589773:HHC589778 GXG589773:GXG589778 GNK589773:GNK589778 GDO589773:GDO589778 FTS589773:FTS589778 FJW589773:FJW589778 FAA589773:FAA589778 EQE589773:EQE589778 EGI589773:EGI589778 DWM589773:DWM589778 DMQ589773:DMQ589778 DCU589773:DCU589778 CSY589773:CSY589778 CJC589773:CJC589778 BZG589773:BZG589778 BPK589773:BPK589778 BFO589773:BFO589778 AVS589773:AVS589778 ALW589773:ALW589778 ACA589773:ACA589778 SE589773:SE589778 II589773:II589778 M589969:M589974 WUU524237:WUU524242 WKY524237:WKY524242 WBC524237:WBC524242 VRG524237:VRG524242 VHK524237:VHK524242 UXO524237:UXO524242 UNS524237:UNS524242 UDW524237:UDW524242 TUA524237:TUA524242 TKE524237:TKE524242 TAI524237:TAI524242 SQM524237:SQM524242 SGQ524237:SGQ524242 RWU524237:RWU524242 RMY524237:RMY524242 RDC524237:RDC524242 QTG524237:QTG524242 QJK524237:QJK524242 PZO524237:PZO524242 PPS524237:PPS524242 PFW524237:PFW524242 OWA524237:OWA524242 OME524237:OME524242 OCI524237:OCI524242 NSM524237:NSM524242 NIQ524237:NIQ524242 MYU524237:MYU524242 MOY524237:MOY524242 MFC524237:MFC524242 LVG524237:LVG524242 LLK524237:LLK524242 LBO524237:LBO524242 KRS524237:KRS524242 KHW524237:KHW524242 JYA524237:JYA524242 JOE524237:JOE524242 JEI524237:JEI524242 IUM524237:IUM524242 IKQ524237:IKQ524242 IAU524237:IAU524242 HQY524237:HQY524242 HHC524237:HHC524242 GXG524237:GXG524242 GNK524237:GNK524242 GDO524237:GDO524242 FTS524237:FTS524242 FJW524237:FJW524242 FAA524237:FAA524242 EQE524237:EQE524242 EGI524237:EGI524242 DWM524237:DWM524242 DMQ524237:DMQ524242 DCU524237:DCU524242 CSY524237:CSY524242 CJC524237:CJC524242 BZG524237:BZG524242 BPK524237:BPK524242 BFO524237:BFO524242 AVS524237:AVS524242 ALW524237:ALW524242 ACA524237:ACA524242 SE524237:SE524242 II524237:II524242 M524433:M524438 WUU458701:WUU458706 WKY458701:WKY458706 WBC458701:WBC458706 VRG458701:VRG458706 VHK458701:VHK458706 UXO458701:UXO458706 UNS458701:UNS458706 UDW458701:UDW458706 TUA458701:TUA458706 TKE458701:TKE458706 TAI458701:TAI458706 SQM458701:SQM458706 SGQ458701:SGQ458706 RWU458701:RWU458706 RMY458701:RMY458706 RDC458701:RDC458706 QTG458701:QTG458706 QJK458701:QJK458706 PZO458701:PZO458706 PPS458701:PPS458706 PFW458701:PFW458706 OWA458701:OWA458706 OME458701:OME458706 OCI458701:OCI458706 NSM458701:NSM458706 NIQ458701:NIQ458706 MYU458701:MYU458706 MOY458701:MOY458706 MFC458701:MFC458706 LVG458701:LVG458706 LLK458701:LLK458706 LBO458701:LBO458706 KRS458701:KRS458706 KHW458701:KHW458706 JYA458701:JYA458706 JOE458701:JOE458706 JEI458701:JEI458706 IUM458701:IUM458706 IKQ458701:IKQ458706 IAU458701:IAU458706 HQY458701:HQY458706 HHC458701:HHC458706 GXG458701:GXG458706 GNK458701:GNK458706 GDO458701:GDO458706 FTS458701:FTS458706 FJW458701:FJW458706 FAA458701:FAA458706 EQE458701:EQE458706 EGI458701:EGI458706 DWM458701:DWM458706 DMQ458701:DMQ458706 DCU458701:DCU458706 CSY458701:CSY458706 CJC458701:CJC458706 BZG458701:BZG458706 BPK458701:BPK458706 BFO458701:BFO458706 AVS458701:AVS458706 ALW458701:ALW458706 ACA458701:ACA458706 SE458701:SE458706 II458701:II458706 M458897:M458902 WUU393165:WUU393170 WKY393165:WKY393170 WBC393165:WBC393170 VRG393165:VRG393170 VHK393165:VHK393170 UXO393165:UXO393170 UNS393165:UNS393170 UDW393165:UDW393170 TUA393165:TUA393170 TKE393165:TKE393170 TAI393165:TAI393170 SQM393165:SQM393170 SGQ393165:SGQ393170 RWU393165:RWU393170 RMY393165:RMY393170 RDC393165:RDC393170 QTG393165:QTG393170 QJK393165:QJK393170 PZO393165:PZO393170 PPS393165:PPS393170 PFW393165:PFW393170 OWA393165:OWA393170 OME393165:OME393170 OCI393165:OCI393170 NSM393165:NSM393170 NIQ393165:NIQ393170 MYU393165:MYU393170 MOY393165:MOY393170 MFC393165:MFC393170 LVG393165:LVG393170 LLK393165:LLK393170 LBO393165:LBO393170 KRS393165:KRS393170 KHW393165:KHW393170 JYA393165:JYA393170 JOE393165:JOE393170 JEI393165:JEI393170 IUM393165:IUM393170 IKQ393165:IKQ393170 IAU393165:IAU393170 HQY393165:HQY393170 HHC393165:HHC393170 GXG393165:GXG393170 GNK393165:GNK393170 GDO393165:GDO393170 FTS393165:FTS393170 FJW393165:FJW393170 FAA393165:FAA393170 EQE393165:EQE393170 EGI393165:EGI393170 DWM393165:DWM393170 DMQ393165:DMQ393170 DCU393165:DCU393170 CSY393165:CSY393170 CJC393165:CJC393170 BZG393165:BZG393170 BPK393165:BPK393170 BFO393165:BFO393170 AVS393165:AVS393170 ALW393165:ALW393170 ACA393165:ACA393170 SE393165:SE393170 II393165:II393170 M393361:M393366 WUU327629:WUU327634 WKY327629:WKY327634 WBC327629:WBC327634 VRG327629:VRG327634 VHK327629:VHK327634 UXO327629:UXO327634 UNS327629:UNS327634 UDW327629:UDW327634 TUA327629:TUA327634 TKE327629:TKE327634 TAI327629:TAI327634 SQM327629:SQM327634 SGQ327629:SGQ327634 RWU327629:RWU327634 RMY327629:RMY327634 RDC327629:RDC327634 QTG327629:QTG327634 QJK327629:QJK327634 PZO327629:PZO327634 PPS327629:PPS327634 PFW327629:PFW327634 OWA327629:OWA327634 OME327629:OME327634 OCI327629:OCI327634 NSM327629:NSM327634 NIQ327629:NIQ327634 MYU327629:MYU327634 MOY327629:MOY327634 MFC327629:MFC327634 LVG327629:LVG327634 LLK327629:LLK327634 LBO327629:LBO327634 KRS327629:KRS327634 KHW327629:KHW327634 JYA327629:JYA327634 JOE327629:JOE327634 JEI327629:JEI327634 IUM327629:IUM327634 IKQ327629:IKQ327634 IAU327629:IAU327634 HQY327629:HQY327634 HHC327629:HHC327634 GXG327629:GXG327634 GNK327629:GNK327634 GDO327629:GDO327634 FTS327629:FTS327634 FJW327629:FJW327634 FAA327629:FAA327634 EQE327629:EQE327634 EGI327629:EGI327634 DWM327629:DWM327634 DMQ327629:DMQ327634 DCU327629:DCU327634 CSY327629:CSY327634 CJC327629:CJC327634 BZG327629:BZG327634 BPK327629:BPK327634 BFO327629:BFO327634 AVS327629:AVS327634 ALW327629:ALW327634 ACA327629:ACA327634 SE327629:SE327634 II327629:II327634 M327825:M327830 WUU262093:WUU262098 WKY262093:WKY262098 WBC262093:WBC262098 VRG262093:VRG262098 VHK262093:VHK262098 UXO262093:UXO262098 UNS262093:UNS262098 UDW262093:UDW262098 TUA262093:TUA262098 TKE262093:TKE262098 TAI262093:TAI262098 SQM262093:SQM262098 SGQ262093:SGQ262098 RWU262093:RWU262098 RMY262093:RMY262098 RDC262093:RDC262098 QTG262093:QTG262098 QJK262093:QJK262098 PZO262093:PZO262098 PPS262093:PPS262098 PFW262093:PFW262098 OWA262093:OWA262098 OME262093:OME262098 OCI262093:OCI262098 NSM262093:NSM262098 NIQ262093:NIQ262098 MYU262093:MYU262098 MOY262093:MOY262098 MFC262093:MFC262098 LVG262093:LVG262098 LLK262093:LLK262098 LBO262093:LBO262098 KRS262093:KRS262098 KHW262093:KHW262098 JYA262093:JYA262098 JOE262093:JOE262098 JEI262093:JEI262098 IUM262093:IUM262098 IKQ262093:IKQ262098 IAU262093:IAU262098 HQY262093:HQY262098 HHC262093:HHC262098 GXG262093:GXG262098 GNK262093:GNK262098 GDO262093:GDO262098 FTS262093:FTS262098 FJW262093:FJW262098 FAA262093:FAA262098 EQE262093:EQE262098 EGI262093:EGI262098 DWM262093:DWM262098 DMQ262093:DMQ262098 DCU262093:DCU262098 CSY262093:CSY262098 CJC262093:CJC262098 BZG262093:BZG262098 BPK262093:BPK262098 BFO262093:BFO262098 AVS262093:AVS262098 ALW262093:ALW262098 ACA262093:ACA262098 SE262093:SE262098 II262093:II262098 M262289:M262294 WUU196557:WUU196562 WKY196557:WKY196562 WBC196557:WBC196562 VRG196557:VRG196562 VHK196557:VHK196562 UXO196557:UXO196562 UNS196557:UNS196562 UDW196557:UDW196562 TUA196557:TUA196562 TKE196557:TKE196562 TAI196557:TAI196562 SQM196557:SQM196562 SGQ196557:SGQ196562 RWU196557:RWU196562 RMY196557:RMY196562 RDC196557:RDC196562 QTG196557:QTG196562 QJK196557:QJK196562 PZO196557:PZO196562 PPS196557:PPS196562 PFW196557:PFW196562 OWA196557:OWA196562 OME196557:OME196562 OCI196557:OCI196562 NSM196557:NSM196562 NIQ196557:NIQ196562 MYU196557:MYU196562 MOY196557:MOY196562 MFC196557:MFC196562 LVG196557:LVG196562 LLK196557:LLK196562 LBO196557:LBO196562 KRS196557:KRS196562 KHW196557:KHW196562 JYA196557:JYA196562 JOE196557:JOE196562 JEI196557:JEI196562 IUM196557:IUM196562 IKQ196557:IKQ196562 IAU196557:IAU196562 HQY196557:HQY196562 HHC196557:HHC196562 GXG196557:GXG196562 GNK196557:GNK196562 GDO196557:GDO196562 FTS196557:FTS196562 FJW196557:FJW196562 FAA196557:FAA196562 EQE196557:EQE196562 EGI196557:EGI196562 DWM196557:DWM196562 DMQ196557:DMQ196562 DCU196557:DCU196562 CSY196557:CSY196562 CJC196557:CJC196562 BZG196557:BZG196562 BPK196557:BPK196562 BFO196557:BFO196562 AVS196557:AVS196562 ALW196557:ALW196562 ACA196557:ACA196562 SE196557:SE196562 II196557:II196562 M196753:M196758 WUU131021:WUU131026 WKY131021:WKY131026 WBC131021:WBC131026 VRG131021:VRG131026 VHK131021:VHK131026 UXO131021:UXO131026 UNS131021:UNS131026 UDW131021:UDW131026 TUA131021:TUA131026 TKE131021:TKE131026 TAI131021:TAI131026 SQM131021:SQM131026 SGQ131021:SGQ131026 RWU131021:RWU131026 RMY131021:RMY131026 RDC131021:RDC131026 QTG131021:QTG131026 QJK131021:QJK131026 PZO131021:PZO131026 PPS131021:PPS131026 PFW131021:PFW131026 OWA131021:OWA131026 OME131021:OME131026 OCI131021:OCI131026 NSM131021:NSM131026 NIQ131021:NIQ131026 MYU131021:MYU131026 MOY131021:MOY131026 MFC131021:MFC131026 LVG131021:LVG131026 LLK131021:LLK131026 LBO131021:LBO131026 KRS131021:KRS131026 KHW131021:KHW131026 JYA131021:JYA131026 JOE131021:JOE131026 JEI131021:JEI131026 IUM131021:IUM131026 IKQ131021:IKQ131026 IAU131021:IAU131026 HQY131021:HQY131026 HHC131021:HHC131026 GXG131021:GXG131026 GNK131021:GNK131026 GDO131021:GDO131026 FTS131021:FTS131026 FJW131021:FJW131026 FAA131021:FAA131026 EQE131021:EQE131026 EGI131021:EGI131026 DWM131021:DWM131026 DMQ131021:DMQ131026 DCU131021:DCU131026 CSY131021:CSY131026 CJC131021:CJC131026 BZG131021:BZG131026 BPK131021:BPK131026 BFO131021:BFO131026 AVS131021:AVS131026 ALW131021:ALW131026 ACA131021:ACA131026 SE131021:SE131026 II131021:II131026 M131217:M131222 WUU65485:WUU65490 WKY65485:WKY65490 WBC65485:WBC65490 VRG65485:VRG65490 VHK65485:VHK65490 UXO65485:UXO65490 UNS65485:UNS65490 UDW65485:UDW65490 TUA65485:TUA65490 TKE65485:TKE65490 TAI65485:TAI65490 SQM65485:SQM65490 SGQ65485:SGQ65490 RWU65485:RWU65490 RMY65485:RMY65490 RDC65485:RDC65490 QTG65485:QTG65490 QJK65485:QJK65490 PZO65485:PZO65490 PPS65485:PPS65490 PFW65485:PFW65490 OWA65485:OWA65490 OME65485:OME65490 OCI65485:OCI65490 NSM65485:NSM65490 NIQ65485:NIQ65490 MYU65485:MYU65490 MOY65485:MOY65490 MFC65485:MFC65490 LVG65485:LVG65490 LLK65485:LLK65490 LBO65485:LBO65490 KRS65485:KRS65490 KHW65485:KHW65490 JYA65485:JYA65490 JOE65485:JOE65490 JEI65485:JEI65490 IUM65485:IUM65490 IKQ65485:IKQ65490 IAU65485:IAU65490 HQY65485:HQY65490 HHC65485:HHC65490 GXG65485:GXG65490 GNK65485:GNK65490 GDO65485:GDO65490 FTS65485:FTS65490 FJW65485:FJW65490 FAA65485:FAA65490 EQE65485:EQE65490 EGI65485:EGI65490 DWM65485:DWM65490 DMQ65485:DMQ65490 DCU65485:DCU65490 CSY65485:CSY65490 CJC65485:CJC65490 BZG65485:BZG65490 BPK65485:BPK65490 BFO65485:BFO65490 AVS65485:AVS65490 ALW65485:ALW65490 ACA65485:ACA65490 SE65485:SE65490 II65485:II65490 M65681:M65686 WUU982996:WUU982997 WKY982996:WKY982997 WBC982996:WBC982997 VRG982996:VRG982997 VHK982996:VHK982997 UXO982996:UXO982997 UNS982996:UNS982997 UDW982996:UDW982997 TUA982996:TUA982997 TKE982996:TKE982997 TAI982996:TAI982997 SQM982996:SQM982997 SGQ982996:SGQ982997 RWU982996:RWU982997 RMY982996:RMY982997 RDC982996:RDC982997 QTG982996:QTG982997 QJK982996:QJK982997 PZO982996:PZO982997 PPS982996:PPS982997 PFW982996:PFW982997 OWA982996:OWA982997 OME982996:OME982997 OCI982996:OCI982997 NSM982996:NSM982997 NIQ982996:NIQ982997 MYU982996:MYU982997 MOY982996:MOY982997 MFC982996:MFC982997 LVG982996:LVG982997 LLK982996:LLK982997 LBO982996:LBO982997 KRS982996:KRS982997 KHW982996:KHW982997 JYA982996:JYA982997 JOE982996:JOE982997 JEI982996:JEI982997 IUM982996:IUM982997 IKQ982996:IKQ982997 IAU982996:IAU982997 HQY982996:HQY982997 HHC982996:HHC982997 GXG982996:GXG982997 GNK982996:GNK982997 GDO982996:GDO982997 FTS982996:FTS982997 FJW982996:FJW982997 FAA982996:FAA982997 EQE982996:EQE982997 EGI982996:EGI982997 DWM982996:DWM982997 DMQ982996:DMQ982997 DCU982996:DCU982997 CSY982996:CSY982997 CJC982996:CJC982997 BZG982996:BZG982997 BPK982996:BPK982997 BFO982996:BFO982997 AVS982996:AVS982997 ALW982996:ALW982997 ACA982996:ACA982997 SE982996:SE982997 II982996:II982997 M983192:M983193 WUU917460:WUU917461 WKY917460:WKY917461 WBC917460:WBC917461 VRG917460:VRG917461 VHK917460:VHK917461 UXO917460:UXO917461 UNS917460:UNS917461 UDW917460:UDW917461 TUA917460:TUA917461 TKE917460:TKE917461 TAI917460:TAI917461 SQM917460:SQM917461 SGQ917460:SGQ917461 RWU917460:RWU917461 RMY917460:RMY917461 RDC917460:RDC917461 QTG917460:QTG917461 QJK917460:QJK917461 PZO917460:PZO917461 PPS917460:PPS917461 PFW917460:PFW917461 OWA917460:OWA917461 OME917460:OME917461 OCI917460:OCI917461 NSM917460:NSM917461 NIQ917460:NIQ917461 MYU917460:MYU917461 MOY917460:MOY917461 MFC917460:MFC917461 LVG917460:LVG917461 LLK917460:LLK917461 LBO917460:LBO917461 KRS917460:KRS917461 KHW917460:KHW917461 JYA917460:JYA917461 JOE917460:JOE917461 JEI917460:JEI917461 IUM917460:IUM917461 IKQ917460:IKQ917461 IAU917460:IAU917461 HQY917460:HQY917461 HHC917460:HHC917461 GXG917460:GXG917461 GNK917460:GNK917461 GDO917460:GDO917461 FTS917460:FTS917461 FJW917460:FJW917461 FAA917460:FAA917461 EQE917460:EQE917461 EGI917460:EGI917461 DWM917460:DWM917461 DMQ917460:DMQ917461 DCU917460:DCU917461 CSY917460:CSY917461 CJC917460:CJC917461 BZG917460:BZG917461 BPK917460:BPK917461 BFO917460:BFO917461 AVS917460:AVS917461 ALW917460:ALW917461 ACA917460:ACA917461 SE917460:SE917461 II917460:II917461 M917656:M917657 WUU851924:WUU851925 WKY851924:WKY851925 WBC851924:WBC851925 VRG851924:VRG851925 VHK851924:VHK851925 UXO851924:UXO851925 UNS851924:UNS851925 UDW851924:UDW851925 TUA851924:TUA851925 TKE851924:TKE851925 TAI851924:TAI851925 SQM851924:SQM851925 SGQ851924:SGQ851925 RWU851924:RWU851925 RMY851924:RMY851925 RDC851924:RDC851925 QTG851924:QTG851925 QJK851924:QJK851925 PZO851924:PZO851925 PPS851924:PPS851925 PFW851924:PFW851925 OWA851924:OWA851925 OME851924:OME851925 OCI851924:OCI851925 NSM851924:NSM851925 NIQ851924:NIQ851925 MYU851924:MYU851925 MOY851924:MOY851925 MFC851924:MFC851925 LVG851924:LVG851925 LLK851924:LLK851925 LBO851924:LBO851925 KRS851924:KRS851925 KHW851924:KHW851925 JYA851924:JYA851925 JOE851924:JOE851925 JEI851924:JEI851925 IUM851924:IUM851925 IKQ851924:IKQ851925 IAU851924:IAU851925 HQY851924:HQY851925 HHC851924:HHC851925 GXG851924:GXG851925 GNK851924:GNK851925 GDO851924:GDO851925 FTS851924:FTS851925 FJW851924:FJW851925 FAA851924:FAA851925 EQE851924:EQE851925 EGI851924:EGI851925 DWM851924:DWM851925 DMQ851924:DMQ851925 DCU851924:DCU851925 CSY851924:CSY851925 CJC851924:CJC851925 BZG851924:BZG851925 BPK851924:BPK851925 BFO851924:BFO851925 AVS851924:AVS851925 ALW851924:ALW851925 ACA851924:ACA851925 SE851924:SE851925 II851924:II851925 M852120:M852121 WUU786388:WUU786389 WKY786388:WKY786389 WBC786388:WBC786389 VRG786388:VRG786389 VHK786388:VHK786389 UXO786388:UXO786389 UNS786388:UNS786389 UDW786388:UDW786389 TUA786388:TUA786389 TKE786388:TKE786389 TAI786388:TAI786389 SQM786388:SQM786389 SGQ786388:SGQ786389 RWU786388:RWU786389 RMY786388:RMY786389 RDC786388:RDC786389 QTG786388:QTG786389 QJK786388:QJK786389 PZO786388:PZO786389 PPS786388:PPS786389 PFW786388:PFW786389 OWA786388:OWA786389 OME786388:OME786389 OCI786388:OCI786389 NSM786388:NSM786389 NIQ786388:NIQ786389 MYU786388:MYU786389 MOY786388:MOY786389 MFC786388:MFC786389 LVG786388:LVG786389 LLK786388:LLK786389 LBO786388:LBO786389 KRS786388:KRS786389 KHW786388:KHW786389 JYA786388:JYA786389 JOE786388:JOE786389 JEI786388:JEI786389 IUM786388:IUM786389 IKQ786388:IKQ786389 IAU786388:IAU786389 HQY786388:HQY786389 HHC786388:HHC786389 GXG786388:GXG786389 GNK786388:GNK786389 GDO786388:GDO786389 FTS786388:FTS786389 FJW786388:FJW786389 FAA786388:FAA786389 EQE786388:EQE786389 EGI786388:EGI786389 DWM786388:DWM786389 DMQ786388:DMQ786389 DCU786388:DCU786389 CSY786388:CSY786389 CJC786388:CJC786389 BZG786388:BZG786389 BPK786388:BPK786389 BFO786388:BFO786389 AVS786388:AVS786389 ALW786388:ALW786389 ACA786388:ACA786389 SE786388:SE786389 II786388:II786389 M786584:M786585 WUU720852:WUU720853 WKY720852:WKY720853 WBC720852:WBC720853 VRG720852:VRG720853 VHK720852:VHK720853 UXO720852:UXO720853 UNS720852:UNS720853 UDW720852:UDW720853 TUA720852:TUA720853 TKE720852:TKE720853 TAI720852:TAI720853 SQM720852:SQM720853 SGQ720852:SGQ720853 RWU720852:RWU720853 RMY720852:RMY720853 RDC720852:RDC720853 QTG720852:QTG720853 QJK720852:QJK720853 PZO720852:PZO720853 PPS720852:PPS720853 PFW720852:PFW720853 OWA720852:OWA720853 OME720852:OME720853 OCI720852:OCI720853 NSM720852:NSM720853 NIQ720852:NIQ720853 MYU720852:MYU720853 MOY720852:MOY720853 MFC720852:MFC720853 LVG720852:LVG720853 LLK720852:LLK720853 LBO720852:LBO720853 KRS720852:KRS720853 KHW720852:KHW720853 JYA720852:JYA720853 JOE720852:JOE720853 JEI720852:JEI720853 IUM720852:IUM720853 IKQ720852:IKQ720853 IAU720852:IAU720853 HQY720852:HQY720853 HHC720852:HHC720853 GXG720852:GXG720853 GNK720852:GNK720853 GDO720852:GDO720853 FTS720852:FTS720853 FJW720852:FJW720853 FAA720852:FAA720853 EQE720852:EQE720853 EGI720852:EGI720853 DWM720852:DWM720853 DMQ720852:DMQ720853 DCU720852:DCU720853 CSY720852:CSY720853 CJC720852:CJC720853 BZG720852:BZG720853 BPK720852:BPK720853 BFO720852:BFO720853 AVS720852:AVS720853 ALW720852:ALW720853 ACA720852:ACA720853 SE720852:SE720853 II720852:II720853 M721048:M721049 WUU655316:WUU655317 WKY655316:WKY655317 WBC655316:WBC655317 VRG655316:VRG655317 VHK655316:VHK655317 UXO655316:UXO655317 UNS655316:UNS655317 UDW655316:UDW655317 TUA655316:TUA655317 TKE655316:TKE655317 TAI655316:TAI655317 SQM655316:SQM655317 SGQ655316:SGQ655317 RWU655316:RWU655317 RMY655316:RMY655317 RDC655316:RDC655317 QTG655316:QTG655317 QJK655316:QJK655317 PZO655316:PZO655317 PPS655316:PPS655317 PFW655316:PFW655317 OWA655316:OWA655317 OME655316:OME655317 OCI655316:OCI655317 NSM655316:NSM655317 NIQ655316:NIQ655317 MYU655316:MYU655317 MOY655316:MOY655317 MFC655316:MFC655317 LVG655316:LVG655317 LLK655316:LLK655317 LBO655316:LBO655317 KRS655316:KRS655317 KHW655316:KHW655317 JYA655316:JYA655317 JOE655316:JOE655317 JEI655316:JEI655317 IUM655316:IUM655317 IKQ655316:IKQ655317 IAU655316:IAU655317 HQY655316:HQY655317 HHC655316:HHC655317 GXG655316:GXG655317 GNK655316:GNK655317 GDO655316:GDO655317 FTS655316:FTS655317 FJW655316:FJW655317 FAA655316:FAA655317 EQE655316:EQE655317 EGI655316:EGI655317 DWM655316:DWM655317 DMQ655316:DMQ655317 DCU655316:DCU655317 CSY655316:CSY655317 CJC655316:CJC655317 BZG655316:BZG655317 BPK655316:BPK655317 BFO655316:BFO655317 AVS655316:AVS655317 ALW655316:ALW655317 ACA655316:ACA655317 SE655316:SE655317 II655316:II655317 M655512:M655513 WUU589780:WUU589781 WKY589780:WKY589781 WBC589780:WBC589781 VRG589780:VRG589781 VHK589780:VHK589781 UXO589780:UXO589781 UNS589780:UNS589781 UDW589780:UDW589781 TUA589780:TUA589781 TKE589780:TKE589781 TAI589780:TAI589781 SQM589780:SQM589781 SGQ589780:SGQ589781 RWU589780:RWU589781 RMY589780:RMY589781 RDC589780:RDC589781 QTG589780:QTG589781 QJK589780:QJK589781 PZO589780:PZO589781 PPS589780:PPS589781 PFW589780:PFW589781 OWA589780:OWA589781 OME589780:OME589781 OCI589780:OCI589781 NSM589780:NSM589781 NIQ589780:NIQ589781 MYU589780:MYU589781 MOY589780:MOY589781 MFC589780:MFC589781 LVG589780:LVG589781 LLK589780:LLK589781 LBO589780:LBO589781 KRS589780:KRS589781 KHW589780:KHW589781 JYA589780:JYA589781 JOE589780:JOE589781 JEI589780:JEI589781 IUM589780:IUM589781 IKQ589780:IKQ589781 IAU589780:IAU589781 HQY589780:HQY589781 HHC589780:HHC589781 GXG589780:GXG589781 GNK589780:GNK589781 GDO589780:GDO589781 FTS589780:FTS589781 FJW589780:FJW589781 FAA589780:FAA589781 EQE589780:EQE589781 EGI589780:EGI589781 DWM589780:DWM589781 DMQ589780:DMQ589781 DCU589780:DCU589781 CSY589780:CSY589781 CJC589780:CJC589781 BZG589780:BZG589781 BPK589780:BPK589781 BFO589780:BFO589781 AVS589780:AVS589781 ALW589780:ALW589781 ACA589780:ACA589781 SE589780:SE589781 II589780:II589781 M589976:M589977 WUU524244:WUU524245 WKY524244:WKY524245 WBC524244:WBC524245 VRG524244:VRG524245 VHK524244:VHK524245 UXO524244:UXO524245 UNS524244:UNS524245 UDW524244:UDW524245 TUA524244:TUA524245 TKE524244:TKE524245 TAI524244:TAI524245 SQM524244:SQM524245 SGQ524244:SGQ524245 RWU524244:RWU524245 RMY524244:RMY524245 RDC524244:RDC524245 QTG524244:QTG524245 QJK524244:QJK524245 PZO524244:PZO524245 PPS524244:PPS524245 PFW524244:PFW524245 OWA524244:OWA524245 OME524244:OME524245 OCI524244:OCI524245 NSM524244:NSM524245 NIQ524244:NIQ524245 MYU524244:MYU524245 MOY524244:MOY524245 MFC524244:MFC524245 LVG524244:LVG524245 LLK524244:LLK524245 LBO524244:LBO524245 KRS524244:KRS524245 KHW524244:KHW524245 JYA524244:JYA524245 JOE524244:JOE524245 JEI524244:JEI524245 IUM524244:IUM524245 IKQ524244:IKQ524245 IAU524244:IAU524245 HQY524244:HQY524245 HHC524244:HHC524245 GXG524244:GXG524245 GNK524244:GNK524245 GDO524244:GDO524245 FTS524244:FTS524245 FJW524244:FJW524245 FAA524244:FAA524245 EQE524244:EQE524245 EGI524244:EGI524245 DWM524244:DWM524245 DMQ524244:DMQ524245 DCU524244:DCU524245 CSY524244:CSY524245 CJC524244:CJC524245 BZG524244:BZG524245 BPK524244:BPK524245 BFO524244:BFO524245 AVS524244:AVS524245 ALW524244:ALW524245 ACA524244:ACA524245 SE524244:SE524245 II524244:II524245 M524440:M524441 WUU458708:WUU458709 WKY458708:WKY458709 WBC458708:WBC458709 VRG458708:VRG458709 VHK458708:VHK458709 UXO458708:UXO458709 UNS458708:UNS458709 UDW458708:UDW458709 TUA458708:TUA458709 TKE458708:TKE458709 TAI458708:TAI458709 SQM458708:SQM458709 SGQ458708:SGQ458709 RWU458708:RWU458709 RMY458708:RMY458709 RDC458708:RDC458709 QTG458708:QTG458709 QJK458708:QJK458709 PZO458708:PZO458709 PPS458708:PPS458709 PFW458708:PFW458709 OWA458708:OWA458709 OME458708:OME458709 OCI458708:OCI458709 NSM458708:NSM458709 NIQ458708:NIQ458709 MYU458708:MYU458709 MOY458708:MOY458709 MFC458708:MFC458709 LVG458708:LVG458709 LLK458708:LLK458709 LBO458708:LBO458709 KRS458708:KRS458709 KHW458708:KHW458709 JYA458708:JYA458709 JOE458708:JOE458709 JEI458708:JEI458709 IUM458708:IUM458709 IKQ458708:IKQ458709 IAU458708:IAU458709 HQY458708:HQY458709 HHC458708:HHC458709 GXG458708:GXG458709 GNK458708:GNK458709 GDO458708:GDO458709 FTS458708:FTS458709 FJW458708:FJW458709 FAA458708:FAA458709 EQE458708:EQE458709 EGI458708:EGI458709 DWM458708:DWM458709 DMQ458708:DMQ458709 DCU458708:DCU458709 CSY458708:CSY458709 CJC458708:CJC458709 BZG458708:BZG458709 BPK458708:BPK458709 BFO458708:BFO458709 AVS458708:AVS458709 ALW458708:ALW458709 ACA458708:ACA458709 SE458708:SE458709 II458708:II458709 M458904:M458905 WUU393172:WUU393173 WKY393172:WKY393173 WBC393172:WBC393173 VRG393172:VRG393173 VHK393172:VHK393173 UXO393172:UXO393173 UNS393172:UNS393173 UDW393172:UDW393173 TUA393172:TUA393173 TKE393172:TKE393173 TAI393172:TAI393173 SQM393172:SQM393173 SGQ393172:SGQ393173 RWU393172:RWU393173 RMY393172:RMY393173 RDC393172:RDC393173 QTG393172:QTG393173 QJK393172:QJK393173 PZO393172:PZO393173 PPS393172:PPS393173 PFW393172:PFW393173 OWA393172:OWA393173 OME393172:OME393173 OCI393172:OCI393173 NSM393172:NSM393173 NIQ393172:NIQ393173 MYU393172:MYU393173 MOY393172:MOY393173 MFC393172:MFC393173 LVG393172:LVG393173 LLK393172:LLK393173 LBO393172:LBO393173 KRS393172:KRS393173 KHW393172:KHW393173 JYA393172:JYA393173 JOE393172:JOE393173 JEI393172:JEI393173 IUM393172:IUM393173 IKQ393172:IKQ393173 IAU393172:IAU393173 HQY393172:HQY393173 HHC393172:HHC393173 GXG393172:GXG393173 GNK393172:GNK393173 GDO393172:GDO393173 FTS393172:FTS393173 FJW393172:FJW393173 FAA393172:FAA393173 EQE393172:EQE393173 EGI393172:EGI393173 DWM393172:DWM393173 DMQ393172:DMQ393173 DCU393172:DCU393173 CSY393172:CSY393173 CJC393172:CJC393173 BZG393172:BZG393173 BPK393172:BPK393173 BFO393172:BFO393173 AVS393172:AVS393173 ALW393172:ALW393173 ACA393172:ACA393173 SE393172:SE393173 II393172:II393173 M393368:M393369 WUU327636:WUU327637 WKY327636:WKY327637 WBC327636:WBC327637 VRG327636:VRG327637 VHK327636:VHK327637 UXO327636:UXO327637 UNS327636:UNS327637 UDW327636:UDW327637 TUA327636:TUA327637 TKE327636:TKE327637 TAI327636:TAI327637 SQM327636:SQM327637 SGQ327636:SGQ327637 RWU327636:RWU327637 RMY327636:RMY327637 RDC327636:RDC327637 QTG327636:QTG327637 QJK327636:QJK327637 PZO327636:PZO327637 PPS327636:PPS327637 PFW327636:PFW327637 OWA327636:OWA327637 OME327636:OME327637 OCI327636:OCI327637 NSM327636:NSM327637 NIQ327636:NIQ327637 MYU327636:MYU327637 MOY327636:MOY327637 MFC327636:MFC327637 LVG327636:LVG327637 LLK327636:LLK327637 LBO327636:LBO327637 KRS327636:KRS327637 KHW327636:KHW327637 JYA327636:JYA327637 JOE327636:JOE327637 JEI327636:JEI327637 IUM327636:IUM327637 IKQ327636:IKQ327637 IAU327636:IAU327637 HQY327636:HQY327637 HHC327636:HHC327637 GXG327636:GXG327637 GNK327636:GNK327637 GDO327636:GDO327637 FTS327636:FTS327637 FJW327636:FJW327637 FAA327636:FAA327637 EQE327636:EQE327637 EGI327636:EGI327637 DWM327636:DWM327637 DMQ327636:DMQ327637 DCU327636:DCU327637 CSY327636:CSY327637 CJC327636:CJC327637 BZG327636:BZG327637 BPK327636:BPK327637 BFO327636:BFO327637 AVS327636:AVS327637 ALW327636:ALW327637 ACA327636:ACA327637 SE327636:SE327637 II327636:II327637 M327832:M327833 WUU262100:WUU262101 WKY262100:WKY262101 WBC262100:WBC262101 VRG262100:VRG262101 VHK262100:VHK262101 UXO262100:UXO262101 UNS262100:UNS262101 UDW262100:UDW262101 TUA262100:TUA262101 TKE262100:TKE262101 TAI262100:TAI262101 SQM262100:SQM262101 SGQ262100:SGQ262101 RWU262100:RWU262101 RMY262100:RMY262101 RDC262100:RDC262101 QTG262100:QTG262101 QJK262100:QJK262101 PZO262100:PZO262101 PPS262100:PPS262101 PFW262100:PFW262101 OWA262100:OWA262101 OME262100:OME262101 OCI262100:OCI262101 NSM262100:NSM262101 NIQ262100:NIQ262101 MYU262100:MYU262101 MOY262100:MOY262101 MFC262100:MFC262101 LVG262100:LVG262101 LLK262100:LLK262101 LBO262100:LBO262101 KRS262100:KRS262101 KHW262100:KHW262101 JYA262100:JYA262101 JOE262100:JOE262101 JEI262100:JEI262101 IUM262100:IUM262101 IKQ262100:IKQ262101 IAU262100:IAU262101 HQY262100:HQY262101 HHC262100:HHC262101 GXG262100:GXG262101 GNK262100:GNK262101 GDO262100:GDO262101 FTS262100:FTS262101 FJW262100:FJW262101 FAA262100:FAA262101 EQE262100:EQE262101 EGI262100:EGI262101 DWM262100:DWM262101 DMQ262100:DMQ262101 DCU262100:DCU262101 CSY262100:CSY262101 CJC262100:CJC262101 BZG262100:BZG262101 BPK262100:BPK262101 BFO262100:BFO262101 AVS262100:AVS262101 ALW262100:ALW262101 ACA262100:ACA262101 SE262100:SE262101 II262100:II262101 M262296:M262297 WUU196564:WUU196565 WKY196564:WKY196565 WBC196564:WBC196565 VRG196564:VRG196565 VHK196564:VHK196565 UXO196564:UXO196565 UNS196564:UNS196565 UDW196564:UDW196565 TUA196564:TUA196565 TKE196564:TKE196565 TAI196564:TAI196565 SQM196564:SQM196565 SGQ196564:SGQ196565 RWU196564:RWU196565 RMY196564:RMY196565 RDC196564:RDC196565 QTG196564:QTG196565 QJK196564:QJK196565 PZO196564:PZO196565 PPS196564:PPS196565 PFW196564:PFW196565 OWA196564:OWA196565 OME196564:OME196565 OCI196564:OCI196565 NSM196564:NSM196565 NIQ196564:NIQ196565 MYU196564:MYU196565 MOY196564:MOY196565 MFC196564:MFC196565 LVG196564:LVG196565 LLK196564:LLK196565 LBO196564:LBO196565 KRS196564:KRS196565 KHW196564:KHW196565 JYA196564:JYA196565 JOE196564:JOE196565 JEI196564:JEI196565 IUM196564:IUM196565 IKQ196564:IKQ196565 IAU196564:IAU196565 HQY196564:HQY196565 HHC196564:HHC196565 GXG196564:GXG196565 GNK196564:GNK196565 GDO196564:GDO196565 FTS196564:FTS196565 FJW196564:FJW196565 FAA196564:FAA196565 EQE196564:EQE196565 EGI196564:EGI196565 DWM196564:DWM196565 DMQ196564:DMQ196565 DCU196564:DCU196565 CSY196564:CSY196565 CJC196564:CJC196565 BZG196564:BZG196565 BPK196564:BPK196565 BFO196564:BFO196565 AVS196564:AVS196565 ALW196564:ALW196565 ACA196564:ACA196565 SE196564:SE196565 II196564:II196565 M196760:M196761 WUU131028:WUU131029 WKY131028:WKY131029 WBC131028:WBC131029 VRG131028:VRG131029 VHK131028:VHK131029 UXO131028:UXO131029 UNS131028:UNS131029 UDW131028:UDW131029 TUA131028:TUA131029 TKE131028:TKE131029 TAI131028:TAI131029 SQM131028:SQM131029 SGQ131028:SGQ131029 RWU131028:RWU131029 RMY131028:RMY131029 RDC131028:RDC131029 QTG131028:QTG131029 QJK131028:QJK131029 PZO131028:PZO131029 PPS131028:PPS131029 PFW131028:PFW131029 OWA131028:OWA131029 OME131028:OME131029 OCI131028:OCI131029 NSM131028:NSM131029 NIQ131028:NIQ131029 MYU131028:MYU131029 MOY131028:MOY131029 MFC131028:MFC131029 LVG131028:LVG131029 LLK131028:LLK131029 LBO131028:LBO131029 KRS131028:KRS131029 KHW131028:KHW131029 JYA131028:JYA131029 JOE131028:JOE131029 JEI131028:JEI131029 IUM131028:IUM131029 IKQ131028:IKQ131029 IAU131028:IAU131029 HQY131028:HQY131029 HHC131028:HHC131029 GXG131028:GXG131029 GNK131028:GNK131029 GDO131028:GDO131029 FTS131028:FTS131029 FJW131028:FJW131029 FAA131028:FAA131029 EQE131028:EQE131029 EGI131028:EGI131029 DWM131028:DWM131029 DMQ131028:DMQ131029 DCU131028:DCU131029 CSY131028:CSY131029 CJC131028:CJC131029 BZG131028:BZG131029 BPK131028:BPK131029 BFO131028:BFO131029 AVS131028:AVS131029 ALW131028:ALW131029 ACA131028:ACA131029 SE131028:SE131029 II131028:II131029 M131224:M131225 WUU65492:WUU65493 WKY65492:WKY65493 WBC65492:WBC65493 VRG65492:VRG65493 VHK65492:VHK65493 UXO65492:UXO65493 UNS65492:UNS65493 UDW65492:UDW65493 TUA65492:TUA65493 TKE65492:TKE65493 TAI65492:TAI65493 SQM65492:SQM65493 SGQ65492:SGQ65493 RWU65492:RWU65493 RMY65492:RMY65493 RDC65492:RDC65493 QTG65492:QTG65493 QJK65492:QJK65493 PZO65492:PZO65493 PPS65492:PPS65493 PFW65492:PFW65493 OWA65492:OWA65493 OME65492:OME65493 OCI65492:OCI65493 NSM65492:NSM65493 NIQ65492:NIQ65493 MYU65492:MYU65493 MOY65492:MOY65493 MFC65492:MFC65493 LVG65492:LVG65493 LLK65492:LLK65493 LBO65492:LBO65493 KRS65492:KRS65493 KHW65492:KHW65493 JYA65492:JYA65493 JOE65492:JOE65493 JEI65492:JEI65493 IUM65492:IUM65493 IKQ65492:IKQ65493 IAU65492:IAU65493 HQY65492:HQY65493 HHC65492:HHC65493 GXG65492:GXG65493 GNK65492:GNK65493 GDO65492:GDO65493 FTS65492:FTS65493 FJW65492:FJW65493 FAA65492:FAA65493 EQE65492:EQE65493 EGI65492:EGI65493 DWM65492:DWM65493 DMQ65492:DMQ65493 DCU65492:DCU65493 CSY65492:CSY65493 CJC65492:CJC65493 BZG65492:BZG65493 BPK65492:BPK65493 BFO65492:BFO65493 AVS65492:AVS65493 ALW65492:ALW65493 ACA65492:ACA65493 SE65492:SE65493 II65492:II65493 M65688:M65689 WUU983007:WUU983009 WKY983007:WKY983009 WBC983007:WBC983009 VRG983007:VRG983009 VHK983007:VHK983009 UXO983007:UXO983009 UNS983007:UNS983009 UDW983007:UDW983009 TUA983007:TUA983009 TKE983007:TKE983009 TAI983007:TAI983009 SQM983007:SQM983009 SGQ983007:SGQ983009 RWU983007:RWU983009 RMY983007:RMY983009 RDC983007:RDC983009 QTG983007:QTG983009 QJK983007:QJK983009 PZO983007:PZO983009 PPS983007:PPS983009 PFW983007:PFW983009 OWA983007:OWA983009 OME983007:OME983009 OCI983007:OCI983009 NSM983007:NSM983009 NIQ983007:NIQ983009 MYU983007:MYU983009 MOY983007:MOY983009 MFC983007:MFC983009 LVG983007:LVG983009 LLK983007:LLK983009 LBO983007:LBO983009 KRS983007:KRS983009 KHW983007:KHW983009 JYA983007:JYA983009 JOE983007:JOE983009 JEI983007:JEI983009 IUM983007:IUM983009 IKQ983007:IKQ983009 IAU983007:IAU983009 HQY983007:HQY983009 HHC983007:HHC983009 GXG983007:GXG983009 GNK983007:GNK983009 GDO983007:GDO983009 FTS983007:FTS983009 FJW983007:FJW983009 FAA983007:FAA983009 EQE983007:EQE983009 EGI983007:EGI983009 DWM983007:DWM983009 DMQ983007:DMQ983009 DCU983007:DCU983009 CSY983007:CSY983009 CJC983007:CJC983009 BZG983007:BZG983009 BPK983007:BPK983009 BFO983007:BFO983009 AVS983007:AVS983009 ALW983007:ALW983009 ACA983007:ACA983009 SE983007:SE983009 II983007:II983009 M983203:M983205 WUU917471:WUU917473 WKY917471:WKY917473 WBC917471:WBC917473 VRG917471:VRG917473 VHK917471:VHK917473 UXO917471:UXO917473 UNS917471:UNS917473 UDW917471:UDW917473 TUA917471:TUA917473 TKE917471:TKE917473 TAI917471:TAI917473 SQM917471:SQM917473 SGQ917471:SGQ917473 RWU917471:RWU917473 RMY917471:RMY917473 RDC917471:RDC917473 QTG917471:QTG917473 QJK917471:QJK917473 PZO917471:PZO917473 PPS917471:PPS917473 PFW917471:PFW917473 OWA917471:OWA917473 OME917471:OME917473 OCI917471:OCI917473 NSM917471:NSM917473 NIQ917471:NIQ917473 MYU917471:MYU917473 MOY917471:MOY917473 MFC917471:MFC917473 LVG917471:LVG917473 LLK917471:LLK917473 LBO917471:LBO917473 KRS917471:KRS917473 KHW917471:KHW917473 JYA917471:JYA917473 JOE917471:JOE917473 JEI917471:JEI917473 IUM917471:IUM917473 IKQ917471:IKQ917473 IAU917471:IAU917473 HQY917471:HQY917473 HHC917471:HHC917473 GXG917471:GXG917473 GNK917471:GNK917473 GDO917471:GDO917473 FTS917471:FTS917473 FJW917471:FJW917473 FAA917471:FAA917473 EQE917471:EQE917473 EGI917471:EGI917473 DWM917471:DWM917473 DMQ917471:DMQ917473 DCU917471:DCU917473 CSY917471:CSY917473 CJC917471:CJC917473 BZG917471:BZG917473 BPK917471:BPK917473 BFO917471:BFO917473 AVS917471:AVS917473 ALW917471:ALW917473 ACA917471:ACA917473 SE917471:SE917473 II917471:II917473 M917667:M917669 WUU851935:WUU851937 WKY851935:WKY851937 WBC851935:WBC851937 VRG851935:VRG851937 VHK851935:VHK851937 UXO851935:UXO851937 UNS851935:UNS851937 UDW851935:UDW851937 TUA851935:TUA851937 TKE851935:TKE851937 TAI851935:TAI851937 SQM851935:SQM851937 SGQ851935:SGQ851937 RWU851935:RWU851937 RMY851935:RMY851937 RDC851935:RDC851937 QTG851935:QTG851937 QJK851935:QJK851937 PZO851935:PZO851937 PPS851935:PPS851937 PFW851935:PFW851937 OWA851935:OWA851937 OME851935:OME851937 OCI851935:OCI851937 NSM851935:NSM851937 NIQ851935:NIQ851937 MYU851935:MYU851937 MOY851935:MOY851937 MFC851935:MFC851937 LVG851935:LVG851937 LLK851935:LLK851937 LBO851935:LBO851937 KRS851935:KRS851937 KHW851935:KHW851937 JYA851935:JYA851937 JOE851935:JOE851937 JEI851935:JEI851937 IUM851935:IUM851937 IKQ851935:IKQ851937 IAU851935:IAU851937 HQY851935:HQY851937 HHC851935:HHC851937 GXG851935:GXG851937 GNK851935:GNK851937 GDO851935:GDO851937 FTS851935:FTS851937 FJW851935:FJW851937 FAA851935:FAA851937 EQE851935:EQE851937 EGI851935:EGI851937 DWM851935:DWM851937 DMQ851935:DMQ851937 DCU851935:DCU851937 CSY851935:CSY851937 CJC851935:CJC851937 BZG851935:BZG851937 BPK851935:BPK851937 BFO851935:BFO851937 AVS851935:AVS851937 ALW851935:ALW851937 ACA851935:ACA851937 SE851935:SE851937 II851935:II851937 M852131:M852133 WUU786399:WUU786401 WKY786399:WKY786401 WBC786399:WBC786401 VRG786399:VRG786401 VHK786399:VHK786401 UXO786399:UXO786401 UNS786399:UNS786401 UDW786399:UDW786401 TUA786399:TUA786401 TKE786399:TKE786401 TAI786399:TAI786401 SQM786399:SQM786401 SGQ786399:SGQ786401 RWU786399:RWU786401 RMY786399:RMY786401 RDC786399:RDC786401 QTG786399:QTG786401 QJK786399:QJK786401 PZO786399:PZO786401 PPS786399:PPS786401 PFW786399:PFW786401 OWA786399:OWA786401 OME786399:OME786401 OCI786399:OCI786401 NSM786399:NSM786401 NIQ786399:NIQ786401 MYU786399:MYU786401 MOY786399:MOY786401 MFC786399:MFC786401 LVG786399:LVG786401 LLK786399:LLK786401 LBO786399:LBO786401 KRS786399:KRS786401 KHW786399:KHW786401 JYA786399:JYA786401 JOE786399:JOE786401 JEI786399:JEI786401 IUM786399:IUM786401 IKQ786399:IKQ786401 IAU786399:IAU786401 HQY786399:HQY786401 HHC786399:HHC786401 GXG786399:GXG786401 GNK786399:GNK786401 GDO786399:GDO786401 FTS786399:FTS786401 FJW786399:FJW786401 FAA786399:FAA786401 EQE786399:EQE786401 EGI786399:EGI786401 DWM786399:DWM786401 DMQ786399:DMQ786401 DCU786399:DCU786401 CSY786399:CSY786401 CJC786399:CJC786401 BZG786399:BZG786401 BPK786399:BPK786401 BFO786399:BFO786401 AVS786399:AVS786401 ALW786399:ALW786401 ACA786399:ACA786401 SE786399:SE786401 II786399:II786401 M786595:M786597 WUU720863:WUU720865 WKY720863:WKY720865 WBC720863:WBC720865 VRG720863:VRG720865 VHK720863:VHK720865 UXO720863:UXO720865 UNS720863:UNS720865 UDW720863:UDW720865 TUA720863:TUA720865 TKE720863:TKE720865 TAI720863:TAI720865 SQM720863:SQM720865 SGQ720863:SGQ720865 RWU720863:RWU720865 RMY720863:RMY720865 RDC720863:RDC720865 QTG720863:QTG720865 QJK720863:QJK720865 PZO720863:PZO720865 PPS720863:PPS720865 PFW720863:PFW720865 OWA720863:OWA720865 OME720863:OME720865 OCI720863:OCI720865 NSM720863:NSM720865 NIQ720863:NIQ720865 MYU720863:MYU720865 MOY720863:MOY720865 MFC720863:MFC720865 LVG720863:LVG720865 LLK720863:LLK720865 LBO720863:LBO720865 KRS720863:KRS720865 KHW720863:KHW720865 JYA720863:JYA720865 JOE720863:JOE720865 JEI720863:JEI720865 IUM720863:IUM720865 IKQ720863:IKQ720865 IAU720863:IAU720865 HQY720863:HQY720865 HHC720863:HHC720865 GXG720863:GXG720865 GNK720863:GNK720865 GDO720863:GDO720865 FTS720863:FTS720865 FJW720863:FJW720865 FAA720863:FAA720865 EQE720863:EQE720865 EGI720863:EGI720865 DWM720863:DWM720865 DMQ720863:DMQ720865 DCU720863:DCU720865 CSY720863:CSY720865 CJC720863:CJC720865 BZG720863:BZG720865 BPK720863:BPK720865 BFO720863:BFO720865 AVS720863:AVS720865 ALW720863:ALW720865 ACA720863:ACA720865 SE720863:SE720865 II720863:II720865 M721059:M721061 WUU655327:WUU655329 WKY655327:WKY655329 WBC655327:WBC655329 VRG655327:VRG655329 VHK655327:VHK655329 UXO655327:UXO655329 UNS655327:UNS655329 UDW655327:UDW655329 TUA655327:TUA655329 TKE655327:TKE655329 TAI655327:TAI655329 SQM655327:SQM655329 SGQ655327:SGQ655329 RWU655327:RWU655329 RMY655327:RMY655329 RDC655327:RDC655329 QTG655327:QTG655329 QJK655327:QJK655329 PZO655327:PZO655329 PPS655327:PPS655329 PFW655327:PFW655329 OWA655327:OWA655329 OME655327:OME655329 OCI655327:OCI655329 NSM655327:NSM655329 NIQ655327:NIQ655329 MYU655327:MYU655329 MOY655327:MOY655329 MFC655327:MFC655329 LVG655327:LVG655329 LLK655327:LLK655329 LBO655327:LBO655329 KRS655327:KRS655329 KHW655327:KHW655329 JYA655327:JYA655329 JOE655327:JOE655329 JEI655327:JEI655329 IUM655327:IUM655329 IKQ655327:IKQ655329 IAU655327:IAU655329 HQY655327:HQY655329 HHC655327:HHC655329 GXG655327:GXG655329 GNK655327:GNK655329 GDO655327:GDO655329 FTS655327:FTS655329 FJW655327:FJW655329 FAA655327:FAA655329 EQE655327:EQE655329 EGI655327:EGI655329 DWM655327:DWM655329 DMQ655327:DMQ655329 DCU655327:DCU655329 CSY655327:CSY655329 CJC655327:CJC655329 BZG655327:BZG655329 BPK655327:BPK655329 BFO655327:BFO655329 AVS655327:AVS655329 ALW655327:ALW655329 ACA655327:ACA655329 SE655327:SE655329 II655327:II655329 M655523:M655525 WUU589791:WUU589793 WKY589791:WKY589793 WBC589791:WBC589793 VRG589791:VRG589793 VHK589791:VHK589793 UXO589791:UXO589793 UNS589791:UNS589793 UDW589791:UDW589793 TUA589791:TUA589793 TKE589791:TKE589793 TAI589791:TAI589793 SQM589791:SQM589793 SGQ589791:SGQ589793 RWU589791:RWU589793 RMY589791:RMY589793 RDC589791:RDC589793 QTG589791:QTG589793 QJK589791:QJK589793 PZO589791:PZO589793 PPS589791:PPS589793 PFW589791:PFW589793 OWA589791:OWA589793 OME589791:OME589793 OCI589791:OCI589793 NSM589791:NSM589793 NIQ589791:NIQ589793 MYU589791:MYU589793 MOY589791:MOY589793 MFC589791:MFC589793 LVG589791:LVG589793 LLK589791:LLK589793 LBO589791:LBO589793 KRS589791:KRS589793 KHW589791:KHW589793 JYA589791:JYA589793 JOE589791:JOE589793 JEI589791:JEI589793 IUM589791:IUM589793 IKQ589791:IKQ589793 IAU589791:IAU589793 HQY589791:HQY589793 HHC589791:HHC589793 GXG589791:GXG589793 GNK589791:GNK589793 GDO589791:GDO589793 FTS589791:FTS589793 FJW589791:FJW589793 FAA589791:FAA589793 EQE589791:EQE589793 EGI589791:EGI589793 DWM589791:DWM589793 DMQ589791:DMQ589793 DCU589791:DCU589793 CSY589791:CSY589793 CJC589791:CJC589793 BZG589791:BZG589793 BPK589791:BPK589793 BFO589791:BFO589793 AVS589791:AVS589793 ALW589791:ALW589793 ACA589791:ACA589793 SE589791:SE589793 II589791:II589793 M589987:M589989 WUU524255:WUU524257 WKY524255:WKY524257 WBC524255:WBC524257 VRG524255:VRG524257 VHK524255:VHK524257 UXO524255:UXO524257 UNS524255:UNS524257 UDW524255:UDW524257 TUA524255:TUA524257 TKE524255:TKE524257 TAI524255:TAI524257 SQM524255:SQM524257 SGQ524255:SGQ524257 RWU524255:RWU524257 RMY524255:RMY524257 RDC524255:RDC524257 QTG524255:QTG524257 QJK524255:QJK524257 PZO524255:PZO524257 PPS524255:PPS524257 PFW524255:PFW524257 OWA524255:OWA524257 OME524255:OME524257 OCI524255:OCI524257 NSM524255:NSM524257 NIQ524255:NIQ524257 MYU524255:MYU524257 MOY524255:MOY524257 MFC524255:MFC524257 LVG524255:LVG524257 LLK524255:LLK524257 LBO524255:LBO524257 KRS524255:KRS524257 KHW524255:KHW524257 JYA524255:JYA524257 JOE524255:JOE524257 JEI524255:JEI524257 IUM524255:IUM524257 IKQ524255:IKQ524257 IAU524255:IAU524257 HQY524255:HQY524257 HHC524255:HHC524257 GXG524255:GXG524257 GNK524255:GNK524257 GDO524255:GDO524257 FTS524255:FTS524257 FJW524255:FJW524257 FAA524255:FAA524257 EQE524255:EQE524257 EGI524255:EGI524257 DWM524255:DWM524257 DMQ524255:DMQ524257 DCU524255:DCU524257 CSY524255:CSY524257 CJC524255:CJC524257 BZG524255:BZG524257 BPK524255:BPK524257 BFO524255:BFO524257 AVS524255:AVS524257 ALW524255:ALW524257 ACA524255:ACA524257 SE524255:SE524257 II524255:II524257 M524451:M524453 WUU458719:WUU458721 WKY458719:WKY458721 WBC458719:WBC458721 VRG458719:VRG458721 VHK458719:VHK458721 UXO458719:UXO458721 UNS458719:UNS458721 UDW458719:UDW458721 TUA458719:TUA458721 TKE458719:TKE458721 TAI458719:TAI458721 SQM458719:SQM458721 SGQ458719:SGQ458721 RWU458719:RWU458721 RMY458719:RMY458721 RDC458719:RDC458721 QTG458719:QTG458721 QJK458719:QJK458721 PZO458719:PZO458721 PPS458719:PPS458721 PFW458719:PFW458721 OWA458719:OWA458721 OME458719:OME458721 OCI458719:OCI458721 NSM458719:NSM458721 NIQ458719:NIQ458721 MYU458719:MYU458721 MOY458719:MOY458721 MFC458719:MFC458721 LVG458719:LVG458721 LLK458719:LLK458721 LBO458719:LBO458721 KRS458719:KRS458721 KHW458719:KHW458721 JYA458719:JYA458721 JOE458719:JOE458721 JEI458719:JEI458721 IUM458719:IUM458721 IKQ458719:IKQ458721 IAU458719:IAU458721 HQY458719:HQY458721 HHC458719:HHC458721 GXG458719:GXG458721 GNK458719:GNK458721 GDO458719:GDO458721 FTS458719:FTS458721 FJW458719:FJW458721 FAA458719:FAA458721 EQE458719:EQE458721 EGI458719:EGI458721 DWM458719:DWM458721 DMQ458719:DMQ458721 DCU458719:DCU458721 CSY458719:CSY458721 CJC458719:CJC458721 BZG458719:BZG458721 BPK458719:BPK458721 BFO458719:BFO458721 AVS458719:AVS458721 ALW458719:ALW458721 ACA458719:ACA458721 SE458719:SE458721 II458719:II458721 M458915:M458917 WUU393183:WUU393185 WKY393183:WKY393185 WBC393183:WBC393185 VRG393183:VRG393185 VHK393183:VHK393185 UXO393183:UXO393185 UNS393183:UNS393185 UDW393183:UDW393185 TUA393183:TUA393185 TKE393183:TKE393185 TAI393183:TAI393185 SQM393183:SQM393185 SGQ393183:SGQ393185 RWU393183:RWU393185 RMY393183:RMY393185 RDC393183:RDC393185 QTG393183:QTG393185 QJK393183:QJK393185 PZO393183:PZO393185 PPS393183:PPS393185 PFW393183:PFW393185 OWA393183:OWA393185 OME393183:OME393185 OCI393183:OCI393185 NSM393183:NSM393185 NIQ393183:NIQ393185 MYU393183:MYU393185 MOY393183:MOY393185 MFC393183:MFC393185 LVG393183:LVG393185 LLK393183:LLK393185 LBO393183:LBO393185 KRS393183:KRS393185 KHW393183:KHW393185 JYA393183:JYA393185 JOE393183:JOE393185 JEI393183:JEI393185 IUM393183:IUM393185 IKQ393183:IKQ393185 IAU393183:IAU393185 HQY393183:HQY393185 HHC393183:HHC393185 GXG393183:GXG393185 GNK393183:GNK393185 GDO393183:GDO393185 FTS393183:FTS393185 FJW393183:FJW393185 FAA393183:FAA393185 EQE393183:EQE393185 EGI393183:EGI393185 DWM393183:DWM393185 DMQ393183:DMQ393185 DCU393183:DCU393185 CSY393183:CSY393185 CJC393183:CJC393185 BZG393183:BZG393185 BPK393183:BPK393185 BFO393183:BFO393185 AVS393183:AVS393185 ALW393183:ALW393185 ACA393183:ACA393185 SE393183:SE393185 II393183:II393185 M393379:M393381 WUU327647:WUU327649 WKY327647:WKY327649 WBC327647:WBC327649 VRG327647:VRG327649 VHK327647:VHK327649 UXO327647:UXO327649 UNS327647:UNS327649 UDW327647:UDW327649 TUA327647:TUA327649 TKE327647:TKE327649 TAI327647:TAI327649 SQM327647:SQM327649 SGQ327647:SGQ327649 RWU327647:RWU327649 RMY327647:RMY327649 RDC327647:RDC327649 QTG327647:QTG327649 QJK327647:QJK327649 PZO327647:PZO327649 PPS327647:PPS327649 PFW327647:PFW327649 OWA327647:OWA327649 OME327647:OME327649 OCI327647:OCI327649 NSM327647:NSM327649 NIQ327647:NIQ327649 MYU327647:MYU327649 MOY327647:MOY327649 MFC327647:MFC327649 LVG327647:LVG327649 LLK327647:LLK327649 LBO327647:LBO327649 KRS327647:KRS327649 KHW327647:KHW327649 JYA327647:JYA327649 JOE327647:JOE327649 JEI327647:JEI327649 IUM327647:IUM327649 IKQ327647:IKQ327649 IAU327647:IAU327649 HQY327647:HQY327649 HHC327647:HHC327649 GXG327647:GXG327649 GNK327647:GNK327649 GDO327647:GDO327649 FTS327647:FTS327649 FJW327647:FJW327649 FAA327647:FAA327649 EQE327647:EQE327649 EGI327647:EGI327649 DWM327647:DWM327649 DMQ327647:DMQ327649 DCU327647:DCU327649 CSY327647:CSY327649 CJC327647:CJC327649 BZG327647:BZG327649 BPK327647:BPK327649 BFO327647:BFO327649 AVS327647:AVS327649 ALW327647:ALW327649 ACA327647:ACA327649 SE327647:SE327649 II327647:II327649 M327843:M327845 WUU262111:WUU262113 WKY262111:WKY262113 WBC262111:WBC262113 VRG262111:VRG262113 VHK262111:VHK262113 UXO262111:UXO262113 UNS262111:UNS262113 UDW262111:UDW262113 TUA262111:TUA262113 TKE262111:TKE262113 TAI262111:TAI262113 SQM262111:SQM262113 SGQ262111:SGQ262113 RWU262111:RWU262113 RMY262111:RMY262113 RDC262111:RDC262113 QTG262111:QTG262113 QJK262111:QJK262113 PZO262111:PZO262113 PPS262111:PPS262113 PFW262111:PFW262113 OWA262111:OWA262113 OME262111:OME262113 OCI262111:OCI262113 NSM262111:NSM262113 NIQ262111:NIQ262113 MYU262111:MYU262113 MOY262111:MOY262113 MFC262111:MFC262113 LVG262111:LVG262113 LLK262111:LLK262113 LBO262111:LBO262113 KRS262111:KRS262113 KHW262111:KHW262113 JYA262111:JYA262113 JOE262111:JOE262113 JEI262111:JEI262113 IUM262111:IUM262113 IKQ262111:IKQ262113 IAU262111:IAU262113 HQY262111:HQY262113 HHC262111:HHC262113 GXG262111:GXG262113 GNK262111:GNK262113 GDO262111:GDO262113 FTS262111:FTS262113 FJW262111:FJW262113 FAA262111:FAA262113 EQE262111:EQE262113 EGI262111:EGI262113 DWM262111:DWM262113 DMQ262111:DMQ262113 DCU262111:DCU262113 CSY262111:CSY262113 CJC262111:CJC262113 BZG262111:BZG262113 BPK262111:BPK262113 BFO262111:BFO262113 AVS262111:AVS262113 ALW262111:ALW262113 ACA262111:ACA262113 SE262111:SE262113 II262111:II262113 M262307:M262309 WUU196575:WUU196577 WKY196575:WKY196577 WBC196575:WBC196577 VRG196575:VRG196577 VHK196575:VHK196577 UXO196575:UXO196577 UNS196575:UNS196577 UDW196575:UDW196577 TUA196575:TUA196577 TKE196575:TKE196577 TAI196575:TAI196577 SQM196575:SQM196577 SGQ196575:SGQ196577 RWU196575:RWU196577 RMY196575:RMY196577 RDC196575:RDC196577 QTG196575:QTG196577 QJK196575:QJK196577 PZO196575:PZO196577 PPS196575:PPS196577 PFW196575:PFW196577 OWA196575:OWA196577 OME196575:OME196577 OCI196575:OCI196577 NSM196575:NSM196577 NIQ196575:NIQ196577 MYU196575:MYU196577 MOY196575:MOY196577 MFC196575:MFC196577 LVG196575:LVG196577 LLK196575:LLK196577 LBO196575:LBO196577 KRS196575:KRS196577 KHW196575:KHW196577 JYA196575:JYA196577 JOE196575:JOE196577 JEI196575:JEI196577 IUM196575:IUM196577 IKQ196575:IKQ196577 IAU196575:IAU196577 HQY196575:HQY196577 HHC196575:HHC196577 GXG196575:GXG196577 GNK196575:GNK196577 GDO196575:GDO196577 FTS196575:FTS196577 FJW196575:FJW196577 FAA196575:FAA196577 EQE196575:EQE196577 EGI196575:EGI196577 DWM196575:DWM196577 DMQ196575:DMQ196577 DCU196575:DCU196577 CSY196575:CSY196577 CJC196575:CJC196577 BZG196575:BZG196577 BPK196575:BPK196577 BFO196575:BFO196577 AVS196575:AVS196577 ALW196575:ALW196577 ACA196575:ACA196577 SE196575:SE196577 II196575:II196577 M196771:M196773 WUU131039:WUU131041 WKY131039:WKY131041 WBC131039:WBC131041 VRG131039:VRG131041 VHK131039:VHK131041 UXO131039:UXO131041 UNS131039:UNS131041 UDW131039:UDW131041 TUA131039:TUA131041 TKE131039:TKE131041 TAI131039:TAI131041 SQM131039:SQM131041 SGQ131039:SGQ131041 RWU131039:RWU131041 RMY131039:RMY131041 RDC131039:RDC131041 QTG131039:QTG131041 QJK131039:QJK131041 PZO131039:PZO131041 PPS131039:PPS131041 PFW131039:PFW131041 OWA131039:OWA131041 OME131039:OME131041 OCI131039:OCI131041 NSM131039:NSM131041 NIQ131039:NIQ131041 MYU131039:MYU131041 MOY131039:MOY131041 MFC131039:MFC131041 LVG131039:LVG131041 LLK131039:LLK131041 LBO131039:LBO131041 KRS131039:KRS131041 KHW131039:KHW131041 JYA131039:JYA131041 JOE131039:JOE131041 JEI131039:JEI131041 IUM131039:IUM131041 IKQ131039:IKQ131041 IAU131039:IAU131041 HQY131039:HQY131041 HHC131039:HHC131041 GXG131039:GXG131041 GNK131039:GNK131041 GDO131039:GDO131041 FTS131039:FTS131041 FJW131039:FJW131041 FAA131039:FAA131041 EQE131039:EQE131041 EGI131039:EGI131041 DWM131039:DWM131041 DMQ131039:DMQ131041 DCU131039:DCU131041 CSY131039:CSY131041 CJC131039:CJC131041 BZG131039:BZG131041 BPK131039:BPK131041 BFO131039:BFO131041 AVS131039:AVS131041 ALW131039:ALW131041 ACA131039:ACA131041 SE131039:SE131041 II131039:II131041 M131235:M131237 WUU65503:WUU65505 WKY65503:WKY65505 WBC65503:WBC65505 VRG65503:VRG65505 VHK65503:VHK65505 UXO65503:UXO65505 UNS65503:UNS65505 UDW65503:UDW65505 TUA65503:TUA65505 TKE65503:TKE65505 TAI65503:TAI65505 SQM65503:SQM65505 SGQ65503:SGQ65505 RWU65503:RWU65505 RMY65503:RMY65505 RDC65503:RDC65505 QTG65503:QTG65505 QJK65503:QJK65505 PZO65503:PZO65505 PPS65503:PPS65505 PFW65503:PFW65505 OWA65503:OWA65505 OME65503:OME65505 OCI65503:OCI65505 NSM65503:NSM65505 NIQ65503:NIQ65505 MYU65503:MYU65505 MOY65503:MOY65505 MFC65503:MFC65505 LVG65503:LVG65505 LLK65503:LLK65505 LBO65503:LBO65505 KRS65503:KRS65505 KHW65503:KHW65505 JYA65503:JYA65505 JOE65503:JOE65505 JEI65503:JEI65505 IUM65503:IUM65505 IKQ65503:IKQ65505 IAU65503:IAU65505 HQY65503:HQY65505 HHC65503:HHC65505 GXG65503:GXG65505 GNK65503:GNK65505 GDO65503:GDO65505 FTS65503:FTS65505 FJW65503:FJW65505 FAA65503:FAA65505 EQE65503:EQE65505 EGI65503:EGI65505 DWM65503:DWM65505 DMQ65503:DMQ65505 DCU65503:DCU65505 CSY65503:CSY65505 CJC65503:CJC65505 BZG65503:BZG65505 BPK65503:BPK65505 BFO65503:BFO65505 AVS65503:AVS65505 ALW65503:ALW65505 ACA65503:ACA65505 SE65503:SE65505 II65503:II65505 M65699:M65701 WUU983001:WUU983004 WKY983001:WKY983004 WBC983001:WBC983004 VRG983001:VRG983004 VHK983001:VHK983004 UXO983001:UXO983004 UNS983001:UNS983004 UDW983001:UDW983004 TUA983001:TUA983004 TKE983001:TKE983004 TAI983001:TAI983004 SQM983001:SQM983004 SGQ983001:SGQ983004 RWU983001:RWU983004 RMY983001:RMY983004 RDC983001:RDC983004 QTG983001:QTG983004 QJK983001:QJK983004 PZO983001:PZO983004 PPS983001:PPS983004 PFW983001:PFW983004 OWA983001:OWA983004 OME983001:OME983004 OCI983001:OCI983004 NSM983001:NSM983004 NIQ983001:NIQ983004 MYU983001:MYU983004 MOY983001:MOY983004 MFC983001:MFC983004 LVG983001:LVG983004 LLK983001:LLK983004 LBO983001:LBO983004 KRS983001:KRS983004 KHW983001:KHW983004 JYA983001:JYA983004 JOE983001:JOE983004 JEI983001:JEI983004 IUM983001:IUM983004 IKQ983001:IKQ983004 IAU983001:IAU983004 HQY983001:HQY983004 HHC983001:HHC983004 GXG983001:GXG983004 GNK983001:GNK983004 GDO983001:GDO983004 FTS983001:FTS983004 FJW983001:FJW983004 FAA983001:FAA983004 EQE983001:EQE983004 EGI983001:EGI983004 DWM983001:DWM983004 DMQ983001:DMQ983004 DCU983001:DCU983004 CSY983001:CSY983004 CJC983001:CJC983004 BZG983001:BZG983004 BPK983001:BPK983004 BFO983001:BFO983004 AVS983001:AVS983004 ALW983001:ALW983004 ACA983001:ACA983004 SE983001:SE983004 II983001:II983004 M983197:M983200 WUU917465:WUU917468 WKY917465:WKY917468 WBC917465:WBC917468 VRG917465:VRG917468 VHK917465:VHK917468 UXO917465:UXO917468 UNS917465:UNS917468 UDW917465:UDW917468 TUA917465:TUA917468 TKE917465:TKE917468 TAI917465:TAI917468 SQM917465:SQM917468 SGQ917465:SGQ917468 RWU917465:RWU917468 RMY917465:RMY917468 RDC917465:RDC917468 QTG917465:QTG917468 QJK917465:QJK917468 PZO917465:PZO917468 PPS917465:PPS917468 PFW917465:PFW917468 OWA917465:OWA917468 OME917465:OME917468 OCI917465:OCI917468 NSM917465:NSM917468 NIQ917465:NIQ917468 MYU917465:MYU917468 MOY917465:MOY917468 MFC917465:MFC917468 LVG917465:LVG917468 LLK917465:LLK917468 LBO917465:LBO917468 KRS917465:KRS917468 KHW917465:KHW917468 JYA917465:JYA917468 JOE917465:JOE917468 JEI917465:JEI917468 IUM917465:IUM917468 IKQ917465:IKQ917468 IAU917465:IAU917468 HQY917465:HQY917468 HHC917465:HHC917468 GXG917465:GXG917468 GNK917465:GNK917468 GDO917465:GDO917468 FTS917465:FTS917468 FJW917465:FJW917468 FAA917465:FAA917468 EQE917465:EQE917468 EGI917465:EGI917468 DWM917465:DWM917468 DMQ917465:DMQ917468 DCU917465:DCU917468 CSY917465:CSY917468 CJC917465:CJC917468 BZG917465:BZG917468 BPK917465:BPK917468 BFO917465:BFO917468 AVS917465:AVS917468 ALW917465:ALW917468 ACA917465:ACA917468 SE917465:SE917468 II917465:II917468 M917661:M917664 WUU851929:WUU851932 WKY851929:WKY851932 WBC851929:WBC851932 VRG851929:VRG851932 VHK851929:VHK851932 UXO851929:UXO851932 UNS851929:UNS851932 UDW851929:UDW851932 TUA851929:TUA851932 TKE851929:TKE851932 TAI851929:TAI851932 SQM851929:SQM851932 SGQ851929:SGQ851932 RWU851929:RWU851932 RMY851929:RMY851932 RDC851929:RDC851932 QTG851929:QTG851932 QJK851929:QJK851932 PZO851929:PZO851932 PPS851929:PPS851932 PFW851929:PFW851932 OWA851929:OWA851932 OME851929:OME851932 OCI851929:OCI851932 NSM851929:NSM851932 NIQ851929:NIQ851932 MYU851929:MYU851932 MOY851929:MOY851932 MFC851929:MFC851932 LVG851929:LVG851932 LLK851929:LLK851932 LBO851929:LBO851932 KRS851929:KRS851932 KHW851929:KHW851932 JYA851929:JYA851932 JOE851929:JOE851932 JEI851929:JEI851932 IUM851929:IUM851932 IKQ851929:IKQ851932 IAU851929:IAU851932 HQY851929:HQY851932 HHC851929:HHC851932 GXG851929:GXG851932 GNK851929:GNK851932 GDO851929:GDO851932 FTS851929:FTS851932 FJW851929:FJW851932 FAA851929:FAA851932 EQE851929:EQE851932 EGI851929:EGI851932 DWM851929:DWM851932 DMQ851929:DMQ851932 DCU851929:DCU851932 CSY851929:CSY851932 CJC851929:CJC851932 BZG851929:BZG851932 BPK851929:BPK851932 BFO851929:BFO851932 AVS851929:AVS851932 ALW851929:ALW851932 ACA851929:ACA851932 SE851929:SE851932 II851929:II851932 M852125:M852128 WUU786393:WUU786396 WKY786393:WKY786396 WBC786393:WBC786396 VRG786393:VRG786396 VHK786393:VHK786396 UXO786393:UXO786396 UNS786393:UNS786396 UDW786393:UDW786396 TUA786393:TUA786396 TKE786393:TKE786396 TAI786393:TAI786396 SQM786393:SQM786396 SGQ786393:SGQ786396 RWU786393:RWU786396 RMY786393:RMY786396 RDC786393:RDC786396 QTG786393:QTG786396 QJK786393:QJK786396 PZO786393:PZO786396 PPS786393:PPS786396 PFW786393:PFW786396 OWA786393:OWA786396 OME786393:OME786396 OCI786393:OCI786396 NSM786393:NSM786396 NIQ786393:NIQ786396 MYU786393:MYU786396 MOY786393:MOY786396 MFC786393:MFC786396 LVG786393:LVG786396 LLK786393:LLK786396 LBO786393:LBO786396 KRS786393:KRS786396 KHW786393:KHW786396 JYA786393:JYA786396 JOE786393:JOE786396 JEI786393:JEI786396 IUM786393:IUM786396 IKQ786393:IKQ786396 IAU786393:IAU786396 HQY786393:HQY786396 HHC786393:HHC786396 GXG786393:GXG786396 GNK786393:GNK786396 GDO786393:GDO786396 FTS786393:FTS786396 FJW786393:FJW786396 FAA786393:FAA786396 EQE786393:EQE786396 EGI786393:EGI786396 DWM786393:DWM786396 DMQ786393:DMQ786396 DCU786393:DCU786396 CSY786393:CSY786396 CJC786393:CJC786396 BZG786393:BZG786396 BPK786393:BPK786396 BFO786393:BFO786396 AVS786393:AVS786396 ALW786393:ALW786396 ACA786393:ACA786396 SE786393:SE786396 II786393:II786396 M786589:M786592 WUU720857:WUU720860 WKY720857:WKY720860 WBC720857:WBC720860 VRG720857:VRG720860 VHK720857:VHK720860 UXO720857:UXO720860 UNS720857:UNS720860 UDW720857:UDW720860 TUA720857:TUA720860 TKE720857:TKE720860 TAI720857:TAI720860 SQM720857:SQM720860 SGQ720857:SGQ720860 RWU720857:RWU720860 RMY720857:RMY720860 RDC720857:RDC720860 QTG720857:QTG720860 QJK720857:QJK720860 PZO720857:PZO720860 PPS720857:PPS720860 PFW720857:PFW720860 OWA720857:OWA720860 OME720857:OME720860 OCI720857:OCI720860 NSM720857:NSM720860 NIQ720857:NIQ720860 MYU720857:MYU720860 MOY720857:MOY720860 MFC720857:MFC720860 LVG720857:LVG720860 LLK720857:LLK720860 LBO720857:LBO720860 KRS720857:KRS720860 KHW720857:KHW720860 JYA720857:JYA720860 JOE720857:JOE720860 JEI720857:JEI720860 IUM720857:IUM720860 IKQ720857:IKQ720860 IAU720857:IAU720860 HQY720857:HQY720860 HHC720857:HHC720860 GXG720857:GXG720860 GNK720857:GNK720860 GDO720857:GDO720860 FTS720857:FTS720860 FJW720857:FJW720860 FAA720857:FAA720860 EQE720857:EQE720860 EGI720857:EGI720860 DWM720857:DWM720860 DMQ720857:DMQ720860 DCU720857:DCU720860 CSY720857:CSY720860 CJC720857:CJC720860 BZG720857:BZG720860 BPK720857:BPK720860 BFO720857:BFO720860 AVS720857:AVS720860 ALW720857:ALW720860 ACA720857:ACA720860 SE720857:SE720860 II720857:II720860 M721053:M721056 WUU655321:WUU655324 WKY655321:WKY655324 WBC655321:WBC655324 VRG655321:VRG655324 VHK655321:VHK655324 UXO655321:UXO655324 UNS655321:UNS655324 UDW655321:UDW655324 TUA655321:TUA655324 TKE655321:TKE655324 TAI655321:TAI655324 SQM655321:SQM655324 SGQ655321:SGQ655324 RWU655321:RWU655324 RMY655321:RMY655324 RDC655321:RDC655324 QTG655321:QTG655324 QJK655321:QJK655324 PZO655321:PZO655324 PPS655321:PPS655324 PFW655321:PFW655324 OWA655321:OWA655324 OME655321:OME655324 OCI655321:OCI655324 NSM655321:NSM655324 NIQ655321:NIQ655324 MYU655321:MYU655324 MOY655321:MOY655324 MFC655321:MFC655324 LVG655321:LVG655324 LLK655321:LLK655324 LBO655321:LBO655324 KRS655321:KRS655324 KHW655321:KHW655324 JYA655321:JYA655324 JOE655321:JOE655324 JEI655321:JEI655324 IUM655321:IUM655324 IKQ655321:IKQ655324 IAU655321:IAU655324 HQY655321:HQY655324 HHC655321:HHC655324 GXG655321:GXG655324 GNK655321:GNK655324 GDO655321:GDO655324 FTS655321:FTS655324 FJW655321:FJW655324 FAA655321:FAA655324 EQE655321:EQE655324 EGI655321:EGI655324 DWM655321:DWM655324 DMQ655321:DMQ655324 DCU655321:DCU655324 CSY655321:CSY655324 CJC655321:CJC655324 BZG655321:BZG655324 BPK655321:BPK655324 BFO655321:BFO655324 AVS655321:AVS655324 ALW655321:ALW655324 ACA655321:ACA655324 SE655321:SE655324 II655321:II655324 M655517:M655520 WUU589785:WUU589788 WKY589785:WKY589788 WBC589785:WBC589788 VRG589785:VRG589788 VHK589785:VHK589788 UXO589785:UXO589788 UNS589785:UNS589788 UDW589785:UDW589788 TUA589785:TUA589788 TKE589785:TKE589788 TAI589785:TAI589788 SQM589785:SQM589788 SGQ589785:SGQ589788 RWU589785:RWU589788 RMY589785:RMY589788 RDC589785:RDC589788 QTG589785:QTG589788 QJK589785:QJK589788 PZO589785:PZO589788 PPS589785:PPS589788 PFW589785:PFW589788 OWA589785:OWA589788 OME589785:OME589788 OCI589785:OCI589788 NSM589785:NSM589788 NIQ589785:NIQ589788 MYU589785:MYU589788 MOY589785:MOY589788 MFC589785:MFC589788 LVG589785:LVG589788 LLK589785:LLK589788 LBO589785:LBO589788 KRS589785:KRS589788 KHW589785:KHW589788 JYA589785:JYA589788 JOE589785:JOE589788 JEI589785:JEI589788 IUM589785:IUM589788 IKQ589785:IKQ589788 IAU589785:IAU589788 HQY589785:HQY589788 HHC589785:HHC589788 GXG589785:GXG589788 GNK589785:GNK589788 GDO589785:GDO589788 FTS589785:FTS589788 FJW589785:FJW589788 FAA589785:FAA589788 EQE589785:EQE589788 EGI589785:EGI589788 DWM589785:DWM589788 DMQ589785:DMQ589788 DCU589785:DCU589788 CSY589785:CSY589788 CJC589785:CJC589788 BZG589785:BZG589788 BPK589785:BPK589788 BFO589785:BFO589788 AVS589785:AVS589788 ALW589785:ALW589788 ACA589785:ACA589788 SE589785:SE589788 II589785:II589788 M589981:M589984 WUU524249:WUU524252 WKY524249:WKY524252 WBC524249:WBC524252 VRG524249:VRG524252 VHK524249:VHK524252 UXO524249:UXO524252 UNS524249:UNS524252 UDW524249:UDW524252 TUA524249:TUA524252 TKE524249:TKE524252 TAI524249:TAI524252 SQM524249:SQM524252 SGQ524249:SGQ524252 RWU524249:RWU524252 RMY524249:RMY524252 RDC524249:RDC524252 QTG524249:QTG524252 QJK524249:QJK524252 PZO524249:PZO524252 PPS524249:PPS524252 PFW524249:PFW524252 OWA524249:OWA524252 OME524249:OME524252 OCI524249:OCI524252 NSM524249:NSM524252 NIQ524249:NIQ524252 MYU524249:MYU524252 MOY524249:MOY524252 MFC524249:MFC524252 LVG524249:LVG524252 LLK524249:LLK524252 LBO524249:LBO524252 KRS524249:KRS524252 KHW524249:KHW524252 JYA524249:JYA524252 JOE524249:JOE524252 JEI524249:JEI524252 IUM524249:IUM524252 IKQ524249:IKQ524252 IAU524249:IAU524252 HQY524249:HQY524252 HHC524249:HHC524252 GXG524249:GXG524252 GNK524249:GNK524252 GDO524249:GDO524252 FTS524249:FTS524252 FJW524249:FJW524252 FAA524249:FAA524252 EQE524249:EQE524252 EGI524249:EGI524252 DWM524249:DWM524252 DMQ524249:DMQ524252 DCU524249:DCU524252 CSY524249:CSY524252 CJC524249:CJC524252 BZG524249:BZG524252 BPK524249:BPK524252 BFO524249:BFO524252 AVS524249:AVS524252 ALW524249:ALW524252 ACA524249:ACA524252 SE524249:SE524252 II524249:II524252 M524445:M524448 WUU458713:WUU458716 WKY458713:WKY458716 WBC458713:WBC458716 VRG458713:VRG458716 VHK458713:VHK458716 UXO458713:UXO458716 UNS458713:UNS458716 UDW458713:UDW458716 TUA458713:TUA458716 TKE458713:TKE458716 TAI458713:TAI458716 SQM458713:SQM458716 SGQ458713:SGQ458716 RWU458713:RWU458716 RMY458713:RMY458716 RDC458713:RDC458716 QTG458713:QTG458716 QJK458713:QJK458716 PZO458713:PZO458716 PPS458713:PPS458716 PFW458713:PFW458716 OWA458713:OWA458716 OME458713:OME458716 OCI458713:OCI458716 NSM458713:NSM458716 NIQ458713:NIQ458716 MYU458713:MYU458716 MOY458713:MOY458716 MFC458713:MFC458716 LVG458713:LVG458716 LLK458713:LLK458716 LBO458713:LBO458716 KRS458713:KRS458716 KHW458713:KHW458716 JYA458713:JYA458716 JOE458713:JOE458716 JEI458713:JEI458716 IUM458713:IUM458716 IKQ458713:IKQ458716 IAU458713:IAU458716 HQY458713:HQY458716 HHC458713:HHC458716 GXG458713:GXG458716 GNK458713:GNK458716 GDO458713:GDO458716 FTS458713:FTS458716 FJW458713:FJW458716 FAA458713:FAA458716 EQE458713:EQE458716 EGI458713:EGI458716 DWM458713:DWM458716 DMQ458713:DMQ458716 DCU458713:DCU458716 CSY458713:CSY458716 CJC458713:CJC458716 BZG458713:BZG458716 BPK458713:BPK458716 BFO458713:BFO458716 AVS458713:AVS458716 ALW458713:ALW458716 ACA458713:ACA458716 SE458713:SE458716 II458713:II458716 M458909:M458912 WUU393177:WUU393180 WKY393177:WKY393180 WBC393177:WBC393180 VRG393177:VRG393180 VHK393177:VHK393180 UXO393177:UXO393180 UNS393177:UNS393180 UDW393177:UDW393180 TUA393177:TUA393180 TKE393177:TKE393180 TAI393177:TAI393180 SQM393177:SQM393180 SGQ393177:SGQ393180 RWU393177:RWU393180 RMY393177:RMY393180 RDC393177:RDC393180 QTG393177:QTG393180 QJK393177:QJK393180 PZO393177:PZO393180 PPS393177:PPS393180 PFW393177:PFW393180 OWA393177:OWA393180 OME393177:OME393180 OCI393177:OCI393180 NSM393177:NSM393180 NIQ393177:NIQ393180 MYU393177:MYU393180 MOY393177:MOY393180 MFC393177:MFC393180 LVG393177:LVG393180 LLK393177:LLK393180 LBO393177:LBO393180 KRS393177:KRS393180 KHW393177:KHW393180 JYA393177:JYA393180 JOE393177:JOE393180 JEI393177:JEI393180 IUM393177:IUM393180 IKQ393177:IKQ393180 IAU393177:IAU393180 HQY393177:HQY393180 HHC393177:HHC393180 GXG393177:GXG393180 GNK393177:GNK393180 GDO393177:GDO393180 FTS393177:FTS393180 FJW393177:FJW393180 FAA393177:FAA393180 EQE393177:EQE393180 EGI393177:EGI393180 DWM393177:DWM393180 DMQ393177:DMQ393180 DCU393177:DCU393180 CSY393177:CSY393180 CJC393177:CJC393180 BZG393177:BZG393180 BPK393177:BPK393180 BFO393177:BFO393180 AVS393177:AVS393180 ALW393177:ALW393180 ACA393177:ACA393180 SE393177:SE393180 II393177:II393180 M393373:M393376 WUU327641:WUU327644 WKY327641:WKY327644 WBC327641:WBC327644 VRG327641:VRG327644 VHK327641:VHK327644 UXO327641:UXO327644 UNS327641:UNS327644 UDW327641:UDW327644 TUA327641:TUA327644 TKE327641:TKE327644 TAI327641:TAI327644 SQM327641:SQM327644 SGQ327641:SGQ327644 RWU327641:RWU327644 RMY327641:RMY327644 RDC327641:RDC327644 QTG327641:QTG327644 QJK327641:QJK327644 PZO327641:PZO327644 PPS327641:PPS327644 PFW327641:PFW327644 OWA327641:OWA327644 OME327641:OME327644 OCI327641:OCI327644 NSM327641:NSM327644 NIQ327641:NIQ327644 MYU327641:MYU327644 MOY327641:MOY327644 MFC327641:MFC327644 LVG327641:LVG327644 LLK327641:LLK327644 LBO327641:LBO327644 KRS327641:KRS327644 KHW327641:KHW327644 JYA327641:JYA327644 JOE327641:JOE327644 JEI327641:JEI327644 IUM327641:IUM327644 IKQ327641:IKQ327644 IAU327641:IAU327644 HQY327641:HQY327644 HHC327641:HHC327644 GXG327641:GXG327644 GNK327641:GNK327644 GDO327641:GDO327644 FTS327641:FTS327644 FJW327641:FJW327644 FAA327641:FAA327644 EQE327641:EQE327644 EGI327641:EGI327644 DWM327641:DWM327644 DMQ327641:DMQ327644 DCU327641:DCU327644 CSY327641:CSY327644 CJC327641:CJC327644 BZG327641:BZG327644 BPK327641:BPK327644 BFO327641:BFO327644 AVS327641:AVS327644 ALW327641:ALW327644 ACA327641:ACA327644 SE327641:SE327644 II327641:II327644 M327837:M327840 WUU262105:WUU262108 WKY262105:WKY262108 WBC262105:WBC262108 VRG262105:VRG262108 VHK262105:VHK262108 UXO262105:UXO262108 UNS262105:UNS262108 UDW262105:UDW262108 TUA262105:TUA262108 TKE262105:TKE262108 TAI262105:TAI262108 SQM262105:SQM262108 SGQ262105:SGQ262108 RWU262105:RWU262108 RMY262105:RMY262108 RDC262105:RDC262108 QTG262105:QTG262108 QJK262105:QJK262108 PZO262105:PZO262108 PPS262105:PPS262108 PFW262105:PFW262108 OWA262105:OWA262108 OME262105:OME262108 OCI262105:OCI262108 NSM262105:NSM262108 NIQ262105:NIQ262108 MYU262105:MYU262108 MOY262105:MOY262108 MFC262105:MFC262108 LVG262105:LVG262108 LLK262105:LLK262108 LBO262105:LBO262108 KRS262105:KRS262108 KHW262105:KHW262108 JYA262105:JYA262108 JOE262105:JOE262108 JEI262105:JEI262108 IUM262105:IUM262108 IKQ262105:IKQ262108 IAU262105:IAU262108 HQY262105:HQY262108 HHC262105:HHC262108 GXG262105:GXG262108 GNK262105:GNK262108 GDO262105:GDO262108 FTS262105:FTS262108 FJW262105:FJW262108 FAA262105:FAA262108 EQE262105:EQE262108 EGI262105:EGI262108 DWM262105:DWM262108 DMQ262105:DMQ262108 DCU262105:DCU262108 CSY262105:CSY262108 CJC262105:CJC262108 BZG262105:BZG262108 BPK262105:BPK262108 BFO262105:BFO262108 AVS262105:AVS262108 ALW262105:ALW262108 ACA262105:ACA262108 SE262105:SE262108 II262105:II262108 M262301:M262304 WUU196569:WUU196572 WKY196569:WKY196572 WBC196569:WBC196572 VRG196569:VRG196572 VHK196569:VHK196572 UXO196569:UXO196572 UNS196569:UNS196572 UDW196569:UDW196572 TUA196569:TUA196572 TKE196569:TKE196572 TAI196569:TAI196572 SQM196569:SQM196572 SGQ196569:SGQ196572 RWU196569:RWU196572 RMY196569:RMY196572 RDC196569:RDC196572 QTG196569:QTG196572 QJK196569:QJK196572 PZO196569:PZO196572 PPS196569:PPS196572 PFW196569:PFW196572 OWA196569:OWA196572 OME196569:OME196572 OCI196569:OCI196572 NSM196569:NSM196572 NIQ196569:NIQ196572 MYU196569:MYU196572 MOY196569:MOY196572 MFC196569:MFC196572 LVG196569:LVG196572 LLK196569:LLK196572 LBO196569:LBO196572 KRS196569:KRS196572 KHW196569:KHW196572 JYA196569:JYA196572 JOE196569:JOE196572 JEI196569:JEI196572 IUM196569:IUM196572 IKQ196569:IKQ196572 IAU196569:IAU196572 HQY196569:HQY196572 HHC196569:HHC196572 GXG196569:GXG196572 GNK196569:GNK196572 GDO196569:GDO196572 FTS196569:FTS196572 FJW196569:FJW196572 FAA196569:FAA196572 EQE196569:EQE196572 EGI196569:EGI196572 DWM196569:DWM196572 DMQ196569:DMQ196572 DCU196569:DCU196572 CSY196569:CSY196572 CJC196569:CJC196572 BZG196569:BZG196572 BPK196569:BPK196572 BFO196569:BFO196572 AVS196569:AVS196572 ALW196569:ALW196572 ACA196569:ACA196572 SE196569:SE196572 II196569:II196572 M196765:M196768 WUU131033:WUU131036 WKY131033:WKY131036 WBC131033:WBC131036 VRG131033:VRG131036 VHK131033:VHK131036 UXO131033:UXO131036 UNS131033:UNS131036 UDW131033:UDW131036 TUA131033:TUA131036 TKE131033:TKE131036 TAI131033:TAI131036 SQM131033:SQM131036 SGQ131033:SGQ131036 RWU131033:RWU131036 RMY131033:RMY131036 RDC131033:RDC131036 QTG131033:QTG131036 QJK131033:QJK131036 PZO131033:PZO131036 PPS131033:PPS131036 PFW131033:PFW131036 OWA131033:OWA131036 OME131033:OME131036 OCI131033:OCI131036 NSM131033:NSM131036 NIQ131033:NIQ131036 MYU131033:MYU131036 MOY131033:MOY131036 MFC131033:MFC131036 LVG131033:LVG131036 LLK131033:LLK131036 LBO131033:LBO131036 KRS131033:KRS131036 KHW131033:KHW131036 JYA131033:JYA131036 JOE131033:JOE131036 JEI131033:JEI131036 IUM131033:IUM131036 IKQ131033:IKQ131036 IAU131033:IAU131036 HQY131033:HQY131036 HHC131033:HHC131036 GXG131033:GXG131036 GNK131033:GNK131036 GDO131033:GDO131036 FTS131033:FTS131036 FJW131033:FJW131036 FAA131033:FAA131036 EQE131033:EQE131036 EGI131033:EGI131036 DWM131033:DWM131036 DMQ131033:DMQ131036 DCU131033:DCU131036 CSY131033:CSY131036 CJC131033:CJC131036 BZG131033:BZG131036 BPK131033:BPK131036 BFO131033:BFO131036 AVS131033:AVS131036 ALW131033:ALW131036 ACA131033:ACA131036 SE131033:SE131036 II131033:II131036 M131229:M131232 WUU65497:WUU65500 WKY65497:WKY65500 WBC65497:WBC65500 VRG65497:VRG65500 VHK65497:VHK65500 UXO65497:UXO65500 UNS65497:UNS65500 UDW65497:UDW65500 TUA65497:TUA65500 TKE65497:TKE65500 TAI65497:TAI65500 SQM65497:SQM65500 SGQ65497:SGQ65500 RWU65497:RWU65500 RMY65497:RMY65500 RDC65497:RDC65500 QTG65497:QTG65500 QJK65497:QJK65500 PZO65497:PZO65500 PPS65497:PPS65500 PFW65497:PFW65500 OWA65497:OWA65500 OME65497:OME65500 OCI65497:OCI65500 NSM65497:NSM65500 NIQ65497:NIQ65500 MYU65497:MYU65500 MOY65497:MOY65500 MFC65497:MFC65500 LVG65497:LVG65500 LLK65497:LLK65500 LBO65497:LBO65500 KRS65497:KRS65500 KHW65497:KHW65500 JYA65497:JYA65500 JOE65497:JOE65500 JEI65497:JEI65500 IUM65497:IUM65500 IKQ65497:IKQ65500 IAU65497:IAU65500 HQY65497:HQY65500 HHC65497:HHC65500 GXG65497:GXG65500 GNK65497:GNK65500 GDO65497:GDO65500 FTS65497:FTS65500 FJW65497:FJW65500 FAA65497:FAA65500 EQE65497:EQE65500 EGI65497:EGI65500 DWM65497:DWM65500 DMQ65497:DMQ65500 DCU65497:DCU65500 CSY65497:CSY65500 CJC65497:CJC65500 BZG65497:BZG65500 BPK65497:BPK65500 BFO65497:BFO65500 AVS65497:AVS65500 ALW65497:ALW65500 ACA65497:ACA65500 SE65497:SE65500 II65497:II65500 M65693:M65696 WUU982999 WKY982999 WBC982999 VRG982999 VHK982999 UXO982999 UNS982999 UDW982999 TUA982999 TKE982999 TAI982999 SQM982999 SGQ982999 RWU982999 RMY982999 RDC982999 QTG982999 QJK982999 PZO982999 PPS982999 PFW982999 OWA982999 OME982999 OCI982999 NSM982999 NIQ982999 MYU982999 MOY982999 MFC982999 LVG982999 LLK982999 LBO982999 KRS982999 KHW982999 JYA982999 JOE982999 JEI982999 IUM982999 IKQ982999 IAU982999 HQY982999 HHC982999 GXG982999 GNK982999 GDO982999 FTS982999 FJW982999 FAA982999 EQE982999 EGI982999 DWM982999 DMQ982999 DCU982999 CSY982999 CJC982999 BZG982999 BPK982999 BFO982999 AVS982999 ALW982999 ACA982999 SE982999 II982999 M983195 WUU917463 WKY917463 WBC917463 VRG917463 VHK917463 UXO917463 UNS917463 UDW917463 TUA917463 TKE917463 TAI917463 SQM917463 SGQ917463 RWU917463 RMY917463 RDC917463 QTG917463 QJK917463 PZO917463 PPS917463 PFW917463 OWA917463 OME917463 OCI917463 NSM917463 NIQ917463 MYU917463 MOY917463 MFC917463 LVG917463 LLK917463 LBO917463 KRS917463 KHW917463 JYA917463 JOE917463 JEI917463 IUM917463 IKQ917463 IAU917463 HQY917463 HHC917463 GXG917463 GNK917463 GDO917463 FTS917463 FJW917463 FAA917463 EQE917463 EGI917463 DWM917463 DMQ917463 DCU917463 CSY917463 CJC917463 BZG917463 BPK917463 BFO917463 AVS917463 ALW917463 ACA917463 SE917463 II917463 M917659 WUU851927 WKY851927 WBC851927 VRG851927 VHK851927 UXO851927 UNS851927 UDW851927 TUA851927 TKE851927 TAI851927 SQM851927 SGQ851927 RWU851927 RMY851927 RDC851927 QTG851927 QJK851927 PZO851927 PPS851927 PFW851927 OWA851927 OME851927 OCI851927 NSM851927 NIQ851927 MYU851927 MOY851927 MFC851927 LVG851927 LLK851927 LBO851927 KRS851927 KHW851927 JYA851927 JOE851927 JEI851927 IUM851927 IKQ851927 IAU851927 HQY851927 HHC851927 GXG851927 GNK851927 GDO851927 FTS851927 FJW851927 FAA851927 EQE851927 EGI851927 DWM851927 DMQ851927 DCU851927 CSY851927 CJC851927 BZG851927 BPK851927 BFO851927 AVS851927 ALW851927 ACA851927 SE851927 II851927 M852123 WUU786391 WKY786391 WBC786391 VRG786391 VHK786391 UXO786391 UNS786391 UDW786391 TUA786391 TKE786391 TAI786391 SQM786391 SGQ786391 RWU786391 RMY786391 RDC786391 QTG786391 QJK786391 PZO786391 PPS786391 PFW786391 OWA786391 OME786391 OCI786391 NSM786391 NIQ786391 MYU786391 MOY786391 MFC786391 LVG786391 LLK786391 LBO786391 KRS786391 KHW786391 JYA786391 JOE786391 JEI786391 IUM786391 IKQ786391 IAU786391 HQY786391 HHC786391 GXG786391 GNK786391 GDO786391 FTS786391 FJW786391 FAA786391 EQE786391 EGI786391 DWM786391 DMQ786391 DCU786391 CSY786391 CJC786391 BZG786391 BPK786391 BFO786391 AVS786391 ALW786391 ACA786391 SE786391 II786391 M786587 WUU720855 WKY720855 WBC720855 VRG720855 VHK720855 UXO720855 UNS720855 UDW720855 TUA720855 TKE720855 TAI720855 SQM720855 SGQ720855 RWU720855 RMY720855 RDC720855 QTG720855 QJK720855 PZO720855 PPS720855 PFW720855 OWA720855 OME720855 OCI720855 NSM720855 NIQ720855 MYU720855 MOY720855 MFC720855 LVG720855 LLK720855 LBO720855 KRS720855 KHW720855 JYA720855 JOE720855 JEI720855 IUM720855 IKQ720855 IAU720855 HQY720855 HHC720855 GXG720855 GNK720855 GDO720855 FTS720855 FJW720855 FAA720855 EQE720855 EGI720855 DWM720855 DMQ720855 DCU720855 CSY720855 CJC720855 BZG720855 BPK720855 BFO720855 AVS720855 ALW720855 ACA720855 SE720855 II720855 M721051 WUU655319 WKY655319 WBC655319 VRG655319 VHK655319 UXO655319 UNS655319 UDW655319 TUA655319 TKE655319 TAI655319 SQM655319 SGQ655319 RWU655319 RMY655319 RDC655319 QTG655319 QJK655319 PZO655319 PPS655319 PFW655319 OWA655319 OME655319 OCI655319 NSM655319 NIQ655319 MYU655319 MOY655319 MFC655319 LVG655319 LLK655319 LBO655319 KRS655319 KHW655319 JYA655319 JOE655319 JEI655319 IUM655319 IKQ655319 IAU655319 HQY655319 HHC655319 GXG655319 GNK655319 GDO655319 FTS655319 FJW655319 FAA655319 EQE655319 EGI655319 DWM655319 DMQ655319 DCU655319 CSY655319 CJC655319 BZG655319 BPK655319 BFO655319 AVS655319 ALW655319 ACA655319 SE655319 II655319 M655515 WUU589783 WKY589783 WBC589783 VRG589783 VHK589783 UXO589783 UNS589783 UDW589783 TUA589783 TKE589783 TAI589783 SQM589783 SGQ589783 RWU589783 RMY589783 RDC589783 QTG589783 QJK589783 PZO589783 PPS589783 PFW589783 OWA589783 OME589783 OCI589783 NSM589783 NIQ589783 MYU589783 MOY589783 MFC589783 LVG589783 LLK589783 LBO589783 KRS589783 KHW589783 JYA589783 JOE589783 JEI589783 IUM589783 IKQ589783 IAU589783 HQY589783 HHC589783 GXG589783 GNK589783 GDO589783 FTS589783 FJW589783 FAA589783 EQE589783 EGI589783 DWM589783 DMQ589783 DCU589783 CSY589783 CJC589783 BZG589783 BPK589783 BFO589783 AVS589783 ALW589783 ACA589783 SE589783 II589783 M589979 WUU524247 WKY524247 WBC524247 VRG524247 VHK524247 UXO524247 UNS524247 UDW524247 TUA524247 TKE524247 TAI524247 SQM524247 SGQ524247 RWU524247 RMY524247 RDC524247 QTG524247 QJK524247 PZO524247 PPS524247 PFW524247 OWA524247 OME524247 OCI524247 NSM524247 NIQ524247 MYU524247 MOY524247 MFC524247 LVG524247 LLK524247 LBO524247 KRS524247 KHW524247 JYA524247 JOE524247 JEI524247 IUM524247 IKQ524247 IAU524247 HQY524247 HHC524247 GXG524247 GNK524247 GDO524247 FTS524247 FJW524247 FAA524247 EQE524247 EGI524247 DWM524247 DMQ524247 DCU524247 CSY524247 CJC524247 BZG524247 BPK524247 BFO524247 AVS524247 ALW524247 ACA524247 SE524247 II524247 M524443 WUU458711 WKY458711 WBC458711 VRG458711 VHK458711 UXO458711 UNS458711 UDW458711 TUA458711 TKE458711 TAI458711 SQM458711 SGQ458711 RWU458711 RMY458711 RDC458711 QTG458711 QJK458711 PZO458711 PPS458711 PFW458711 OWA458711 OME458711 OCI458711 NSM458711 NIQ458711 MYU458711 MOY458711 MFC458711 LVG458711 LLK458711 LBO458711 KRS458711 KHW458711 JYA458711 JOE458711 JEI458711 IUM458711 IKQ458711 IAU458711 HQY458711 HHC458711 GXG458711 GNK458711 GDO458711 FTS458711 FJW458711 FAA458711 EQE458711 EGI458711 DWM458711 DMQ458711 DCU458711 CSY458711 CJC458711 BZG458711 BPK458711 BFO458711 AVS458711 ALW458711 ACA458711 SE458711 II458711 M458907 WUU393175 WKY393175 WBC393175 VRG393175 VHK393175 UXO393175 UNS393175 UDW393175 TUA393175 TKE393175 TAI393175 SQM393175 SGQ393175 RWU393175 RMY393175 RDC393175 QTG393175 QJK393175 PZO393175 PPS393175 PFW393175 OWA393175 OME393175 OCI393175 NSM393175 NIQ393175 MYU393175 MOY393175 MFC393175 LVG393175 LLK393175 LBO393175 KRS393175 KHW393175 JYA393175 JOE393175 JEI393175 IUM393175 IKQ393175 IAU393175 HQY393175 HHC393175 GXG393175 GNK393175 GDO393175 FTS393175 FJW393175 FAA393175 EQE393175 EGI393175 DWM393175 DMQ393175 DCU393175 CSY393175 CJC393175 BZG393175 BPK393175 BFO393175 AVS393175 ALW393175 ACA393175 SE393175 II393175 M393371 WUU327639 WKY327639 WBC327639 VRG327639 VHK327639 UXO327639 UNS327639 UDW327639 TUA327639 TKE327639 TAI327639 SQM327639 SGQ327639 RWU327639 RMY327639 RDC327639 QTG327639 QJK327639 PZO327639 PPS327639 PFW327639 OWA327639 OME327639 OCI327639 NSM327639 NIQ327639 MYU327639 MOY327639 MFC327639 LVG327639 LLK327639 LBO327639 KRS327639 KHW327639 JYA327639 JOE327639 JEI327639 IUM327639 IKQ327639 IAU327639 HQY327639 HHC327639 GXG327639 GNK327639 GDO327639 FTS327639 FJW327639 FAA327639 EQE327639 EGI327639 DWM327639 DMQ327639 DCU327639 CSY327639 CJC327639 BZG327639 BPK327639 BFO327639 AVS327639 ALW327639 ACA327639 SE327639 II327639 M327835 WUU262103 WKY262103 WBC262103 VRG262103 VHK262103 UXO262103 UNS262103 UDW262103 TUA262103 TKE262103 TAI262103 SQM262103 SGQ262103 RWU262103 RMY262103 RDC262103 QTG262103 QJK262103 PZO262103 PPS262103 PFW262103 OWA262103 OME262103 OCI262103 NSM262103 NIQ262103 MYU262103 MOY262103 MFC262103 LVG262103 LLK262103 LBO262103 KRS262103 KHW262103 JYA262103 JOE262103 JEI262103 IUM262103 IKQ262103 IAU262103 HQY262103 HHC262103 GXG262103 GNK262103 GDO262103 FTS262103 FJW262103 FAA262103 EQE262103 EGI262103 DWM262103 DMQ262103 DCU262103 CSY262103 CJC262103 BZG262103 BPK262103 BFO262103 AVS262103 ALW262103 ACA262103 SE262103 II262103 M262299 WUU196567 WKY196567 WBC196567 VRG196567 VHK196567 UXO196567 UNS196567 UDW196567 TUA196567 TKE196567 TAI196567 SQM196567 SGQ196567 RWU196567 RMY196567 RDC196567 QTG196567 QJK196567 PZO196567 PPS196567 PFW196567 OWA196567 OME196567 OCI196567 NSM196567 NIQ196567 MYU196567 MOY196567 MFC196567 LVG196567 LLK196567 LBO196567 KRS196567 KHW196567 JYA196567 JOE196567 JEI196567 IUM196567 IKQ196567 IAU196567 HQY196567 HHC196567 GXG196567 GNK196567 GDO196567 FTS196567 FJW196567 FAA196567 EQE196567 EGI196567 DWM196567 DMQ196567 DCU196567 CSY196567 CJC196567 BZG196567 BPK196567 BFO196567 AVS196567 ALW196567 ACA196567 SE196567 II196567 M196763 WUU131031 WKY131031 WBC131031 VRG131031 VHK131031 UXO131031 UNS131031 UDW131031 TUA131031 TKE131031 TAI131031 SQM131031 SGQ131031 RWU131031 RMY131031 RDC131031 QTG131031 QJK131031 PZO131031 PPS131031 PFW131031 OWA131031 OME131031 OCI131031 NSM131031 NIQ131031 MYU131031 MOY131031 MFC131031 LVG131031 LLK131031 LBO131031 KRS131031 KHW131031 JYA131031 JOE131031 JEI131031 IUM131031 IKQ131031 IAU131031 HQY131031 HHC131031 GXG131031 GNK131031 GDO131031 FTS131031 FJW131031 FAA131031 EQE131031 EGI131031 DWM131031 DMQ131031 DCU131031 CSY131031 CJC131031 BZG131031 BPK131031 BFO131031 AVS131031 ALW131031 ACA131031 SE131031 II131031 M131227 WUU65495 WKY65495 WBC65495 VRG65495 VHK65495 UXO65495 UNS65495 UDW65495 TUA65495 TKE65495 TAI65495 SQM65495 SGQ65495 RWU65495 RMY65495 RDC65495 QTG65495 QJK65495 PZO65495 PPS65495 PFW65495 OWA65495 OME65495 OCI65495 NSM65495 NIQ65495 MYU65495 MOY65495 MFC65495 LVG65495 LLK65495 LBO65495 KRS65495 KHW65495 JYA65495 JOE65495 JEI65495 IUM65495 IKQ65495 IAU65495 HQY65495 HHC65495 GXG65495 GNK65495 GDO65495 FTS65495 FJW65495 FAA65495 EQE65495 EGI65495 DWM65495 DMQ65495 DCU65495 CSY65495 CJC65495 BZG65495 BPK65495 BFO65495 AVS65495 ALW65495 ACA65495 SE65495 II65495 M65691 WKY982927:WKY982987 M488 M478 M480 M324 M314 M473 M467 M457 M452 M448 M154 M185 M260:M261 M281 M274 M284:M285 M289 M163:M164 M205 M219 M244:M254 M258 M398 M396 M385 M371 M350 M340 M337 M127 M122 WAZ47:WAZ97 M134 M143 M112 M98:M99 M33 M29 M23 M38 M16 M12:M14 M47:M48 M87 M83 M497 WKY12:WKY46 WUU12:WUU46 WBC12:WBC46 VRG12:VRG46 VHK12:VHK46 UXO12:UXO46 UNS12:UNS46 UDW12:UDW46 TUA12:TUA46 TKE12:TKE46 TAI12:TAI46 SQM12:SQM46 SGQ12:SGQ46 RWU12:RWU46 RMY12:RMY46 RDC12:RDC46 QTG12:QTG46 QJK12:QJK46 PZO12:PZO46 PPS12:PPS46 PFW12:PFW46 OWA12:OWA46 OME12:OME46 OCI12:OCI46 NSM12:NSM46 NIQ12:NIQ46 MYU12:MYU46 MOY12:MOY46 MFC12:MFC46 LVG12:LVG46 LLK12:LLK46 LBO12:LBO46 KRS12:KRS46 KHW12:KHW46 JYA12:JYA46 JOE12:JOE46 JEI12:JEI46 IUM12:IUM46 IKQ12:IKQ46 IAU12:IAU46 HQY12:HQY46 HHC12:HHC46 GXG12:GXG46 GNK12:GNK46 GDO12:GDO46 FTS12:FTS46 FJW12:FJW46 FAA12:FAA46 EQE12:EQE46 EGI12:EGI46 DWM12:DWM46 DMQ12:DMQ46 DCU12:DCU46 CSY12:CSY46 CJC12:CJC46 BZG12:BZG46 BPK12:BPK46 BFO12:BFO46 AVS12:AVS46 ALW12:ALW46 ACA12:ACA46 SE12:SE46 II12:II46 M292:M294 M62:M63 WUR47:WUR97 WKV47:WKV97 IF47:IF97 SB47:SB97 ABX47:ABX97 ALT47:ALT97 AVP47:AVP97 BFL47:BFL97 BPH47:BPH97 BZD47:BZD97 CIZ47:CIZ97 CSV47:CSV97 DCR47:DCR97 DMN47:DMN97 DWJ47:DWJ97 EGF47:EGF97 EQB47:EQB97 EZX47:EZX97 FJT47:FJT97 FTP47:FTP97 GDL47:GDL97 GNH47:GNH97 GXD47:GXD97 HGZ47:HGZ97 HQV47:HQV97 IAR47:IAR97 IKN47:IKN97 IUJ47:IUJ97 JEF47:JEF97 JOB47:JOB97 JXX47:JXX97 KHT47:KHT97 KRP47:KRP97 LBL47:LBL97 LLH47:LLH97 LVD47:LVD97 MEZ47:MEZ97 MOV47:MOV97 MYR47:MYR97 NIN47:NIN97 NSJ47:NSJ97 OCF47:OCF97 OMB47:OMB97 OVX47:OVX97 PFT47:PFT97 PPP47:PPP97 PZL47:PZL97 QJH47:QJH97 QTD47:QTD97 RCZ47:RCZ97 RMV47:RMV97 RWR47:RWR97 SGN47:SGN97 SQJ47:SQJ97 TAF47:TAF97 TKB47:TKB97 TTX47:TTX97 UDT47:UDT97 UNP47:UNP97 UXL47:UXL97 VHH47:VHH97 VRD47:VRD97 M146" xr:uid="{D94A1374-94C2-4AF1-AEE3-2FC292AFBB6E}">
      <formula1>$O$6:$O$6</formula1>
    </dataValidation>
    <dataValidation type="list" allowBlank="1" showInputMessage="1" showErrorMessage="1" sqref="WVI982931:WVJ982933 IW65425:IX65425 SS65425:ST65425 ACO65425:ACP65425 AMK65425:AML65425 AWG65425:AWH65425 BGC65425:BGD65425 BPY65425:BPZ65425 BZU65425:BZV65425 CJQ65425:CJR65425 CTM65425:CTN65425 DDI65425:DDJ65425 DNE65425:DNF65425 DXA65425:DXB65425 EGW65425:EGX65425 EQS65425:EQT65425 FAO65425:FAP65425 FKK65425:FKL65425 FUG65425:FUH65425 GEC65425:GED65425 GNY65425:GNZ65425 GXU65425:GXV65425 HHQ65425:HHR65425 HRM65425:HRN65425 IBI65425:IBJ65425 ILE65425:ILF65425 IVA65425:IVB65425 JEW65425:JEX65425 JOS65425:JOT65425 JYO65425:JYP65425 KIK65425:KIL65425 KSG65425:KSH65425 LCC65425:LCD65425 LLY65425:LLZ65425 LVU65425:LVV65425 MFQ65425:MFR65425 MPM65425:MPN65425 MZI65425:MZJ65425 NJE65425:NJF65425 NTA65425:NTB65425 OCW65425:OCX65425 OMS65425:OMT65425 OWO65425:OWP65425 PGK65425:PGL65425 PQG65425:PQH65425 QAC65425:QAD65425 QJY65425:QJZ65425 QTU65425:QTV65425 RDQ65425:RDR65425 RNM65425:RNN65425 RXI65425:RXJ65425 SHE65425:SHF65425 SRA65425:SRB65425 TAW65425:TAX65425 TKS65425:TKT65425 TUO65425:TUP65425 UEK65425:UEL65425 UOG65425:UOH65425 UYC65425:UYD65425 VHY65425:VHZ65425 VRU65425:VRV65425 WBQ65425:WBR65425 WLM65425:WLN65425 WVI65425:WVJ65425 IW130961:IX130961 SS130961:ST130961 ACO130961:ACP130961 AMK130961:AML130961 AWG130961:AWH130961 BGC130961:BGD130961 BPY130961:BPZ130961 BZU130961:BZV130961 CJQ130961:CJR130961 CTM130961:CTN130961 DDI130961:DDJ130961 DNE130961:DNF130961 DXA130961:DXB130961 EGW130961:EGX130961 EQS130961:EQT130961 FAO130961:FAP130961 FKK130961:FKL130961 FUG130961:FUH130961 GEC130961:GED130961 GNY130961:GNZ130961 GXU130961:GXV130961 HHQ130961:HHR130961 HRM130961:HRN130961 IBI130961:IBJ130961 ILE130961:ILF130961 IVA130961:IVB130961 JEW130961:JEX130961 JOS130961:JOT130961 JYO130961:JYP130961 KIK130961:KIL130961 KSG130961:KSH130961 LCC130961:LCD130961 LLY130961:LLZ130961 LVU130961:LVV130961 MFQ130961:MFR130961 MPM130961:MPN130961 MZI130961:MZJ130961 NJE130961:NJF130961 NTA130961:NTB130961 OCW130961:OCX130961 OMS130961:OMT130961 OWO130961:OWP130961 PGK130961:PGL130961 PQG130961:PQH130961 QAC130961:QAD130961 QJY130961:QJZ130961 QTU130961:QTV130961 RDQ130961:RDR130961 RNM130961:RNN130961 RXI130961:RXJ130961 SHE130961:SHF130961 SRA130961:SRB130961 TAW130961:TAX130961 TKS130961:TKT130961 TUO130961:TUP130961 UEK130961:UEL130961 UOG130961:UOH130961 UYC130961:UYD130961 VHY130961:VHZ130961 VRU130961:VRV130961 WBQ130961:WBR130961 WLM130961:WLN130961 WVI130961:WVJ130961 IW196497:IX196497 SS196497:ST196497 ACO196497:ACP196497 AMK196497:AML196497 AWG196497:AWH196497 BGC196497:BGD196497 BPY196497:BPZ196497 BZU196497:BZV196497 CJQ196497:CJR196497 CTM196497:CTN196497 DDI196497:DDJ196497 DNE196497:DNF196497 DXA196497:DXB196497 EGW196497:EGX196497 EQS196497:EQT196497 FAO196497:FAP196497 FKK196497:FKL196497 FUG196497:FUH196497 GEC196497:GED196497 GNY196497:GNZ196497 GXU196497:GXV196497 HHQ196497:HHR196497 HRM196497:HRN196497 IBI196497:IBJ196497 ILE196497:ILF196497 IVA196497:IVB196497 JEW196497:JEX196497 JOS196497:JOT196497 JYO196497:JYP196497 KIK196497:KIL196497 KSG196497:KSH196497 LCC196497:LCD196497 LLY196497:LLZ196497 LVU196497:LVV196497 MFQ196497:MFR196497 MPM196497:MPN196497 MZI196497:MZJ196497 NJE196497:NJF196497 NTA196497:NTB196497 OCW196497:OCX196497 OMS196497:OMT196497 OWO196497:OWP196497 PGK196497:PGL196497 PQG196497:PQH196497 QAC196497:QAD196497 QJY196497:QJZ196497 QTU196497:QTV196497 RDQ196497:RDR196497 RNM196497:RNN196497 RXI196497:RXJ196497 SHE196497:SHF196497 SRA196497:SRB196497 TAW196497:TAX196497 TKS196497:TKT196497 TUO196497:TUP196497 UEK196497:UEL196497 UOG196497:UOH196497 UYC196497:UYD196497 VHY196497:VHZ196497 VRU196497:VRV196497 WBQ196497:WBR196497 WLM196497:WLN196497 WVI196497:WVJ196497 IW262033:IX262033 SS262033:ST262033 ACO262033:ACP262033 AMK262033:AML262033 AWG262033:AWH262033 BGC262033:BGD262033 BPY262033:BPZ262033 BZU262033:BZV262033 CJQ262033:CJR262033 CTM262033:CTN262033 DDI262033:DDJ262033 DNE262033:DNF262033 DXA262033:DXB262033 EGW262033:EGX262033 EQS262033:EQT262033 FAO262033:FAP262033 FKK262033:FKL262033 FUG262033:FUH262033 GEC262033:GED262033 GNY262033:GNZ262033 GXU262033:GXV262033 HHQ262033:HHR262033 HRM262033:HRN262033 IBI262033:IBJ262033 ILE262033:ILF262033 IVA262033:IVB262033 JEW262033:JEX262033 JOS262033:JOT262033 JYO262033:JYP262033 KIK262033:KIL262033 KSG262033:KSH262033 LCC262033:LCD262033 LLY262033:LLZ262033 LVU262033:LVV262033 MFQ262033:MFR262033 MPM262033:MPN262033 MZI262033:MZJ262033 NJE262033:NJF262033 NTA262033:NTB262033 OCW262033:OCX262033 OMS262033:OMT262033 OWO262033:OWP262033 PGK262033:PGL262033 PQG262033:PQH262033 QAC262033:QAD262033 QJY262033:QJZ262033 QTU262033:QTV262033 RDQ262033:RDR262033 RNM262033:RNN262033 RXI262033:RXJ262033 SHE262033:SHF262033 SRA262033:SRB262033 TAW262033:TAX262033 TKS262033:TKT262033 TUO262033:TUP262033 UEK262033:UEL262033 UOG262033:UOH262033 UYC262033:UYD262033 VHY262033:VHZ262033 VRU262033:VRV262033 WBQ262033:WBR262033 WLM262033:WLN262033 WVI262033:WVJ262033 IW327569:IX327569 SS327569:ST327569 ACO327569:ACP327569 AMK327569:AML327569 AWG327569:AWH327569 BGC327569:BGD327569 BPY327569:BPZ327569 BZU327569:BZV327569 CJQ327569:CJR327569 CTM327569:CTN327569 DDI327569:DDJ327569 DNE327569:DNF327569 DXA327569:DXB327569 EGW327569:EGX327569 EQS327569:EQT327569 FAO327569:FAP327569 FKK327569:FKL327569 FUG327569:FUH327569 GEC327569:GED327569 GNY327569:GNZ327569 GXU327569:GXV327569 HHQ327569:HHR327569 HRM327569:HRN327569 IBI327569:IBJ327569 ILE327569:ILF327569 IVA327569:IVB327569 JEW327569:JEX327569 JOS327569:JOT327569 JYO327569:JYP327569 KIK327569:KIL327569 KSG327569:KSH327569 LCC327569:LCD327569 LLY327569:LLZ327569 LVU327569:LVV327569 MFQ327569:MFR327569 MPM327569:MPN327569 MZI327569:MZJ327569 NJE327569:NJF327569 NTA327569:NTB327569 OCW327569:OCX327569 OMS327569:OMT327569 OWO327569:OWP327569 PGK327569:PGL327569 PQG327569:PQH327569 QAC327569:QAD327569 QJY327569:QJZ327569 QTU327569:QTV327569 RDQ327569:RDR327569 RNM327569:RNN327569 RXI327569:RXJ327569 SHE327569:SHF327569 SRA327569:SRB327569 TAW327569:TAX327569 TKS327569:TKT327569 TUO327569:TUP327569 UEK327569:UEL327569 UOG327569:UOH327569 UYC327569:UYD327569 VHY327569:VHZ327569 VRU327569:VRV327569 WBQ327569:WBR327569 WLM327569:WLN327569 WVI327569:WVJ327569 IW393105:IX393105 SS393105:ST393105 ACO393105:ACP393105 AMK393105:AML393105 AWG393105:AWH393105 BGC393105:BGD393105 BPY393105:BPZ393105 BZU393105:BZV393105 CJQ393105:CJR393105 CTM393105:CTN393105 DDI393105:DDJ393105 DNE393105:DNF393105 DXA393105:DXB393105 EGW393105:EGX393105 EQS393105:EQT393105 FAO393105:FAP393105 FKK393105:FKL393105 FUG393105:FUH393105 GEC393105:GED393105 GNY393105:GNZ393105 GXU393105:GXV393105 HHQ393105:HHR393105 HRM393105:HRN393105 IBI393105:IBJ393105 ILE393105:ILF393105 IVA393105:IVB393105 JEW393105:JEX393105 JOS393105:JOT393105 JYO393105:JYP393105 KIK393105:KIL393105 KSG393105:KSH393105 LCC393105:LCD393105 LLY393105:LLZ393105 LVU393105:LVV393105 MFQ393105:MFR393105 MPM393105:MPN393105 MZI393105:MZJ393105 NJE393105:NJF393105 NTA393105:NTB393105 OCW393105:OCX393105 OMS393105:OMT393105 OWO393105:OWP393105 PGK393105:PGL393105 PQG393105:PQH393105 QAC393105:QAD393105 QJY393105:QJZ393105 QTU393105:QTV393105 RDQ393105:RDR393105 RNM393105:RNN393105 RXI393105:RXJ393105 SHE393105:SHF393105 SRA393105:SRB393105 TAW393105:TAX393105 TKS393105:TKT393105 TUO393105:TUP393105 UEK393105:UEL393105 UOG393105:UOH393105 UYC393105:UYD393105 VHY393105:VHZ393105 VRU393105:VRV393105 WBQ393105:WBR393105 WLM393105:WLN393105 WVI393105:WVJ393105 IW458641:IX458641 SS458641:ST458641 ACO458641:ACP458641 AMK458641:AML458641 AWG458641:AWH458641 BGC458641:BGD458641 BPY458641:BPZ458641 BZU458641:BZV458641 CJQ458641:CJR458641 CTM458641:CTN458641 DDI458641:DDJ458641 DNE458641:DNF458641 DXA458641:DXB458641 EGW458641:EGX458641 EQS458641:EQT458641 FAO458641:FAP458641 FKK458641:FKL458641 FUG458641:FUH458641 GEC458641:GED458641 GNY458641:GNZ458641 GXU458641:GXV458641 HHQ458641:HHR458641 HRM458641:HRN458641 IBI458641:IBJ458641 ILE458641:ILF458641 IVA458641:IVB458641 JEW458641:JEX458641 JOS458641:JOT458641 JYO458641:JYP458641 KIK458641:KIL458641 KSG458641:KSH458641 LCC458641:LCD458641 LLY458641:LLZ458641 LVU458641:LVV458641 MFQ458641:MFR458641 MPM458641:MPN458641 MZI458641:MZJ458641 NJE458641:NJF458641 NTA458641:NTB458641 OCW458641:OCX458641 OMS458641:OMT458641 OWO458641:OWP458641 PGK458641:PGL458641 PQG458641:PQH458641 QAC458641:QAD458641 QJY458641:QJZ458641 QTU458641:QTV458641 RDQ458641:RDR458641 RNM458641:RNN458641 RXI458641:RXJ458641 SHE458641:SHF458641 SRA458641:SRB458641 TAW458641:TAX458641 TKS458641:TKT458641 TUO458641:TUP458641 UEK458641:UEL458641 UOG458641:UOH458641 UYC458641:UYD458641 VHY458641:VHZ458641 VRU458641:VRV458641 WBQ458641:WBR458641 WLM458641:WLN458641 WVI458641:WVJ458641 IW524177:IX524177 SS524177:ST524177 ACO524177:ACP524177 AMK524177:AML524177 AWG524177:AWH524177 BGC524177:BGD524177 BPY524177:BPZ524177 BZU524177:BZV524177 CJQ524177:CJR524177 CTM524177:CTN524177 DDI524177:DDJ524177 DNE524177:DNF524177 DXA524177:DXB524177 EGW524177:EGX524177 EQS524177:EQT524177 FAO524177:FAP524177 FKK524177:FKL524177 FUG524177:FUH524177 GEC524177:GED524177 GNY524177:GNZ524177 GXU524177:GXV524177 HHQ524177:HHR524177 HRM524177:HRN524177 IBI524177:IBJ524177 ILE524177:ILF524177 IVA524177:IVB524177 JEW524177:JEX524177 JOS524177:JOT524177 JYO524177:JYP524177 KIK524177:KIL524177 KSG524177:KSH524177 LCC524177:LCD524177 LLY524177:LLZ524177 LVU524177:LVV524177 MFQ524177:MFR524177 MPM524177:MPN524177 MZI524177:MZJ524177 NJE524177:NJF524177 NTA524177:NTB524177 OCW524177:OCX524177 OMS524177:OMT524177 OWO524177:OWP524177 PGK524177:PGL524177 PQG524177:PQH524177 QAC524177:QAD524177 QJY524177:QJZ524177 QTU524177:QTV524177 RDQ524177:RDR524177 RNM524177:RNN524177 RXI524177:RXJ524177 SHE524177:SHF524177 SRA524177:SRB524177 TAW524177:TAX524177 TKS524177:TKT524177 TUO524177:TUP524177 UEK524177:UEL524177 UOG524177:UOH524177 UYC524177:UYD524177 VHY524177:VHZ524177 VRU524177:VRV524177 WBQ524177:WBR524177 WLM524177:WLN524177 WVI524177:WVJ524177 IW589713:IX589713 SS589713:ST589713 ACO589713:ACP589713 AMK589713:AML589713 AWG589713:AWH589713 BGC589713:BGD589713 BPY589713:BPZ589713 BZU589713:BZV589713 CJQ589713:CJR589713 CTM589713:CTN589713 DDI589713:DDJ589713 DNE589713:DNF589713 DXA589713:DXB589713 EGW589713:EGX589713 EQS589713:EQT589713 FAO589713:FAP589713 FKK589713:FKL589713 FUG589713:FUH589713 GEC589713:GED589713 GNY589713:GNZ589713 GXU589713:GXV589713 HHQ589713:HHR589713 HRM589713:HRN589713 IBI589713:IBJ589713 ILE589713:ILF589713 IVA589713:IVB589713 JEW589713:JEX589713 JOS589713:JOT589713 JYO589713:JYP589713 KIK589713:KIL589713 KSG589713:KSH589713 LCC589713:LCD589713 LLY589713:LLZ589713 LVU589713:LVV589713 MFQ589713:MFR589713 MPM589713:MPN589713 MZI589713:MZJ589713 NJE589713:NJF589713 NTA589713:NTB589713 OCW589713:OCX589713 OMS589713:OMT589713 OWO589713:OWP589713 PGK589713:PGL589713 PQG589713:PQH589713 QAC589713:QAD589713 QJY589713:QJZ589713 QTU589713:QTV589713 RDQ589713:RDR589713 RNM589713:RNN589713 RXI589713:RXJ589713 SHE589713:SHF589713 SRA589713:SRB589713 TAW589713:TAX589713 TKS589713:TKT589713 TUO589713:TUP589713 UEK589713:UEL589713 UOG589713:UOH589713 UYC589713:UYD589713 VHY589713:VHZ589713 VRU589713:VRV589713 WBQ589713:WBR589713 WLM589713:WLN589713 WVI589713:WVJ589713 IW655249:IX655249 SS655249:ST655249 ACO655249:ACP655249 AMK655249:AML655249 AWG655249:AWH655249 BGC655249:BGD655249 BPY655249:BPZ655249 BZU655249:BZV655249 CJQ655249:CJR655249 CTM655249:CTN655249 DDI655249:DDJ655249 DNE655249:DNF655249 DXA655249:DXB655249 EGW655249:EGX655249 EQS655249:EQT655249 FAO655249:FAP655249 FKK655249:FKL655249 FUG655249:FUH655249 GEC655249:GED655249 GNY655249:GNZ655249 GXU655249:GXV655249 HHQ655249:HHR655249 HRM655249:HRN655249 IBI655249:IBJ655249 ILE655249:ILF655249 IVA655249:IVB655249 JEW655249:JEX655249 JOS655249:JOT655249 JYO655249:JYP655249 KIK655249:KIL655249 KSG655249:KSH655249 LCC655249:LCD655249 LLY655249:LLZ655249 LVU655249:LVV655249 MFQ655249:MFR655249 MPM655249:MPN655249 MZI655249:MZJ655249 NJE655249:NJF655249 NTA655249:NTB655249 OCW655249:OCX655249 OMS655249:OMT655249 OWO655249:OWP655249 PGK655249:PGL655249 PQG655249:PQH655249 QAC655249:QAD655249 QJY655249:QJZ655249 QTU655249:QTV655249 RDQ655249:RDR655249 RNM655249:RNN655249 RXI655249:RXJ655249 SHE655249:SHF655249 SRA655249:SRB655249 TAW655249:TAX655249 TKS655249:TKT655249 TUO655249:TUP655249 UEK655249:UEL655249 UOG655249:UOH655249 UYC655249:UYD655249 VHY655249:VHZ655249 VRU655249:VRV655249 WBQ655249:WBR655249 WLM655249:WLN655249 WVI655249:WVJ655249 IW720785:IX720785 SS720785:ST720785 ACO720785:ACP720785 AMK720785:AML720785 AWG720785:AWH720785 BGC720785:BGD720785 BPY720785:BPZ720785 BZU720785:BZV720785 CJQ720785:CJR720785 CTM720785:CTN720785 DDI720785:DDJ720785 DNE720785:DNF720785 DXA720785:DXB720785 EGW720785:EGX720785 EQS720785:EQT720785 FAO720785:FAP720785 FKK720785:FKL720785 FUG720785:FUH720785 GEC720785:GED720785 GNY720785:GNZ720785 GXU720785:GXV720785 HHQ720785:HHR720785 HRM720785:HRN720785 IBI720785:IBJ720785 ILE720785:ILF720785 IVA720785:IVB720785 JEW720785:JEX720785 JOS720785:JOT720785 JYO720785:JYP720785 KIK720785:KIL720785 KSG720785:KSH720785 LCC720785:LCD720785 LLY720785:LLZ720785 LVU720785:LVV720785 MFQ720785:MFR720785 MPM720785:MPN720785 MZI720785:MZJ720785 NJE720785:NJF720785 NTA720785:NTB720785 OCW720785:OCX720785 OMS720785:OMT720785 OWO720785:OWP720785 PGK720785:PGL720785 PQG720785:PQH720785 QAC720785:QAD720785 QJY720785:QJZ720785 QTU720785:QTV720785 RDQ720785:RDR720785 RNM720785:RNN720785 RXI720785:RXJ720785 SHE720785:SHF720785 SRA720785:SRB720785 TAW720785:TAX720785 TKS720785:TKT720785 TUO720785:TUP720785 UEK720785:UEL720785 UOG720785:UOH720785 UYC720785:UYD720785 VHY720785:VHZ720785 VRU720785:VRV720785 WBQ720785:WBR720785 WLM720785:WLN720785 WVI720785:WVJ720785 IW786321:IX786321 SS786321:ST786321 ACO786321:ACP786321 AMK786321:AML786321 AWG786321:AWH786321 BGC786321:BGD786321 BPY786321:BPZ786321 BZU786321:BZV786321 CJQ786321:CJR786321 CTM786321:CTN786321 DDI786321:DDJ786321 DNE786321:DNF786321 DXA786321:DXB786321 EGW786321:EGX786321 EQS786321:EQT786321 FAO786321:FAP786321 FKK786321:FKL786321 FUG786321:FUH786321 GEC786321:GED786321 GNY786321:GNZ786321 GXU786321:GXV786321 HHQ786321:HHR786321 HRM786321:HRN786321 IBI786321:IBJ786321 ILE786321:ILF786321 IVA786321:IVB786321 JEW786321:JEX786321 JOS786321:JOT786321 JYO786321:JYP786321 KIK786321:KIL786321 KSG786321:KSH786321 LCC786321:LCD786321 LLY786321:LLZ786321 LVU786321:LVV786321 MFQ786321:MFR786321 MPM786321:MPN786321 MZI786321:MZJ786321 NJE786321:NJF786321 NTA786321:NTB786321 OCW786321:OCX786321 OMS786321:OMT786321 OWO786321:OWP786321 PGK786321:PGL786321 PQG786321:PQH786321 QAC786321:QAD786321 QJY786321:QJZ786321 QTU786321:QTV786321 RDQ786321:RDR786321 RNM786321:RNN786321 RXI786321:RXJ786321 SHE786321:SHF786321 SRA786321:SRB786321 TAW786321:TAX786321 TKS786321:TKT786321 TUO786321:TUP786321 UEK786321:UEL786321 UOG786321:UOH786321 UYC786321:UYD786321 VHY786321:VHZ786321 VRU786321:VRV786321 WBQ786321:WBR786321 WLM786321:WLN786321 WVI786321:WVJ786321 IW851857:IX851857 SS851857:ST851857 ACO851857:ACP851857 AMK851857:AML851857 AWG851857:AWH851857 BGC851857:BGD851857 BPY851857:BPZ851857 BZU851857:BZV851857 CJQ851857:CJR851857 CTM851857:CTN851857 DDI851857:DDJ851857 DNE851857:DNF851857 DXA851857:DXB851857 EGW851857:EGX851857 EQS851857:EQT851857 FAO851857:FAP851857 FKK851857:FKL851857 FUG851857:FUH851857 GEC851857:GED851857 GNY851857:GNZ851857 GXU851857:GXV851857 HHQ851857:HHR851857 HRM851857:HRN851857 IBI851857:IBJ851857 ILE851857:ILF851857 IVA851857:IVB851857 JEW851857:JEX851857 JOS851857:JOT851857 JYO851857:JYP851857 KIK851857:KIL851857 KSG851857:KSH851857 LCC851857:LCD851857 LLY851857:LLZ851857 LVU851857:LVV851857 MFQ851857:MFR851857 MPM851857:MPN851857 MZI851857:MZJ851857 NJE851857:NJF851857 NTA851857:NTB851857 OCW851857:OCX851857 OMS851857:OMT851857 OWO851857:OWP851857 PGK851857:PGL851857 PQG851857:PQH851857 QAC851857:QAD851857 QJY851857:QJZ851857 QTU851857:QTV851857 RDQ851857:RDR851857 RNM851857:RNN851857 RXI851857:RXJ851857 SHE851857:SHF851857 SRA851857:SRB851857 TAW851857:TAX851857 TKS851857:TKT851857 TUO851857:TUP851857 UEK851857:UEL851857 UOG851857:UOH851857 UYC851857:UYD851857 VHY851857:VHZ851857 VRU851857:VRV851857 WBQ851857:WBR851857 WLM851857:WLN851857 WVI851857:WVJ851857 IW917393:IX917393 SS917393:ST917393 ACO917393:ACP917393 AMK917393:AML917393 AWG917393:AWH917393 BGC917393:BGD917393 BPY917393:BPZ917393 BZU917393:BZV917393 CJQ917393:CJR917393 CTM917393:CTN917393 DDI917393:DDJ917393 DNE917393:DNF917393 DXA917393:DXB917393 EGW917393:EGX917393 EQS917393:EQT917393 FAO917393:FAP917393 FKK917393:FKL917393 FUG917393:FUH917393 GEC917393:GED917393 GNY917393:GNZ917393 GXU917393:GXV917393 HHQ917393:HHR917393 HRM917393:HRN917393 IBI917393:IBJ917393 ILE917393:ILF917393 IVA917393:IVB917393 JEW917393:JEX917393 JOS917393:JOT917393 JYO917393:JYP917393 KIK917393:KIL917393 KSG917393:KSH917393 LCC917393:LCD917393 LLY917393:LLZ917393 LVU917393:LVV917393 MFQ917393:MFR917393 MPM917393:MPN917393 MZI917393:MZJ917393 NJE917393:NJF917393 NTA917393:NTB917393 OCW917393:OCX917393 OMS917393:OMT917393 OWO917393:OWP917393 PGK917393:PGL917393 PQG917393:PQH917393 QAC917393:QAD917393 QJY917393:QJZ917393 QTU917393:QTV917393 RDQ917393:RDR917393 RNM917393:RNN917393 RXI917393:RXJ917393 SHE917393:SHF917393 SRA917393:SRB917393 TAW917393:TAX917393 TKS917393:TKT917393 TUO917393:TUP917393 UEK917393:UEL917393 UOG917393:UOH917393 UYC917393:UYD917393 VHY917393:VHZ917393 VRU917393:VRV917393 WBQ917393:WBR917393 WLM917393:WLN917393 WVI917393:WVJ917393 IW982929:IX982929 SS982929:ST982929 ACO982929:ACP982929 AMK982929:AML982929 AWG982929:AWH982929 BGC982929:BGD982929 BPY982929:BPZ982929 BZU982929:BZV982929 CJQ982929:CJR982929 CTM982929:CTN982929 DDI982929:DDJ982929 DNE982929:DNF982929 DXA982929:DXB982929 EGW982929:EGX982929 EQS982929:EQT982929 FAO982929:FAP982929 FKK982929:FKL982929 FUG982929:FUH982929 GEC982929:GED982929 GNY982929:GNZ982929 GXU982929:GXV982929 HHQ982929:HHR982929 HRM982929:HRN982929 IBI982929:IBJ982929 ILE982929:ILF982929 IVA982929:IVB982929 JEW982929:JEX982929 JOS982929:JOT982929 JYO982929:JYP982929 KIK982929:KIL982929 KSG982929:KSH982929 LCC982929:LCD982929 LLY982929:LLZ982929 LVU982929:LVV982929 MFQ982929:MFR982929 MPM982929:MPN982929 MZI982929:MZJ982929 NJE982929:NJF982929 NTA982929:NTB982929 OCW982929:OCX982929 OMS982929:OMT982929 OWO982929:OWP982929 PGK982929:PGL982929 PQG982929:PQH982929 QAC982929:QAD982929 QJY982929:QJZ982929 QTU982929:QTV982929 RDQ982929:RDR982929 RNM982929:RNN982929 RXI982929:RXJ982929 SHE982929:SHF982929 SRA982929:SRB982929 TAW982929:TAX982929 TKS982929:TKT982929 TUO982929:TUP982929 UEK982929:UEL982929 UOG982929:UOH982929 UYC982929:UYD982929 VHY982929:VHZ982929 VRU982929:VRV982929 WBQ982929:WBR982929 WLM982929:WLN982929 WVI982929:WVJ982929 IW65427:IX65429 SS65427:ST65429 ACO65427:ACP65429 AMK65427:AML65429 AWG65427:AWH65429 BGC65427:BGD65429 BPY65427:BPZ65429 BZU65427:BZV65429 CJQ65427:CJR65429 CTM65427:CTN65429 DDI65427:DDJ65429 DNE65427:DNF65429 DXA65427:DXB65429 EGW65427:EGX65429 EQS65427:EQT65429 FAO65427:FAP65429 FKK65427:FKL65429 FUG65427:FUH65429 GEC65427:GED65429 GNY65427:GNZ65429 GXU65427:GXV65429 HHQ65427:HHR65429 HRM65427:HRN65429 IBI65427:IBJ65429 ILE65427:ILF65429 IVA65427:IVB65429 JEW65427:JEX65429 JOS65427:JOT65429 JYO65427:JYP65429 KIK65427:KIL65429 KSG65427:KSH65429 LCC65427:LCD65429 LLY65427:LLZ65429 LVU65427:LVV65429 MFQ65427:MFR65429 MPM65427:MPN65429 MZI65427:MZJ65429 NJE65427:NJF65429 NTA65427:NTB65429 OCW65427:OCX65429 OMS65427:OMT65429 OWO65427:OWP65429 PGK65427:PGL65429 PQG65427:PQH65429 QAC65427:QAD65429 QJY65427:QJZ65429 QTU65427:QTV65429 RDQ65427:RDR65429 RNM65427:RNN65429 RXI65427:RXJ65429 SHE65427:SHF65429 SRA65427:SRB65429 TAW65427:TAX65429 TKS65427:TKT65429 TUO65427:TUP65429 UEK65427:UEL65429 UOG65427:UOH65429 UYC65427:UYD65429 VHY65427:VHZ65429 VRU65427:VRV65429 WBQ65427:WBR65429 WLM65427:WLN65429 WVI65427:WVJ65429 IW130963:IX130965 SS130963:ST130965 ACO130963:ACP130965 AMK130963:AML130965 AWG130963:AWH130965 BGC130963:BGD130965 BPY130963:BPZ130965 BZU130963:BZV130965 CJQ130963:CJR130965 CTM130963:CTN130965 DDI130963:DDJ130965 DNE130963:DNF130965 DXA130963:DXB130965 EGW130963:EGX130965 EQS130963:EQT130965 FAO130963:FAP130965 FKK130963:FKL130965 FUG130963:FUH130965 GEC130963:GED130965 GNY130963:GNZ130965 GXU130963:GXV130965 HHQ130963:HHR130965 HRM130963:HRN130965 IBI130963:IBJ130965 ILE130963:ILF130965 IVA130963:IVB130965 JEW130963:JEX130965 JOS130963:JOT130965 JYO130963:JYP130965 KIK130963:KIL130965 KSG130963:KSH130965 LCC130963:LCD130965 LLY130963:LLZ130965 LVU130963:LVV130965 MFQ130963:MFR130965 MPM130963:MPN130965 MZI130963:MZJ130965 NJE130963:NJF130965 NTA130963:NTB130965 OCW130963:OCX130965 OMS130963:OMT130965 OWO130963:OWP130965 PGK130963:PGL130965 PQG130963:PQH130965 QAC130963:QAD130965 QJY130963:QJZ130965 QTU130963:QTV130965 RDQ130963:RDR130965 RNM130963:RNN130965 RXI130963:RXJ130965 SHE130963:SHF130965 SRA130963:SRB130965 TAW130963:TAX130965 TKS130963:TKT130965 TUO130963:TUP130965 UEK130963:UEL130965 UOG130963:UOH130965 UYC130963:UYD130965 VHY130963:VHZ130965 VRU130963:VRV130965 WBQ130963:WBR130965 WLM130963:WLN130965 WVI130963:WVJ130965 IW196499:IX196501 SS196499:ST196501 ACO196499:ACP196501 AMK196499:AML196501 AWG196499:AWH196501 BGC196499:BGD196501 BPY196499:BPZ196501 BZU196499:BZV196501 CJQ196499:CJR196501 CTM196499:CTN196501 DDI196499:DDJ196501 DNE196499:DNF196501 DXA196499:DXB196501 EGW196499:EGX196501 EQS196499:EQT196501 FAO196499:FAP196501 FKK196499:FKL196501 FUG196499:FUH196501 GEC196499:GED196501 GNY196499:GNZ196501 GXU196499:GXV196501 HHQ196499:HHR196501 HRM196499:HRN196501 IBI196499:IBJ196501 ILE196499:ILF196501 IVA196499:IVB196501 JEW196499:JEX196501 JOS196499:JOT196501 JYO196499:JYP196501 KIK196499:KIL196501 KSG196499:KSH196501 LCC196499:LCD196501 LLY196499:LLZ196501 LVU196499:LVV196501 MFQ196499:MFR196501 MPM196499:MPN196501 MZI196499:MZJ196501 NJE196499:NJF196501 NTA196499:NTB196501 OCW196499:OCX196501 OMS196499:OMT196501 OWO196499:OWP196501 PGK196499:PGL196501 PQG196499:PQH196501 QAC196499:QAD196501 QJY196499:QJZ196501 QTU196499:QTV196501 RDQ196499:RDR196501 RNM196499:RNN196501 RXI196499:RXJ196501 SHE196499:SHF196501 SRA196499:SRB196501 TAW196499:TAX196501 TKS196499:TKT196501 TUO196499:TUP196501 UEK196499:UEL196501 UOG196499:UOH196501 UYC196499:UYD196501 VHY196499:VHZ196501 VRU196499:VRV196501 WBQ196499:WBR196501 WLM196499:WLN196501 WVI196499:WVJ196501 IW262035:IX262037 SS262035:ST262037 ACO262035:ACP262037 AMK262035:AML262037 AWG262035:AWH262037 BGC262035:BGD262037 BPY262035:BPZ262037 BZU262035:BZV262037 CJQ262035:CJR262037 CTM262035:CTN262037 DDI262035:DDJ262037 DNE262035:DNF262037 DXA262035:DXB262037 EGW262035:EGX262037 EQS262035:EQT262037 FAO262035:FAP262037 FKK262035:FKL262037 FUG262035:FUH262037 GEC262035:GED262037 GNY262035:GNZ262037 GXU262035:GXV262037 HHQ262035:HHR262037 HRM262035:HRN262037 IBI262035:IBJ262037 ILE262035:ILF262037 IVA262035:IVB262037 JEW262035:JEX262037 JOS262035:JOT262037 JYO262035:JYP262037 KIK262035:KIL262037 KSG262035:KSH262037 LCC262035:LCD262037 LLY262035:LLZ262037 LVU262035:LVV262037 MFQ262035:MFR262037 MPM262035:MPN262037 MZI262035:MZJ262037 NJE262035:NJF262037 NTA262035:NTB262037 OCW262035:OCX262037 OMS262035:OMT262037 OWO262035:OWP262037 PGK262035:PGL262037 PQG262035:PQH262037 QAC262035:QAD262037 QJY262035:QJZ262037 QTU262035:QTV262037 RDQ262035:RDR262037 RNM262035:RNN262037 RXI262035:RXJ262037 SHE262035:SHF262037 SRA262035:SRB262037 TAW262035:TAX262037 TKS262035:TKT262037 TUO262035:TUP262037 UEK262035:UEL262037 UOG262035:UOH262037 UYC262035:UYD262037 VHY262035:VHZ262037 VRU262035:VRV262037 WBQ262035:WBR262037 WLM262035:WLN262037 WVI262035:WVJ262037 IW327571:IX327573 SS327571:ST327573 ACO327571:ACP327573 AMK327571:AML327573 AWG327571:AWH327573 BGC327571:BGD327573 BPY327571:BPZ327573 BZU327571:BZV327573 CJQ327571:CJR327573 CTM327571:CTN327573 DDI327571:DDJ327573 DNE327571:DNF327573 DXA327571:DXB327573 EGW327571:EGX327573 EQS327571:EQT327573 FAO327571:FAP327573 FKK327571:FKL327573 FUG327571:FUH327573 GEC327571:GED327573 GNY327571:GNZ327573 GXU327571:GXV327573 HHQ327571:HHR327573 HRM327571:HRN327573 IBI327571:IBJ327573 ILE327571:ILF327573 IVA327571:IVB327573 JEW327571:JEX327573 JOS327571:JOT327573 JYO327571:JYP327573 KIK327571:KIL327573 KSG327571:KSH327573 LCC327571:LCD327573 LLY327571:LLZ327573 LVU327571:LVV327573 MFQ327571:MFR327573 MPM327571:MPN327573 MZI327571:MZJ327573 NJE327571:NJF327573 NTA327571:NTB327573 OCW327571:OCX327573 OMS327571:OMT327573 OWO327571:OWP327573 PGK327571:PGL327573 PQG327571:PQH327573 QAC327571:QAD327573 QJY327571:QJZ327573 QTU327571:QTV327573 RDQ327571:RDR327573 RNM327571:RNN327573 RXI327571:RXJ327573 SHE327571:SHF327573 SRA327571:SRB327573 TAW327571:TAX327573 TKS327571:TKT327573 TUO327571:TUP327573 UEK327571:UEL327573 UOG327571:UOH327573 UYC327571:UYD327573 VHY327571:VHZ327573 VRU327571:VRV327573 WBQ327571:WBR327573 WLM327571:WLN327573 WVI327571:WVJ327573 IW393107:IX393109 SS393107:ST393109 ACO393107:ACP393109 AMK393107:AML393109 AWG393107:AWH393109 BGC393107:BGD393109 BPY393107:BPZ393109 BZU393107:BZV393109 CJQ393107:CJR393109 CTM393107:CTN393109 DDI393107:DDJ393109 DNE393107:DNF393109 DXA393107:DXB393109 EGW393107:EGX393109 EQS393107:EQT393109 FAO393107:FAP393109 FKK393107:FKL393109 FUG393107:FUH393109 GEC393107:GED393109 GNY393107:GNZ393109 GXU393107:GXV393109 HHQ393107:HHR393109 HRM393107:HRN393109 IBI393107:IBJ393109 ILE393107:ILF393109 IVA393107:IVB393109 JEW393107:JEX393109 JOS393107:JOT393109 JYO393107:JYP393109 KIK393107:KIL393109 KSG393107:KSH393109 LCC393107:LCD393109 LLY393107:LLZ393109 LVU393107:LVV393109 MFQ393107:MFR393109 MPM393107:MPN393109 MZI393107:MZJ393109 NJE393107:NJF393109 NTA393107:NTB393109 OCW393107:OCX393109 OMS393107:OMT393109 OWO393107:OWP393109 PGK393107:PGL393109 PQG393107:PQH393109 QAC393107:QAD393109 QJY393107:QJZ393109 QTU393107:QTV393109 RDQ393107:RDR393109 RNM393107:RNN393109 RXI393107:RXJ393109 SHE393107:SHF393109 SRA393107:SRB393109 TAW393107:TAX393109 TKS393107:TKT393109 TUO393107:TUP393109 UEK393107:UEL393109 UOG393107:UOH393109 UYC393107:UYD393109 VHY393107:VHZ393109 VRU393107:VRV393109 WBQ393107:WBR393109 WLM393107:WLN393109 WVI393107:WVJ393109 IW458643:IX458645 SS458643:ST458645 ACO458643:ACP458645 AMK458643:AML458645 AWG458643:AWH458645 BGC458643:BGD458645 BPY458643:BPZ458645 BZU458643:BZV458645 CJQ458643:CJR458645 CTM458643:CTN458645 DDI458643:DDJ458645 DNE458643:DNF458645 DXA458643:DXB458645 EGW458643:EGX458645 EQS458643:EQT458645 FAO458643:FAP458645 FKK458643:FKL458645 FUG458643:FUH458645 GEC458643:GED458645 GNY458643:GNZ458645 GXU458643:GXV458645 HHQ458643:HHR458645 HRM458643:HRN458645 IBI458643:IBJ458645 ILE458643:ILF458645 IVA458643:IVB458645 JEW458643:JEX458645 JOS458643:JOT458645 JYO458643:JYP458645 KIK458643:KIL458645 KSG458643:KSH458645 LCC458643:LCD458645 LLY458643:LLZ458645 LVU458643:LVV458645 MFQ458643:MFR458645 MPM458643:MPN458645 MZI458643:MZJ458645 NJE458643:NJF458645 NTA458643:NTB458645 OCW458643:OCX458645 OMS458643:OMT458645 OWO458643:OWP458645 PGK458643:PGL458645 PQG458643:PQH458645 QAC458643:QAD458645 QJY458643:QJZ458645 QTU458643:QTV458645 RDQ458643:RDR458645 RNM458643:RNN458645 RXI458643:RXJ458645 SHE458643:SHF458645 SRA458643:SRB458645 TAW458643:TAX458645 TKS458643:TKT458645 TUO458643:TUP458645 UEK458643:UEL458645 UOG458643:UOH458645 UYC458643:UYD458645 VHY458643:VHZ458645 VRU458643:VRV458645 WBQ458643:WBR458645 WLM458643:WLN458645 WVI458643:WVJ458645 IW524179:IX524181 SS524179:ST524181 ACO524179:ACP524181 AMK524179:AML524181 AWG524179:AWH524181 BGC524179:BGD524181 BPY524179:BPZ524181 BZU524179:BZV524181 CJQ524179:CJR524181 CTM524179:CTN524181 DDI524179:DDJ524181 DNE524179:DNF524181 DXA524179:DXB524181 EGW524179:EGX524181 EQS524179:EQT524181 FAO524179:FAP524181 FKK524179:FKL524181 FUG524179:FUH524181 GEC524179:GED524181 GNY524179:GNZ524181 GXU524179:GXV524181 HHQ524179:HHR524181 HRM524179:HRN524181 IBI524179:IBJ524181 ILE524179:ILF524181 IVA524179:IVB524181 JEW524179:JEX524181 JOS524179:JOT524181 JYO524179:JYP524181 KIK524179:KIL524181 KSG524179:KSH524181 LCC524179:LCD524181 LLY524179:LLZ524181 LVU524179:LVV524181 MFQ524179:MFR524181 MPM524179:MPN524181 MZI524179:MZJ524181 NJE524179:NJF524181 NTA524179:NTB524181 OCW524179:OCX524181 OMS524179:OMT524181 OWO524179:OWP524181 PGK524179:PGL524181 PQG524179:PQH524181 QAC524179:QAD524181 QJY524179:QJZ524181 QTU524179:QTV524181 RDQ524179:RDR524181 RNM524179:RNN524181 RXI524179:RXJ524181 SHE524179:SHF524181 SRA524179:SRB524181 TAW524179:TAX524181 TKS524179:TKT524181 TUO524179:TUP524181 UEK524179:UEL524181 UOG524179:UOH524181 UYC524179:UYD524181 VHY524179:VHZ524181 VRU524179:VRV524181 WBQ524179:WBR524181 WLM524179:WLN524181 WVI524179:WVJ524181 IW589715:IX589717 SS589715:ST589717 ACO589715:ACP589717 AMK589715:AML589717 AWG589715:AWH589717 BGC589715:BGD589717 BPY589715:BPZ589717 BZU589715:BZV589717 CJQ589715:CJR589717 CTM589715:CTN589717 DDI589715:DDJ589717 DNE589715:DNF589717 DXA589715:DXB589717 EGW589715:EGX589717 EQS589715:EQT589717 FAO589715:FAP589717 FKK589715:FKL589717 FUG589715:FUH589717 GEC589715:GED589717 GNY589715:GNZ589717 GXU589715:GXV589717 HHQ589715:HHR589717 HRM589715:HRN589717 IBI589715:IBJ589717 ILE589715:ILF589717 IVA589715:IVB589717 JEW589715:JEX589717 JOS589715:JOT589717 JYO589715:JYP589717 KIK589715:KIL589717 KSG589715:KSH589717 LCC589715:LCD589717 LLY589715:LLZ589717 LVU589715:LVV589717 MFQ589715:MFR589717 MPM589715:MPN589717 MZI589715:MZJ589717 NJE589715:NJF589717 NTA589715:NTB589717 OCW589715:OCX589717 OMS589715:OMT589717 OWO589715:OWP589717 PGK589715:PGL589717 PQG589715:PQH589717 QAC589715:QAD589717 QJY589715:QJZ589717 QTU589715:QTV589717 RDQ589715:RDR589717 RNM589715:RNN589717 RXI589715:RXJ589717 SHE589715:SHF589717 SRA589715:SRB589717 TAW589715:TAX589717 TKS589715:TKT589717 TUO589715:TUP589717 UEK589715:UEL589717 UOG589715:UOH589717 UYC589715:UYD589717 VHY589715:VHZ589717 VRU589715:VRV589717 WBQ589715:WBR589717 WLM589715:WLN589717 WVI589715:WVJ589717 IW655251:IX655253 SS655251:ST655253 ACO655251:ACP655253 AMK655251:AML655253 AWG655251:AWH655253 BGC655251:BGD655253 BPY655251:BPZ655253 BZU655251:BZV655253 CJQ655251:CJR655253 CTM655251:CTN655253 DDI655251:DDJ655253 DNE655251:DNF655253 DXA655251:DXB655253 EGW655251:EGX655253 EQS655251:EQT655253 FAO655251:FAP655253 FKK655251:FKL655253 FUG655251:FUH655253 GEC655251:GED655253 GNY655251:GNZ655253 GXU655251:GXV655253 HHQ655251:HHR655253 HRM655251:HRN655253 IBI655251:IBJ655253 ILE655251:ILF655253 IVA655251:IVB655253 JEW655251:JEX655253 JOS655251:JOT655253 JYO655251:JYP655253 KIK655251:KIL655253 KSG655251:KSH655253 LCC655251:LCD655253 LLY655251:LLZ655253 LVU655251:LVV655253 MFQ655251:MFR655253 MPM655251:MPN655253 MZI655251:MZJ655253 NJE655251:NJF655253 NTA655251:NTB655253 OCW655251:OCX655253 OMS655251:OMT655253 OWO655251:OWP655253 PGK655251:PGL655253 PQG655251:PQH655253 QAC655251:QAD655253 QJY655251:QJZ655253 QTU655251:QTV655253 RDQ655251:RDR655253 RNM655251:RNN655253 RXI655251:RXJ655253 SHE655251:SHF655253 SRA655251:SRB655253 TAW655251:TAX655253 TKS655251:TKT655253 TUO655251:TUP655253 UEK655251:UEL655253 UOG655251:UOH655253 UYC655251:UYD655253 VHY655251:VHZ655253 VRU655251:VRV655253 WBQ655251:WBR655253 WLM655251:WLN655253 WVI655251:WVJ655253 IW720787:IX720789 SS720787:ST720789 ACO720787:ACP720789 AMK720787:AML720789 AWG720787:AWH720789 BGC720787:BGD720789 BPY720787:BPZ720789 BZU720787:BZV720789 CJQ720787:CJR720789 CTM720787:CTN720789 DDI720787:DDJ720789 DNE720787:DNF720789 DXA720787:DXB720789 EGW720787:EGX720789 EQS720787:EQT720789 FAO720787:FAP720789 FKK720787:FKL720789 FUG720787:FUH720789 GEC720787:GED720789 GNY720787:GNZ720789 GXU720787:GXV720789 HHQ720787:HHR720789 HRM720787:HRN720789 IBI720787:IBJ720789 ILE720787:ILF720789 IVA720787:IVB720789 JEW720787:JEX720789 JOS720787:JOT720789 JYO720787:JYP720789 KIK720787:KIL720789 KSG720787:KSH720789 LCC720787:LCD720789 LLY720787:LLZ720789 LVU720787:LVV720789 MFQ720787:MFR720789 MPM720787:MPN720789 MZI720787:MZJ720789 NJE720787:NJF720789 NTA720787:NTB720789 OCW720787:OCX720789 OMS720787:OMT720789 OWO720787:OWP720789 PGK720787:PGL720789 PQG720787:PQH720789 QAC720787:QAD720789 QJY720787:QJZ720789 QTU720787:QTV720789 RDQ720787:RDR720789 RNM720787:RNN720789 RXI720787:RXJ720789 SHE720787:SHF720789 SRA720787:SRB720789 TAW720787:TAX720789 TKS720787:TKT720789 TUO720787:TUP720789 UEK720787:UEL720789 UOG720787:UOH720789 UYC720787:UYD720789 VHY720787:VHZ720789 VRU720787:VRV720789 WBQ720787:WBR720789 WLM720787:WLN720789 WVI720787:WVJ720789 IW786323:IX786325 SS786323:ST786325 ACO786323:ACP786325 AMK786323:AML786325 AWG786323:AWH786325 BGC786323:BGD786325 BPY786323:BPZ786325 BZU786323:BZV786325 CJQ786323:CJR786325 CTM786323:CTN786325 DDI786323:DDJ786325 DNE786323:DNF786325 DXA786323:DXB786325 EGW786323:EGX786325 EQS786323:EQT786325 FAO786323:FAP786325 FKK786323:FKL786325 FUG786323:FUH786325 GEC786323:GED786325 GNY786323:GNZ786325 GXU786323:GXV786325 HHQ786323:HHR786325 HRM786323:HRN786325 IBI786323:IBJ786325 ILE786323:ILF786325 IVA786323:IVB786325 JEW786323:JEX786325 JOS786323:JOT786325 JYO786323:JYP786325 KIK786323:KIL786325 KSG786323:KSH786325 LCC786323:LCD786325 LLY786323:LLZ786325 LVU786323:LVV786325 MFQ786323:MFR786325 MPM786323:MPN786325 MZI786323:MZJ786325 NJE786323:NJF786325 NTA786323:NTB786325 OCW786323:OCX786325 OMS786323:OMT786325 OWO786323:OWP786325 PGK786323:PGL786325 PQG786323:PQH786325 QAC786323:QAD786325 QJY786323:QJZ786325 QTU786323:QTV786325 RDQ786323:RDR786325 RNM786323:RNN786325 RXI786323:RXJ786325 SHE786323:SHF786325 SRA786323:SRB786325 TAW786323:TAX786325 TKS786323:TKT786325 TUO786323:TUP786325 UEK786323:UEL786325 UOG786323:UOH786325 UYC786323:UYD786325 VHY786323:VHZ786325 VRU786323:VRV786325 WBQ786323:WBR786325 WLM786323:WLN786325 WVI786323:WVJ786325 IW851859:IX851861 SS851859:ST851861 ACO851859:ACP851861 AMK851859:AML851861 AWG851859:AWH851861 BGC851859:BGD851861 BPY851859:BPZ851861 BZU851859:BZV851861 CJQ851859:CJR851861 CTM851859:CTN851861 DDI851859:DDJ851861 DNE851859:DNF851861 DXA851859:DXB851861 EGW851859:EGX851861 EQS851859:EQT851861 FAO851859:FAP851861 FKK851859:FKL851861 FUG851859:FUH851861 GEC851859:GED851861 GNY851859:GNZ851861 GXU851859:GXV851861 HHQ851859:HHR851861 HRM851859:HRN851861 IBI851859:IBJ851861 ILE851859:ILF851861 IVA851859:IVB851861 JEW851859:JEX851861 JOS851859:JOT851861 JYO851859:JYP851861 KIK851859:KIL851861 KSG851859:KSH851861 LCC851859:LCD851861 LLY851859:LLZ851861 LVU851859:LVV851861 MFQ851859:MFR851861 MPM851859:MPN851861 MZI851859:MZJ851861 NJE851859:NJF851861 NTA851859:NTB851861 OCW851859:OCX851861 OMS851859:OMT851861 OWO851859:OWP851861 PGK851859:PGL851861 PQG851859:PQH851861 QAC851859:QAD851861 QJY851859:QJZ851861 QTU851859:QTV851861 RDQ851859:RDR851861 RNM851859:RNN851861 RXI851859:RXJ851861 SHE851859:SHF851861 SRA851859:SRB851861 TAW851859:TAX851861 TKS851859:TKT851861 TUO851859:TUP851861 UEK851859:UEL851861 UOG851859:UOH851861 UYC851859:UYD851861 VHY851859:VHZ851861 VRU851859:VRV851861 WBQ851859:WBR851861 WLM851859:WLN851861 WVI851859:WVJ851861 IW917395:IX917397 SS917395:ST917397 ACO917395:ACP917397 AMK917395:AML917397 AWG917395:AWH917397 BGC917395:BGD917397 BPY917395:BPZ917397 BZU917395:BZV917397 CJQ917395:CJR917397 CTM917395:CTN917397 DDI917395:DDJ917397 DNE917395:DNF917397 DXA917395:DXB917397 EGW917395:EGX917397 EQS917395:EQT917397 FAO917395:FAP917397 FKK917395:FKL917397 FUG917395:FUH917397 GEC917395:GED917397 GNY917395:GNZ917397 GXU917395:GXV917397 HHQ917395:HHR917397 HRM917395:HRN917397 IBI917395:IBJ917397 ILE917395:ILF917397 IVA917395:IVB917397 JEW917395:JEX917397 JOS917395:JOT917397 JYO917395:JYP917397 KIK917395:KIL917397 KSG917395:KSH917397 LCC917395:LCD917397 LLY917395:LLZ917397 LVU917395:LVV917397 MFQ917395:MFR917397 MPM917395:MPN917397 MZI917395:MZJ917397 NJE917395:NJF917397 NTA917395:NTB917397 OCW917395:OCX917397 OMS917395:OMT917397 OWO917395:OWP917397 PGK917395:PGL917397 PQG917395:PQH917397 QAC917395:QAD917397 QJY917395:QJZ917397 QTU917395:QTV917397 RDQ917395:RDR917397 RNM917395:RNN917397 RXI917395:RXJ917397 SHE917395:SHF917397 SRA917395:SRB917397 TAW917395:TAX917397 TKS917395:TKT917397 TUO917395:TUP917397 UEK917395:UEL917397 UOG917395:UOH917397 UYC917395:UYD917397 VHY917395:VHZ917397 VRU917395:VRV917397 WBQ917395:WBR917397 WLM917395:WLN917397 WVI917395:WVJ917397 IW982931:IX982933 SS982931:ST982933 ACO982931:ACP982933 AMK982931:AML982933 AWG982931:AWH982933 BGC982931:BGD982933 BPY982931:BPZ982933 BZU982931:BZV982933 CJQ982931:CJR982933 CTM982931:CTN982933 DDI982931:DDJ982933 DNE982931:DNF982933 DXA982931:DXB982933 EGW982931:EGX982933 EQS982931:EQT982933 FAO982931:FAP982933 FKK982931:FKL982933 FUG982931:FUH982933 GEC982931:GED982933 GNY982931:GNZ982933 GXU982931:GXV982933 HHQ982931:HHR982933 HRM982931:HRN982933 IBI982931:IBJ982933 ILE982931:ILF982933 IVA982931:IVB982933 JEW982931:JEX982933 JOS982931:JOT982933 JYO982931:JYP982933 KIK982931:KIL982933 KSG982931:KSH982933 LCC982931:LCD982933 LLY982931:LLZ982933 LVU982931:LVV982933 MFQ982931:MFR982933 MPM982931:MPN982933 MZI982931:MZJ982933 NJE982931:NJF982933 NTA982931:NTB982933 OCW982931:OCX982933 OMS982931:OMT982933 OWO982931:OWP982933 PGK982931:PGL982933 PQG982931:PQH982933 QAC982931:QAD982933 QJY982931:QJZ982933 QTU982931:QTV982933 RDQ982931:RDR982933 RNM982931:RNN982933 RXI982931:RXJ982933 SHE982931:SHF982933 SRA982931:SRB982933 TAW982931:TAX982933 TKS982931:TKT982933 TUO982931:TUP982933 UEK982931:UEL982933 UOG982931:UOH982933 UYC982931:UYD982933 VHY982931:VHZ982933 VRU982931:VRV982933 WBQ982931:WBR982933 WLM982931:WLN982933 IW20:IX20 SS20:ST20 ACO20:ACP20 AMK20:AML20 AWG20:AWH20 BGC20:BGD20 BPY20:BPZ20 BZU20:BZV20 CJQ20:CJR20 CTM20:CTN20 DDI20:DDJ20 DNE20:DNF20 DXA20:DXB20 EGW20:EGX20 EQS20:EQT20 FAO20:FAP20 FKK20:FKL20 FUG20:FUH20 GEC20:GED20 GNY20:GNZ20 GXU20:GXV20 HHQ20:HHR20 HRM20:HRN20 IBI20:IBJ20 ILE20:ILF20 IVA20:IVB20 JEW20:JEX20 JOS20:JOT20 JYO20:JYP20 KIK20:KIL20 KSG20:KSH20 LCC20:LCD20 LLY20:LLZ20 LVU20:LVV20 MFQ20:MFR20 MPM20:MPN20 MZI20:MZJ20 NJE20:NJF20 NTA20:NTB20 OCW20:OCX20 OMS20:OMT20 OWO20:OWP20 PGK20:PGL20 PQG20:PQH20 QAC20:QAD20 QJY20:QJZ20 QTU20:QTV20 RDQ20:RDR20 RNM20:RNN20 RXI20:RXJ20 SHE20:SHF20 SRA20:SRB20 TAW20:TAX20 TKS20:TKT20 TUO20:TUP20 UEK20:UEL20 UOG20:UOH20 UYC20:UYD20 VHY20:VHZ20 VRU20:VRV20 WBQ20:WBR20 WLM20:WLN20 WVI20:WVJ20 IW22:IX22 SS22:ST22 ACO22:ACP22 AMK22:AML22 AWG22:AWH22 BGC22:BGD22 BPY22:BPZ22 BZU22:BZV22 CJQ22:CJR22 CTM22:CTN22 DDI22:DDJ22 DNE22:DNF22 DXA22:DXB22 EGW22:EGX22 EQS22:EQT22 FAO22:FAP22 FKK22:FKL22 FUG22:FUH22 GEC22:GED22 GNY22:GNZ22 GXU22:GXV22 HHQ22:HHR22 HRM22:HRN22 IBI22:IBJ22 ILE22:ILF22 IVA22:IVB22 JEW22:JEX22 JOS22:JOT22 JYO22:JYP22 KIK22:KIL22 KSG22:KSH22 LCC22:LCD22 LLY22:LLZ22 LVU22:LVV22 MFQ22:MFR22 MPM22:MPN22 MZI22:MZJ22 NJE22:NJF22 NTA22:NTB22 OCW22:OCX22 OMS22:OMT22 OWO22:OWP22 PGK22:PGL22 PQG22:PQH22 QAC22:QAD22 QJY22:QJZ22 QTU22:QTV22 RDQ22:RDR22 RNM22:RNN22 RXI22:RXJ22 SHE22:SHF22 SRA22:SRB22 TAW22:TAX22 TKS22:TKT22 TUO22:TUP22 UEK22:UEL22 UOG22:UOH22 UYC22:UYD22 VHY22:VHZ22 VRU22:VRV22 WBQ22:WBR22 WLM22:WLN22 WVI22:WVJ22 WVI17:WVJ17 WLM17:WLN17 WBQ17:WBR17 VRU17:VRV17 VHY17:VHZ17 UYC17:UYD17 UOG17:UOH17 UEK17:UEL17 TUO17:TUP17 TKS17:TKT17 TAW17:TAX17 SRA17:SRB17 SHE17:SHF17 RXI17:RXJ17 RNM17:RNN17 RDQ17:RDR17 QTU17:QTV17 QJY17:QJZ17 QAC17:QAD17 PQG17:PQH17 PGK17:PGL17 OWO17:OWP17 OMS17:OMT17 OCW17:OCX17 NTA17:NTB17 NJE17:NJF17 MZI17:MZJ17 MPM17:MPN17 MFQ17:MFR17 LVU17:LVV17 LLY17:LLZ17 LCC17:LCD17 KSG17:KSH17 KIK17:KIL17 JYO17:JYP17 JOS17:JOT17 JEW17:JEX17 IVA17:IVB17 ILE17:ILF17 IBI17:IBJ17 HRM17:HRN17 HHQ17:HHR17 GXU17:GXV17 GNY17:GNZ17 GEC17:GED17 FUG17:FUH17 FKK17:FKL17 FAO17:FAP17 EQS17:EQT17 EGW17:EGX17 DXA17:DXB17 DNE17:DNF17 DDI17:DDJ17 CTM17:CTN17 CJQ17:CJR17 BZU17:BZV17 BPY17:BPZ17 BGC17:BGD17 AWG17:AWH17 AMK17:AML17 ACO17:ACP17 SS17:ST17 IW17:IX17 WVI24:WVJ24 WLM24:WLN24 WBQ24:WBR24 VRU24:VRV24 VHY24:VHZ24 UYC24:UYD24 UOG24:UOH24 UEK24:UEL24 TUO24:TUP24 TKS24:TKT24 TAW24:TAX24 SRA24:SRB24 SHE24:SHF24 RXI24:RXJ24 RNM24:RNN24 RDQ24:RDR24 QTU24:QTV24 QJY24:QJZ24 QAC24:QAD24 PQG24:PQH24 PGK24:PGL24 OWO24:OWP24 OMS24:OMT24 OCW24:OCX24 NTA24:NTB24 NJE24:NJF24 MZI24:MZJ24 MPM24:MPN24 MFQ24:MFR24 LVU24:LVV24 LLY24:LLZ24 LCC24:LCD24 KSG24:KSH24 KIK24:KIL24 JYO24:JYP24 JOS24:JOT24 JEW24:JEX24 IVA24:IVB24 ILE24:ILF24 IBI24:IBJ24 HRM24:HRN24 HHQ24:HHR24 GXU24:GXV24 GNY24:GNZ24 GEC24:GED24 FUG24:FUH24 FKK24:FKL24 FAO24:FAP24 EQS24:EQT24 EGW24:EGX24 DXA24:DXB24 DNE24:DNF24 DDI24:DDJ24 CTM24:CTN24 CJQ24:CJR24 BZU24:BZV24 BPY24:BPZ24 BGC24:BGD24 AWG24:AWH24 AMK24:AML24 ACO24:ACP24 SS24:ST24 IW24:IX24 IW45:IX45 SS45:ST45 ACO45:ACP45 AMK45:AML45 AWG45:AWH45 BGC45:BGD45 BPY45:BPZ45 BZU45:BZV45 CJQ45:CJR45 CTM45:CTN45 DDI45:DDJ45 DNE45:DNF45 DXA45:DXB45 EGW45:EGX45 EQS45:EQT45 FAO45:FAP45 FKK45:FKL45 FUG45:FUH45 GEC45:GED45 GNY45:GNZ45 GXU45:GXV45 HHQ45:HHR45 HRM45:HRN45 IBI45:IBJ45 ILE45:ILF45 IVA45:IVB45 JEW45:JEX45 JOS45:JOT45 JYO45:JYP45 KIK45:KIL45 KSG45:KSH45 LCC45:LCD45 LLY45:LLZ45 LVU45:LVV45 MFQ45:MFR45 MPM45:MPN45 MZI45:MZJ45 NJE45:NJF45 NTA45:NTB45 OCW45:OCX45 OMS45:OMT45 OWO45:OWP45 PGK45:PGL45 PQG45:PQH45 QAC45:QAD45 QJY45:QJZ45 QTU45:QTV45 RDQ45:RDR45 RNM45:RNN45 RXI45:RXJ45 SHE45:SHF45 SRA45:SRB45 TAW45:TAX45 TKS45:TKT45 TUO45:TUP45 UEK45:UEL45 UOG45:UOH45 UYC45:UYD45 VHY45:VHZ45 VRU45:VRV45 WBQ45:WBR45 WLM45:WLN45 WVI45:WVJ45 WVI39:WVJ39 WLM39:WLN39 WBQ39:WBR39 VRU39:VRV39 VHY39:VHZ39 UYC39:UYD39 UOG39:UOH39 UEK39:UEL39 TUO39:TUP39 TKS39:TKT39 TAW39:TAX39 SRA39:SRB39 SHE39:SHF39 RXI39:RXJ39 RNM39:RNN39 RDQ39:RDR39 QTU39:QTV39 QJY39:QJZ39 QAC39:QAD39 PQG39:PQH39 PGK39:PGL39 OWO39:OWP39 OMS39:OMT39 OCW39:OCX39 NTA39:NTB39 NJE39:NJF39 MZI39:MZJ39 MPM39:MPN39 MFQ39:MFR39 LVU39:LVV39 LLY39:LLZ39 LCC39:LCD39 KSG39:KSH39 KIK39:KIL39 JYO39:JYP39 JOS39:JOT39 JEW39:JEX39 IVA39:IVB39 ILE39:ILF39 IBI39:IBJ39 HRM39:HRN39 HHQ39:HHR39 GXU39:GXV39 GNY39:GNZ39 GEC39:GED39 FUG39:FUH39 FKK39:FKL39 FAO39:FAP39 EQS39:EQT39 EGW39:EGX39 DXA39:DXB39 DNE39:DNF39 DDI39:DDJ39 CTM39:CTN39 CJQ39:CJR39 BZU39:BZV39 BPY39:BPZ39 BGC39:BGD39 AWG39:AWH39 AMK39:AML39 ACO39:ACP39 SS39:ST39 IW39:IX39 IW41:IX41 SS41:ST41 ACO41:ACP41 AMK41:AML41 AWG41:AWH41 BGC41:BGD41 BPY41:BPZ41 BZU41:BZV41 CJQ41:CJR41 CTM41:CTN41 DDI41:DDJ41 DNE41:DNF41 DXA41:DXB41 EGW41:EGX41 EQS41:EQT41 FAO41:FAP41 FKK41:FKL41 FUG41:FUH41 GEC41:GED41 GNY41:GNZ41 GXU41:GXV41 HHQ41:HHR41 HRM41:HRN41 IBI41:IBJ41 ILE41:ILF41 IVA41:IVB41 JEW41:JEX41 JOS41:JOT41 JYO41:JYP41 KIK41:KIL41 KSG41:KSH41 LCC41:LCD41 LLY41:LLZ41 LVU41:LVV41 MFQ41:MFR41 MPM41:MPN41 MZI41:MZJ41 NJE41:NJF41 NTA41:NTB41 OCW41:OCX41 OMS41:OMT41 OWO41:OWP41 PGK41:PGL41 PQG41:PQH41 QAC41:QAD41 QJY41:QJZ41 QTU41:QTV41 RDQ41:RDR41 RNM41:RNN41 RXI41:RXJ41 SHE41:SHF41 SRA41:SRB41 TAW41:TAX41 TKS41:TKT41 TUO41:TUP41 UEK41:UEL41 UOG41:UOH41 UYC41:UYD41 VHY41:VHZ41 VRU41:VRV41 WBQ41:WBR41 WLM41:WLN41 WVI41:WVJ41 IW43:IX43 SS43:ST43 ACO43:ACP43 AMK43:AML43 AWG43:AWH43 BGC43:BGD43 BPY43:BPZ43 BZU43:BZV43 CJQ43:CJR43 CTM43:CTN43 DDI43:DDJ43 DNE43:DNF43 DXA43:DXB43 EGW43:EGX43 EQS43:EQT43 FAO43:FAP43 FKK43:FKL43 FUG43:FUH43 GEC43:GED43 GNY43:GNZ43 GXU43:GXV43 HHQ43:HHR43 HRM43:HRN43 IBI43:IBJ43 ILE43:ILF43 IVA43:IVB43 JEW43:JEX43 JOS43:JOT43 JYO43:JYP43 KIK43:KIL43 KSG43:KSH43 LCC43:LCD43 LLY43:LLZ43 LVU43:LVV43 MFQ43:MFR43 MPM43:MPN43 MZI43:MZJ43 NJE43:NJF43 NTA43:NTB43 OCW43:OCX43 OMS43:OMT43 OWO43:OWP43 PGK43:PGL43 PQG43:PQH43 QAC43:QAD43 QJY43:QJZ43 QTU43:QTV43 RDQ43:RDR43 RNM43:RNN43 RXI43:RXJ43 SHE43:SHF43 SRA43:SRB43 TAW43:TAX43 TKS43:TKT43 TUO43:TUP43 UEK43:UEL43 UOG43:UOH43 UYC43:UYD43 VHY43:VHZ43 VRU43:VRV43 WBQ43:WBR43 WLM43:WLN43 WVI43:WVJ43 WVI26:WVJ28 WLM26:WLN28 WBQ26:WBR28 VRU26:VRV28 VHY26:VHZ28 UYC26:UYD28 UOG26:UOH28 UEK26:UEL28 TUO26:TUP28 TKS26:TKT28 TAW26:TAX28 SRA26:SRB28 SHE26:SHF28 RXI26:RXJ28 RNM26:RNN28 RDQ26:RDR28 QTU26:QTV28 QJY26:QJZ28 QAC26:QAD28 PQG26:PQH28 PGK26:PGL28 OWO26:OWP28 OMS26:OMT28 OCW26:OCX28 NTA26:NTB28 NJE26:NJF28 MZI26:MZJ28 MPM26:MPN28 MFQ26:MFR28 LVU26:LVV28 LLY26:LLZ28 LCC26:LCD28 KSG26:KSH28 KIK26:KIL28 JYO26:JYP28 JOS26:JOT28 JEW26:JEX28 IVA26:IVB28 ILE26:ILF28 IBI26:IBJ28 HRM26:HRN28 HHQ26:HHR28 GXU26:GXV28 GNY26:GNZ28 GEC26:GED28 FUG26:FUH28 FKK26:FKL28 FAO26:FAP28 EQS26:EQT28 EGW26:EGX28 DXA26:DXB28 DNE26:DNF28 DDI26:DDJ28 CTM26:CTN28 CJQ26:CJR28 BZU26:BZV28 BPY26:BPZ28 BGC26:BGD28 AWG26:AWH28 AMK26:AML28 ACO26:ACP28 SS26:ST28 IW26:IX28 IW32:IX32 SS32:ST32 ACO32:ACP32 AMK32:AML32 AWG32:AWH32 BGC32:BGD32 BPY32:BPZ32 BZU32:BZV32 CJQ32:CJR32 CTM32:CTN32 DDI32:DDJ32 DNE32:DNF32 DXA32:DXB32 EGW32:EGX32 EQS32:EQT32 FAO32:FAP32 FKK32:FKL32 FUG32:FUH32 GEC32:GED32 GNY32:GNZ32 GXU32:GXV32 HHQ32:HHR32 HRM32:HRN32 IBI32:IBJ32 ILE32:ILF32 IVA32:IVB32 JEW32:JEX32 JOS32:JOT32 JYO32:JYP32 KIK32:KIL32 KSG32:KSH32 LCC32:LCD32 LLY32:LLZ32 LVU32:LVV32 MFQ32:MFR32 MPM32:MPN32 MZI32:MZJ32 NJE32:NJF32 NTA32:NTB32 OCW32:OCX32 OMS32:OMT32 OWO32:OWP32 PGK32:PGL32 PQG32:PQH32 QAC32:QAD32 QJY32:QJZ32 QTU32:QTV32 RDQ32:RDR32 RNM32:RNN32 RXI32:RXJ32 SHE32:SHF32 SRA32:SRB32 TAW32:TAX32 TKS32:TKT32 TUO32:TUP32 UEK32:UEL32 UOG32:UOH32 UYC32:UYD32 VHY32:VHZ32 VRU32:VRV32 WBQ32:WBR32 WLM32:WLN32 WVI32:WVJ32 WVI30:WVJ30 WLM30:WLN30 WBQ30:WBR30 VRU30:VRV30 VHY30:VHZ30 UYC30:UYD30 UOG30:UOH30 UEK30:UEL30 TUO30:TUP30 TKS30:TKT30 TAW30:TAX30 SRA30:SRB30 SHE30:SHF30 RXI30:RXJ30 RNM30:RNN30 RDQ30:RDR30 QTU30:QTV30 QJY30:QJZ30 QAC30:QAD30 PQG30:PQH30 PGK30:PGL30 OWO30:OWP30 OMS30:OMT30 OCW30:OCX30 NTA30:NTB30 NJE30:NJF30 MZI30:MZJ30 MPM30:MPN30 MFQ30:MFR30 LVU30:LVV30 LLY30:LLZ30 LCC30:LCD30 KSG30:KSH30 KIK30:KIL30 JYO30:JYP30 JOS30:JOT30 JEW30:JEX30 IVA30:IVB30 ILE30:ILF30 IBI30:IBJ30 HRM30:HRN30 HHQ30:HHR30 GXU30:GXV30 GNY30:GNZ30 GEC30:GED30 FUG30:FUH30 FKK30:FKL30 FAO30:FAP30 EQS30:EQT30 EGW30:EGX30 DXA30:DXB30 DNE30:DNF30 DDI30:DDJ30 CTM30:CTN30 CJQ30:CJR30 BZU30:BZV30 BPY30:BPZ30 BGC30:BGD30 AWG30:AWH30 AMK30:AML30 ACO30:ACP30 SS30:ST30 IW30:IX30 WVI34:WVJ34 WLM34:WLN34 WBQ34:WBR34 VRU34:VRV34 VHY34:VHZ34 UYC34:UYD34 UOG34:UOH34 UEK34:UEL34 TUO34:TUP34 TKS34:TKT34 TAW34:TAX34 SRA34:SRB34 SHE34:SHF34 RXI34:RXJ34 RNM34:RNN34 RDQ34:RDR34 QTU34:QTV34 QJY34:QJZ34 QAC34:QAD34 PQG34:PQH34 PGK34:PGL34 OWO34:OWP34 OMS34:OMT34 OCW34:OCX34 NTA34:NTB34 NJE34:NJF34 MZI34:MZJ34 MPM34:MPN34 MFQ34:MFR34 LVU34:LVV34 LLY34:LLZ34 LCC34:LCD34 KSG34:KSH34 KIK34:KIL34 JYO34:JYP34 JOS34:JOT34 JEW34:JEX34 IVA34:IVB34 ILE34:ILF34 IBI34:IBJ34 HRM34:HRN34 HHQ34:HHR34 GXU34:GXV34 GNY34:GNZ34 GEC34:GED34 FUG34:FUH34 FKK34:FKL34 FAO34:FAP34 EQS34:EQT34 EGW34:EGX34 DXA34:DXB34 DNE34:DNF34 DDI34:DDJ34 CTM34:CTN34 CJQ34:CJR34 BZU34:BZV34 BPY34:BPZ34 BGC34:BGD34 AWG34:AWH34 AMK34:AML34 ACO34:ACP34 SS34:ST34 IW34:IX34 WVI36:WVJ37 WLM36:WLN37 WBQ36:WBR37 VRU36:VRV37 VHY36:VHZ37 UYC36:UYD37 UOG36:UOH37 UEK36:UEL37 TUO36:TUP37 TKS36:TKT37 TAW36:TAX37 SRA36:SRB37 SHE36:SHF37 RXI36:RXJ37 RNM36:RNN37 RDQ36:RDR37 QTU36:QTV37 QJY36:QJZ37 QAC36:QAD37 PQG36:PQH37 PGK36:PGL37 OWO36:OWP37 OMS36:OMT37 OCW36:OCX37 NTA36:NTB37 NJE36:NJF37 MZI36:MZJ37 MPM36:MPN37 MFQ36:MFR37 LVU36:LVV37 LLY36:LLZ37 LCC36:LCD37 KSG36:KSH37 KIK36:KIL37 JYO36:JYP37 JOS36:JOT37 JEW36:JEX37 IVA36:IVB37 ILE36:ILF37 IBI36:IBJ37 HRM36:HRN37 HHQ36:HHR37 GXU36:GXV37 GNY36:GNZ37 GEC36:GED37 FUG36:FUH37 FKK36:FKL37 FAO36:FAP37 EQS36:EQT37 EGW36:EGX37 DXA36:DXB37 DNE36:DNF37 DDI36:DDJ37 CTM36:CTN37 CJQ36:CJR37 BZU36:BZV37 BPY36:BPZ37 BGC36:BGD37 AWG36:AWH37 AMK36:AML37 ACO36:ACP37 SS36:ST37 IW36:IX37 AMK15:AML15 AWG15:AWH15 BGC15:BGD15 BPY15:BPZ15 BZU15:BZV15 CJQ15:CJR15 CTM15:CTN15 DDI15:DDJ15 DNE15:DNF15 DXA15:DXB15 EGW15:EGX15 EQS15:EQT15 FAO15:FAP15 FKK15:FKL15 FUG15:FUH15 GEC15:GED15 GNY15:GNZ15 GXU15:GXV15 HHQ15:HHR15 HRM15:HRN15 IBI15:IBJ15 ILE15:ILF15 IVA15:IVB15 JEW15:JEX15 JOS15:JOT15 JYO15:JYP15 KIK15:KIL15 KSG15:KSH15 LCC15:LCD15 LLY15:LLZ15 LVU15:LVV15 MFQ15:MFR15 MPM15:MPN15 MZI15:MZJ15 NJE15:NJF15 NTA15:NTB15 OCW15:OCX15 OMS15:OMT15 OWO15:OWP15 PGK15:PGL15 PQG15:PQH15 QAC15:QAD15 QJY15:QJZ15 QTU15:QTV15 RDQ15:RDR15 RNM15:RNN15 RXI15:RXJ15 SHE15:SHF15 SRA15:SRB15 TAW15:TAX15 TKS15:TKT15 TUO15:TUP15 UEK15:UEL15 UOG15:UOH15 UYC15:UYD15 VHY15:VHZ15 VRU15:VRV15 WBQ15:WBR15 WLM15:WLN15 WVI15:WVJ15 IW15:IX15 SS15:ST15 ACO15:ACP15 WVF70:WVG70 WLJ64:WLK64 WBN64:WBO64 VRR64:VRS64 VHV64:VHW64 UXZ64:UYA64 UOD64:UOE64 UEH64:UEI64 TUL64:TUM64 TKP64:TKQ64 TAT64:TAU64 SQX64:SQY64 SHB64:SHC64 RXF64:RXG64 RNJ64:RNK64 RDN64:RDO64 QTR64:QTS64 QJV64:QJW64 PZZ64:QAA64 PQD64:PQE64 PGH64:PGI64 OWL64:OWM64 OMP64:OMQ64 OCT64:OCU64 NSX64:NSY64 NJB64:NJC64 MZF64:MZG64 MPJ64:MPK64 MFN64:MFO64 LVR64:LVS64 LLV64:LLW64 LBZ64:LCA64 KSD64:KSE64 KIH64:KII64 JYL64:JYM64 JOP64:JOQ64 JET64:JEU64 IUX64:IUY64 ILB64:ILC64 IBF64:IBG64 HRJ64:HRK64 HHN64:HHO64 GXR64:GXS64 GNV64:GNW64 GDZ64:GEA64 FUD64:FUE64 FKH64:FKI64 FAL64:FAM64 EQP64:EQQ64 EGT64:EGU64 DWX64:DWY64 DNB64:DNC64 DDF64:DDG64 CTJ64:CTK64 CJN64:CJO64 BZR64:BZS64 BPV64:BPW64 BFZ64:BGA64 AWD64:AWE64 AMH64:AMI64 ACL64:ACM64 SP64:SQ64 IT64:IU64 WVF84:WVG84 WLJ84:WLK84 WBN84:WBO84 VRR84:VRS84 VHV84:VHW84 UXZ84:UYA84 UOD84:UOE84 UEH84:UEI84 TUL84:TUM84 TKP84:TKQ84 TAT84:TAU84 SQX84:SQY84 SHB84:SHC84 RXF84:RXG84 RNJ84:RNK84 RDN84:RDO84 QTR84:QTS84 QJV84:QJW84 PZZ84:QAA84 PQD84:PQE84 PGH84:PGI84 OWL84:OWM84 OMP84:OMQ84 OCT84:OCU84 NSX84:NSY84 NJB84:NJC84 MZF84:MZG84 MPJ84:MPK84 MFN84:MFO84 LVR84:LVS84 LLV84:LLW84 LBZ84:LCA84 KSD84:KSE84 KIH84:KII84 JYL84:JYM84 JOP84:JOQ84 JET84:JEU84 IUX84:IUY84 ILB84:ILC84 IBF84:IBG84 HRJ84:HRK84 HHN84:HHO84 GXR84:GXS84 GNV84:GNW84 GDZ84:GEA84 FUD84:FUE84 FKH84:FKI84 FAL84:FAM84 EQP84:EQQ84 EGT84:EGU84 DWX84:DWY84 DNB84:DNC84 DDF84:DDG84 CTJ84:CTK84 CJN84:CJO84 BZR84:BZS84 BPV84:BPW84 BFZ84:BGA84 AWD84:AWE84 AMH84:AMI84 ACL84:ACM84 SP84:SQ84 IT84:IU84 IT95:IU95 SP95:SQ95 ACL95:ACM95 AMH95:AMI95 AWD95:AWE95 BFZ95:BGA95 BPV95:BPW95 BZR95:BZS95 CJN95:CJO95 CTJ95:CTK95 DDF95:DDG95 DNB95:DNC95 DWX95:DWY95 EGT95:EGU95 EQP95:EQQ95 FAL95:FAM95 FKH95:FKI95 FUD95:FUE95 GDZ95:GEA95 GNV95:GNW95 GXR95:GXS95 HHN95:HHO95 HRJ95:HRK95 IBF95:IBG95 ILB95:ILC95 IUX95:IUY95 JET95:JEU95 JOP95:JOQ95 JYL95:JYM95 KIH95:KII95 KSD95:KSE95 LBZ95:LCA95 LLV95:LLW95 LVR95:LVS95 MFN95:MFO95 MPJ95:MPK95 MZF95:MZG95 NJB95:NJC95 NSX95:NSY95 OCT95:OCU95 OMP95:OMQ95 OWL95:OWM95 PGH95:PGI95 PQD95:PQE95 PZZ95:QAA95 QJV95:QJW95 QTR95:QTS95 RDN95:RDO95 RNJ95:RNK95 RXF95:RXG95 SHB95:SHC95 SQX95:SQY95 TAT95:TAU95 TKP95:TKQ95 TUL95:TUM95 UEH95:UEI95 UOD95:UOE95 UXZ95:UYA95 VHV95:VHW95 VRR95:VRS95 WBN95:WBO95 WLJ95:WLK95 WVF95:WVG95 IT97:IU97 SP97:SQ97 ACL97:ACM97 AMH97:AMI97 AWD97:AWE97 BFZ97:BGA97 BPV97:BPW97 BZR97:BZS97 CJN97:CJO97 CTJ97:CTK97 DDF97:DDG97 DNB97:DNC97 DWX97:DWY97 EGT97:EGU97 EQP97:EQQ97 FAL97:FAM97 FKH97:FKI97 FUD97:FUE97 GDZ97:GEA97 GNV97:GNW97 GXR97:GXS97 HHN97:HHO97 HRJ97:HRK97 IBF97:IBG97 ILB97:ILC97 IUX97:IUY97 JET97:JEU97 JOP97:JOQ97 JYL97:JYM97 KIH97:KII97 KSD97:KSE97 LBZ97:LCA97 LLV97:LLW97 LVR97:LVS97 MFN97:MFO97 MPJ97:MPK97 MZF97:MZG97 NJB97:NJC97 NSX97:NSY97 OCT97:OCU97 OMP97:OMQ97 OWL97:OWM97 PGH97:PGI97 PQD97:PQE97 PZZ97:QAA97 QJV97:QJW97 QTR97:QTS97 RDN97:RDO97 RNJ97:RNK97 RXF97:RXG97 SHB97:SHC97 SQX97:SQY97 TAT97:TAU97 TKP97:TKQ97 TUL97:TUM97 UEH97:UEI97 UOD97:UOE97 UXZ97:UYA97 VHV97:VHW97 VRR97:VRS97 WBN97:WBO97 WLJ97:WLK97 WVF97:WVG97 WVF88:WVG88 WLJ88:WLK88 WBN88:WBO88 VRR88:VRS88 VHV88:VHW88 UXZ88:UYA88 UOD88:UOE88 UEH88:UEI88 TUL88:TUM88 TKP88:TKQ88 TAT88:TAU88 SQX88:SQY88 SHB88:SHC88 RXF88:RXG88 RNJ88:RNK88 RDN88:RDO88 QTR88:QTS88 QJV88:QJW88 PZZ88:QAA88 PQD88:PQE88 PGH88:PGI88 OWL88:OWM88 OMP88:OMQ88 OCT88:OCU88 NSX88:NSY88 NJB88:NJC88 MZF88:MZG88 MPJ88:MPK88 MFN88:MFO88 LVR88:LVS88 LLV88:LLW88 LBZ88:LCA88 KSD88:KSE88 KIH88:KII88 JYL88:JYM88 JOP88:JOQ88 JET88:JEU88 IUX88:IUY88 ILB88:ILC88 IBF88:IBG88 HRJ88:HRK88 HHN88:HHO88 GXR88:GXS88 GNV88:GNW88 GDZ88:GEA88 FUD88:FUE88 FKH88:FKI88 FAL88:FAM88 EQP88:EQQ88 EGT88:EGU88 DWX88:DWY88 DNB88:DNC88 DDF88:DDG88 CTJ88:CTK88 CJN88:CJO88 BZR88:BZS88 BPV88:BPW88 BFZ88:BGA88 AWD88:AWE88 AMH88:AMI88 ACL88:ACM88 SP88:SQ88 IT88:IU88 IT86:IU86 SP86:SQ86 ACL86:ACM86 AMH86:AMI86 AWD86:AWE86 BFZ86:BGA86 BPV86:BPW86 BZR86:BZS86 CJN86:CJO86 CTJ86:CTK86 DDF86:DDG86 DNB86:DNC86 DWX86:DWY86 EGT86:EGU86 EQP86:EQQ86 FAL86:FAM86 FKH86:FKI86 FUD86:FUE86 GDZ86:GEA86 GNV86:GNW86 GXR86:GXS86 HHN86:HHO86 HRJ86:HRK86 IBF86:IBG86 ILB86:ILC86 IUX86:IUY86 JET86:JEU86 JOP86:JOQ86 JYL86:JYM86 KIH86:KII86 KSD86:KSE86 LBZ86:LCA86 LLV86:LLW86 LVR86:LVS86 MFN86:MFO86 MPJ86:MPK86 MZF86:MZG86 NJB86:NJC86 NSX86:NSY86 OCT86:OCU86 OMP86:OMQ86 OWL86:OWM86 PGH86:PGI86 PQD86:PQE86 PZZ86:QAA86 QJV86:QJW86 QTR86:QTS86 RDN86:RDO86 RNJ86:RNK86 RXF86:RXG86 SHB86:SHC86 SQX86:SQY86 TAT86:TAU86 TKP86:TKQ86 TUL86:TUM86 UEH86:UEI86 UOD86:UOE86 UXZ86:UYA86 VHV86:VHW86 VRR86:VRS86 WBN86:WBO86 WLJ86:WLK86 WVF86:WVG86 IT90:IU90 SP90:SQ90 ACL90:ACM90 AMH90:AMI90 AWD90:AWE90 BFZ90:BGA90 BPV90:BPW90 BZR90:BZS90 CJN90:CJO90 CTJ90:CTK90 DDF90:DDG90 DNB90:DNC90 DWX90:DWY90 EGT90:EGU90 EQP90:EQQ90 FAL90:FAM90 FKH90:FKI90 FUD90:FUE90 GDZ90:GEA90 GNV90:GNW90 GXR90:GXS90 HHN90:HHO90 HRJ90:HRK90 IBF90:IBG90 ILB90:ILC90 IUX90:IUY90 JET90:JEU90 JOP90:JOQ90 JYL90:JYM90 KIH90:KII90 KSD90:KSE90 LBZ90:LCA90 LLV90:LLW90 LVR90:LVS90 MFN90:MFO90 MPJ90:MPK90 MZF90:MZG90 NJB90:NJC90 NSX90:NSY90 OCT90:OCU90 OMP90:OMQ90 OWL90:OWM90 PGH90:PGI90 PQD90:PQE90 PZZ90:QAA90 QJV90:QJW90 QTR90:QTS90 RDN90:RDO90 RNJ90:RNK90 RXF90:RXG90 SHB90:SHC90 SQX90:SQY90 TAT90:TAU90 TKP90:TKQ90 TUL90:TUM90 UEH90:UEI90 UOD90:UOE90 UXZ90:UYA90 VHV90:VHW90 VRR90:VRS90 WBN90:WBO90 WLJ90:WLK90 WVF90:WVG90 IT93:IU93 SP93:SQ93 ACL93:ACM93 AMH93:AMI93 AWD93:AWE93 BFZ93:BGA93 BPV93:BPW93 BZR93:BZS93 CJN93:CJO93 CTJ93:CTK93 DDF93:DDG93 DNB93:DNC93 DWX93:DWY93 EGT93:EGU93 EQP93:EQQ93 FAL93:FAM93 FKH93:FKI93 FUD93:FUE93 GDZ93:GEA93 GNV93:GNW93 GXR93:GXS93 HHN93:HHO93 HRJ93:HRK93 IBF93:IBG93 ILB93:ILC93 IUX93:IUY93 JET93:JEU93 JOP93:JOQ93 JYL93:JYM93 KIH93:KII93 KSD93:KSE93 LBZ93:LCA93 LLV93:LLW93 LVR93:LVS93 MFN93:MFO93 MPJ93:MPK93 MZF93:MZG93 NJB93:NJC93 NSX93:NSY93 OCT93:OCU93 OMP93:OMQ93 OWL93:OWM93 PGH93:PGI93 PQD93:PQE93 PZZ93:QAA93 QJV93:QJW93 QTR93:QTS93 RDN93:RDO93 RNJ93:RNK93 RXF93:RXG93 SHB93:SHC93 SQX93:SQY93 TAT93:TAU93 TKP93:TKQ93 TUL93:TUM93 UEH93:UEI93 UOD93:UOE93 UXZ93:UYA93 VHV93:VHW93 VRR93:VRS93 WBN93:WBO93 WLJ93:WLK93 WVF93:WVG93 WVF64:WVG64 IT74:IU74 SP74:SQ74 ACL74:ACM74 AMH74:AMI74 AWD74:AWE74 BFZ74:BGA74 BPV74:BPW74 BZR74:BZS74 CJN74:CJO74 CTJ74:CTK74 DDF74:DDG74 DNB74:DNC74 DWX74:DWY74 EGT74:EGU74 EQP74:EQQ74 FAL74:FAM74 FKH74:FKI74 FUD74:FUE74 GDZ74:GEA74 GNV74:GNW74 GXR74:GXS74 HHN74:HHO74 HRJ74:HRK74 IBF74:IBG74 ILB74:ILC74 IUX74:IUY74 JET74:JEU74 JOP74:JOQ74 JYL74:JYM74 KIH74:KII74 KSD74:KSE74 LBZ74:LCA74 LLV74:LLW74 LVR74:LVS74 MFN74:MFO74 MPJ74:MPK74 MZF74:MZG74 NJB74:NJC74 NSX74:NSY74 OCT74:OCU74 OMP74:OMQ74 OWL74:OWM74 PGH74:PGI74 PQD74:PQE74 PZZ74:QAA74 QJV74:QJW74 QTR74:QTS74 RDN74:RDO74 RNJ74:RNK74 RXF74:RXG74 SHB74:SHC74 SQX74:SQY74 TAT74:TAU74 TKP74:TKQ74 TUL74:TUM74 UEH74:UEI74 UOD74:UOE74 UXZ74:UYA74 VHV74:VHW74 VRR74:VRS74 WBN74:WBO74 WLJ74:WLK74 WVF74:WVG74 IT76:IU76 SP76:SQ76 ACL76:ACM76 AMH76:AMI76 AWD76:AWE76 BFZ76:BGA76 BPV76:BPW76 BZR76:BZS76 CJN76:CJO76 CTJ76:CTK76 DDF76:DDG76 DNB76:DNC76 DWX76:DWY76 EGT76:EGU76 EQP76:EQQ76 FAL76:FAM76 FKH76:FKI76 FUD76:FUE76 GDZ76:GEA76 GNV76:GNW76 GXR76:GXS76 HHN76:HHO76 HRJ76:HRK76 IBF76:IBG76 ILB76:ILC76 IUX76:IUY76 JET76:JEU76 JOP76:JOQ76 JYL76:JYM76 KIH76:KII76 KSD76:KSE76 LBZ76:LCA76 LLV76:LLW76 LVR76:LVS76 MFN76:MFO76 MPJ76:MPK76 MZF76:MZG76 NJB76:NJC76 NSX76:NSY76 OCT76:OCU76 OMP76:OMQ76 OWL76:OWM76 PGH76:PGI76 PQD76:PQE76 PZZ76:QAA76 QJV76:QJW76 QTR76:QTS76 RDN76:RDO76 RNJ76:RNK76 RXF76:RXG76 SHB76:SHC76 SQX76:SQY76 TAT76:TAU76 TKP76:TKQ76 TUL76:TUM76 UEH76:UEI76 UOD76:UOE76 UXZ76:UYA76 VHV76:VHW76 VRR76:VRS76 WBN76:WBO76 WLJ76:WLK76 WVF76:WVG76 IT72:IU72 SP72:SQ72 ACL72:ACM72 AMH72:AMI72 AWD72:AWE72 BFZ72:BGA72 BPV72:BPW72 BZR72:BZS72 CJN72:CJO72 CTJ72:CTK72 DDF72:DDG72 DNB72:DNC72 DWX72:DWY72 EGT72:EGU72 EQP72:EQQ72 FAL72:FAM72 FKH72:FKI72 FUD72:FUE72 GDZ72:GEA72 GNV72:GNW72 GXR72:GXS72 HHN72:HHO72 HRJ72:HRK72 IBF72:IBG72 ILB72:ILC72 IUX72:IUY72 JET72:JEU72 JOP72:JOQ72 JYL72:JYM72 KIH72:KII72 KSD72:KSE72 LBZ72:LCA72 LLV72:LLW72 LVR72:LVS72 MFN72:MFO72 MPJ72:MPK72 MZF72:MZG72 NJB72:NJC72 NSX72:NSY72 OCT72:OCU72 OMP72:OMQ72 OWL72:OWM72 PGH72:PGI72 PQD72:PQE72 PZZ72:QAA72 QJV72:QJW72 QTR72:QTS72 RDN72:RDO72 RNJ72:RNK72 RXF72:RXG72 SHB72:SHC72 SQX72:SQY72 TAT72:TAU72 TKP72:TKQ72 TUL72:TUM72 UEH72:UEI72 UOD72:UOE72 UXZ72:UYA72 VHV72:VHW72 VRR72:VRS72 WBN72:WBO72 WLJ72:WLK72 WVF72:WVG72 IT66:IU66 SP66:SQ66 ACL66:ACM66 AMH66:AMI66 AWD66:AWE66 BFZ66:BGA66 BPV66:BPW66 BZR66:BZS66 CJN66:CJO66 CTJ66:CTK66 DDF66:DDG66 DNB66:DNC66 DWX66:DWY66 EGT66:EGU66 EQP66:EQQ66 FAL66:FAM66 FKH66:FKI66 FUD66:FUE66 GDZ66:GEA66 GNV66:GNW66 GXR66:GXS66 HHN66:HHO66 HRJ66:HRK66 IBF66:IBG66 ILB66:ILC66 IUX66:IUY66 JET66:JEU66 JOP66:JOQ66 JYL66:JYM66 KIH66:KII66 KSD66:KSE66 LBZ66:LCA66 LLV66:LLW66 LVR66:LVS66 MFN66:MFO66 MPJ66:MPK66 MZF66:MZG66 NJB66:NJC66 NSX66:NSY66 OCT66:OCU66 OMP66:OMQ66 OWL66:OWM66 PGH66:PGI66 PQD66:PQE66 PZZ66:QAA66 QJV66:QJW66 QTR66:QTS66 RDN66:RDO66 RNJ66:RNK66 RXF66:RXG66 SHB66:SHC66 SQX66:SQY66 TAT66:TAU66 TKP66:TKQ66 TUL66:TUM66 UEH66:UEI66 UOD66:UOE66 UXZ66:UYA66 VHV66:VHW66 VRR66:VRS66 WBN66:WBO66 WLJ66:WLK66 WVF66:WVG66 IT68:IU68 SP68:SQ68 ACL68:ACM68 AMH68:AMI68 AWD68:AWE68 BFZ68:BGA68 BPV68:BPW68 BZR68:BZS68 CJN68:CJO68 CTJ68:CTK68 DDF68:DDG68 DNB68:DNC68 DWX68:DWY68 EGT68:EGU68 EQP68:EQQ68 FAL68:FAM68 FKH68:FKI68 FUD68:FUE68 GDZ68:GEA68 GNV68:GNW68 GXR68:GXS68 HHN68:HHO68 HRJ68:HRK68 IBF68:IBG68 ILB68:ILC68 IUX68:IUY68 JET68:JEU68 JOP68:JOQ68 JYL68:JYM68 KIH68:KII68 KSD68:KSE68 LBZ68:LCA68 LLV68:LLW68 LVR68:LVS68 MFN68:MFO68 MPJ68:MPK68 MZF68:MZG68 NJB68:NJC68 NSX68:NSY68 OCT68:OCU68 OMP68:OMQ68 OWL68:OWM68 PGH68:PGI68 PQD68:PQE68 PZZ68:QAA68 QJV68:QJW68 QTR68:QTS68 RDN68:RDO68 RNJ68:RNK68 RXF68:RXG68 SHB68:SHC68 SQX68:SQY68 TAT68:TAU68 TKP68:TKQ68 TUL68:TUM68 UEH68:UEI68 UOD68:UOE68 UXZ68:UYA68 VHV68:VHW68 VRR68:VRS68 WBN68:WBO68 WLJ68:WLK68 WVF68:WVG68 IT70:IU70 SP70:SQ70 ACL70:ACM70 AMH70:AMI70 AWD70:AWE70 BFZ70:BGA70 BPV70:BPW70 BZR70:BZS70 CJN70:CJO70 CTJ70:CTK70 DDF70:DDG70 DNB70:DNC70 DWX70:DWY70 EGT70:EGU70 EQP70:EQQ70 FAL70:FAM70 FKH70:FKI70 FUD70:FUE70 GDZ70:GEA70 GNV70:GNW70 GXR70:GXS70 HHN70:HHO70 HRJ70:HRK70 IBF70:IBG70 ILB70:ILC70 IUX70:IUY70 JET70:JEU70 JOP70:JOQ70 JYL70:JYM70 KIH70:KII70 KSD70:KSE70 LBZ70:LCA70 LLV70:LLW70 LVR70:LVS70 MFN70:MFO70 MPJ70:MPK70 MZF70:MZG70 NJB70:NJC70 NSX70:NSY70 OCT70:OCU70 OMP70:OMQ70 OWL70:OWM70 PGH70:PGI70 PQD70:PQE70 PZZ70:QAA70 QJV70:QJW70 QTR70:QTS70 RDN70:RDO70 RNJ70:RNK70 RXF70:RXG70 SHB70:SHC70 SQX70:SQY70 TAT70:TAU70 TKP70:TKQ70 TUL70:TUM70 UEH70:UEI70 UOD70:UOE70 UXZ70:UYA70 VHV70:VHW70 VRR70:VRS70 WBN70:WBO70 WLJ70:WLK70 AMH49:AMI61 AWD49:AWE61 BFZ49:BGA61 BPV49:BPW61 BZR49:BZS61 CJN49:CJO61 CTJ49:CTK61 DDF49:DDG61 DNB49:DNC61 DWX49:DWY61 EGT49:EGU61 EQP49:EQQ61 FAL49:FAM61 FKH49:FKI61 FUD49:FUE61 GDZ49:GEA61 GNV49:GNW61 GXR49:GXS61 HHN49:HHO61 HRJ49:HRK61 IBF49:IBG61 ILB49:ILC61 IUX49:IUY61 JET49:JEU61 JOP49:JOQ61 JYL49:JYM61 KIH49:KII61 KSD49:KSE61 LBZ49:LCA61 LLV49:LLW61 LVR49:LVS61 MFN49:MFO61 MPJ49:MPK61 MZF49:MZG61 NJB49:NJC61 NSX49:NSY61 OCT49:OCU61 OMP49:OMQ61 OWL49:OWM61 PGH49:PGI61 PQD49:PQE61 PZZ49:QAA61 QJV49:QJW61 QTR49:QTS61 RDN49:RDO61 RNJ49:RNK61 RXF49:RXG61 SHB49:SHC61 SQX49:SQY61 TAT49:TAU61 TKP49:TKQ61 TUL49:TUM61 UEH49:UEI61 UOD49:UOE61 UXZ49:UYA61 VHV49:VHW61 VRR49:VRS61 WBN49:WBO61 WLJ49:WLK61 WVF49:WVG61 IT49:IU61 SP49:SQ61 ACL49:ACM61 SP79:SQ82 ACL79:ACM82 AMH79:AMI82 AWD79:AWE82 BFZ79:BGA82 BPV79:BPW82 BZR79:BZS82 CJN79:CJO82 CTJ79:CTK82 DDF79:DDG82 DNB79:DNC82 DWX79:DWY82 EGT79:EGU82 EQP79:EQQ82 FAL79:FAM82 FKH79:FKI82 FUD79:FUE82 GDZ79:GEA82 GNV79:GNW82 GXR79:GXS82 HHN79:HHO82 HRJ79:HRK82 IBF79:IBG82 ILB79:ILC82 IUX79:IUY82 JET79:JEU82 JOP79:JOQ82 JYL79:JYM82 KIH79:KII82 KSD79:KSE82 LBZ79:LCA82 LLV79:LLW82 LVR79:LVS82 MFN79:MFO82 MPJ79:MPK82 MZF79:MZG82 NJB79:NJC82 NSX79:NSY82 OCT79:OCU82 OMP79:OMQ82 OWL79:OWM82 PGH79:PGI82 PQD79:PQE82 PZZ79:QAA82 QJV79:QJW82 QTR79:QTS82 RDN79:RDO82 RNJ79:RNK82 RXF79:RXG82 SHB79:SHC82 SQX79:SQY82 TAT79:TAU82 TKP79:TKQ82 TUL79:TUM82 UEH79:UEI82 UOD79:UOE82 UXZ79:UYA82 VHV79:VHW82 VRR79:VRS82 WBN79:WBO82 WLJ79:WLK82 WVF79:WVG82 IT79:IU82" xr:uid="{0DCC2802-7683-4EB2-9C38-A080FFFCA0A4}">
      <formula1>#REF!</formula1>
    </dataValidation>
  </dataValidations>
  <pageMargins left="0.11811023622047245" right="0.11811023622047245" top="0.15748031496062992" bottom="0.15748031496062992" header="0.31496062992125984" footer="0.31496062992125984"/>
  <pageSetup paperSize="9" scale="6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6111C-B27D-4B73-94AA-D52C153379AB}">
  <sheetPr>
    <tabColor rgb="FFFFFF00"/>
  </sheetPr>
  <dimension ref="B3:C72"/>
  <sheetViews>
    <sheetView topLeftCell="A56" workbookViewId="0">
      <selection activeCell="C76" sqref="C76"/>
    </sheetView>
  </sheetViews>
  <sheetFormatPr defaultColWidth="10.90625" defaultRowHeight="14.5" x14ac:dyDescent="0.35"/>
  <cols>
    <col min="3" max="3" width="202.1796875" customWidth="1"/>
  </cols>
  <sheetData>
    <row r="3" spans="2:3" ht="15" thickBot="1" x14ac:dyDescent="0.4">
      <c r="B3" s="188" t="s">
        <v>326</v>
      </c>
      <c r="C3" s="189"/>
    </row>
    <row r="4" spans="2:3" x14ac:dyDescent="0.35">
      <c r="B4" s="25" t="s">
        <v>643</v>
      </c>
      <c r="C4" s="28" t="s">
        <v>575</v>
      </c>
    </row>
    <row r="5" spans="2:3" x14ac:dyDescent="0.35">
      <c r="B5" s="25" t="s">
        <v>644</v>
      </c>
      <c r="C5" s="28" t="s">
        <v>314</v>
      </c>
    </row>
    <row r="6" spans="2:3" x14ac:dyDescent="0.35">
      <c r="B6" s="25" t="s">
        <v>645</v>
      </c>
      <c r="C6" s="28" t="s">
        <v>315</v>
      </c>
    </row>
    <row r="7" spans="2:3" x14ac:dyDescent="0.35">
      <c r="B7" s="25" t="s">
        <v>646</v>
      </c>
      <c r="C7" s="28" t="s">
        <v>316</v>
      </c>
    </row>
    <row r="8" spans="2:3" x14ac:dyDescent="0.35">
      <c r="B8" s="25" t="s">
        <v>647</v>
      </c>
      <c r="C8" s="28" t="s">
        <v>317</v>
      </c>
    </row>
    <row r="9" spans="2:3" x14ac:dyDescent="0.35">
      <c r="B9" s="25" t="s">
        <v>648</v>
      </c>
      <c r="C9" s="28" t="s">
        <v>38</v>
      </c>
    </row>
    <row r="10" spans="2:3" ht="15" thickBot="1" x14ac:dyDescent="0.4">
      <c r="B10" s="188" t="s">
        <v>398</v>
      </c>
      <c r="C10" s="189"/>
    </row>
    <row r="11" spans="2:3" x14ac:dyDescent="0.35">
      <c r="B11" s="25" t="s">
        <v>649</v>
      </c>
      <c r="C11" s="28" t="s">
        <v>575</v>
      </c>
    </row>
    <row r="12" spans="2:3" x14ac:dyDescent="0.35">
      <c r="B12" s="25" t="s">
        <v>650</v>
      </c>
      <c r="C12" s="28" t="s">
        <v>366</v>
      </c>
    </row>
    <row r="13" spans="2:3" x14ac:dyDescent="0.35">
      <c r="B13" s="25" t="s">
        <v>651</v>
      </c>
      <c r="C13" s="28" t="s">
        <v>384</v>
      </c>
    </row>
    <row r="14" spans="2:3" x14ac:dyDescent="0.35">
      <c r="B14" s="25" t="s">
        <v>652</v>
      </c>
      <c r="C14" s="28" t="s">
        <v>38</v>
      </c>
    </row>
    <row r="15" spans="2:3" ht="15" thickBot="1" x14ac:dyDescent="0.4">
      <c r="B15" s="188" t="s">
        <v>729</v>
      </c>
      <c r="C15" s="189"/>
    </row>
    <row r="16" spans="2:3" x14ac:dyDescent="0.35">
      <c r="B16" s="25" t="s">
        <v>730</v>
      </c>
      <c r="C16" s="28" t="s">
        <v>731</v>
      </c>
    </row>
    <row r="17" spans="2:3" ht="15" thickBot="1" x14ac:dyDescent="0.4">
      <c r="B17" s="190" t="s">
        <v>489</v>
      </c>
      <c r="C17" s="191"/>
    </row>
    <row r="18" spans="2:3" ht="15" thickBot="1" x14ac:dyDescent="0.4">
      <c r="B18" s="188" t="s">
        <v>487</v>
      </c>
      <c r="C18" s="189"/>
    </row>
    <row r="19" spans="2:3" x14ac:dyDescent="0.35">
      <c r="B19" s="25" t="s">
        <v>653</v>
      </c>
      <c r="C19" s="28" t="s">
        <v>585</v>
      </c>
    </row>
    <row r="20" spans="2:3" x14ac:dyDescent="0.35">
      <c r="B20" s="25" t="s">
        <v>654</v>
      </c>
      <c r="C20" s="28" t="s">
        <v>586</v>
      </c>
    </row>
    <row r="21" spans="2:3" x14ac:dyDescent="0.35">
      <c r="B21" s="25" t="s">
        <v>655</v>
      </c>
      <c r="C21" s="28" t="s">
        <v>581</v>
      </c>
    </row>
    <row r="22" spans="2:3" x14ac:dyDescent="0.35">
      <c r="B22" s="25" t="s">
        <v>656</v>
      </c>
      <c r="C22" s="28" t="s">
        <v>584</v>
      </c>
    </row>
    <row r="23" spans="2:3" x14ac:dyDescent="0.35">
      <c r="B23" s="25" t="s">
        <v>657</v>
      </c>
      <c r="C23" s="28" t="s">
        <v>582</v>
      </c>
    </row>
    <row r="24" spans="2:3" x14ac:dyDescent="0.35">
      <c r="B24" s="25" t="s">
        <v>658</v>
      </c>
      <c r="C24" s="28" t="s">
        <v>583</v>
      </c>
    </row>
    <row r="25" spans="2:3" x14ac:dyDescent="0.35">
      <c r="B25" s="25" t="s">
        <v>659</v>
      </c>
      <c r="C25" s="28" t="s">
        <v>576</v>
      </c>
    </row>
    <row r="26" spans="2:3" x14ac:dyDescent="0.35">
      <c r="B26" s="25" t="s">
        <v>660</v>
      </c>
      <c r="C26" s="28" t="s">
        <v>95</v>
      </c>
    </row>
    <row r="27" spans="2:3" ht="15" thickBot="1" x14ac:dyDescent="0.4">
      <c r="B27" s="188" t="s">
        <v>406</v>
      </c>
      <c r="C27" s="189"/>
    </row>
    <row r="28" spans="2:3" x14ac:dyDescent="0.35">
      <c r="B28" s="25" t="s">
        <v>661</v>
      </c>
      <c r="C28" s="28" t="s">
        <v>578</v>
      </c>
    </row>
    <row r="29" spans="2:3" x14ac:dyDescent="0.35">
      <c r="B29" s="25" t="s">
        <v>662</v>
      </c>
      <c r="C29" s="28" t="s">
        <v>579</v>
      </c>
    </row>
    <row r="30" spans="2:3" x14ac:dyDescent="0.35">
      <c r="B30" s="25" t="s">
        <v>663</v>
      </c>
      <c r="C30" s="28" t="s">
        <v>580</v>
      </c>
    </row>
    <row r="31" spans="2:3" x14ac:dyDescent="0.35">
      <c r="B31" s="25" t="s">
        <v>664</v>
      </c>
      <c r="C31" s="28" t="s">
        <v>577</v>
      </c>
    </row>
    <row r="32" spans="2:3" x14ac:dyDescent="0.35">
      <c r="B32" s="25" t="s">
        <v>665</v>
      </c>
      <c r="C32" s="28" t="s">
        <v>576</v>
      </c>
    </row>
    <row r="33" spans="2:3" x14ac:dyDescent="0.35">
      <c r="B33" s="25" t="s">
        <v>666</v>
      </c>
      <c r="C33" s="28" t="s">
        <v>95</v>
      </c>
    </row>
    <row r="34" spans="2:3" x14ac:dyDescent="0.35">
      <c r="B34" s="25" t="s">
        <v>667</v>
      </c>
      <c r="C34" s="28" t="s">
        <v>485</v>
      </c>
    </row>
    <row r="35" spans="2:3" ht="15" thickBot="1" x14ac:dyDescent="0.4">
      <c r="B35" s="190" t="s">
        <v>490</v>
      </c>
      <c r="C35" s="191"/>
    </row>
    <row r="36" spans="2:3" ht="15" thickBot="1" x14ac:dyDescent="0.4">
      <c r="B36" s="188" t="s">
        <v>491</v>
      </c>
      <c r="C36" s="189"/>
    </row>
    <row r="37" spans="2:3" x14ac:dyDescent="0.35">
      <c r="B37" s="25" t="s">
        <v>668</v>
      </c>
      <c r="C37" s="28" t="s">
        <v>106</v>
      </c>
    </row>
    <row r="38" spans="2:3" x14ac:dyDescent="0.35">
      <c r="B38" s="25" t="s">
        <v>669</v>
      </c>
      <c r="C38" s="28" t="s">
        <v>335</v>
      </c>
    </row>
    <row r="39" spans="2:3" x14ac:dyDescent="0.35">
      <c r="B39" s="25" t="s">
        <v>670</v>
      </c>
      <c r="C39" s="28" t="s">
        <v>119</v>
      </c>
    </row>
    <row r="40" spans="2:3" ht="15" thickBot="1" x14ac:dyDescent="0.4">
      <c r="B40" s="188" t="s">
        <v>405</v>
      </c>
      <c r="C40" s="189"/>
    </row>
    <row r="41" spans="2:3" x14ac:dyDescent="0.35">
      <c r="B41" s="25" t="s">
        <v>671</v>
      </c>
      <c r="C41" s="28" t="s">
        <v>106</v>
      </c>
    </row>
    <row r="42" spans="2:3" x14ac:dyDescent="0.35">
      <c r="B42" s="25" t="s">
        <v>672</v>
      </c>
      <c r="C42" s="28" t="s">
        <v>119</v>
      </c>
    </row>
    <row r="43" spans="2:3" ht="15" thickBot="1" x14ac:dyDescent="0.4">
      <c r="B43" s="188" t="s">
        <v>15</v>
      </c>
      <c r="C43" s="189"/>
    </row>
    <row r="44" spans="2:3" ht="15" thickBot="1" x14ac:dyDescent="0.4">
      <c r="B44" s="41" t="s">
        <v>699</v>
      </c>
      <c r="C44" s="43" t="s">
        <v>124</v>
      </c>
    </row>
    <row r="45" spans="2:3" x14ac:dyDescent="0.35">
      <c r="B45" s="53" t="s">
        <v>673</v>
      </c>
      <c r="C45" s="28" t="s">
        <v>349</v>
      </c>
    </row>
    <row r="46" spans="2:3" x14ac:dyDescent="0.35">
      <c r="B46" s="53" t="s">
        <v>674</v>
      </c>
      <c r="C46" s="28" t="s">
        <v>350</v>
      </c>
    </row>
    <row r="47" spans="2:3" x14ac:dyDescent="0.35">
      <c r="B47" s="53" t="s">
        <v>675</v>
      </c>
      <c r="C47" s="28" t="s">
        <v>351</v>
      </c>
    </row>
    <row r="48" spans="2:3" x14ac:dyDescent="0.35">
      <c r="B48" s="53" t="s">
        <v>676</v>
      </c>
      <c r="C48" s="28" t="s">
        <v>352</v>
      </c>
    </row>
    <row r="49" spans="2:3" x14ac:dyDescent="0.35">
      <c r="B49" s="53" t="s">
        <v>677</v>
      </c>
      <c r="C49" s="28" t="s">
        <v>353</v>
      </c>
    </row>
    <row r="50" spans="2:3" x14ac:dyDescent="0.35">
      <c r="B50" s="53" t="s">
        <v>678</v>
      </c>
      <c r="C50" s="28" t="s">
        <v>354</v>
      </c>
    </row>
    <row r="51" spans="2:3" x14ac:dyDescent="0.35">
      <c r="B51" s="53" t="s">
        <v>679</v>
      </c>
      <c r="C51" s="28" t="s">
        <v>355</v>
      </c>
    </row>
    <row r="52" spans="2:3" x14ac:dyDescent="0.35">
      <c r="B52" s="53" t="s">
        <v>680</v>
      </c>
      <c r="C52" s="28" t="s">
        <v>593</v>
      </c>
    </row>
    <row r="53" spans="2:3" ht="15" thickBot="1" x14ac:dyDescent="0.4">
      <c r="B53" s="53" t="s">
        <v>681</v>
      </c>
      <c r="C53" s="28" t="s">
        <v>594</v>
      </c>
    </row>
    <row r="54" spans="2:3" ht="15" thickBot="1" x14ac:dyDescent="0.4">
      <c r="B54" s="41" t="s">
        <v>698</v>
      </c>
      <c r="C54" s="43" t="s">
        <v>141</v>
      </c>
    </row>
    <row r="55" spans="2:3" x14ac:dyDescent="0.35">
      <c r="B55" s="53" t="s">
        <v>682</v>
      </c>
      <c r="C55" s="28" t="s">
        <v>142</v>
      </c>
    </row>
    <row r="56" spans="2:3" x14ac:dyDescent="0.35">
      <c r="B56" s="53" t="s">
        <v>683</v>
      </c>
      <c r="C56" s="28" t="s">
        <v>152</v>
      </c>
    </row>
    <row r="57" spans="2:3" x14ac:dyDescent="0.35">
      <c r="B57" s="53" t="s">
        <v>684</v>
      </c>
      <c r="C57" s="28" t="s">
        <v>161</v>
      </c>
    </row>
    <row r="58" spans="2:3" x14ac:dyDescent="0.35">
      <c r="B58" s="53" t="s">
        <v>685</v>
      </c>
      <c r="C58" s="28" t="s">
        <v>164</v>
      </c>
    </row>
    <row r="59" spans="2:3" x14ac:dyDescent="0.35">
      <c r="B59" s="53" t="s">
        <v>686</v>
      </c>
      <c r="C59" s="28" t="s">
        <v>168</v>
      </c>
    </row>
    <row r="60" spans="2:3" x14ac:dyDescent="0.35">
      <c r="B60" s="53" t="s">
        <v>687</v>
      </c>
      <c r="C60" s="28" t="s">
        <v>190</v>
      </c>
    </row>
    <row r="61" spans="2:3" x14ac:dyDescent="0.35">
      <c r="B61" s="53" t="s">
        <v>688</v>
      </c>
      <c r="C61" s="28" t="s">
        <v>344</v>
      </c>
    </row>
    <row r="62" spans="2:3" x14ac:dyDescent="0.35">
      <c r="B62" s="53" t="s">
        <v>689</v>
      </c>
      <c r="C62" s="28" t="s">
        <v>345</v>
      </c>
    </row>
    <row r="63" spans="2:3" x14ac:dyDescent="0.35">
      <c r="B63" s="53" t="s">
        <v>690</v>
      </c>
      <c r="C63" s="28" t="s">
        <v>346</v>
      </c>
    </row>
    <row r="64" spans="2:3" x14ac:dyDescent="0.35">
      <c r="B64" s="53" t="s">
        <v>691</v>
      </c>
      <c r="C64" s="28" t="s">
        <v>347</v>
      </c>
    </row>
    <row r="65" spans="2:3" ht="15" thickBot="1" x14ac:dyDescent="0.4">
      <c r="B65" s="53" t="s">
        <v>692</v>
      </c>
      <c r="C65" s="28" t="s">
        <v>348</v>
      </c>
    </row>
    <row r="66" spans="2:3" ht="15" thickBot="1" x14ac:dyDescent="0.4">
      <c r="B66" s="41" t="s">
        <v>697</v>
      </c>
      <c r="C66" s="43" t="s">
        <v>212</v>
      </c>
    </row>
    <row r="67" spans="2:3" x14ac:dyDescent="0.35">
      <c r="B67" s="53" t="s">
        <v>693</v>
      </c>
      <c r="C67" s="28" t="s">
        <v>213</v>
      </c>
    </row>
    <row r="68" spans="2:3" x14ac:dyDescent="0.35">
      <c r="B68" s="53" t="s">
        <v>694</v>
      </c>
      <c r="C68" s="28" t="s">
        <v>215</v>
      </c>
    </row>
    <row r="69" spans="2:3" x14ac:dyDescent="0.35">
      <c r="B69" s="53" t="s">
        <v>695</v>
      </c>
      <c r="C69" s="28" t="s">
        <v>573</v>
      </c>
    </row>
    <row r="70" spans="2:3" ht="15" thickBot="1" x14ac:dyDescent="0.4">
      <c r="B70" s="53" t="s">
        <v>696</v>
      </c>
      <c r="C70" s="28" t="s">
        <v>574</v>
      </c>
    </row>
    <row r="71" spans="2:3" ht="15" thickBot="1" x14ac:dyDescent="0.4">
      <c r="B71" s="41" t="s">
        <v>764</v>
      </c>
      <c r="C71" s="43" t="s">
        <v>726</v>
      </c>
    </row>
    <row r="72" spans="2:3" x14ac:dyDescent="0.35">
      <c r="B72" s="53" t="s">
        <v>763</v>
      </c>
      <c r="C72" s="149" t="s">
        <v>726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8b0ec71-3dc6-42dc-8aaf-964cfe9da525">
      <UserInfo>
        <DisplayName>Tout le monde</DisplayName>
        <AccountId>11</AccountId>
        <AccountType/>
      </UserInfo>
      <UserInfo>
        <DisplayName>CG Mali</DisplayName>
        <AccountId>10</AccountId>
        <AccountType/>
      </UserInfo>
      <UserInfo>
        <DisplayName>COLog Mali</DisplayName>
        <AccountId>13</AccountId>
        <AccountType/>
      </UserInfo>
      <UserInfo>
        <DisplayName>Chef de Projet Ménaka</DisplayName>
        <AccountId>12</AccountId>
        <AccountType/>
      </UserInfo>
      <UserInfo>
        <DisplayName>COMed Mali</DisplayName>
        <AccountId>16</AccountId>
        <AccountType/>
      </UserInfo>
      <UserInfo>
        <DisplayName>Communication Mali</DisplayName>
        <AccountId>15</AccountId>
        <AccountType/>
      </UserInfo>
      <UserInfo>
        <DisplayName>COFin Mali</DisplayName>
        <AccountId>14</AccountId>
        <AccountType/>
      </UserInfo>
      <UserInfo>
        <DisplayName>RSS Ménaka</DisplayName>
        <AccountId>19</AccountId>
        <AccountType/>
      </UserInfo>
      <UserInfo>
        <DisplayName>Pilar MARTINEZ</DisplayName>
        <AccountId>24</AccountId>
        <AccountType/>
      </UserInfo>
      <UserInfo>
        <DisplayName>Patrice GROSGURIN</DisplayName>
        <AccountId>25</AccountId>
        <AccountType/>
      </UserInfo>
      <UserInfo>
        <DisplayName>Propriétaires de Coordination MdM Mali</DisplayName>
        <AccountId>6</AccountId>
        <AccountType/>
      </UserInfo>
      <UserInfo>
        <DisplayName>Adjoint Cofin Mali</DisplayName>
        <AccountId>69</AccountId>
        <AccountType/>
      </UserInfo>
    </SharedWithUsers>
    <lcf76f155ced4ddcb4097134ff3c332f xmlns="2d926aab-3708-44f9-9783-e039b1f2d2f3">
      <Terms xmlns="http://schemas.microsoft.com/office/infopath/2007/PartnerControls"/>
    </lcf76f155ced4ddcb4097134ff3c332f>
    <TaxCatchAll xmlns="48b0ec71-3dc6-42dc-8aaf-964cfe9da525" xsi:nil="true"/>
    <ToBeArchived xmlns="48b0ec71-3dc6-42dc-8aaf-964cfe9da525" xsi:nil="true"/>
    <p5e7a70900b24fdf9bcfb9b5fc846c60 xmlns="48b0ec71-3dc6-42dc-8aaf-964cfe9da525">
      <Terms xmlns="http://schemas.microsoft.com/office/infopath/2007/PartnerControls"/>
    </p5e7a70900b24fdf9bcfb9b5fc846c60>
    <TaxCatchAllLabel xmlns="48b0ec71-3dc6-42dc-8aaf-964cfe9da52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CD02EDC63C83B4DA6C4E284D1AB5566" ma:contentTypeVersion="27" ma:contentTypeDescription="Create a new document." ma:contentTypeScope="" ma:versionID="8e8b5447fe493bdcb9af4a19857534c6">
  <xsd:schema xmlns:xsd="http://www.w3.org/2001/XMLSchema" xmlns:xs="http://www.w3.org/2001/XMLSchema" xmlns:p="http://schemas.microsoft.com/office/2006/metadata/properties" xmlns:ns2="2d926aab-3708-44f9-9783-e039b1f2d2f3" xmlns:ns3="48b0ec71-3dc6-42dc-8aaf-964cfe9da525" targetNamespace="http://schemas.microsoft.com/office/2006/metadata/properties" ma:root="true" ma:fieldsID="1d7a828b0f63880608a12c6e8edf9106" ns2:_="" ns3:_="">
    <xsd:import namespace="2d926aab-3708-44f9-9783-e039b1f2d2f3"/>
    <xsd:import namespace="48b0ec71-3dc6-42dc-8aaf-964cfe9da525"/>
    <xsd:element name="properties">
      <xsd:complexType>
        <xsd:sequence>
          <xsd:element name="documentManagement">
            <xsd:complexType>
              <xsd:all>
                <xsd:element ref="ns3:ToBeArchived" minOccurs="0"/>
                <xsd:element ref="ns3:p5e7a70900b24fdf9bcfb9b5fc846c60" minOccurs="0"/>
                <xsd:element ref="ns3:TaxCatchAll" minOccurs="0"/>
                <xsd:element ref="ns3:TaxCatchAllLabel"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26aab-3708-44f9-9783-e039b1f2d2f3"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AutoTags" ma:index="20" nillable="true" ma:displayName="Tags" ma:internalName="MediaServiceAutoTag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DateTaken" ma:index="22" nillable="true" ma:displayName="MediaServiceDateTaken" ma:hidden="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8710b318-ea48-4423-a308-0e87359dff93" ma:termSetId="09814cd3-568e-fe90-9814-8d621ff8fb84" ma:anchorId="fba54fb3-c3e1-fe81-a776-ca4b69148c4d" ma:open="true" ma:isKeyword="false">
      <xsd:complexType>
        <xsd:sequence>
          <xsd:element ref="pc:Terms" minOccurs="0" maxOccurs="1"/>
        </xsd:sequence>
      </xsd:complexType>
    </xsd:element>
    <xsd:element name="MediaServiceLocation" ma:index="28" nillable="true" ma:displayName="Location" ma:description="" ma:indexed="true" ma:internalName="MediaServiceLocation" ma:readOnly="true">
      <xsd:simpleType>
        <xsd:restriction base="dms:Text"/>
      </xsd:simple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b0ec71-3dc6-42dc-8aaf-964cfe9da525" elementFormDefault="qualified">
    <xsd:import namespace="http://schemas.microsoft.com/office/2006/documentManagement/types"/>
    <xsd:import namespace="http://schemas.microsoft.com/office/infopath/2007/PartnerControls"/>
    <xsd:element name="ToBeArchived" ma:index="5" nillable="true" ma:displayName="To be archived" ma:internalName="ToBeArchived">
      <xsd:simpleType>
        <xsd:restriction base="dms:Boolean"/>
      </xsd:simpleType>
    </xsd:element>
    <xsd:element name="p5e7a70900b24fdf9bcfb9b5fc846c60" ma:index="8" nillable="true" ma:taxonomy="true" ma:internalName="p5e7a70900b24fdf9bcfb9b5fc846c60" ma:taxonomyFieldName="ArchiveCode" ma:displayName="Archive code" ma:readOnly="false" ma:default="" ma:fieldId="{95e7a709-00b2-4fdf-9bcf-b9b5fc846c60}" ma:sspId="8710b318-ea48-4423-a308-0e87359dff93" ma:termSetId="eca26591-3e39-4461-87f0-273b620e3239"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b9ebbb7-3158-4ea9-99f1-112bad551a90}" ma:internalName="TaxCatchAll" ma:readOnly="false" ma:showField="CatchAllData" ma:web="48b0ec71-3dc6-42dc-8aaf-964cfe9da5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b9ebbb7-3158-4ea9-99f1-112bad551a90}" ma:internalName="TaxCatchAllLabel" ma:readOnly="false" ma:showField="CatchAllDataLabel" ma:web="48b0ec71-3dc6-42dc-8aaf-964cfe9da525">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22433800-319E-4BF8-94B4-D2AA24BC68E0}">
  <ds:schemaRefs>
    <ds:schemaRef ds:uri="http://www.w3.org/XML/1998/namespace"/>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terms/"/>
    <ds:schemaRef ds:uri="d2a0730c-78ae-45c8-82f8-95b3ae79fdbc"/>
    <ds:schemaRef ds:uri="852ef654-7d48-4df7-9017-736cb974f59b"/>
    <ds:schemaRef ds:uri="48b0ec71-3dc6-42dc-8aaf-964cfe9da525"/>
    <ds:schemaRef ds:uri="2d926aab-3708-44f9-9783-e039b1f2d2f3"/>
  </ds:schemaRefs>
</ds:datastoreItem>
</file>

<file path=customXml/itemProps2.xml><?xml version="1.0" encoding="utf-8"?>
<ds:datastoreItem xmlns:ds="http://schemas.openxmlformats.org/officeDocument/2006/customXml" ds:itemID="{81787738-0784-4E24-97C7-0091C4A5E7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26aab-3708-44f9-9783-e039b1f2d2f3"/>
    <ds:schemaRef ds:uri="48b0ec71-3dc6-42dc-8aaf-964cfe9da5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0F0465-17C9-4444-AF6E-C83956AFBB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2</vt:i4>
      </vt:variant>
    </vt:vector>
  </HeadingPairs>
  <TitlesOfParts>
    <vt:vector size="9" baseType="lpstr">
      <vt:lpstr>Budget DGD Synthèse</vt:lpstr>
      <vt:lpstr>Budget DGD détaillé CONSOLIDE</vt:lpstr>
      <vt:lpstr>NIGER Budget DGD Synthèse</vt:lpstr>
      <vt:lpstr>RDC Budget DGD Synthèse</vt:lpstr>
      <vt:lpstr>MALI Budget DGD Synthèse</vt:lpstr>
      <vt:lpstr>BUDGET DETAILLE INITIAL</vt:lpstr>
      <vt:lpstr>DONNEES</vt:lpstr>
      <vt:lpstr>'BUDGET DETAILLE INITIAL'!Afdrukbereik</vt:lpstr>
      <vt:lpstr>'BUDGET DETAILLE INITIAL'!Afdruktitels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COFIN-Mali</dc:creator>
  <cp:keywords/>
  <dc:description/>
  <cp:lastModifiedBy>Adriaensen Laura - D5.1</cp:lastModifiedBy>
  <cp:revision/>
  <cp:lastPrinted>2023-08-14T22:56:31Z</cp:lastPrinted>
  <dcterms:created xsi:type="dcterms:W3CDTF">2021-07-06T09:28:24Z</dcterms:created>
  <dcterms:modified xsi:type="dcterms:W3CDTF">2023-10-09T08:30:02Z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0x010100D64E5AAA82C9E94D9BA9B174BAA1DA0F</vt:lpwstr>
  </property>
  <property fmtid="{D5CDD505-2E9C-101B-9397-08002B2CF9AE}" pid="3" name="MediaServiceImageTags">
    <vt:lpwstr/>
  </property>
  <property fmtid="{D5CDD505-2E9C-101B-9397-08002B2CF9AE}" pid="4" name="MSIP_Label_dddc1db8-2f64-468c-a02a-c7d04ea19826_Enabled">
    <vt:lpwstr>true</vt:lpwstr>
  </property>
  <property fmtid="{D5CDD505-2E9C-101B-9397-08002B2CF9AE}" pid="5" name="MSIP_Label_dddc1db8-2f64-468c-a02a-c7d04ea19826_SetDate">
    <vt:lpwstr>2023-10-09T08:13:16Z</vt:lpwstr>
  </property>
  <property fmtid="{D5CDD505-2E9C-101B-9397-08002B2CF9AE}" pid="6" name="MSIP_Label_dddc1db8-2f64-468c-a02a-c7d04ea19826_Method">
    <vt:lpwstr>Privileged</vt:lpwstr>
  </property>
  <property fmtid="{D5CDD505-2E9C-101B-9397-08002B2CF9AE}" pid="7" name="MSIP_Label_dddc1db8-2f64-468c-a02a-c7d04ea19826_Name">
    <vt:lpwstr>Non classifié - Niet geclassificeerd</vt:lpwstr>
  </property>
  <property fmtid="{D5CDD505-2E9C-101B-9397-08002B2CF9AE}" pid="8" name="MSIP_Label_dddc1db8-2f64-468c-a02a-c7d04ea19826_SiteId">
    <vt:lpwstr>80153b30-e434-429b-b41c-0d47f9deec42</vt:lpwstr>
  </property>
  <property fmtid="{D5CDD505-2E9C-101B-9397-08002B2CF9AE}" pid="9" name="MSIP_Label_dddc1db8-2f64-468c-a02a-c7d04ea19826_ActionId">
    <vt:lpwstr>a8e49961-914c-4cb5-aa60-3a643f3cef70</vt:lpwstr>
  </property>
  <property fmtid="{D5CDD505-2E9C-101B-9397-08002B2CF9AE}" pid="10" name="MSIP_Label_dddc1db8-2f64-468c-a02a-c7d04ea19826_ContentBits">
    <vt:lpwstr>0</vt:lpwstr>
  </property>
  <property fmtid="{D5CDD505-2E9C-101B-9397-08002B2CF9AE}" pid="11" name="ArchiveCode">
    <vt:lpwstr/>
  </property>
</Properties>
</file>